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user\Documents\MARC\PERSO\PLANNING\DIVERS\Nouveau dossier\Nouveau dossier\"/>
    </mc:Choice>
  </mc:AlternateContent>
  <bookViews>
    <workbookView xWindow="0" yWindow="0" windowWidth="28800" windowHeight="13020" tabRatio="698" activeTab="13"/>
  </bookViews>
  <sheets>
    <sheet name="1 ANNEE" sheetId="1" r:id="rId1"/>
    <sheet name="1 MAI" sheetId="2" r:id="rId2"/>
    <sheet name="1 JUIN" sheetId="3" r:id="rId3"/>
    <sheet name="1 JUILLET" sheetId="4" r:id="rId4"/>
    <sheet name="1 AOUT" sheetId="5" r:id="rId5"/>
    <sheet name="1 SEPTEMBRE" sheetId="6" r:id="rId6"/>
    <sheet name="1 OCTOBRE" sheetId="7" r:id="rId7"/>
    <sheet name="1 NOVEMBRE" sheetId="8" r:id="rId8"/>
    <sheet name="1 DECEMBRE" sheetId="9" r:id="rId9"/>
    <sheet name="2 ANNEE" sheetId="15" r:id="rId10"/>
    <sheet name="2 JANVIER" sheetId="18" r:id="rId11"/>
    <sheet name="2 FEVRIER" sheetId="19" r:id="rId12"/>
    <sheet name="2 MARS" sheetId="20" r:id="rId13"/>
    <sheet name="2 AVRIL" sheetId="22" r:id="rId14"/>
    <sheet name="JANVIER" sheetId="10" state="hidden" r:id="rId15"/>
    <sheet name="FEVRIER" sheetId="11" state="hidden" r:id="rId16"/>
    <sheet name="MARS" sheetId="12" state="hidden" r:id="rId17"/>
    <sheet name="AVRIL" sheetId="13" state="hidden" r:id="rId18"/>
    <sheet name="Rapport sur la compatibilité" sheetId="14" state="hidden" r:id="rId19"/>
  </sheets>
  <calcPr calcId="152511"/>
</workbook>
</file>

<file path=xl/calcChain.xml><?xml version="1.0" encoding="utf-8"?>
<calcChain xmlns="http://schemas.openxmlformats.org/spreadsheetml/2006/main">
  <c r="B22" i="2" l="1"/>
  <c r="B20" i="2"/>
  <c r="B19" i="2"/>
  <c r="B18" i="2"/>
  <c r="B17" i="2"/>
  <c r="B16" i="2"/>
  <c r="B15" i="2"/>
  <c r="B14" i="2"/>
  <c r="B13" i="2"/>
  <c r="B12" i="2"/>
  <c r="B11" i="2"/>
  <c r="B10" i="2"/>
  <c r="B22" i="3"/>
  <c r="B20" i="3"/>
  <c r="B19" i="3"/>
  <c r="B18" i="3"/>
  <c r="B17" i="3"/>
  <c r="B16" i="3"/>
  <c r="B15" i="3"/>
  <c r="B14" i="3"/>
  <c r="B13" i="3"/>
  <c r="B12" i="3"/>
  <c r="B11" i="3"/>
  <c r="B10" i="3"/>
  <c r="B22" i="4"/>
  <c r="B20" i="4"/>
  <c r="B19" i="4"/>
  <c r="B18" i="4"/>
  <c r="B17" i="4"/>
  <c r="B16" i="4"/>
  <c r="B15" i="4"/>
  <c r="B14" i="4"/>
  <c r="B13" i="4"/>
  <c r="B12" i="4"/>
  <c r="B11" i="4"/>
  <c r="B10" i="4"/>
  <c r="B22" i="5"/>
  <c r="B20" i="5"/>
  <c r="B19" i="5"/>
  <c r="B18" i="5"/>
  <c r="B17" i="5"/>
  <c r="B16" i="5"/>
  <c r="B15" i="5"/>
  <c r="B14" i="5"/>
  <c r="B13" i="5"/>
  <c r="B12" i="5"/>
  <c r="B11" i="5"/>
  <c r="B10" i="5"/>
  <c r="B22" i="6"/>
  <c r="B20" i="6"/>
  <c r="B19" i="6"/>
  <c r="B18" i="6"/>
  <c r="B17" i="6"/>
  <c r="B16" i="6"/>
  <c r="B15" i="6"/>
  <c r="B14" i="6"/>
  <c r="B13" i="6"/>
  <c r="B11" i="6"/>
  <c r="B12" i="6"/>
  <c r="B10" i="6"/>
  <c r="B22" i="7"/>
  <c r="B20" i="7"/>
  <c r="B19" i="7"/>
  <c r="B18" i="7"/>
  <c r="B17" i="7"/>
  <c r="B16" i="7"/>
  <c r="B15" i="7"/>
  <c r="B14" i="7"/>
  <c r="B13" i="7"/>
  <c r="B12" i="7"/>
  <c r="B11" i="7"/>
  <c r="B10" i="7"/>
  <c r="B22" i="8"/>
  <c r="B20" i="8"/>
  <c r="B19" i="8"/>
  <c r="B18" i="8"/>
  <c r="B17" i="8"/>
  <c r="B16" i="8"/>
  <c r="B15" i="8"/>
  <c r="B14" i="8"/>
  <c r="B13" i="8"/>
  <c r="B12" i="8"/>
  <c r="B11" i="8"/>
  <c r="B10" i="8"/>
  <c r="B22" i="9"/>
  <c r="B20" i="9"/>
  <c r="B19" i="9"/>
  <c r="B18" i="9"/>
  <c r="B17" i="9"/>
  <c r="B16" i="9"/>
  <c r="B15" i="9"/>
  <c r="B14" i="9"/>
  <c r="B13" i="9"/>
  <c r="B12" i="9"/>
  <c r="B11" i="9"/>
  <c r="B10" i="9"/>
  <c r="B22" i="18"/>
  <c r="B20" i="18"/>
  <c r="B19" i="18"/>
  <c r="B18" i="18"/>
  <c r="B17" i="18"/>
  <c r="B16" i="18"/>
  <c r="B15" i="18"/>
  <c r="B14" i="18"/>
  <c r="B13" i="18"/>
  <c r="B12" i="18"/>
  <c r="B11" i="18"/>
  <c r="B10" i="18"/>
  <c r="B22" i="19"/>
  <c r="B20" i="19"/>
  <c r="B19" i="19"/>
  <c r="B18" i="19"/>
  <c r="B17" i="19"/>
  <c r="B16" i="19"/>
  <c r="B15" i="19"/>
  <c r="B14" i="19"/>
  <c r="B13" i="19"/>
  <c r="B12" i="19"/>
  <c r="B11" i="19"/>
  <c r="B10" i="19"/>
  <c r="B22" i="20"/>
  <c r="B20" i="20"/>
  <c r="B19" i="20"/>
  <c r="AK19" i="20" s="1"/>
  <c r="B18" i="20"/>
  <c r="B17" i="20"/>
  <c r="B16" i="20"/>
  <c r="AK16" i="20" s="1"/>
  <c r="B15" i="20"/>
  <c r="B14" i="20"/>
  <c r="AK14" i="20" s="1"/>
  <c r="B13" i="20"/>
  <c r="B12" i="20"/>
  <c r="B11" i="20"/>
  <c r="B10" i="20"/>
  <c r="AI8" i="20"/>
  <c r="AJ8" i="20"/>
  <c r="AL8" i="20"/>
  <c r="AM8" i="20"/>
  <c r="AP8" i="20"/>
  <c r="AQ8" i="20"/>
  <c r="AR8" i="20"/>
  <c r="AS8" i="20"/>
  <c r="AI9" i="20"/>
  <c r="AJ9" i="20"/>
  <c r="AL9" i="20"/>
  <c r="AM9" i="20"/>
  <c r="AP9" i="20"/>
  <c r="AQ9" i="20"/>
  <c r="AR9" i="20"/>
  <c r="AS9" i="20"/>
  <c r="AI10" i="20"/>
  <c r="AJ10" i="20"/>
  <c r="AK10" i="20"/>
  <c r="AL10" i="20"/>
  <c r="AM10" i="20"/>
  <c r="AP10" i="20"/>
  <c r="AQ10" i="20"/>
  <c r="AR10" i="20"/>
  <c r="AS10" i="20"/>
  <c r="AI11" i="20"/>
  <c r="AJ11" i="20"/>
  <c r="AK11" i="20"/>
  <c r="AL11" i="20"/>
  <c r="AM11" i="20"/>
  <c r="AP11" i="20"/>
  <c r="AQ11" i="20"/>
  <c r="AR11" i="20"/>
  <c r="AS11" i="20"/>
  <c r="AI12" i="20"/>
  <c r="AJ12" i="20"/>
  <c r="AK12" i="20"/>
  <c r="AL12" i="20"/>
  <c r="AM12" i="20"/>
  <c r="AP12" i="20"/>
  <c r="AQ12" i="20"/>
  <c r="AR12" i="20"/>
  <c r="AS12" i="20"/>
  <c r="AI13" i="20"/>
  <c r="AJ13" i="20"/>
  <c r="AK13" i="20"/>
  <c r="AL13" i="20"/>
  <c r="AM13" i="20"/>
  <c r="AP13" i="20"/>
  <c r="AQ13" i="20"/>
  <c r="AR13" i="20"/>
  <c r="AS13" i="20"/>
  <c r="AI14" i="20"/>
  <c r="AJ14" i="20"/>
  <c r="AL14" i="20"/>
  <c r="AM14" i="20"/>
  <c r="AP14" i="20"/>
  <c r="AQ14" i="20"/>
  <c r="AR14" i="20"/>
  <c r="AS14" i="20"/>
  <c r="AI15" i="20"/>
  <c r="AH15" i="20" s="1"/>
  <c r="AJ15" i="20"/>
  <c r="AK15" i="20"/>
  <c r="AL15" i="20"/>
  <c r="AM15" i="20"/>
  <c r="AP15" i="20"/>
  <c r="AQ15" i="20"/>
  <c r="AR15" i="20"/>
  <c r="AS15" i="20"/>
  <c r="AI16" i="20"/>
  <c r="AJ16" i="20"/>
  <c r="AL16" i="20"/>
  <c r="AM16" i="20"/>
  <c r="AP16" i="20"/>
  <c r="AQ16" i="20"/>
  <c r="AR16" i="20"/>
  <c r="AS16" i="20"/>
  <c r="AI17" i="20"/>
  <c r="AJ17" i="20"/>
  <c r="AK17" i="20"/>
  <c r="AL17" i="20"/>
  <c r="AM17" i="20"/>
  <c r="AP17" i="20"/>
  <c r="AQ17" i="20"/>
  <c r="AR17" i="20"/>
  <c r="AS17" i="20"/>
  <c r="AI18" i="20"/>
  <c r="AJ18" i="20"/>
  <c r="AK18" i="20"/>
  <c r="AL18" i="20"/>
  <c r="AM18" i="20"/>
  <c r="AP18" i="20"/>
  <c r="AQ18" i="20"/>
  <c r="AR18" i="20"/>
  <c r="AS18" i="20"/>
  <c r="AI19" i="20"/>
  <c r="AJ19" i="20"/>
  <c r="AL19" i="20"/>
  <c r="AM19" i="20"/>
  <c r="AP19" i="20"/>
  <c r="AQ19" i="20"/>
  <c r="AR19" i="20"/>
  <c r="AS19" i="20"/>
  <c r="AI20" i="20"/>
  <c r="AH20" i="20" s="1"/>
  <c r="AJ20" i="20"/>
  <c r="AK20" i="20"/>
  <c r="AL20" i="20"/>
  <c r="AM20" i="20"/>
  <c r="AP20" i="20"/>
  <c r="AQ20" i="20"/>
  <c r="AR20" i="20"/>
  <c r="AS20" i="20"/>
  <c r="AI21" i="20"/>
  <c r="AJ21" i="20"/>
  <c r="AL21" i="20"/>
  <c r="AM21" i="20"/>
  <c r="AP21" i="20"/>
  <c r="AQ21" i="20"/>
  <c r="AR21" i="20"/>
  <c r="AS21" i="20"/>
  <c r="AI22" i="20"/>
  <c r="AJ22" i="20"/>
  <c r="AK22" i="20"/>
  <c r="AL22" i="20"/>
  <c r="AM22" i="20"/>
  <c r="AP22" i="20"/>
  <c r="AQ22" i="20"/>
  <c r="AR22" i="20"/>
  <c r="AS22" i="20"/>
  <c r="C23" i="20"/>
  <c r="D23" i="20"/>
  <c r="D28" i="20" s="1"/>
  <c r="E23" i="20"/>
  <c r="F23" i="20"/>
  <c r="G23" i="20"/>
  <c r="H23" i="20"/>
  <c r="H28" i="20" s="1"/>
  <c r="I23" i="20"/>
  <c r="J23" i="20"/>
  <c r="K23" i="20"/>
  <c r="L23" i="20"/>
  <c r="L28" i="20" s="1"/>
  <c r="M23" i="20"/>
  <c r="N23" i="20"/>
  <c r="O23" i="20"/>
  <c r="P23" i="20"/>
  <c r="P28" i="20" s="1"/>
  <c r="Q23" i="20"/>
  <c r="R23" i="20"/>
  <c r="S23" i="20"/>
  <c r="T23" i="20"/>
  <c r="T28" i="20" s="1"/>
  <c r="U23" i="20"/>
  <c r="V23" i="20"/>
  <c r="W23" i="20"/>
  <c r="X23" i="20"/>
  <c r="X28" i="20" s="1"/>
  <c r="Y23" i="20"/>
  <c r="Z23" i="20"/>
  <c r="AA23" i="20"/>
  <c r="AB23" i="20"/>
  <c r="AB28" i="20" s="1"/>
  <c r="AC23" i="20"/>
  <c r="AD23" i="20"/>
  <c r="AE23" i="20"/>
  <c r="AF23" i="20"/>
  <c r="AF28" i="20" s="1"/>
  <c r="AG23" i="20"/>
  <c r="C24" i="20"/>
  <c r="D24" i="20"/>
  <c r="E24" i="20"/>
  <c r="F24" i="20"/>
  <c r="G24" i="20"/>
  <c r="H24" i="20"/>
  <c r="I24" i="20"/>
  <c r="J24" i="20"/>
  <c r="K24" i="20"/>
  <c r="L24" i="20"/>
  <c r="M24" i="20"/>
  <c r="N24" i="20"/>
  <c r="O24" i="20"/>
  <c r="P24" i="20"/>
  <c r="Q24" i="20"/>
  <c r="R24" i="20"/>
  <c r="S24" i="20"/>
  <c r="T24" i="20"/>
  <c r="U24" i="20"/>
  <c r="V24" i="20"/>
  <c r="W24" i="20"/>
  <c r="X24" i="20"/>
  <c r="Y24" i="20"/>
  <c r="Z24" i="20"/>
  <c r="AA24" i="20"/>
  <c r="AB24" i="20"/>
  <c r="AC24" i="20"/>
  <c r="AD24" i="20"/>
  <c r="AE24" i="20"/>
  <c r="AF24" i="20"/>
  <c r="AG24" i="20"/>
  <c r="C25" i="20"/>
  <c r="D25" i="20"/>
  <c r="E25" i="20"/>
  <c r="F25" i="20"/>
  <c r="F28" i="20" s="1"/>
  <c r="G25" i="20"/>
  <c r="H25" i="20"/>
  <c r="I25" i="20"/>
  <c r="J25" i="20"/>
  <c r="J28" i="20" s="1"/>
  <c r="K25" i="20"/>
  <c r="L25" i="20"/>
  <c r="M25" i="20"/>
  <c r="N25" i="20"/>
  <c r="N28" i="20" s="1"/>
  <c r="O25" i="20"/>
  <c r="P25" i="20"/>
  <c r="Q25" i="20"/>
  <c r="R25" i="20"/>
  <c r="R28" i="20" s="1"/>
  <c r="S25" i="20"/>
  <c r="T25" i="20"/>
  <c r="U25" i="20"/>
  <c r="V25" i="20"/>
  <c r="V28" i="20" s="1"/>
  <c r="W25" i="20"/>
  <c r="X25" i="20"/>
  <c r="Y25" i="20"/>
  <c r="Z25" i="20"/>
  <c r="Z28" i="20" s="1"/>
  <c r="AA25" i="20"/>
  <c r="AB25" i="20"/>
  <c r="AC25" i="20"/>
  <c r="AD25" i="20"/>
  <c r="AD28" i="20" s="1"/>
  <c r="AE25" i="20"/>
  <c r="AF25" i="20"/>
  <c r="AG25" i="20"/>
  <c r="C26" i="20"/>
  <c r="C28" i="20" s="1"/>
  <c r="D26" i="20"/>
  <c r="E26" i="20"/>
  <c r="F26" i="20"/>
  <c r="G26" i="20"/>
  <c r="G28" i="20" s="1"/>
  <c r="H26" i="20"/>
  <c r="I26" i="20"/>
  <c r="J26" i="20"/>
  <c r="K26" i="20"/>
  <c r="K28" i="20" s="1"/>
  <c r="L26" i="20"/>
  <c r="M26" i="20"/>
  <c r="N26" i="20"/>
  <c r="O26" i="20"/>
  <c r="O28" i="20" s="1"/>
  <c r="P26" i="20"/>
  <c r="Q26" i="20"/>
  <c r="R26" i="20"/>
  <c r="S26" i="20"/>
  <c r="S28" i="20" s="1"/>
  <c r="T26" i="20"/>
  <c r="U26" i="20"/>
  <c r="V26" i="20"/>
  <c r="W26" i="20"/>
  <c r="W28" i="20" s="1"/>
  <c r="X26" i="20"/>
  <c r="Y26" i="20"/>
  <c r="Z26" i="20"/>
  <c r="AA26" i="20"/>
  <c r="AA28" i="20" s="1"/>
  <c r="AB26" i="20"/>
  <c r="AC26" i="20"/>
  <c r="AD26" i="20"/>
  <c r="AE26" i="20"/>
  <c r="AE28" i="20" s="1"/>
  <c r="AF26" i="20"/>
  <c r="AG26" i="20"/>
  <c r="C27" i="20"/>
  <c r="D27" i="20"/>
  <c r="E27" i="20"/>
  <c r="F27" i="20"/>
  <c r="G27" i="20"/>
  <c r="H27" i="20"/>
  <c r="I27" i="20"/>
  <c r="J27" i="20"/>
  <c r="K27" i="20"/>
  <c r="L27" i="20"/>
  <c r="M27" i="20"/>
  <c r="N27" i="20"/>
  <c r="O27" i="20"/>
  <c r="P27" i="20"/>
  <c r="Q27" i="20"/>
  <c r="R27" i="20"/>
  <c r="S27" i="20"/>
  <c r="T27" i="20"/>
  <c r="U27" i="20"/>
  <c r="V27" i="20"/>
  <c r="W27" i="20"/>
  <c r="X27" i="20"/>
  <c r="Y27" i="20"/>
  <c r="Z27" i="20"/>
  <c r="AA27" i="20"/>
  <c r="AB27" i="20"/>
  <c r="AC27" i="20"/>
  <c r="AD27" i="20"/>
  <c r="AE27" i="20"/>
  <c r="AF27" i="20"/>
  <c r="AG27" i="20"/>
  <c r="E28" i="20"/>
  <c r="I28" i="20"/>
  <c r="M28" i="20"/>
  <c r="Q28" i="20"/>
  <c r="U28" i="20"/>
  <c r="Y28" i="20"/>
  <c r="AC28" i="20"/>
  <c r="AG28" i="20"/>
  <c r="B22" i="22"/>
  <c r="B21" i="22"/>
  <c r="B21" i="3" s="1"/>
  <c r="B20" i="22"/>
  <c r="B19" i="22"/>
  <c r="B18" i="22"/>
  <c r="B17" i="22"/>
  <c r="B16" i="22"/>
  <c r="B15" i="22"/>
  <c r="B14" i="22"/>
  <c r="B13" i="22"/>
  <c r="B12" i="22"/>
  <c r="B11" i="22"/>
  <c r="B10" i="22"/>
  <c r="B9" i="22"/>
  <c r="B9" i="18" s="1"/>
  <c r="B8" i="22"/>
  <c r="B8" i="20" s="1"/>
  <c r="B8" i="9" l="1"/>
  <c r="B8" i="5"/>
  <c r="B8" i="8"/>
  <c r="B8" i="4"/>
  <c r="B8" i="7"/>
  <c r="B8" i="3"/>
  <c r="B8" i="6"/>
  <c r="B8" i="2"/>
  <c r="B9" i="9"/>
  <c r="B9" i="7"/>
  <c r="B9" i="5"/>
  <c r="B9" i="3"/>
  <c r="B9" i="8"/>
  <c r="B9" i="6"/>
  <c r="B9" i="4"/>
  <c r="B9" i="2"/>
  <c r="B21" i="20"/>
  <c r="AK21" i="20" s="1"/>
  <c r="AH21" i="20" s="1"/>
  <c r="B21" i="8"/>
  <c r="B21" i="4"/>
  <c r="B21" i="19"/>
  <c r="B21" i="9"/>
  <c r="B21" i="5"/>
  <c r="B21" i="18"/>
  <c r="B21" i="6"/>
  <c r="B21" i="2"/>
  <c r="B21" i="7"/>
  <c r="B9" i="19"/>
  <c r="B9" i="20"/>
  <c r="AK9" i="20" s="1"/>
  <c r="AH9" i="20" s="1"/>
  <c r="B8" i="19"/>
  <c r="B8" i="18"/>
  <c r="AH22" i="20"/>
  <c r="AH19" i="20"/>
  <c r="AH18" i="20"/>
  <c r="AH17" i="20"/>
  <c r="AH16" i="20"/>
  <c r="AH14" i="20"/>
  <c r="AH13" i="20"/>
  <c r="AH12" i="20"/>
  <c r="AH11" i="20"/>
  <c r="AH10" i="20"/>
  <c r="C6" i="20"/>
  <c r="C6" i="19"/>
  <c r="C6" i="18"/>
  <c r="C7" i="18" s="1"/>
  <c r="B1" i="22" l="1"/>
  <c r="B2" i="22"/>
  <c r="C6" i="22"/>
  <c r="B2" i="20"/>
  <c r="B1" i="20"/>
  <c r="B2" i="19"/>
  <c r="B1" i="19"/>
  <c r="B2" i="18"/>
  <c r="B1" i="18"/>
  <c r="AG27" i="22" l="1"/>
  <c r="AF27" i="22"/>
  <c r="AE27" i="22"/>
  <c r="AD27" i="22"/>
  <c r="AC27" i="22"/>
  <c r="AB27" i="22"/>
  <c r="AA27" i="22"/>
  <c r="Z27" i="22"/>
  <c r="Y27" i="22"/>
  <c r="X27" i="22"/>
  <c r="W27" i="22"/>
  <c r="V27" i="22"/>
  <c r="U27" i="22"/>
  <c r="T27" i="22"/>
  <c r="S27" i="22"/>
  <c r="R27" i="22"/>
  <c r="Q27" i="22"/>
  <c r="P27" i="22"/>
  <c r="O27" i="22"/>
  <c r="N27" i="22"/>
  <c r="M27" i="22"/>
  <c r="L27" i="22"/>
  <c r="K27" i="22"/>
  <c r="J27" i="22"/>
  <c r="I27" i="22"/>
  <c r="H27" i="22"/>
  <c r="G27" i="22"/>
  <c r="F27" i="22"/>
  <c r="E27" i="22"/>
  <c r="D27" i="22"/>
  <c r="C27" i="22"/>
  <c r="AG26" i="22"/>
  <c r="AF26" i="22"/>
  <c r="AE26" i="22"/>
  <c r="AD26" i="22"/>
  <c r="AC26" i="22"/>
  <c r="AB26" i="22"/>
  <c r="AA26" i="22"/>
  <c r="Z26" i="22"/>
  <c r="Y26" i="22"/>
  <c r="X26" i="22"/>
  <c r="W26" i="22"/>
  <c r="V26" i="22"/>
  <c r="U26" i="22"/>
  <c r="T26" i="22"/>
  <c r="S26" i="22"/>
  <c r="R26" i="22"/>
  <c r="Q26" i="22"/>
  <c r="P26" i="22"/>
  <c r="O26" i="22"/>
  <c r="N26" i="22"/>
  <c r="M26" i="22"/>
  <c r="L26" i="22"/>
  <c r="K26" i="22"/>
  <c r="J26" i="22"/>
  <c r="I26" i="22"/>
  <c r="H26" i="22"/>
  <c r="G26" i="22"/>
  <c r="F26" i="22"/>
  <c r="E26" i="22"/>
  <c r="D26" i="22"/>
  <c r="C26" i="22"/>
  <c r="AG25" i="22"/>
  <c r="AF25" i="22"/>
  <c r="AE25" i="22"/>
  <c r="AD25" i="22"/>
  <c r="AC25" i="22"/>
  <c r="AB25" i="22"/>
  <c r="AA25" i="22"/>
  <c r="Z25" i="22"/>
  <c r="Y25" i="22"/>
  <c r="X25" i="22"/>
  <c r="W25" i="22"/>
  <c r="V25" i="22"/>
  <c r="U25" i="22"/>
  <c r="T25" i="22"/>
  <c r="S25" i="22"/>
  <c r="R25" i="22"/>
  <c r="Q25" i="22"/>
  <c r="P25" i="22"/>
  <c r="O25" i="22"/>
  <c r="N25" i="22"/>
  <c r="M25" i="22"/>
  <c r="L25" i="22"/>
  <c r="K25" i="22"/>
  <c r="J25" i="22"/>
  <c r="I25" i="22"/>
  <c r="H25" i="22"/>
  <c r="G25" i="22"/>
  <c r="F25" i="22"/>
  <c r="E25" i="22"/>
  <c r="D25" i="22"/>
  <c r="C25" i="22"/>
  <c r="AG24" i="22"/>
  <c r="AF24" i="22"/>
  <c r="AE24" i="22"/>
  <c r="AE28" i="22" s="1"/>
  <c r="AD24" i="22"/>
  <c r="AC24" i="22"/>
  <c r="AB24" i="22"/>
  <c r="AA24" i="22"/>
  <c r="AA28" i="22" s="1"/>
  <c r="Z24" i="22"/>
  <c r="Y24" i="22"/>
  <c r="X24" i="22"/>
  <c r="W24" i="22"/>
  <c r="W28" i="22" s="1"/>
  <c r="V24" i="22"/>
  <c r="U24" i="22"/>
  <c r="T24" i="22"/>
  <c r="S24" i="22"/>
  <c r="S28" i="22" s="1"/>
  <c r="R24" i="22"/>
  <c r="Q24" i="22"/>
  <c r="P24" i="22"/>
  <c r="O24" i="22"/>
  <c r="O28" i="22" s="1"/>
  <c r="N24" i="22"/>
  <c r="M24" i="22"/>
  <c r="L24" i="22"/>
  <c r="K24" i="22"/>
  <c r="K28" i="22" s="1"/>
  <c r="J24" i="22"/>
  <c r="I24" i="22"/>
  <c r="H24" i="22"/>
  <c r="G24" i="22"/>
  <c r="G28" i="22" s="1"/>
  <c r="F24" i="22"/>
  <c r="E24" i="22"/>
  <c r="D24" i="22"/>
  <c r="C24" i="22"/>
  <c r="C28" i="22" s="1"/>
  <c r="AG23" i="22"/>
  <c r="AG28" i="22" s="1"/>
  <c r="AF23" i="22"/>
  <c r="AF28" i="22" s="1"/>
  <c r="AE23" i="22"/>
  <c r="AD23" i="22"/>
  <c r="AD28" i="22" s="1"/>
  <c r="AC23" i="22"/>
  <c r="AC28" i="22" s="1"/>
  <c r="AB23" i="22"/>
  <c r="AB28" i="22" s="1"/>
  <c r="AA23" i="22"/>
  <c r="Z23" i="22"/>
  <c r="Z28" i="22" s="1"/>
  <c r="Y23" i="22"/>
  <c r="Y28" i="22" s="1"/>
  <c r="X23" i="22"/>
  <c r="X28" i="22" s="1"/>
  <c r="W23" i="22"/>
  <c r="V23" i="22"/>
  <c r="V28" i="22" s="1"/>
  <c r="U23" i="22"/>
  <c r="U28" i="22" s="1"/>
  <c r="T23" i="22"/>
  <c r="T28" i="22" s="1"/>
  <c r="S23" i="22"/>
  <c r="R23" i="22"/>
  <c r="R28" i="22" s="1"/>
  <c r="Q23" i="22"/>
  <c r="Q28" i="22" s="1"/>
  <c r="P23" i="22"/>
  <c r="P28" i="22" s="1"/>
  <c r="O23" i="22"/>
  <c r="N23" i="22"/>
  <c r="N28" i="22" s="1"/>
  <c r="M23" i="22"/>
  <c r="M28" i="22" s="1"/>
  <c r="L23" i="22"/>
  <c r="L28" i="22" s="1"/>
  <c r="K23" i="22"/>
  <c r="J23" i="22"/>
  <c r="J28" i="22" s="1"/>
  <c r="I23" i="22"/>
  <c r="H23" i="22"/>
  <c r="G23" i="22"/>
  <c r="F23" i="22"/>
  <c r="E23" i="22"/>
  <c r="D23" i="22"/>
  <c r="D28" i="22" s="1"/>
  <c r="C23" i="22"/>
  <c r="AW22" i="22"/>
  <c r="AV22" i="22"/>
  <c r="AT22" i="22"/>
  <c r="AS22" i="22"/>
  <c r="AR22" i="22"/>
  <c r="AQ22" i="22"/>
  <c r="AP22" i="22"/>
  <c r="AM22" i="22"/>
  <c r="AL22" i="22"/>
  <c r="AK22" i="22"/>
  <c r="AJ22" i="22"/>
  <c r="AI22" i="22"/>
  <c r="AW21" i="22"/>
  <c r="AV21" i="22"/>
  <c r="AT21" i="22"/>
  <c r="AS21" i="22"/>
  <c r="AR21" i="22"/>
  <c r="AQ21" i="22"/>
  <c r="AP21" i="22"/>
  <c r="AM21" i="22"/>
  <c r="AL21" i="22"/>
  <c r="AK21" i="22"/>
  <c r="AJ21" i="22"/>
  <c r="AI21" i="22"/>
  <c r="AW20" i="22"/>
  <c r="AV20" i="22"/>
  <c r="AT20" i="22"/>
  <c r="AS20" i="22"/>
  <c r="AR20" i="22"/>
  <c r="AQ20" i="22"/>
  <c r="AP20" i="22"/>
  <c r="AM20" i="22"/>
  <c r="AL20" i="22"/>
  <c r="AH20" i="22" s="1"/>
  <c r="AK20" i="22"/>
  <c r="AJ20" i="22"/>
  <c r="AI20" i="22"/>
  <c r="AW19" i="22"/>
  <c r="AV19" i="22"/>
  <c r="AT19" i="22"/>
  <c r="AS19" i="22"/>
  <c r="AR19" i="22"/>
  <c r="AQ19" i="22"/>
  <c r="AP19" i="22"/>
  <c r="AM19" i="22"/>
  <c r="AL19" i="22"/>
  <c r="AK19" i="22"/>
  <c r="AJ19" i="22"/>
  <c r="AI19" i="22"/>
  <c r="AW18" i="22"/>
  <c r="AV18" i="22"/>
  <c r="AT18" i="22"/>
  <c r="AS18" i="22"/>
  <c r="AR18" i="22"/>
  <c r="AQ18" i="22"/>
  <c r="AP18" i="22"/>
  <c r="AM18" i="22"/>
  <c r="AL18" i="22"/>
  <c r="AK18" i="22"/>
  <c r="AJ18" i="22"/>
  <c r="AI18" i="22"/>
  <c r="AW17" i="22"/>
  <c r="AV17" i="22"/>
  <c r="AT17" i="22"/>
  <c r="AS17" i="22"/>
  <c r="AR17" i="22"/>
  <c r="AQ17" i="22"/>
  <c r="AP17" i="22"/>
  <c r="AM17" i="22"/>
  <c r="AL17" i="22"/>
  <c r="AK17" i="22"/>
  <c r="AJ17" i="22"/>
  <c r="AI17" i="22"/>
  <c r="AW16" i="22"/>
  <c r="AV16" i="22"/>
  <c r="AT16" i="22"/>
  <c r="AS16" i="22"/>
  <c r="AR16" i="22"/>
  <c r="AQ16" i="22"/>
  <c r="AP16" i="22"/>
  <c r="AM16" i="22"/>
  <c r="AL16" i="22"/>
  <c r="AH16" i="22" s="1"/>
  <c r="AK16" i="22"/>
  <c r="AJ16" i="22"/>
  <c r="AI16" i="22"/>
  <c r="AW15" i="22"/>
  <c r="AV15" i="22"/>
  <c r="AT15" i="22"/>
  <c r="AS15" i="22"/>
  <c r="AR15" i="22"/>
  <c r="AQ15" i="22"/>
  <c r="AP15" i="22"/>
  <c r="AM15" i="22"/>
  <c r="AL15" i="22"/>
  <c r="AK15" i="22"/>
  <c r="AJ15" i="22"/>
  <c r="AI15" i="22"/>
  <c r="AW14" i="22"/>
  <c r="AV14" i="22"/>
  <c r="AT14" i="22"/>
  <c r="AS14" i="22"/>
  <c r="AR14" i="22"/>
  <c r="AQ14" i="22"/>
  <c r="AP14" i="22"/>
  <c r="AM14" i="22"/>
  <c r="AL14" i="22"/>
  <c r="AK14" i="22"/>
  <c r="AJ14" i="22"/>
  <c r="AI14" i="22"/>
  <c r="AW13" i="22"/>
  <c r="AV13" i="22"/>
  <c r="AT13" i="22"/>
  <c r="AS13" i="22"/>
  <c r="AR13" i="22"/>
  <c r="AQ13" i="22"/>
  <c r="AP13" i="22"/>
  <c r="AM13" i="22"/>
  <c r="AL13" i="22"/>
  <c r="AK13" i="22"/>
  <c r="AJ13" i="22"/>
  <c r="AI13" i="22"/>
  <c r="AW12" i="22"/>
  <c r="AV12" i="22"/>
  <c r="AT12" i="22"/>
  <c r="AS12" i="22"/>
  <c r="AR12" i="22"/>
  <c r="AQ12" i="22"/>
  <c r="AP12" i="22"/>
  <c r="AM12" i="22"/>
  <c r="AL12" i="22"/>
  <c r="AH12" i="22" s="1"/>
  <c r="AK12" i="22"/>
  <c r="AJ12" i="22"/>
  <c r="AI12" i="22"/>
  <c r="AW11" i="22"/>
  <c r="AV11" i="22"/>
  <c r="AT11" i="22"/>
  <c r="AS11" i="22"/>
  <c r="AR11" i="22"/>
  <c r="AQ11" i="22"/>
  <c r="AP11" i="22"/>
  <c r="AM11" i="22"/>
  <c r="AL11" i="22"/>
  <c r="AK11" i="22"/>
  <c r="AJ11" i="22"/>
  <c r="AI11" i="22"/>
  <c r="AW10" i="22"/>
  <c r="AV10" i="22"/>
  <c r="AT10" i="22"/>
  <c r="AS10" i="22"/>
  <c r="AR10" i="22"/>
  <c r="AQ10" i="22"/>
  <c r="AP10" i="22"/>
  <c r="AM10" i="22"/>
  <c r="AL10" i="22"/>
  <c r="AK10" i="22"/>
  <c r="AJ10" i="22"/>
  <c r="AI10" i="22"/>
  <c r="AW9" i="22"/>
  <c r="AV9" i="22"/>
  <c r="AT9" i="22"/>
  <c r="AS9" i="22"/>
  <c r="AR9" i="22"/>
  <c r="AQ9" i="22"/>
  <c r="AP9" i="22"/>
  <c r="AM9" i="22"/>
  <c r="AL9" i="22"/>
  <c r="AK9" i="22"/>
  <c r="AJ9" i="22"/>
  <c r="AI9" i="22"/>
  <c r="AW8" i="22"/>
  <c r="AV8" i="22"/>
  <c r="AT8" i="22"/>
  <c r="AS8" i="22"/>
  <c r="AR8" i="22"/>
  <c r="AQ8" i="22"/>
  <c r="AP8" i="22"/>
  <c r="AM8" i="22"/>
  <c r="AL8" i="22"/>
  <c r="AK8" i="22"/>
  <c r="AJ8" i="22"/>
  <c r="AI8" i="22"/>
  <c r="C7" i="22"/>
  <c r="C7" i="20"/>
  <c r="O3" i="20"/>
  <c r="AG27" i="19"/>
  <c r="AF27" i="19"/>
  <c r="AE27" i="19"/>
  <c r="AD27" i="19"/>
  <c r="AC27" i="19"/>
  <c r="AB27" i="19"/>
  <c r="AA27" i="19"/>
  <c r="Z27" i="19"/>
  <c r="Y27" i="19"/>
  <c r="X27" i="19"/>
  <c r="W27" i="19"/>
  <c r="V27" i="19"/>
  <c r="U27" i="19"/>
  <c r="T27" i="19"/>
  <c r="S27" i="19"/>
  <c r="R27" i="19"/>
  <c r="Q27" i="19"/>
  <c r="P27" i="19"/>
  <c r="O27" i="19"/>
  <c r="N27" i="19"/>
  <c r="M27" i="19"/>
  <c r="L27" i="19"/>
  <c r="K27" i="19"/>
  <c r="J27" i="19"/>
  <c r="I27" i="19"/>
  <c r="H27" i="19"/>
  <c r="G27" i="19"/>
  <c r="F27" i="19"/>
  <c r="E27" i="19"/>
  <c r="D27" i="19"/>
  <c r="C27" i="19"/>
  <c r="AG26" i="19"/>
  <c r="AF26" i="19"/>
  <c r="AE26" i="19"/>
  <c r="AD26" i="19"/>
  <c r="AC26" i="19"/>
  <c r="AB26" i="19"/>
  <c r="AA26" i="19"/>
  <c r="Z26" i="19"/>
  <c r="Y26" i="19"/>
  <c r="X26" i="19"/>
  <c r="W26" i="19"/>
  <c r="V26" i="19"/>
  <c r="U26" i="19"/>
  <c r="T26" i="19"/>
  <c r="S26" i="19"/>
  <c r="R26" i="19"/>
  <c r="Q26" i="19"/>
  <c r="P26" i="19"/>
  <c r="O26" i="19"/>
  <c r="N26" i="19"/>
  <c r="M26" i="19"/>
  <c r="L26" i="19"/>
  <c r="K26" i="19"/>
  <c r="J26" i="19"/>
  <c r="I26" i="19"/>
  <c r="H26" i="19"/>
  <c r="G26" i="19"/>
  <c r="F26" i="19"/>
  <c r="E26" i="19"/>
  <c r="D26" i="19"/>
  <c r="C26" i="19"/>
  <c r="AG25" i="19"/>
  <c r="AF25" i="19"/>
  <c r="AE25" i="19"/>
  <c r="AD25" i="19"/>
  <c r="AC25" i="19"/>
  <c r="AB25" i="19"/>
  <c r="AA25" i="19"/>
  <c r="Z25" i="19"/>
  <c r="Y25" i="19"/>
  <c r="X25" i="19"/>
  <c r="W25" i="19"/>
  <c r="V25" i="19"/>
  <c r="U25" i="19"/>
  <c r="T25" i="19"/>
  <c r="S25" i="19"/>
  <c r="R25" i="19"/>
  <c r="Q25" i="19"/>
  <c r="P25" i="19"/>
  <c r="O25" i="19"/>
  <c r="N25" i="19"/>
  <c r="M25" i="19"/>
  <c r="L25" i="19"/>
  <c r="K25" i="19"/>
  <c r="J25" i="19"/>
  <c r="I25" i="19"/>
  <c r="H25" i="19"/>
  <c r="G25" i="19"/>
  <c r="F25" i="19"/>
  <c r="E25" i="19"/>
  <c r="D25" i="19"/>
  <c r="C25" i="19"/>
  <c r="AG24" i="19"/>
  <c r="AF24" i="19"/>
  <c r="AE24" i="19"/>
  <c r="AD24" i="19"/>
  <c r="AD28" i="19" s="1"/>
  <c r="AC24" i="19"/>
  <c r="AB24" i="19"/>
  <c r="AA24" i="19"/>
  <c r="Z24" i="19"/>
  <c r="Z28" i="19" s="1"/>
  <c r="Y24" i="19"/>
  <c r="X24" i="19"/>
  <c r="W24" i="19"/>
  <c r="V24" i="19"/>
  <c r="V28" i="19" s="1"/>
  <c r="U24" i="19"/>
  <c r="T24" i="19"/>
  <c r="S24" i="19"/>
  <c r="R24" i="19"/>
  <c r="R28" i="19" s="1"/>
  <c r="Q24" i="19"/>
  <c r="P24" i="19"/>
  <c r="O24" i="19"/>
  <c r="N24" i="19"/>
  <c r="N28" i="19" s="1"/>
  <c r="M24" i="19"/>
  <c r="L24" i="19"/>
  <c r="K24" i="19"/>
  <c r="J24" i="19"/>
  <c r="J28" i="19" s="1"/>
  <c r="I24" i="19"/>
  <c r="H24" i="19"/>
  <c r="G24" i="19"/>
  <c r="F24" i="19"/>
  <c r="F28" i="19" s="1"/>
  <c r="E24" i="19"/>
  <c r="D24" i="19"/>
  <c r="C24" i="19"/>
  <c r="AG23" i="19"/>
  <c r="AG28" i="19" s="1"/>
  <c r="AF23" i="19"/>
  <c r="AF28" i="19" s="1"/>
  <c r="AE23" i="19"/>
  <c r="AE28" i="19" s="1"/>
  <c r="AD23" i="19"/>
  <c r="AC23" i="19"/>
  <c r="AC28" i="19" s="1"/>
  <c r="AB23" i="19"/>
  <c r="AB28" i="19" s="1"/>
  <c r="AA23" i="19"/>
  <c r="AA28" i="19" s="1"/>
  <c r="Z23" i="19"/>
  <c r="Y23" i="19"/>
  <c r="Y28" i="19" s="1"/>
  <c r="X23" i="19"/>
  <c r="X28" i="19" s="1"/>
  <c r="W23" i="19"/>
  <c r="W28" i="19" s="1"/>
  <c r="V23" i="19"/>
  <c r="U23" i="19"/>
  <c r="U28" i="19" s="1"/>
  <c r="T23" i="19"/>
  <c r="T28" i="19" s="1"/>
  <c r="S23" i="19"/>
  <c r="S28" i="19" s="1"/>
  <c r="R23" i="19"/>
  <c r="Q23" i="19"/>
  <c r="Q28" i="19" s="1"/>
  <c r="P23" i="19"/>
  <c r="P28" i="19" s="1"/>
  <c r="O23" i="19"/>
  <c r="O28" i="19" s="1"/>
  <c r="N23" i="19"/>
  <c r="M23" i="19"/>
  <c r="M28" i="19" s="1"/>
  <c r="L23" i="19"/>
  <c r="L28" i="19" s="1"/>
  <c r="K23" i="19"/>
  <c r="K28" i="19" s="1"/>
  <c r="J23" i="19"/>
  <c r="I23" i="19"/>
  <c r="I28" i="19" s="1"/>
  <c r="H23" i="19"/>
  <c r="H28" i="19" s="1"/>
  <c r="G23" i="19"/>
  <c r="G28" i="19" s="1"/>
  <c r="F23" i="19"/>
  <c r="E23" i="19"/>
  <c r="E28" i="19" s="1"/>
  <c r="D23" i="19"/>
  <c r="D28" i="19" s="1"/>
  <c r="C23" i="19"/>
  <c r="C28" i="19" s="1"/>
  <c r="AS22" i="19"/>
  <c r="AR22" i="19"/>
  <c r="AQ22" i="19"/>
  <c r="AP22" i="19"/>
  <c r="AM22" i="19"/>
  <c r="AL22" i="19"/>
  <c r="AK22" i="19"/>
  <c r="AJ22" i="19"/>
  <c r="AI22" i="19"/>
  <c r="AS21" i="19"/>
  <c r="AR21" i="19"/>
  <c r="AQ21" i="19"/>
  <c r="AP21" i="19"/>
  <c r="AM21" i="19"/>
  <c r="AL21" i="19"/>
  <c r="AK21" i="19"/>
  <c r="AJ21" i="19"/>
  <c r="AI21" i="19"/>
  <c r="AS20" i="19"/>
  <c r="AR20" i="19"/>
  <c r="AQ20" i="19"/>
  <c r="AP20" i="19"/>
  <c r="AM20" i="19"/>
  <c r="AL20" i="19"/>
  <c r="AK20" i="19"/>
  <c r="AH20" i="19" s="1"/>
  <c r="AJ20" i="19"/>
  <c r="AI20" i="19"/>
  <c r="AS19" i="19"/>
  <c r="AR19" i="19"/>
  <c r="AQ19" i="19"/>
  <c r="AP19" i="19"/>
  <c r="AM19" i="19"/>
  <c r="AL19" i="19"/>
  <c r="AK19" i="19"/>
  <c r="AJ19" i="19"/>
  <c r="AI19" i="19"/>
  <c r="AS18" i="19"/>
  <c r="AR18" i="19"/>
  <c r="AQ18" i="19"/>
  <c r="AP18" i="19"/>
  <c r="AM18" i="19"/>
  <c r="AL18" i="19"/>
  <c r="AK18" i="19"/>
  <c r="AJ18" i="19"/>
  <c r="AI18" i="19"/>
  <c r="AS17" i="19"/>
  <c r="AR17" i="19"/>
  <c r="AQ17" i="19"/>
  <c r="AP17" i="19"/>
  <c r="AM17" i="19"/>
  <c r="AL17" i="19"/>
  <c r="AK17" i="19"/>
  <c r="AJ17" i="19"/>
  <c r="AI17" i="19"/>
  <c r="AS16" i="19"/>
  <c r="AR16" i="19"/>
  <c r="AQ16" i="19"/>
  <c r="AP16" i="19"/>
  <c r="AM16" i="19"/>
  <c r="AL16" i="19"/>
  <c r="AK16" i="19"/>
  <c r="AJ16" i="19"/>
  <c r="AI16" i="19"/>
  <c r="AS15" i="19"/>
  <c r="AR15" i="19"/>
  <c r="AQ15" i="19"/>
  <c r="AP15" i="19"/>
  <c r="AM15" i="19"/>
  <c r="AL15" i="19"/>
  <c r="AK15" i="19"/>
  <c r="AJ15" i="19"/>
  <c r="AI15" i="19"/>
  <c r="AS14" i="19"/>
  <c r="AR14" i="19"/>
  <c r="AQ14" i="19"/>
  <c r="AP14" i="19"/>
  <c r="AM14" i="19"/>
  <c r="AL14" i="19"/>
  <c r="AK14" i="19"/>
  <c r="AJ14" i="19"/>
  <c r="AI14" i="19"/>
  <c r="AS13" i="19"/>
  <c r="AR13" i="19"/>
  <c r="AQ13" i="19"/>
  <c r="AP13" i="19"/>
  <c r="AM13" i="19"/>
  <c r="AL13" i="19"/>
  <c r="AK13" i="19"/>
  <c r="AJ13" i="19"/>
  <c r="AI13" i="19"/>
  <c r="AS12" i="19"/>
  <c r="AR12" i="19"/>
  <c r="AQ12" i="19"/>
  <c r="AP12" i="19"/>
  <c r="AM12" i="19"/>
  <c r="AL12" i="19"/>
  <c r="AK12" i="19"/>
  <c r="AJ12" i="19"/>
  <c r="AI12" i="19"/>
  <c r="AS11" i="19"/>
  <c r="AR11" i="19"/>
  <c r="AQ11" i="19"/>
  <c r="AP11" i="19"/>
  <c r="AM11" i="19"/>
  <c r="AL11" i="19"/>
  <c r="AK11" i="19"/>
  <c r="AJ11" i="19"/>
  <c r="AI11" i="19"/>
  <c r="AS10" i="19"/>
  <c r="AR10" i="19"/>
  <c r="AQ10" i="19"/>
  <c r="AP10" i="19"/>
  <c r="AM10" i="19"/>
  <c r="AL10" i="19"/>
  <c r="AH10" i="19" s="1"/>
  <c r="AK10" i="19"/>
  <c r="AJ10" i="19"/>
  <c r="AI10" i="19"/>
  <c r="AS9" i="19"/>
  <c r="AR9" i="19"/>
  <c r="AQ9" i="19"/>
  <c r="AP9" i="19"/>
  <c r="AM9" i="19"/>
  <c r="AL9" i="19"/>
  <c r="AK9" i="19"/>
  <c r="AJ9" i="19"/>
  <c r="AI9" i="19"/>
  <c r="AS8" i="19"/>
  <c r="AR8" i="19"/>
  <c r="AQ8" i="19"/>
  <c r="AP8" i="19"/>
  <c r="AM8" i="19"/>
  <c r="AL8" i="19"/>
  <c r="AK8" i="19"/>
  <c r="AJ8" i="19"/>
  <c r="AI8" i="19"/>
  <c r="D6" i="19"/>
  <c r="AG27" i="18"/>
  <c r="AF27" i="18"/>
  <c r="AE27" i="18"/>
  <c r="AD27" i="18"/>
  <c r="AC27" i="18"/>
  <c r="AB27" i="18"/>
  <c r="AA27" i="18"/>
  <c r="Z27" i="18"/>
  <c r="Y27" i="18"/>
  <c r="X27" i="18"/>
  <c r="W27" i="18"/>
  <c r="V27" i="18"/>
  <c r="U27" i="18"/>
  <c r="T27" i="18"/>
  <c r="S27" i="18"/>
  <c r="R27" i="18"/>
  <c r="Q27" i="18"/>
  <c r="P27" i="18"/>
  <c r="O27" i="18"/>
  <c r="N27" i="18"/>
  <c r="M27" i="18"/>
  <c r="L27" i="18"/>
  <c r="K27" i="18"/>
  <c r="J27" i="18"/>
  <c r="I27" i="18"/>
  <c r="H27" i="18"/>
  <c r="G27" i="18"/>
  <c r="F27" i="18"/>
  <c r="E27" i="18"/>
  <c r="D27" i="18"/>
  <c r="C27" i="18"/>
  <c r="AG26" i="18"/>
  <c r="AF26" i="18"/>
  <c r="AE26" i="18"/>
  <c r="AD26" i="18"/>
  <c r="AC26" i="18"/>
  <c r="AB26" i="18"/>
  <c r="AA26" i="18"/>
  <c r="Z26" i="18"/>
  <c r="Y26" i="18"/>
  <c r="X26" i="18"/>
  <c r="W26" i="18"/>
  <c r="V26" i="18"/>
  <c r="U26" i="18"/>
  <c r="T26" i="18"/>
  <c r="S26" i="18"/>
  <c r="R26" i="18"/>
  <c r="Q26" i="18"/>
  <c r="P26" i="18"/>
  <c r="O26" i="18"/>
  <c r="N26" i="18"/>
  <c r="M26" i="18"/>
  <c r="L26" i="18"/>
  <c r="K26" i="18"/>
  <c r="J26" i="18"/>
  <c r="I26" i="18"/>
  <c r="H26" i="18"/>
  <c r="G26" i="18"/>
  <c r="F26" i="18"/>
  <c r="E26" i="18"/>
  <c r="D26" i="18"/>
  <c r="C26" i="18"/>
  <c r="AG25" i="18"/>
  <c r="AF25" i="18"/>
  <c r="AE25" i="18"/>
  <c r="AD25" i="18"/>
  <c r="AC25" i="18"/>
  <c r="AB25" i="18"/>
  <c r="AA25" i="18"/>
  <c r="Z25" i="18"/>
  <c r="Y25" i="18"/>
  <c r="X25" i="18"/>
  <c r="W25" i="18"/>
  <c r="V25" i="18"/>
  <c r="U25" i="18"/>
  <c r="T25" i="18"/>
  <c r="S25" i="18"/>
  <c r="R25" i="18"/>
  <c r="Q25" i="18"/>
  <c r="P25" i="18"/>
  <c r="O25" i="18"/>
  <c r="N25" i="18"/>
  <c r="M25" i="18"/>
  <c r="L25" i="18"/>
  <c r="K25" i="18"/>
  <c r="J25" i="18"/>
  <c r="I25" i="18"/>
  <c r="H25" i="18"/>
  <c r="G25" i="18"/>
  <c r="F25" i="18"/>
  <c r="E25" i="18"/>
  <c r="D25" i="18"/>
  <c r="C25" i="18"/>
  <c r="AG24" i="18"/>
  <c r="AF24" i="18"/>
  <c r="AE24" i="18"/>
  <c r="AE28" i="18" s="1"/>
  <c r="AD24" i="18"/>
  <c r="AC24" i="18"/>
  <c r="AB24" i="18"/>
  <c r="AA24" i="18"/>
  <c r="AA28" i="18" s="1"/>
  <c r="Z24" i="18"/>
  <c r="Y24" i="18"/>
  <c r="X24" i="18"/>
  <c r="W24" i="18"/>
  <c r="W28" i="18" s="1"/>
  <c r="V24" i="18"/>
  <c r="U24" i="18"/>
  <c r="T24" i="18"/>
  <c r="S24" i="18"/>
  <c r="S28" i="18" s="1"/>
  <c r="R24" i="18"/>
  <c r="Q24" i="18"/>
  <c r="P24" i="18"/>
  <c r="O24" i="18"/>
  <c r="O28" i="18" s="1"/>
  <c r="N24" i="18"/>
  <c r="M24" i="18"/>
  <c r="L24" i="18"/>
  <c r="K24" i="18"/>
  <c r="K28" i="18" s="1"/>
  <c r="J24" i="18"/>
  <c r="I24" i="18"/>
  <c r="H24" i="18"/>
  <c r="G24" i="18"/>
  <c r="G28" i="18" s="1"/>
  <c r="F24" i="18"/>
  <c r="E24" i="18"/>
  <c r="D24" i="18"/>
  <c r="C24" i="18"/>
  <c r="C28" i="18" s="1"/>
  <c r="AG23" i="18"/>
  <c r="AG28" i="18" s="1"/>
  <c r="AF23" i="18"/>
  <c r="AF28" i="18" s="1"/>
  <c r="AE23" i="18"/>
  <c r="AD23" i="18"/>
  <c r="AD28" i="18" s="1"/>
  <c r="AC23" i="18"/>
  <c r="AC28" i="18" s="1"/>
  <c r="AB23" i="18"/>
  <c r="AB28" i="18" s="1"/>
  <c r="AA23" i="18"/>
  <c r="Z23" i="18"/>
  <c r="Z28" i="18" s="1"/>
  <c r="Y23" i="18"/>
  <c r="Y28" i="18" s="1"/>
  <c r="X23" i="18"/>
  <c r="X28" i="18" s="1"/>
  <c r="W23" i="18"/>
  <c r="V23" i="18"/>
  <c r="V28" i="18" s="1"/>
  <c r="U23" i="18"/>
  <c r="U28" i="18" s="1"/>
  <c r="T23" i="18"/>
  <c r="T28" i="18" s="1"/>
  <c r="S23" i="18"/>
  <c r="R23" i="18"/>
  <c r="R28" i="18" s="1"/>
  <c r="Q23" i="18"/>
  <c r="Q28" i="18" s="1"/>
  <c r="P23" i="18"/>
  <c r="P28" i="18" s="1"/>
  <c r="O23" i="18"/>
  <c r="N23" i="18"/>
  <c r="N28" i="18" s="1"/>
  <c r="M23" i="18"/>
  <c r="M28" i="18" s="1"/>
  <c r="L23" i="18"/>
  <c r="L28" i="18" s="1"/>
  <c r="K23" i="18"/>
  <c r="J23" i="18"/>
  <c r="J28" i="18" s="1"/>
  <c r="I23" i="18"/>
  <c r="I28" i="18" s="1"/>
  <c r="H23" i="18"/>
  <c r="H28" i="18" s="1"/>
  <c r="G23" i="18"/>
  <c r="F23" i="18"/>
  <c r="F28" i="18" s="1"/>
  <c r="E23" i="18"/>
  <c r="E28" i="18" s="1"/>
  <c r="D23" i="18"/>
  <c r="D28" i="18" s="1"/>
  <c r="C23" i="18"/>
  <c r="AS22" i="18"/>
  <c r="AR22" i="18"/>
  <c r="AQ22" i="18"/>
  <c r="AP22" i="18"/>
  <c r="AM22" i="18"/>
  <c r="AL22" i="18"/>
  <c r="AK22" i="18"/>
  <c r="AJ22" i="18"/>
  <c r="AI22" i="18"/>
  <c r="AS21" i="18"/>
  <c r="AR21" i="18"/>
  <c r="AQ21" i="18"/>
  <c r="AP21" i="18"/>
  <c r="AM21" i="18"/>
  <c r="AL21" i="18"/>
  <c r="AK21" i="18"/>
  <c r="AJ21" i="18"/>
  <c r="AI21" i="18"/>
  <c r="AS20" i="18"/>
  <c r="AR20" i="18"/>
  <c r="AQ20" i="18"/>
  <c r="AP20" i="18"/>
  <c r="AM20" i="18"/>
  <c r="AL20" i="18"/>
  <c r="AK20" i="18"/>
  <c r="AJ20" i="18"/>
  <c r="AI20" i="18"/>
  <c r="AS19" i="18"/>
  <c r="AR19" i="18"/>
  <c r="AQ19" i="18"/>
  <c r="AP19" i="18"/>
  <c r="AM19" i="18"/>
  <c r="AL19" i="18"/>
  <c r="AK19" i="18"/>
  <c r="AJ19" i="18"/>
  <c r="AI19" i="18"/>
  <c r="AS18" i="18"/>
  <c r="AR18" i="18"/>
  <c r="AQ18" i="18"/>
  <c r="AP18" i="18"/>
  <c r="AM18" i="18"/>
  <c r="AL18" i="18"/>
  <c r="AK18" i="18"/>
  <c r="AJ18" i="18"/>
  <c r="AI18" i="18"/>
  <c r="AS17" i="18"/>
  <c r="AR17" i="18"/>
  <c r="AQ17" i="18"/>
  <c r="AP17" i="18"/>
  <c r="AM17" i="18"/>
  <c r="AL17" i="18"/>
  <c r="AK17" i="18"/>
  <c r="AJ17" i="18"/>
  <c r="AI17" i="18"/>
  <c r="AS16" i="18"/>
  <c r="AR16" i="18"/>
  <c r="AQ16" i="18"/>
  <c r="AP16" i="18"/>
  <c r="AM16" i="18"/>
  <c r="AL16" i="18"/>
  <c r="AK16" i="18"/>
  <c r="AJ16" i="18"/>
  <c r="AI16" i="18"/>
  <c r="AS15" i="18"/>
  <c r="AR15" i="18"/>
  <c r="AQ15" i="18"/>
  <c r="AP15" i="18"/>
  <c r="AM15" i="18"/>
  <c r="AL15" i="18"/>
  <c r="AK15" i="18"/>
  <c r="AJ15" i="18"/>
  <c r="AI15" i="18"/>
  <c r="AS14" i="18"/>
  <c r="AR14" i="18"/>
  <c r="AQ14" i="18"/>
  <c r="AP14" i="18"/>
  <c r="AM14" i="18"/>
  <c r="AL14" i="18"/>
  <c r="AK14" i="18"/>
  <c r="AJ14" i="18"/>
  <c r="AI14" i="18"/>
  <c r="AS13" i="18"/>
  <c r="AR13" i="18"/>
  <c r="AQ13" i="18"/>
  <c r="AP13" i="18"/>
  <c r="AM13" i="18"/>
  <c r="AL13" i="18"/>
  <c r="AK13" i="18"/>
  <c r="AJ13" i="18"/>
  <c r="AI13" i="18"/>
  <c r="AS12" i="18"/>
  <c r="AR12" i="18"/>
  <c r="AQ12" i="18"/>
  <c r="AP12" i="18"/>
  <c r="AM12" i="18"/>
  <c r="AL12" i="18"/>
  <c r="AK12" i="18"/>
  <c r="AJ12" i="18"/>
  <c r="AI12" i="18"/>
  <c r="AS11" i="18"/>
  <c r="AR11" i="18"/>
  <c r="AQ11" i="18"/>
  <c r="AP11" i="18"/>
  <c r="AM11" i="18"/>
  <c r="AL11" i="18"/>
  <c r="AK11" i="18"/>
  <c r="AJ11" i="18"/>
  <c r="AI11" i="18"/>
  <c r="AS10" i="18"/>
  <c r="AR10" i="18"/>
  <c r="AQ10" i="18"/>
  <c r="AP10" i="18"/>
  <c r="AM10" i="18"/>
  <c r="AL10" i="18"/>
  <c r="AK10" i="18"/>
  <c r="AJ10" i="18"/>
  <c r="AI10" i="18"/>
  <c r="AS9" i="18"/>
  <c r="AR9" i="18"/>
  <c r="AQ9" i="18"/>
  <c r="AP9" i="18"/>
  <c r="AM9" i="18"/>
  <c r="AL9" i="18"/>
  <c r="AK9" i="18"/>
  <c r="AJ9" i="18"/>
  <c r="AI9" i="18"/>
  <c r="AS8" i="18"/>
  <c r="AR8" i="18"/>
  <c r="AQ8" i="18"/>
  <c r="AP8" i="18"/>
  <c r="AM8" i="18"/>
  <c r="AL8" i="18"/>
  <c r="AK8" i="18"/>
  <c r="AJ8" i="18"/>
  <c r="AI8" i="18"/>
  <c r="O3" i="18"/>
  <c r="L21" i="15"/>
  <c r="L20" i="15"/>
  <c r="L19" i="15"/>
  <c r="L18" i="15"/>
  <c r="L17" i="15"/>
  <c r="L16" i="15"/>
  <c r="L13" i="15"/>
  <c r="L11" i="15"/>
  <c r="L12" i="15" s="1"/>
  <c r="L10" i="15"/>
  <c r="L9" i="15"/>
  <c r="L8" i="15"/>
  <c r="AH20" i="18" l="1"/>
  <c r="AH19" i="18"/>
  <c r="AH16" i="18"/>
  <c r="AH15" i="18"/>
  <c r="AH12" i="18"/>
  <c r="AH11" i="18"/>
  <c r="AH8" i="18"/>
  <c r="AH22" i="19"/>
  <c r="AH21" i="19"/>
  <c r="I28" i="22"/>
  <c r="H28" i="22"/>
  <c r="F28" i="22"/>
  <c r="E28" i="22"/>
  <c r="AH8" i="22"/>
  <c r="O5" i="22"/>
  <c r="O5" i="19"/>
  <c r="N3" i="22"/>
  <c r="AH9" i="22"/>
  <c r="AH10" i="22"/>
  <c r="AH11" i="22"/>
  <c r="AH13" i="22"/>
  <c r="AH14" i="22"/>
  <c r="AH15" i="22"/>
  <c r="AH17" i="22"/>
  <c r="AH18" i="22"/>
  <c r="AH19" i="22"/>
  <c r="AH21" i="22"/>
  <c r="AH22" i="22"/>
  <c r="AH8" i="19"/>
  <c r="AH11" i="19"/>
  <c r="AH12" i="19"/>
  <c r="AH15" i="19"/>
  <c r="AH16" i="19"/>
  <c r="AH19" i="19"/>
  <c r="AH9" i="19"/>
  <c r="AH13" i="19"/>
  <c r="AH14" i="19"/>
  <c r="AH17" i="19"/>
  <c r="AH18" i="19"/>
  <c r="AH9" i="18"/>
  <c r="AH13" i="18"/>
  <c r="AH17" i="18"/>
  <c r="AH21" i="18"/>
  <c r="AH10" i="18"/>
  <c r="AH14" i="18"/>
  <c r="AH18" i="18"/>
  <c r="AH22" i="18"/>
  <c r="D6" i="22"/>
  <c r="O3" i="19"/>
  <c r="O5" i="18"/>
  <c r="D7" i="19"/>
  <c r="E6" i="19"/>
  <c r="E7" i="19" s="1"/>
  <c r="C7" i="19"/>
  <c r="O5" i="20"/>
  <c r="D6" i="18"/>
  <c r="D7" i="18" s="1"/>
  <c r="D6" i="20"/>
  <c r="L14" i="15"/>
  <c r="L15" i="15"/>
  <c r="AW9" i="13"/>
  <c r="AW8" i="13"/>
  <c r="AV9" i="13"/>
  <c r="AV8" i="13"/>
  <c r="AT9" i="13"/>
  <c r="AT8" i="13"/>
  <c r="D7" i="22" l="1"/>
  <c r="E6" i="22"/>
  <c r="F6" i="19"/>
  <c r="G6" i="19" s="1"/>
  <c r="D7" i="20"/>
  <c r="E6" i="20"/>
  <c r="E6" i="18"/>
  <c r="E7" i="18" s="1"/>
  <c r="F7" i="19"/>
  <c r="AS22" i="13"/>
  <c r="AR22" i="13"/>
  <c r="AQ22" i="13"/>
  <c r="AP22" i="13"/>
  <c r="AM22" i="13"/>
  <c r="AL22" i="13"/>
  <c r="AK22" i="13"/>
  <c r="AJ22" i="13"/>
  <c r="AI22" i="13"/>
  <c r="AS21" i="13"/>
  <c r="AR21" i="13"/>
  <c r="AQ21" i="13"/>
  <c r="AP21" i="13"/>
  <c r="AM21" i="13"/>
  <c r="AL21" i="13"/>
  <c r="AK21" i="13"/>
  <c r="AJ21" i="13"/>
  <c r="AI21" i="13"/>
  <c r="AS20" i="13"/>
  <c r="AR20" i="13"/>
  <c r="AQ20" i="13"/>
  <c r="AP20" i="13"/>
  <c r="AM20" i="13"/>
  <c r="AL20" i="13"/>
  <c r="AK20" i="13"/>
  <c r="AJ20" i="13"/>
  <c r="AI20" i="13"/>
  <c r="AS19" i="13"/>
  <c r="AR19" i="13"/>
  <c r="AQ19" i="13"/>
  <c r="AP19" i="13"/>
  <c r="AM19" i="13"/>
  <c r="AL19" i="13"/>
  <c r="AK19" i="13"/>
  <c r="AJ19" i="13"/>
  <c r="AI19" i="13"/>
  <c r="AS18" i="13"/>
  <c r="AR18" i="13"/>
  <c r="AQ18" i="13"/>
  <c r="AP18" i="13"/>
  <c r="AM18" i="13"/>
  <c r="AL18" i="13"/>
  <c r="AK18" i="13"/>
  <c r="AJ18" i="13"/>
  <c r="AI18" i="13"/>
  <c r="AS17" i="13"/>
  <c r="AR17" i="13"/>
  <c r="AQ17" i="13"/>
  <c r="AP17" i="13"/>
  <c r="AM17" i="13"/>
  <c r="AL17" i="13"/>
  <c r="AK17" i="13"/>
  <c r="AJ17" i="13"/>
  <c r="AI17" i="13"/>
  <c r="AS16" i="13"/>
  <c r="AR16" i="13"/>
  <c r="AQ16" i="13"/>
  <c r="AP16" i="13"/>
  <c r="AM16" i="13"/>
  <c r="AL16" i="13"/>
  <c r="AK16" i="13"/>
  <c r="AJ16" i="13"/>
  <c r="AI16" i="13"/>
  <c r="AS15" i="13"/>
  <c r="AR15" i="13"/>
  <c r="AQ15" i="13"/>
  <c r="AP15" i="13"/>
  <c r="AM15" i="13"/>
  <c r="AL15" i="13"/>
  <c r="AK15" i="13"/>
  <c r="AJ15" i="13"/>
  <c r="AI15" i="13"/>
  <c r="AS14" i="13"/>
  <c r="AR14" i="13"/>
  <c r="AQ14" i="13"/>
  <c r="AP14" i="13"/>
  <c r="AM14" i="13"/>
  <c r="AL14" i="13"/>
  <c r="AK14" i="13"/>
  <c r="AJ14" i="13"/>
  <c r="AI14" i="13"/>
  <c r="AS13" i="13"/>
  <c r="AR13" i="13"/>
  <c r="AQ13" i="13"/>
  <c r="AP13" i="13"/>
  <c r="AM13" i="13"/>
  <c r="AL13" i="13"/>
  <c r="AK13" i="13"/>
  <c r="AJ13" i="13"/>
  <c r="AI13" i="13"/>
  <c r="AS12" i="13"/>
  <c r="AR12" i="13"/>
  <c r="AQ12" i="13"/>
  <c r="AP12" i="13"/>
  <c r="AM12" i="13"/>
  <c r="AL12" i="13"/>
  <c r="AK12" i="13"/>
  <c r="AJ12" i="13"/>
  <c r="AI12" i="13"/>
  <c r="AS11" i="13"/>
  <c r="AR11" i="13"/>
  <c r="AQ11" i="13"/>
  <c r="AP11" i="13"/>
  <c r="AM11" i="13"/>
  <c r="AL11" i="13"/>
  <c r="AK11" i="13"/>
  <c r="AJ11" i="13"/>
  <c r="AI11" i="13"/>
  <c r="AS10" i="13"/>
  <c r="AR10" i="13"/>
  <c r="AQ10" i="13"/>
  <c r="AP10" i="13"/>
  <c r="AM10" i="13"/>
  <c r="AL10" i="13"/>
  <c r="AK10" i="13"/>
  <c r="AJ10" i="13"/>
  <c r="AI10" i="13"/>
  <c r="AS9" i="13"/>
  <c r="AR9" i="13"/>
  <c r="AQ9" i="13"/>
  <c r="AP9" i="13"/>
  <c r="AM9" i="13"/>
  <c r="AL9" i="13"/>
  <c r="AK9" i="13"/>
  <c r="AJ9" i="13"/>
  <c r="AI9" i="13"/>
  <c r="AS8" i="13"/>
  <c r="AR8" i="13"/>
  <c r="AQ8" i="13"/>
  <c r="AP8" i="13"/>
  <c r="AM8" i="13"/>
  <c r="AL8" i="13"/>
  <c r="AK8" i="13"/>
  <c r="AJ8" i="13"/>
  <c r="AI8" i="13"/>
  <c r="AG27" i="13"/>
  <c r="AF27" i="13"/>
  <c r="AE27" i="13"/>
  <c r="AD27" i="13"/>
  <c r="AC27" i="13"/>
  <c r="AB27" i="13"/>
  <c r="AA27" i="13"/>
  <c r="Z27" i="13"/>
  <c r="Y27" i="13"/>
  <c r="X27" i="13"/>
  <c r="W27" i="13"/>
  <c r="V27" i="13"/>
  <c r="U27" i="13"/>
  <c r="T27" i="13"/>
  <c r="S27" i="13"/>
  <c r="R27" i="13"/>
  <c r="Q27" i="13"/>
  <c r="P27" i="13"/>
  <c r="O27" i="13"/>
  <c r="N27" i="13"/>
  <c r="M27" i="13"/>
  <c r="L27" i="13"/>
  <c r="K27" i="13"/>
  <c r="J27" i="13"/>
  <c r="I27" i="13"/>
  <c r="H27" i="13"/>
  <c r="G27" i="13"/>
  <c r="F27" i="13"/>
  <c r="E27" i="13"/>
  <c r="D27" i="13"/>
  <c r="C27" i="13"/>
  <c r="AG26" i="13"/>
  <c r="AF26" i="13"/>
  <c r="AE26" i="13"/>
  <c r="AD26" i="13"/>
  <c r="AC26" i="13"/>
  <c r="AB26" i="13"/>
  <c r="AA26" i="13"/>
  <c r="Z26" i="13"/>
  <c r="Y26" i="13"/>
  <c r="X26" i="13"/>
  <c r="W26" i="13"/>
  <c r="V26" i="13"/>
  <c r="U26" i="13"/>
  <c r="T26" i="13"/>
  <c r="S26" i="13"/>
  <c r="R26" i="13"/>
  <c r="Q26" i="13"/>
  <c r="P26" i="13"/>
  <c r="O26" i="13"/>
  <c r="N26" i="13"/>
  <c r="M26" i="13"/>
  <c r="L26" i="13"/>
  <c r="K26" i="13"/>
  <c r="J26" i="13"/>
  <c r="I26" i="13"/>
  <c r="H26" i="13"/>
  <c r="G26" i="13"/>
  <c r="F26" i="13"/>
  <c r="E26" i="13"/>
  <c r="D26" i="13"/>
  <c r="C26" i="13"/>
  <c r="AG25" i="13"/>
  <c r="AF25" i="13"/>
  <c r="AE25" i="13"/>
  <c r="AD25" i="13"/>
  <c r="AC25" i="13"/>
  <c r="AB25" i="13"/>
  <c r="AA25" i="13"/>
  <c r="Z25" i="13"/>
  <c r="Y25" i="13"/>
  <c r="X25" i="13"/>
  <c r="W25" i="13"/>
  <c r="V25" i="13"/>
  <c r="U25" i="13"/>
  <c r="T25" i="13"/>
  <c r="S25" i="13"/>
  <c r="R25" i="13"/>
  <c r="Q25" i="13"/>
  <c r="P25" i="13"/>
  <c r="O25" i="13"/>
  <c r="N25" i="13"/>
  <c r="M25" i="13"/>
  <c r="L25" i="13"/>
  <c r="K25" i="13"/>
  <c r="J25" i="13"/>
  <c r="I25" i="13"/>
  <c r="H25" i="13"/>
  <c r="G25" i="13"/>
  <c r="F25" i="13"/>
  <c r="E25" i="13"/>
  <c r="D25" i="13"/>
  <c r="C25" i="13"/>
  <c r="AG24" i="13"/>
  <c r="AF24" i="13"/>
  <c r="AE24" i="13"/>
  <c r="AD24" i="13"/>
  <c r="AC24" i="13"/>
  <c r="AB24" i="13"/>
  <c r="AA24" i="13"/>
  <c r="Z24" i="13"/>
  <c r="Y24" i="13"/>
  <c r="X24" i="13"/>
  <c r="W24" i="13"/>
  <c r="V24" i="13"/>
  <c r="U24" i="13"/>
  <c r="T24" i="13"/>
  <c r="S24" i="13"/>
  <c r="R24" i="13"/>
  <c r="Q24" i="13"/>
  <c r="P24" i="13"/>
  <c r="O24" i="13"/>
  <c r="N24" i="13"/>
  <c r="M24" i="13"/>
  <c r="L24" i="13"/>
  <c r="K24" i="13"/>
  <c r="J24" i="13"/>
  <c r="I24" i="13"/>
  <c r="H24" i="13"/>
  <c r="G24" i="13"/>
  <c r="F24" i="13"/>
  <c r="E24" i="13"/>
  <c r="D24" i="13"/>
  <c r="C24" i="13"/>
  <c r="AG23" i="13"/>
  <c r="AF23" i="13"/>
  <c r="AE23" i="13"/>
  <c r="AD23" i="13"/>
  <c r="AC23" i="13"/>
  <c r="AB23" i="13"/>
  <c r="AA23" i="13"/>
  <c r="Z23" i="13"/>
  <c r="Y23" i="13"/>
  <c r="X23" i="13"/>
  <c r="W23" i="13"/>
  <c r="V23" i="13"/>
  <c r="U23" i="13"/>
  <c r="T23" i="13"/>
  <c r="S23" i="13"/>
  <c r="R23" i="13"/>
  <c r="Q23" i="13"/>
  <c r="P23" i="13"/>
  <c r="O23" i="13"/>
  <c r="N23" i="13"/>
  <c r="M23" i="13"/>
  <c r="L23" i="13"/>
  <c r="K23" i="13"/>
  <c r="J23" i="13"/>
  <c r="I23" i="13"/>
  <c r="H23" i="13"/>
  <c r="G23" i="13"/>
  <c r="F23" i="13"/>
  <c r="E23" i="13"/>
  <c r="D23" i="13"/>
  <c r="C23" i="13"/>
  <c r="AG27" i="12"/>
  <c r="AF27" i="12"/>
  <c r="AE27" i="12"/>
  <c r="AD27" i="12"/>
  <c r="AC27" i="12"/>
  <c r="AB27" i="12"/>
  <c r="AA27" i="12"/>
  <c r="Z27" i="12"/>
  <c r="Y27" i="12"/>
  <c r="X27" i="12"/>
  <c r="W27" i="12"/>
  <c r="V27" i="12"/>
  <c r="U27" i="12"/>
  <c r="T27" i="12"/>
  <c r="S27" i="12"/>
  <c r="R27" i="12"/>
  <c r="Q27" i="12"/>
  <c r="P27" i="12"/>
  <c r="O27" i="12"/>
  <c r="N27" i="12"/>
  <c r="M27" i="12"/>
  <c r="L27" i="12"/>
  <c r="K27" i="12"/>
  <c r="J27" i="12"/>
  <c r="I27" i="12"/>
  <c r="H27" i="12"/>
  <c r="G27" i="12"/>
  <c r="F27" i="12"/>
  <c r="E27" i="12"/>
  <c r="D27" i="12"/>
  <c r="C27" i="12"/>
  <c r="AG26" i="12"/>
  <c r="AF26" i="12"/>
  <c r="AE26" i="12"/>
  <c r="AD26" i="12"/>
  <c r="AC26" i="12"/>
  <c r="AB26" i="12"/>
  <c r="AA26" i="12"/>
  <c r="Z26" i="12"/>
  <c r="Y26" i="12"/>
  <c r="X26" i="12"/>
  <c r="W26" i="12"/>
  <c r="V26" i="12"/>
  <c r="U26" i="12"/>
  <c r="T26" i="12"/>
  <c r="S26" i="12"/>
  <c r="R26" i="12"/>
  <c r="Q26" i="12"/>
  <c r="P26" i="12"/>
  <c r="O26" i="12"/>
  <c r="N26" i="12"/>
  <c r="M26" i="12"/>
  <c r="L26" i="12"/>
  <c r="K26" i="12"/>
  <c r="J26" i="12"/>
  <c r="I26" i="12"/>
  <c r="H26" i="12"/>
  <c r="G26" i="12"/>
  <c r="F26" i="12"/>
  <c r="E26" i="12"/>
  <c r="D26" i="12"/>
  <c r="C26" i="12"/>
  <c r="AG25" i="12"/>
  <c r="AF25" i="12"/>
  <c r="AE25" i="12"/>
  <c r="AD25" i="12"/>
  <c r="AC25" i="12"/>
  <c r="AB25" i="12"/>
  <c r="AA25" i="12"/>
  <c r="Z25" i="12"/>
  <c r="Y25" i="12"/>
  <c r="X25" i="12"/>
  <c r="W25" i="12"/>
  <c r="V25" i="12"/>
  <c r="U25" i="12"/>
  <c r="T25" i="12"/>
  <c r="S25" i="12"/>
  <c r="R25" i="12"/>
  <c r="Q25" i="12"/>
  <c r="P25" i="12"/>
  <c r="O25" i="12"/>
  <c r="N25" i="12"/>
  <c r="M25" i="12"/>
  <c r="L25" i="12"/>
  <c r="K25" i="12"/>
  <c r="J25" i="12"/>
  <c r="I25" i="12"/>
  <c r="H25" i="12"/>
  <c r="G25" i="12"/>
  <c r="F25" i="12"/>
  <c r="E25" i="12"/>
  <c r="D25" i="12"/>
  <c r="C25" i="12"/>
  <c r="AG24" i="12"/>
  <c r="AF24" i="12"/>
  <c r="AE24" i="12"/>
  <c r="AD24" i="12"/>
  <c r="AD28" i="12" s="1"/>
  <c r="AC24" i="12"/>
  <c r="AB24" i="12"/>
  <c r="AA24" i="12"/>
  <c r="Z24" i="12"/>
  <c r="Z28" i="12" s="1"/>
  <c r="Y24" i="12"/>
  <c r="X24" i="12"/>
  <c r="W24" i="12"/>
  <c r="V24" i="12"/>
  <c r="V28" i="12" s="1"/>
  <c r="U24" i="12"/>
  <c r="T24" i="12"/>
  <c r="S24" i="12"/>
  <c r="R24" i="12"/>
  <c r="R28" i="12" s="1"/>
  <c r="Q24" i="12"/>
  <c r="P24" i="12"/>
  <c r="O24" i="12"/>
  <c r="N24" i="12"/>
  <c r="N28" i="12" s="1"/>
  <c r="M24" i="12"/>
  <c r="L24" i="12"/>
  <c r="K24" i="12"/>
  <c r="J24" i="12"/>
  <c r="J28" i="12" s="1"/>
  <c r="I24" i="12"/>
  <c r="H24" i="12"/>
  <c r="G24" i="12"/>
  <c r="F24" i="12"/>
  <c r="F28" i="12" s="1"/>
  <c r="E24" i="12"/>
  <c r="D24" i="12"/>
  <c r="C24" i="12"/>
  <c r="AG23" i="12"/>
  <c r="AG28" i="12" s="1"/>
  <c r="AF23" i="12"/>
  <c r="AF28" i="12" s="1"/>
  <c r="AE23" i="12"/>
  <c r="AE28" i="12" s="1"/>
  <c r="AD23" i="12"/>
  <c r="AC23" i="12"/>
  <c r="AC28" i="12" s="1"/>
  <c r="AB23" i="12"/>
  <c r="AB28" i="12" s="1"/>
  <c r="AA23" i="12"/>
  <c r="AA28" i="12" s="1"/>
  <c r="Z23" i="12"/>
  <c r="Y23" i="12"/>
  <c r="Y28" i="12" s="1"/>
  <c r="X23" i="12"/>
  <c r="X28" i="12" s="1"/>
  <c r="W23" i="12"/>
  <c r="W28" i="12" s="1"/>
  <c r="V23" i="12"/>
  <c r="U23" i="12"/>
  <c r="U28" i="12" s="1"/>
  <c r="T23" i="12"/>
  <c r="T28" i="12" s="1"/>
  <c r="S23" i="12"/>
  <c r="S28" i="12" s="1"/>
  <c r="R23" i="12"/>
  <c r="Q23" i="12"/>
  <c r="Q28" i="12" s="1"/>
  <c r="P23" i="12"/>
  <c r="P28" i="12" s="1"/>
  <c r="O23" i="12"/>
  <c r="O28" i="12" s="1"/>
  <c r="N23" i="12"/>
  <c r="M23" i="12"/>
  <c r="M28" i="12" s="1"/>
  <c r="L23" i="12"/>
  <c r="L28" i="12" s="1"/>
  <c r="K23" i="12"/>
  <c r="K28" i="12" s="1"/>
  <c r="J23" i="12"/>
  <c r="I23" i="12"/>
  <c r="I28" i="12" s="1"/>
  <c r="H23" i="12"/>
  <c r="H28" i="12" s="1"/>
  <c r="G23" i="12"/>
  <c r="G28" i="12" s="1"/>
  <c r="F23" i="12"/>
  <c r="E23" i="12"/>
  <c r="E28" i="12" s="1"/>
  <c r="D23" i="12"/>
  <c r="D28" i="12" s="1"/>
  <c r="C23" i="12"/>
  <c r="C28" i="12" s="1"/>
  <c r="AS22" i="12"/>
  <c r="AR22" i="12"/>
  <c r="AQ22" i="12"/>
  <c r="AP22" i="12"/>
  <c r="AM22" i="12"/>
  <c r="AL22" i="12"/>
  <c r="AK22" i="12"/>
  <c r="AJ22" i="12"/>
  <c r="AI22" i="12"/>
  <c r="AS21" i="12"/>
  <c r="AR21" i="12"/>
  <c r="AQ21" i="12"/>
  <c r="AP21" i="12"/>
  <c r="AM21" i="12"/>
  <c r="AL21" i="12"/>
  <c r="AK21" i="12"/>
  <c r="AJ21" i="12"/>
  <c r="AI21" i="12"/>
  <c r="AS20" i="12"/>
  <c r="AR20" i="12"/>
  <c r="AQ20" i="12"/>
  <c r="AP20" i="12"/>
  <c r="AM20" i="12"/>
  <c r="AL20" i="12"/>
  <c r="AK20" i="12"/>
  <c r="AJ20" i="12"/>
  <c r="AI20" i="12"/>
  <c r="AH20" i="12" s="1"/>
  <c r="AS19" i="12"/>
  <c r="AR19" i="12"/>
  <c r="AQ19" i="12"/>
  <c r="AP19" i="12"/>
  <c r="AM19" i="12"/>
  <c r="AL19" i="12"/>
  <c r="AK19" i="12"/>
  <c r="AJ19" i="12"/>
  <c r="AI19" i="12"/>
  <c r="AS18" i="12"/>
  <c r="AR18" i="12"/>
  <c r="AQ18" i="12"/>
  <c r="AP18" i="12"/>
  <c r="AM18" i="12"/>
  <c r="AL18" i="12"/>
  <c r="AK18" i="12"/>
  <c r="AJ18" i="12"/>
  <c r="AI18" i="12"/>
  <c r="AS17" i="12"/>
  <c r="AR17" i="12"/>
  <c r="AQ17" i="12"/>
  <c r="AP17" i="12"/>
  <c r="AM17" i="12"/>
  <c r="AL17" i="12"/>
  <c r="AK17" i="12"/>
  <c r="AJ17" i="12"/>
  <c r="AI17" i="12"/>
  <c r="AS16" i="12"/>
  <c r="AR16" i="12"/>
  <c r="AQ16" i="12"/>
  <c r="AP16" i="12"/>
  <c r="AM16" i="12"/>
  <c r="AL16" i="12"/>
  <c r="AK16" i="12"/>
  <c r="AJ16" i="12"/>
  <c r="AI16" i="12"/>
  <c r="AH16" i="12" s="1"/>
  <c r="AS15" i="12"/>
  <c r="AR15" i="12"/>
  <c r="AQ15" i="12"/>
  <c r="AP15" i="12"/>
  <c r="AM15" i="12"/>
  <c r="AL15" i="12"/>
  <c r="AK15" i="12"/>
  <c r="AJ15" i="12"/>
  <c r="AI15" i="12"/>
  <c r="AS14" i="12"/>
  <c r="AR14" i="12"/>
  <c r="AQ14" i="12"/>
  <c r="AP14" i="12"/>
  <c r="AM14" i="12"/>
  <c r="AL14" i="12"/>
  <c r="AK14" i="12"/>
  <c r="AJ14" i="12"/>
  <c r="AI14" i="12"/>
  <c r="AS13" i="12"/>
  <c r="AR13" i="12"/>
  <c r="AQ13" i="12"/>
  <c r="AP13" i="12"/>
  <c r="AM13" i="12"/>
  <c r="AL13" i="12"/>
  <c r="AK13" i="12"/>
  <c r="AJ13" i="12"/>
  <c r="AI13" i="12"/>
  <c r="AS12" i="12"/>
  <c r="AR12" i="12"/>
  <c r="AQ12" i="12"/>
  <c r="AP12" i="12"/>
  <c r="AM12" i="12"/>
  <c r="AL12" i="12"/>
  <c r="AK12" i="12"/>
  <c r="AJ12" i="12"/>
  <c r="AI12" i="12"/>
  <c r="AH12" i="12" s="1"/>
  <c r="AS11" i="12"/>
  <c r="AR11" i="12"/>
  <c r="AQ11" i="12"/>
  <c r="AP11" i="12"/>
  <c r="AM11" i="12"/>
  <c r="AL11" i="12"/>
  <c r="AK11" i="12"/>
  <c r="AJ11" i="12"/>
  <c r="AI11" i="12"/>
  <c r="AS10" i="12"/>
  <c r="AR10" i="12"/>
  <c r="AQ10" i="12"/>
  <c r="AP10" i="12"/>
  <c r="AM10" i="12"/>
  <c r="AL10" i="12"/>
  <c r="AK10" i="12"/>
  <c r="AJ10" i="12"/>
  <c r="AI10" i="12"/>
  <c r="AS9" i="12"/>
  <c r="AR9" i="12"/>
  <c r="AQ9" i="12"/>
  <c r="AP9" i="12"/>
  <c r="AM9" i="12"/>
  <c r="AL9" i="12"/>
  <c r="AK9" i="12"/>
  <c r="AJ9" i="12"/>
  <c r="AI9" i="12"/>
  <c r="AS8" i="12"/>
  <c r="AR8" i="12"/>
  <c r="AQ8" i="12"/>
  <c r="AP8" i="12"/>
  <c r="AM8" i="12"/>
  <c r="AL8" i="12"/>
  <c r="AK8" i="12"/>
  <c r="AJ8" i="12"/>
  <c r="AI8" i="12"/>
  <c r="AH8" i="12" s="1"/>
  <c r="AG27" i="11"/>
  <c r="AF27" i="11"/>
  <c r="AE27" i="11"/>
  <c r="AD27" i="11"/>
  <c r="AC27" i="11"/>
  <c r="AB27" i="11"/>
  <c r="AA27" i="11"/>
  <c r="Z27" i="11"/>
  <c r="Y27" i="11"/>
  <c r="X27" i="11"/>
  <c r="W27" i="11"/>
  <c r="V27" i="11"/>
  <c r="U27" i="11"/>
  <c r="T27" i="11"/>
  <c r="S27" i="11"/>
  <c r="R27" i="11"/>
  <c r="Q27" i="11"/>
  <c r="P27" i="11"/>
  <c r="O27" i="11"/>
  <c r="N27" i="11"/>
  <c r="M27" i="11"/>
  <c r="L27" i="11"/>
  <c r="K27" i="11"/>
  <c r="J27" i="11"/>
  <c r="I27" i="11"/>
  <c r="H27" i="11"/>
  <c r="G27" i="11"/>
  <c r="F27" i="11"/>
  <c r="E27" i="11"/>
  <c r="D27" i="11"/>
  <c r="C27" i="11"/>
  <c r="AG26" i="11"/>
  <c r="AF26" i="11"/>
  <c r="AE26" i="11"/>
  <c r="AD26" i="11"/>
  <c r="AC26" i="11"/>
  <c r="AB26" i="11"/>
  <c r="AA26" i="11"/>
  <c r="Z26" i="11"/>
  <c r="Y26" i="11"/>
  <c r="X26" i="11"/>
  <c r="W26" i="11"/>
  <c r="V26" i="11"/>
  <c r="U26" i="11"/>
  <c r="T26" i="11"/>
  <c r="S26" i="11"/>
  <c r="R26" i="11"/>
  <c r="Q26" i="11"/>
  <c r="P26" i="11"/>
  <c r="O26" i="11"/>
  <c r="N26" i="11"/>
  <c r="M26" i="11"/>
  <c r="L26" i="11"/>
  <c r="K26" i="11"/>
  <c r="J26" i="11"/>
  <c r="I26" i="11"/>
  <c r="H26" i="11"/>
  <c r="G26" i="11"/>
  <c r="F26" i="11"/>
  <c r="E26" i="11"/>
  <c r="D26" i="11"/>
  <c r="C26" i="11"/>
  <c r="AG25" i="11"/>
  <c r="AF25" i="11"/>
  <c r="AE25" i="11"/>
  <c r="AD25" i="11"/>
  <c r="AC25" i="11"/>
  <c r="AB25" i="11"/>
  <c r="AA25" i="11"/>
  <c r="Z25" i="11"/>
  <c r="Y25" i="11"/>
  <c r="X25" i="11"/>
  <c r="W25" i="11"/>
  <c r="V25" i="11"/>
  <c r="U25" i="11"/>
  <c r="T25" i="11"/>
  <c r="S25" i="11"/>
  <c r="R25" i="11"/>
  <c r="Q25" i="11"/>
  <c r="P25" i="11"/>
  <c r="O25" i="11"/>
  <c r="N25" i="11"/>
  <c r="M25" i="11"/>
  <c r="L25" i="11"/>
  <c r="K25" i="11"/>
  <c r="J25" i="11"/>
  <c r="I25" i="11"/>
  <c r="H25" i="11"/>
  <c r="G25" i="11"/>
  <c r="F25" i="11"/>
  <c r="E25" i="11"/>
  <c r="D25" i="11"/>
  <c r="C25" i="11"/>
  <c r="AG24" i="11"/>
  <c r="AF24" i="11"/>
  <c r="AE24" i="11"/>
  <c r="AD24" i="11"/>
  <c r="AD28" i="11" s="1"/>
  <c r="AC24" i="11"/>
  <c r="AB24" i="11"/>
  <c r="AA24" i="11"/>
  <c r="Z24" i="11"/>
  <c r="Z28" i="11" s="1"/>
  <c r="Y24" i="11"/>
  <c r="X24" i="11"/>
  <c r="W24" i="11"/>
  <c r="V24" i="11"/>
  <c r="V28" i="11" s="1"/>
  <c r="U24" i="11"/>
  <c r="T24" i="11"/>
  <c r="S24" i="11"/>
  <c r="R24" i="11"/>
  <c r="R28" i="11" s="1"/>
  <c r="Q24" i="11"/>
  <c r="P24" i="11"/>
  <c r="O24" i="11"/>
  <c r="N24" i="11"/>
  <c r="N28" i="11" s="1"/>
  <c r="M24" i="11"/>
  <c r="L24" i="11"/>
  <c r="K24" i="11"/>
  <c r="J24" i="11"/>
  <c r="J28" i="11" s="1"/>
  <c r="I24" i="11"/>
  <c r="H24" i="11"/>
  <c r="G24" i="11"/>
  <c r="F24" i="11"/>
  <c r="F28" i="11" s="1"/>
  <c r="E24" i="11"/>
  <c r="D24" i="11"/>
  <c r="C24" i="11"/>
  <c r="AG23" i="11"/>
  <c r="AG28" i="11" s="1"/>
  <c r="AF23" i="11"/>
  <c r="AF28" i="11" s="1"/>
  <c r="AE23" i="11"/>
  <c r="AE28" i="11" s="1"/>
  <c r="AD23" i="11"/>
  <c r="AC23" i="11"/>
  <c r="AC28" i="11" s="1"/>
  <c r="AB23" i="11"/>
  <c r="AB28" i="11" s="1"/>
  <c r="AA23" i="11"/>
  <c r="AA28" i="11" s="1"/>
  <c r="Z23" i="11"/>
  <c r="Y23" i="11"/>
  <c r="Y28" i="11" s="1"/>
  <c r="X23" i="11"/>
  <c r="X28" i="11" s="1"/>
  <c r="W23" i="11"/>
  <c r="W28" i="11" s="1"/>
  <c r="V23" i="11"/>
  <c r="U23" i="11"/>
  <c r="U28" i="11" s="1"/>
  <c r="T23" i="11"/>
  <c r="T28" i="11" s="1"/>
  <c r="S23" i="11"/>
  <c r="S28" i="11" s="1"/>
  <c r="R23" i="11"/>
  <c r="Q23" i="11"/>
  <c r="Q28" i="11" s="1"/>
  <c r="P23" i="11"/>
  <c r="P28" i="11" s="1"/>
  <c r="O23" i="11"/>
  <c r="O28" i="11" s="1"/>
  <c r="N23" i="11"/>
  <c r="M23" i="11"/>
  <c r="M28" i="11" s="1"/>
  <c r="L23" i="11"/>
  <c r="L28" i="11" s="1"/>
  <c r="K23" i="11"/>
  <c r="K28" i="11" s="1"/>
  <c r="J23" i="11"/>
  <c r="I23" i="11"/>
  <c r="I28" i="11" s="1"/>
  <c r="H23" i="11"/>
  <c r="H28" i="11" s="1"/>
  <c r="G23" i="11"/>
  <c r="G28" i="11" s="1"/>
  <c r="F23" i="11"/>
  <c r="E23" i="11"/>
  <c r="E28" i="11" s="1"/>
  <c r="D23" i="11"/>
  <c r="D28" i="11" s="1"/>
  <c r="C23" i="11"/>
  <c r="C28" i="11" s="1"/>
  <c r="AS22" i="11"/>
  <c r="AR22" i="11"/>
  <c r="AQ22" i="11"/>
  <c r="AP22" i="11"/>
  <c r="AM22" i="11"/>
  <c r="AL22" i="11"/>
  <c r="AK22" i="11"/>
  <c r="AJ22" i="11"/>
  <c r="AI22" i="11"/>
  <c r="AS21" i="11"/>
  <c r="AR21" i="11"/>
  <c r="AQ21" i="11"/>
  <c r="AP21" i="11"/>
  <c r="AM21" i="11"/>
  <c r="AL21" i="11"/>
  <c r="AK21" i="11"/>
  <c r="AJ21" i="11"/>
  <c r="AI21" i="11"/>
  <c r="AH21" i="11"/>
  <c r="AS20" i="11"/>
  <c r="AR20" i="11"/>
  <c r="AQ20" i="11"/>
  <c r="AP20" i="11"/>
  <c r="AM20" i="11"/>
  <c r="AL20" i="11"/>
  <c r="AK20" i="11"/>
  <c r="AJ20" i="11"/>
  <c r="AI20" i="11"/>
  <c r="AS19" i="11"/>
  <c r="AR19" i="11"/>
  <c r="AQ19" i="11"/>
  <c r="AP19" i="11"/>
  <c r="AM19" i="11"/>
  <c r="AL19" i="11"/>
  <c r="AK19" i="11"/>
  <c r="AJ19" i="11"/>
  <c r="AI19" i="11"/>
  <c r="AH19" i="11" s="1"/>
  <c r="AS18" i="11"/>
  <c r="AR18" i="11"/>
  <c r="AQ18" i="11"/>
  <c r="AP18" i="11"/>
  <c r="AM18" i="11"/>
  <c r="AL18" i="11"/>
  <c r="AK18" i="11"/>
  <c r="AJ18" i="11"/>
  <c r="AI18" i="11"/>
  <c r="AH18" i="11" s="1"/>
  <c r="AS17" i="11"/>
  <c r="AR17" i="11"/>
  <c r="AQ17" i="11"/>
  <c r="AP17" i="11"/>
  <c r="AM17" i="11"/>
  <c r="AL17" i="11"/>
  <c r="AK17" i="11"/>
  <c r="AJ17" i="11"/>
  <c r="AI17" i="11"/>
  <c r="AS16" i="11"/>
  <c r="AR16" i="11"/>
  <c r="AQ16" i="11"/>
  <c r="AP16" i="11"/>
  <c r="AM16" i="11"/>
  <c r="AL16" i="11"/>
  <c r="AK16" i="11"/>
  <c r="AJ16" i="11"/>
  <c r="AI16" i="11"/>
  <c r="AS15" i="11"/>
  <c r="AR15" i="11"/>
  <c r="AQ15" i="11"/>
  <c r="AP15" i="11"/>
  <c r="AM15" i="11"/>
  <c r="AL15" i="11"/>
  <c r="AK15" i="11"/>
  <c r="AJ15" i="11"/>
  <c r="AI15" i="11"/>
  <c r="AH15" i="11" s="1"/>
  <c r="AS14" i="11"/>
  <c r="AR14" i="11"/>
  <c r="AQ14" i="11"/>
  <c r="AP14" i="11"/>
  <c r="AM14" i="11"/>
  <c r="AL14" i="11"/>
  <c r="AK14" i="11"/>
  <c r="AJ14" i="11"/>
  <c r="AI14" i="11"/>
  <c r="AS13" i="11"/>
  <c r="AR13" i="11"/>
  <c r="AQ13" i="11"/>
  <c r="AP13" i="11"/>
  <c r="AM13" i="11"/>
  <c r="AL13" i="11"/>
  <c r="AK13" i="11"/>
  <c r="AH13" i="11" s="1"/>
  <c r="AJ13" i="11"/>
  <c r="AI13" i="11"/>
  <c r="AS12" i="11"/>
  <c r="AR12" i="11"/>
  <c r="AQ12" i="11"/>
  <c r="AP12" i="11"/>
  <c r="AM12" i="11"/>
  <c r="AL12" i="11"/>
  <c r="AK12" i="11"/>
  <c r="AJ12" i="11"/>
  <c r="AI12" i="11"/>
  <c r="AS11" i="11"/>
  <c r="AR11" i="11"/>
  <c r="AQ11" i="11"/>
  <c r="AP11" i="11"/>
  <c r="AM11" i="11"/>
  <c r="AL11" i="11"/>
  <c r="AK11" i="11"/>
  <c r="AJ11" i="11"/>
  <c r="AI11" i="11"/>
  <c r="AH11" i="11" s="1"/>
  <c r="AS10" i="11"/>
  <c r="AR10" i="11"/>
  <c r="AQ10" i="11"/>
  <c r="AP10" i="11"/>
  <c r="AM10" i="11"/>
  <c r="AL10" i="11"/>
  <c r="AK10" i="11"/>
  <c r="AJ10" i="11"/>
  <c r="AI10" i="11"/>
  <c r="AS9" i="11"/>
  <c r="AR9" i="11"/>
  <c r="AQ9" i="11"/>
  <c r="AP9" i="11"/>
  <c r="AM9" i="11"/>
  <c r="AL9" i="11"/>
  <c r="AK9" i="11"/>
  <c r="AJ9" i="11"/>
  <c r="AI9" i="11"/>
  <c r="AS8" i="11"/>
  <c r="AR8" i="11"/>
  <c r="AQ8" i="11"/>
  <c r="AP8" i="11"/>
  <c r="AM8" i="11"/>
  <c r="AL8" i="11"/>
  <c r="AK8" i="11"/>
  <c r="AJ8" i="11"/>
  <c r="AI8" i="11"/>
  <c r="AG27" i="10"/>
  <c r="AF27" i="10"/>
  <c r="AE27" i="10"/>
  <c r="AD27" i="10"/>
  <c r="AC27" i="10"/>
  <c r="AB27" i="10"/>
  <c r="AA27" i="10"/>
  <c r="Z27" i="10"/>
  <c r="Y27" i="10"/>
  <c r="X27" i="10"/>
  <c r="W27" i="10"/>
  <c r="V27" i="10"/>
  <c r="U27" i="10"/>
  <c r="T27" i="10"/>
  <c r="S27" i="10"/>
  <c r="R27" i="10"/>
  <c r="Q27" i="10"/>
  <c r="P27" i="10"/>
  <c r="O27" i="10"/>
  <c r="N27" i="10"/>
  <c r="M27" i="10"/>
  <c r="L27" i="10"/>
  <c r="K27" i="10"/>
  <c r="J27" i="10"/>
  <c r="I27" i="10"/>
  <c r="H27" i="10"/>
  <c r="G27" i="10"/>
  <c r="F27" i="10"/>
  <c r="E27" i="10"/>
  <c r="D27" i="10"/>
  <c r="C27" i="10"/>
  <c r="AG26" i="10"/>
  <c r="AF26" i="10"/>
  <c r="AE26" i="10"/>
  <c r="AD26" i="10"/>
  <c r="AC26" i="10"/>
  <c r="AB26" i="10"/>
  <c r="AA26" i="10"/>
  <c r="Z26" i="10"/>
  <c r="Y26" i="10"/>
  <c r="X26" i="10"/>
  <c r="W26" i="10"/>
  <c r="V26" i="10"/>
  <c r="U26" i="10"/>
  <c r="T26" i="10"/>
  <c r="S26" i="10"/>
  <c r="R26" i="10"/>
  <c r="Q26" i="10"/>
  <c r="P26" i="10"/>
  <c r="O26" i="10"/>
  <c r="N26" i="10"/>
  <c r="M26" i="10"/>
  <c r="L26" i="10"/>
  <c r="K26" i="10"/>
  <c r="J26" i="10"/>
  <c r="I26" i="10"/>
  <c r="H26" i="10"/>
  <c r="G26" i="10"/>
  <c r="F26" i="10"/>
  <c r="E26" i="10"/>
  <c r="D26" i="10"/>
  <c r="C26" i="10"/>
  <c r="AG25" i="10"/>
  <c r="AF25" i="10"/>
  <c r="AE25" i="10"/>
  <c r="AD25" i="10"/>
  <c r="AC25" i="10"/>
  <c r="AB25" i="10"/>
  <c r="AA25" i="10"/>
  <c r="Z25" i="10"/>
  <c r="Y25" i="10"/>
  <c r="X25" i="10"/>
  <c r="W25" i="10"/>
  <c r="V25" i="10"/>
  <c r="U25" i="10"/>
  <c r="T25" i="10"/>
  <c r="S25" i="10"/>
  <c r="R25" i="10"/>
  <c r="Q25" i="10"/>
  <c r="P25" i="10"/>
  <c r="O25" i="10"/>
  <c r="N25" i="10"/>
  <c r="M25" i="10"/>
  <c r="L25" i="10"/>
  <c r="K25" i="10"/>
  <c r="J25" i="10"/>
  <c r="I25" i="10"/>
  <c r="H25" i="10"/>
  <c r="G25" i="10"/>
  <c r="F25" i="10"/>
  <c r="E25" i="10"/>
  <c r="D25" i="10"/>
  <c r="C25" i="10"/>
  <c r="AG24" i="10"/>
  <c r="AF24" i="10"/>
  <c r="AE24" i="10"/>
  <c r="AD24" i="10"/>
  <c r="AD28" i="10" s="1"/>
  <c r="AC24" i="10"/>
  <c r="AB24" i="10"/>
  <c r="AA24" i="10"/>
  <c r="Z24" i="10"/>
  <c r="Z28" i="10" s="1"/>
  <c r="Y24" i="10"/>
  <c r="X24" i="10"/>
  <c r="W24" i="10"/>
  <c r="V24" i="10"/>
  <c r="V28" i="10" s="1"/>
  <c r="U24" i="10"/>
  <c r="T24" i="10"/>
  <c r="S24" i="10"/>
  <c r="R24" i="10"/>
  <c r="R28" i="10" s="1"/>
  <c r="Q24" i="10"/>
  <c r="P24" i="10"/>
  <c r="O24" i="10"/>
  <c r="N24" i="10"/>
  <c r="N28" i="10" s="1"/>
  <c r="M24" i="10"/>
  <c r="L24" i="10"/>
  <c r="K24" i="10"/>
  <c r="J24" i="10"/>
  <c r="J28" i="10" s="1"/>
  <c r="I24" i="10"/>
  <c r="H24" i="10"/>
  <c r="G24" i="10"/>
  <c r="F24" i="10"/>
  <c r="F28" i="10" s="1"/>
  <c r="E24" i="10"/>
  <c r="D24" i="10"/>
  <c r="C24" i="10"/>
  <c r="AG23" i="10"/>
  <c r="AG28" i="10" s="1"/>
  <c r="AF23" i="10"/>
  <c r="AF28" i="10" s="1"/>
  <c r="AE23" i="10"/>
  <c r="AE28" i="10" s="1"/>
  <c r="AD23" i="10"/>
  <c r="AC23" i="10"/>
  <c r="AC28" i="10" s="1"/>
  <c r="AB23" i="10"/>
  <c r="AB28" i="10" s="1"/>
  <c r="AA23" i="10"/>
  <c r="AA28" i="10" s="1"/>
  <c r="Z23" i="10"/>
  <c r="Y23" i="10"/>
  <c r="Y28" i="10" s="1"/>
  <c r="X23" i="10"/>
  <c r="X28" i="10" s="1"/>
  <c r="W23" i="10"/>
  <c r="W28" i="10" s="1"/>
  <c r="V23" i="10"/>
  <c r="U23" i="10"/>
  <c r="U28" i="10" s="1"/>
  <c r="T23" i="10"/>
  <c r="T28" i="10" s="1"/>
  <c r="S23" i="10"/>
  <c r="S28" i="10" s="1"/>
  <c r="R23" i="10"/>
  <c r="Q23" i="10"/>
  <c r="Q28" i="10" s="1"/>
  <c r="P23" i="10"/>
  <c r="P28" i="10" s="1"/>
  <c r="O23" i="10"/>
  <c r="O28" i="10" s="1"/>
  <c r="N23" i="10"/>
  <c r="M23" i="10"/>
  <c r="M28" i="10" s="1"/>
  <c r="L23" i="10"/>
  <c r="L28" i="10" s="1"/>
  <c r="K23" i="10"/>
  <c r="K28" i="10" s="1"/>
  <c r="J23" i="10"/>
  <c r="I23" i="10"/>
  <c r="I28" i="10" s="1"/>
  <c r="H23" i="10"/>
  <c r="H28" i="10" s="1"/>
  <c r="G23" i="10"/>
  <c r="G28" i="10" s="1"/>
  <c r="F23" i="10"/>
  <c r="E23" i="10"/>
  <c r="E28" i="10" s="1"/>
  <c r="D23" i="10"/>
  <c r="D28" i="10" s="1"/>
  <c r="C23" i="10"/>
  <c r="C28" i="10" s="1"/>
  <c r="AS22" i="10"/>
  <c r="AR22" i="10"/>
  <c r="AQ22" i="10"/>
  <c r="AP22" i="10"/>
  <c r="AM22" i="10"/>
  <c r="AL22" i="10"/>
  <c r="AK22" i="10"/>
  <c r="AJ22" i="10"/>
  <c r="AI22" i="10"/>
  <c r="AS21" i="10"/>
  <c r="AR21" i="10"/>
  <c r="AQ21" i="10"/>
  <c r="AP21" i="10"/>
  <c r="AM21" i="10"/>
  <c r="AL21" i="10"/>
  <c r="AK21" i="10"/>
  <c r="AJ21" i="10"/>
  <c r="AI21" i="10"/>
  <c r="AH21" i="10" s="1"/>
  <c r="AS20" i="10"/>
  <c r="AR20" i="10"/>
  <c r="AQ20" i="10"/>
  <c r="AP20" i="10"/>
  <c r="AM20" i="10"/>
  <c r="AL20" i="10"/>
  <c r="AK20" i="10"/>
  <c r="AJ20" i="10"/>
  <c r="AI20" i="10"/>
  <c r="AS19" i="10"/>
  <c r="AR19" i="10"/>
  <c r="AQ19" i="10"/>
  <c r="AP19" i="10"/>
  <c r="AM19" i="10"/>
  <c r="AL19" i="10"/>
  <c r="AK19" i="10"/>
  <c r="AJ19" i="10"/>
  <c r="AI19" i="10"/>
  <c r="AS18" i="10"/>
  <c r="AR18" i="10"/>
  <c r="AQ18" i="10"/>
  <c r="AP18" i="10"/>
  <c r="AM18" i="10"/>
  <c r="AL18" i="10"/>
  <c r="AK18" i="10"/>
  <c r="AJ18" i="10"/>
  <c r="AI18" i="10"/>
  <c r="AS17" i="10"/>
  <c r="AR17" i="10"/>
  <c r="AQ17" i="10"/>
  <c r="AP17" i="10"/>
  <c r="AM17" i="10"/>
  <c r="AL17" i="10"/>
  <c r="AK17" i="10"/>
  <c r="AJ17" i="10"/>
  <c r="AI17" i="10"/>
  <c r="AH17" i="10" s="1"/>
  <c r="AS16" i="10"/>
  <c r="AR16" i="10"/>
  <c r="AQ16" i="10"/>
  <c r="AP16" i="10"/>
  <c r="AM16" i="10"/>
  <c r="AL16" i="10"/>
  <c r="AK16" i="10"/>
  <c r="AJ16" i="10"/>
  <c r="AI16" i="10"/>
  <c r="AS15" i="10"/>
  <c r="AR15" i="10"/>
  <c r="AQ15" i="10"/>
  <c r="AP15" i="10"/>
  <c r="AM15" i="10"/>
  <c r="AL15" i="10"/>
  <c r="AK15" i="10"/>
  <c r="AH15" i="10" s="1"/>
  <c r="AJ15" i="10"/>
  <c r="AI15" i="10"/>
  <c r="AS14" i="10"/>
  <c r="AR14" i="10"/>
  <c r="AQ14" i="10"/>
  <c r="AP14" i="10"/>
  <c r="AM14" i="10"/>
  <c r="AL14" i="10"/>
  <c r="AK14" i="10"/>
  <c r="AJ14" i="10"/>
  <c r="AI14" i="10"/>
  <c r="AS13" i="10"/>
  <c r="AR13" i="10"/>
  <c r="AQ13" i="10"/>
  <c r="AP13" i="10"/>
  <c r="AM13" i="10"/>
  <c r="AL13" i="10"/>
  <c r="AK13" i="10"/>
  <c r="AJ13" i="10"/>
  <c r="AI13" i="10"/>
  <c r="AS12" i="10"/>
  <c r="AR12" i="10"/>
  <c r="AQ12" i="10"/>
  <c r="AP12" i="10"/>
  <c r="AM12" i="10"/>
  <c r="AL12" i="10"/>
  <c r="AK12" i="10"/>
  <c r="AJ12" i="10"/>
  <c r="AI12" i="10"/>
  <c r="AS11" i="10"/>
  <c r="AR11" i="10"/>
  <c r="AQ11" i="10"/>
  <c r="AP11" i="10"/>
  <c r="AM11" i="10"/>
  <c r="AL11" i="10"/>
  <c r="AK11" i="10"/>
  <c r="AJ11" i="10"/>
  <c r="AI11" i="10"/>
  <c r="AH11" i="10" s="1"/>
  <c r="AS10" i="10"/>
  <c r="AR10" i="10"/>
  <c r="AQ10" i="10"/>
  <c r="AP10" i="10"/>
  <c r="AM10" i="10"/>
  <c r="AL10" i="10"/>
  <c r="AK10" i="10"/>
  <c r="AJ10" i="10"/>
  <c r="AI10" i="10"/>
  <c r="AS9" i="10"/>
  <c r="AR9" i="10"/>
  <c r="AQ9" i="10"/>
  <c r="AP9" i="10"/>
  <c r="AM9" i="10"/>
  <c r="AL9" i="10"/>
  <c r="AK9" i="10"/>
  <c r="AJ9" i="10"/>
  <c r="AI9" i="10"/>
  <c r="AS8" i="10"/>
  <c r="AR8" i="10"/>
  <c r="AQ8" i="10"/>
  <c r="AP8" i="10"/>
  <c r="AM8" i="10"/>
  <c r="AL8" i="10"/>
  <c r="AK8" i="10"/>
  <c r="AJ8" i="10"/>
  <c r="AI8" i="10"/>
  <c r="AG27" i="9"/>
  <c r="AF27" i="9"/>
  <c r="AE27" i="9"/>
  <c r="AD27" i="9"/>
  <c r="AC27" i="9"/>
  <c r="AB27" i="9"/>
  <c r="AA27" i="9"/>
  <c r="Z27" i="9"/>
  <c r="Y27" i="9"/>
  <c r="X27" i="9"/>
  <c r="W27" i="9"/>
  <c r="V27" i="9"/>
  <c r="U27" i="9"/>
  <c r="T27" i="9"/>
  <c r="S27" i="9"/>
  <c r="R27" i="9"/>
  <c r="Q27" i="9"/>
  <c r="P27" i="9"/>
  <c r="O27" i="9"/>
  <c r="N27" i="9"/>
  <c r="M27" i="9"/>
  <c r="L27" i="9"/>
  <c r="K27" i="9"/>
  <c r="J27" i="9"/>
  <c r="I27" i="9"/>
  <c r="H27" i="9"/>
  <c r="G27" i="9"/>
  <c r="F27" i="9"/>
  <c r="E27" i="9"/>
  <c r="D27" i="9"/>
  <c r="C27" i="9"/>
  <c r="AG26" i="9"/>
  <c r="AF26" i="9"/>
  <c r="AE26" i="9"/>
  <c r="AD26" i="9"/>
  <c r="AC26" i="9"/>
  <c r="AB26" i="9"/>
  <c r="AA26" i="9"/>
  <c r="Z26" i="9"/>
  <c r="Y26" i="9"/>
  <c r="X26" i="9"/>
  <c r="W26" i="9"/>
  <c r="V26" i="9"/>
  <c r="U26" i="9"/>
  <c r="T26" i="9"/>
  <c r="S26" i="9"/>
  <c r="R26" i="9"/>
  <c r="Q26" i="9"/>
  <c r="P26" i="9"/>
  <c r="O26" i="9"/>
  <c r="N26" i="9"/>
  <c r="M26" i="9"/>
  <c r="L26" i="9"/>
  <c r="K26" i="9"/>
  <c r="J26" i="9"/>
  <c r="I26" i="9"/>
  <c r="H26" i="9"/>
  <c r="G26" i="9"/>
  <c r="F26" i="9"/>
  <c r="E26" i="9"/>
  <c r="D26" i="9"/>
  <c r="C26" i="9"/>
  <c r="AG25" i="9"/>
  <c r="AF25" i="9"/>
  <c r="AE25" i="9"/>
  <c r="AD25" i="9"/>
  <c r="AC25" i="9"/>
  <c r="AB25" i="9"/>
  <c r="AA25" i="9"/>
  <c r="Z25" i="9"/>
  <c r="Y25" i="9"/>
  <c r="X25" i="9"/>
  <c r="W25" i="9"/>
  <c r="V25" i="9"/>
  <c r="U25" i="9"/>
  <c r="T25" i="9"/>
  <c r="S25" i="9"/>
  <c r="R25" i="9"/>
  <c r="Q25" i="9"/>
  <c r="P25" i="9"/>
  <c r="O25" i="9"/>
  <c r="N25" i="9"/>
  <c r="M25" i="9"/>
  <c r="L25" i="9"/>
  <c r="K25" i="9"/>
  <c r="J25" i="9"/>
  <c r="I25" i="9"/>
  <c r="H25" i="9"/>
  <c r="G25" i="9"/>
  <c r="F25" i="9"/>
  <c r="E25" i="9"/>
  <c r="D25" i="9"/>
  <c r="C25" i="9"/>
  <c r="AG24" i="9"/>
  <c r="AF24" i="9"/>
  <c r="AE24" i="9"/>
  <c r="AE28" i="9" s="1"/>
  <c r="AD24" i="9"/>
  <c r="AD28" i="9" s="1"/>
  <c r="AC24" i="9"/>
  <c r="AB24" i="9"/>
  <c r="AA24" i="9"/>
  <c r="AA28" i="9" s="1"/>
  <c r="Z24" i="9"/>
  <c r="Z28" i="9" s="1"/>
  <c r="Y24" i="9"/>
  <c r="X24" i="9"/>
  <c r="W24" i="9"/>
  <c r="W28" i="9" s="1"/>
  <c r="V24" i="9"/>
  <c r="V28" i="9" s="1"/>
  <c r="U24" i="9"/>
  <c r="T24" i="9"/>
  <c r="S24" i="9"/>
  <c r="S28" i="9" s="1"/>
  <c r="R24" i="9"/>
  <c r="R28" i="9" s="1"/>
  <c r="Q24" i="9"/>
  <c r="P24" i="9"/>
  <c r="O24" i="9"/>
  <c r="O28" i="9" s="1"/>
  <c r="N24" i="9"/>
  <c r="N28" i="9" s="1"/>
  <c r="M24" i="9"/>
  <c r="L24" i="9"/>
  <c r="K24" i="9"/>
  <c r="K28" i="9" s="1"/>
  <c r="J24" i="9"/>
  <c r="J28" i="9" s="1"/>
  <c r="I24" i="9"/>
  <c r="H24" i="9"/>
  <c r="G24" i="9"/>
  <c r="G28" i="9" s="1"/>
  <c r="F24" i="9"/>
  <c r="F28" i="9" s="1"/>
  <c r="E24" i="9"/>
  <c r="D24" i="9"/>
  <c r="C24" i="9"/>
  <c r="C28" i="9" s="1"/>
  <c r="AG23" i="9"/>
  <c r="AG28" i="9" s="1"/>
  <c r="AF23" i="9"/>
  <c r="AF28" i="9" s="1"/>
  <c r="AE23" i="9"/>
  <c r="AD23" i="9"/>
  <c r="AC23" i="9"/>
  <c r="AC28" i="9" s="1"/>
  <c r="AB23" i="9"/>
  <c r="AB28" i="9" s="1"/>
  <c r="AA23" i="9"/>
  <c r="Z23" i="9"/>
  <c r="Y23" i="9"/>
  <c r="Y28" i="9" s="1"/>
  <c r="X23" i="9"/>
  <c r="X28" i="9" s="1"/>
  <c r="W23" i="9"/>
  <c r="V23" i="9"/>
  <c r="U23" i="9"/>
  <c r="U28" i="9" s="1"/>
  <c r="T23" i="9"/>
  <c r="T28" i="9" s="1"/>
  <c r="S23" i="9"/>
  <c r="R23" i="9"/>
  <c r="Q23" i="9"/>
  <c r="Q28" i="9" s="1"/>
  <c r="P23" i="9"/>
  <c r="P28" i="9" s="1"/>
  <c r="O23" i="9"/>
  <c r="N23" i="9"/>
  <c r="M23" i="9"/>
  <c r="M28" i="9" s="1"/>
  <c r="L23" i="9"/>
  <c r="L28" i="9" s="1"/>
  <c r="K23" i="9"/>
  <c r="J23" i="9"/>
  <c r="I23" i="9"/>
  <c r="I28" i="9" s="1"/>
  <c r="H23" i="9"/>
  <c r="H28" i="9" s="1"/>
  <c r="G23" i="9"/>
  <c r="F23" i="9"/>
  <c r="E23" i="9"/>
  <c r="E28" i="9" s="1"/>
  <c r="D23" i="9"/>
  <c r="D28" i="9" s="1"/>
  <c r="C23" i="9"/>
  <c r="AS22" i="9"/>
  <c r="AR22" i="9"/>
  <c r="AQ22" i="9"/>
  <c r="AP22" i="9"/>
  <c r="AM22" i="9"/>
  <c r="AL22" i="9"/>
  <c r="AK22" i="9"/>
  <c r="AJ22" i="9"/>
  <c r="AI22" i="9"/>
  <c r="AS21" i="9"/>
  <c r="AR21" i="9"/>
  <c r="AQ21" i="9"/>
  <c r="AP21" i="9"/>
  <c r="AM21" i="9"/>
  <c r="AL21" i="9"/>
  <c r="AK21" i="9"/>
  <c r="AJ21" i="9"/>
  <c r="AI21" i="9"/>
  <c r="AS20" i="9"/>
  <c r="AR20" i="9"/>
  <c r="AQ20" i="9"/>
  <c r="AP20" i="9"/>
  <c r="AM20" i="9"/>
  <c r="AL20" i="9"/>
  <c r="AK20" i="9"/>
  <c r="AJ20" i="9"/>
  <c r="AI20" i="9"/>
  <c r="AS19" i="9"/>
  <c r="AR19" i="9"/>
  <c r="AQ19" i="9"/>
  <c r="AP19" i="9"/>
  <c r="AM19" i="9"/>
  <c r="AL19" i="9"/>
  <c r="AK19" i="9"/>
  <c r="AJ19" i="9"/>
  <c r="AI19" i="9"/>
  <c r="AS18" i="9"/>
  <c r="AR18" i="9"/>
  <c r="AQ18" i="9"/>
  <c r="AP18" i="9"/>
  <c r="AM18" i="9"/>
  <c r="AL18" i="9"/>
  <c r="AK18" i="9"/>
  <c r="AJ18" i="9"/>
  <c r="AI18" i="9"/>
  <c r="AS17" i="9"/>
  <c r="AR17" i="9"/>
  <c r="AQ17" i="9"/>
  <c r="AP17" i="9"/>
  <c r="AM17" i="9"/>
  <c r="AL17" i="9"/>
  <c r="AK17" i="9"/>
  <c r="AH17" i="9" s="1"/>
  <c r="AJ17" i="9"/>
  <c r="AI17" i="9"/>
  <c r="AS16" i="9"/>
  <c r="AR16" i="9"/>
  <c r="AQ16" i="9"/>
  <c r="AP16" i="9"/>
  <c r="AM16" i="9"/>
  <c r="AL16" i="9"/>
  <c r="AK16" i="9"/>
  <c r="AJ16" i="9"/>
  <c r="AI16" i="9"/>
  <c r="AS15" i="9"/>
  <c r="AR15" i="9"/>
  <c r="AQ15" i="9"/>
  <c r="AP15" i="9"/>
  <c r="AM15" i="9"/>
  <c r="AL15" i="9"/>
  <c r="AK15" i="9"/>
  <c r="AJ15" i="9"/>
  <c r="AI15" i="9"/>
  <c r="AS14" i="9"/>
  <c r="AR14" i="9"/>
  <c r="AQ14" i="9"/>
  <c r="AP14" i="9"/>
  <c r="AM14" i="9"/>
  <c r="AL14" i="9"/>
  <c r="AK14" i="9"/>
  <c r="AJ14" i="9"/>
  <c r="AI14" i="9"/>
  <c r="AS13" i="9"/>
  <c r="AR13" i="9"/>
  <c r="AQ13" i="9"/>
  <c r="AP13" i="9"/>
  <c r="AM13" i="9"/>
  <c r="AL13" i="9"/>
  <c r="AK13" i="9"/>
  <c r="AJ13" i="9"/>
  <c r="AI13" i="9"/>
  <c r="AS12" i="9"/>
  <c r="AR12" i="9"/>
  <c r="AQ12" i="9"/>
  <c r="AP12" i="9"/>
  <c r="AM12" i="9"/>
  <c r="AL12" i="9"/>
  <c r="AK12" i="9"/>
  <c r="AJ12" i="9"/>
  <c r="AI12" i="9"/>
  <c r="AS11" i="9"/>
  <c r="AR11" i="9"/>
  <c r="AQ11" i="9"/>
  <c r="AP11" i="9"/>
  <c r="AM11" i="9"/>
  <c r="AL11" i="9"/>
  <c r="AK11" i="9"/>
  <c r="AJ11" i="9"/>
  <c r="AI11" i="9"/>
  <c r="AS10" i="9"/>
  <c r="AR10" i="9"/>
  <c r="AQ10" i="9"/>
  <c r="AP10" i="9"/>
  <c r="AM10" i="9"/>
  <c r="AL10" i="9"/>
  <c r="AK10" i="9"/>
  <c r="AJ10" i="9"/>
  <c r="AI10" i="9"/>
  <c r="AS9" i="9"/>
  <c r="AR9" i="9"/>
  <c r="AQ9" i="9"/>
  <c r="AP9" i="9"/>
  <c r="AM9" i="9"/>
  <c r="AL9" i="9"/>
  <c r="AK9" i="9"/>
  <c r="AJ9" i="9"/>
  <c r="AI9" i="9"/>
  <c r="AS8" i="9"/>
  <c r="AR8" i="9"/>
  <c r="AQ8" i="9"/>
  <c r="AP8" i="9"/>
  <c r="AM8" i="9"/>
  <c r="AL8" i="9"/>
  <c r="AK8" i="9"/>
  <c r="AJ8" i="9"/>
  <c r="AI8" i="9"/>
  <c r="AG27" i="8"/>
  <c r="AF27" i="8"/>
  <c r="AE27" i="8"/>
  <c r="AD27" i="8"/>
  <c r="AC27" i="8"/>
  <c r="AB27" i="8"/>
  <c r="AA27" i="8"/>
  <c r="Z27" i="8"/>
  <c r="Y27" i="8"/>
  <c r="X27" i="8"/>
  <c r="W27" i="8"/>
  <c r="V27" i="8"/>
  <c r="U27" i="8"/>
  <c r="T27" i="8"/>
  <c r="S27" i="8"/>
  <c r="R27" i="8"/>
  <c r="Q27" i="8"/>
  <c r="P27" i="8"/>
  <c r="O27" i="8"/>
  <c r="N27" i="8"/>
  <c r="M27" i="8"/>
  <c r="L27" i="8"/>
  <c r="K27" i="8"/>
  <c r="J27" i="8"/>
  <c r="I27" i="8"/>
  <c r="H27" i="8"/>
  <c r="G27" i="8"/>
  <c r="F27" i="8"/>
  <c r="E27" i="8"/>
  <c r="D27" i="8"/>
  <c r="C27" i="8"/>
  <c r="AG26" i="8"/>
  <c r="AF26" i="8"/>
  <c r="AE26" i="8"/>
  <c r="AD26" i="8"/>
  <c r="AC26" i="8"/>
  <c r="AB26" i="8"/>
  <c r="AA26" i="8"/>
  <c r="Z26" i="8"/>
  <c r="Y26" i="8"/>
  <c r="X26" i="8"/>
  <c r="W26" i="8"/>
  <c r="V26" i="8"/>
  <c r="U26" i="8"/>
  <c r="T26" i="8"/>
  <c r="S26" i="8"/>
  <c r="R26" i="8"/>
  <c r="Q26" i="8"/>
  <c r="P26" i="8"/>
  <c r="O26" i="8"/>
  <c r="N26" i="8"/>
  <c r="M26" i="8"/>
  <c r="L26" i="8"/>
  <c r="K26" i="8"/>
  <c r="J26" i="8"/>
  <c r="I26" i="8"/>
  <c r="H26" i="8"/>
  <c r="G26" i="8"/>
  <c r="F26" i="8"/>
  <c r="E26" i="8"/>
  <c r="D26" i="8"/>
  <c r="C26" i="8"/>
  <c r="AG25" i="8"/>
  <c r="AF25" i="8"/>
  <c r="AE25" i="8"/>
  <c r="AD25" i="8"/>
  <c r="AC25" i="8"/>
  <c r="AB25" i="8"/>
  <c r="AA25" i="8"/>
  <c r="Z25" i="8"/>
  <c r="Y25" i="8"/>
  <c r="X25" i="8"/>
  <c r="W25" i="8"/>
  <c r="V25" i="8"/>
  <c r="U25" i="8"/>
  <c r="T25" i="8"/>
  <c r="S25" i="8"/>
  <c r="R25" i="8"/>
  <c r="Q25" i="8"/>
  <c r="P25" i="8"/>
  <c r="O25" i="8"/>
  <c r="N25" i="8"/>
  <c r="M25" i="8"/>
  <c r="L25" i="8"/>
  <c r="K25" i="8"/>
  <c r="J25" i="8"/>
  <c r="I25" i="8"/>
  <c r="H25" i="8"/>
  <c r="G25" i="8"/>
  <c r="F25" i="8"/>
  <c r="E25" i="8"/>
  <c r="D25" i="8"/>
  <c r="C25" i="8"/>
  <c r="AG24" i="8"/>
  <c r="AF24" i="8"/>
  <c r="AE24" i="8"/>
  <c r="AE28" i="8" s="1"/>
  <c r="AD24" i="8"/>
  <c r="AD28" i="8" s="1"/>
  <c r="AC24" i="8"/>
  <c r="AB24" i="8"/>
  <c r="AA24" i="8"/>
  <c r="AA28" i="8" s="1"/>
  <c r="Z24" i="8"/>
  <c r="Z28" i="8" s="1"/>
  <c r="Y24" i="8"/>
  <c r="X24" i="8"/>
  <c r="W24" i="8"/>
  <c r="W28" i="8" s="1"/>
  <c r="V24" i="8"/>
  <c r="V28" i="8" s="1"/>
  <c r="U24" i="8"/>
  <c r="T24" i="8"/>
  <c r="S24" i="8"/>
  <c r="S28" i="8" s="1"/>
  <c r="R24" i="8"/>
  <c r="R28" i="8" s="1"/>
  <c r="Q24" i="8"/>
  <c r="P24" i="8"/>
  <c r="O24" i="8"/>
  <c r="O28" i="8" s="1"/>
  <c r="N24" i="8"/>
  <c r="N28" i="8" s="1"/>
  <c r="M24" i="8"/>
  <c r="L24" i="8"/>
  <c r="K24" i="8"/>
  <c r="K28" i="8" s="1"/>
  <c r="J24" i="8"/>
  <c r="J28" i="8" s="1"/>
  <c r="I24" i="8"/>
  <c r="H24" i="8"/>
  <c r="G24" i="8"/>
  <c r="G28" i="8" s="1"/>
  <c r="F24" i="8"/>
  <c r="F28" i="8" s="1"/>
  <c r="E24" i="8"/>
  <c r="D24" i="8"/>
  <c r="C24" i="8"/>
  <c r="C28" i="8" s="1"/>
  <c r="AG23" i="8"/>
  <c r="AG28" i="8" s="1"/>
  <c r="AF23" i="8"/>
  <c r="AF28" i="8" s="1"/>
  <c r="AE23" i="8"/>
  <c r="AD23" i="8"/>
  <c r="AC23" i="8"/>
  <c r="AC28" i="8" s="1"/>
  <c r="AB23" i="8"/>
  <c r="AB28" i="8" s="1"/>
  <c r="AA23" i="8"/>
  <c r="Z23" i="8"/>
  <c r="Y23" i="8"/>
  <c r="Y28" i="8" s="1"/>
  <c r="X23" i="8"/>
  <c r="X28" i="8" s="1"/>
  <c r="W23" i="8"/>
  <c r="V23" i="8"/>
  <c r="U23" i="8"/>
  <c r="U28" i="8" s="1"/>
  <c r="T23" i="8"/>
  <c r="T28" i="8" s="1"/>
  <c r="S23" i="8"/>
  <c r="R23" i="8"/>
  <c r="Q23" i="8"/>
  <c r="Q28" i="8" s="1"/>
  <c r="P23" i="8"/>
  <c r="P28" i="8" s="1"/>
  <c r="O23" i="8"/>
  <c r="N23" i="8"/>
  <c r="M23" i="8"/>
  <c r="M28" i="8" s="1"/>
  <c r="L23" i="8"/>
  <c r="L28" i="8" s="1"/>
  <c r="K23" i="8"/>
  <c r="J23" i="8"/>
  <c r="I23" i="8"/>
  <c r="I28" i="8" s="1"/>
  <c r="H23" i="8"/>
  <c r="H28" i="8" s="1"/>
  <c r="G23" i="8"/>
  <c r="F23" i="8"/>
  <c r="E23" i="8"/>
  <c r="E28" i="8" s="1"/>
  <c r="D23" i="8"/>
  <c r="D28" i="8" s="1"/>
  <c r="C23" i="8"/>
  <c r="AS22" i="8"/>
  <c r="AR22" i="8"/>
  <c r="AQ22" i="8"/>
  <c r="AP22" i="8"/>
  <c r="AM22" i="8"/>
  <c r="AL22" i="8"/>
  <c r="AK22" i="8"/>
  <c r="AJ22" i="8"/>
  <c r="AI22" i="8"/>
  <c r="AS21" i="8"/>
  <c r="AR21" i="8"/>
  <c r="AQ21" i="8"/>
  <c r="AP21" i="8"/>
  <c r="AM21" i="8"/>
  <c r="AL21" i="8"/>
  <c r="AK21" i="8"/>
  <c r="AJ21" i="8"/>
  <c r="AI21" i="8"/>
  <c r="AS20" i="8"/>
  <c r="AR20" i="8"/>
  <c r="AQ20" i="8"/>
  <c r="AP20" i="8"/>
  <c r="AM20" i="8"/>
  <c r="AL20" i="8"/>
  <c r="AK20" i="8"/>
  <c r="AJ20" i="8"/>
  <c r="AI20" i="8"/>
  <c r="AS19" i="8"/>
  <c r="AR19" i="8"/>
  <c r="AQ19" i="8"/>
  <c r="AP19" i="8"/>
  <c r="AM19" i="8"/>
  <c r="AL19" i="8"/>
  <c r="AK19" i="8"/>
  <c r="AJ19" i="8"/>
  <c r="AI19" i="8"/>
  <c r="AS18" i="8"/>
  <c r="AR18" i="8"/>
  <c r="AQ18" i="8"/>
  <c r="AP18" i="8"/>
  <c r="AM18" i="8"/>
  <c r="AL18" i="8"/>
  <c r="AK18" i="8"/>
  <c r="AJ18" i="8"/>
  <c r="AI18" i="8"/>
  <c r="AS17" i="8"/>
  <c r="AR17" i="8"/>
  <c r="AQ17" i="8"/>
  <c r="AP17" i="8"/>
  <c r="AM17" i="8"/>
  <c r="AL17" i="8"/>
  <c r="AK17" i="8"/>
  <c r="AJ17" i="8"/>
  <c r="AI17" i="8"/>
  <c r="AS16" i="8"/>
  <c r="AR16" i="8"/>
  <c r="AQ16" i="8"/>
  <c r="AP16" i="8"/>
  <c r="AM16" i="8"/>
  <c r="AL16" i="8"/>
  <c r="AK16" i="8"/>
  <c r="AJ16" i="8"/>
  <c r="AI16" i="8"/>
  <c r="AS15" i="8"/>
  <c r="AR15" i="8"/>
  <c r="AQ15" i="8"/>
  <c r="AP15" i="8"/>
  <c r="AM15" i="8"/>
  <c r="AL15" i="8"/>
  <c r="AK15" i="8"/>
  <c r="AJ15" i="8"/>
  <c r="AI15" i="8"/>
  <c r="AS14" i="8"/>
  <c r="AR14" i="8"/>
  <c r="AQ14" i="8"/>
  <c r="AP14" i="8"/>
  <c r="AM14" i="8"/>
  <c r="AL14" i="8"/>
  <c r="AK14" i="8"/>
  <c r="AJ14" i="8"/>
  <c r="AI14" i="8"/>
  <c r="AS13" i="8"/>
  <c r="AR13" i="8"/>
  <c r="AQ13" i="8"/>
  <c r="AP13" i="8"/>
  <c r="AM13" i="8"/>
  <c r="AL13" i="8"/>
  <c r="AK13" i="8"/>
  <c r="AJ13" i="8"/>
  <c r="AI13" i="8"/>
  <c r="AS12" i="8"/>
  <c r="AR12" i="8"/>
  <c r="AQ12" i="8"/>
  <c r="AP12" i="8"/>
  <c r="AM12" i="8"/>
  <c r="AL12" i="8"/>
  <c r="AK12" i="8"/>
  <c r="AJ12" i="8"/>
  <c r="AI12" i="8"/>
  <c r="AS11" i="8"/>
  <c r="AR11" i="8"/>
  <c r="AQ11" i="8"/>
  <c r="AP11" i="8"/>
  <c r="AM11" i="8"/>
  <c r="AL11" i="8"/>
  <c r="AK11" i="8"/>
  <c r="AJ11" i="8"/>
  <c r="AI11" i="8"/>
  <c r="AS10" i="8"/>
  <c r="AR10" i="8"/>
  <c r="AQ10" i="8"/>
  <c r="AP10" i="8"/>
  <c r="AM10" i="8"/>
  <c r="AL10" i="8"/>
  <c r="AK10" i="8"/>
  <c r="AJ10" i="8"/>
  <c r="AI10" i="8"/>
  <c r="AS9" i="8"/>
  <c r="AR9" i="8"/>
  <c r="AQ9" i="8"/>
  <c r="AP9" i="8"/>
  <c r="AM9" i="8"/>
  <c r="AL9" i="8"/>
  <c r="AK9" i="8"/>
  <c r="AJ9" i="8"/>
  <c r="AI9" i="8"/>
  <c r="AS8" i="8"/>
  <c r="AR8" i="8"/>
  <c r="AQ8" i="8"/>
  <c r="AP8" i="8"/>
  <c r="AM8" i="8"/>
  <c r="AL8" i="8"/>
  <c r="AK8" i="8"/>
  <c r="AJ8" i="8"/>
  <c r="AI8" i="8"/>
  <c r="AS22" i="7"/>
  <c r="AR22" i="7"/>
  <c r="AQ22" i="7"/>
  <c r="AP22" i="7"/>
  <c r="AM22" i="7"/>
  <c r="AL22" i="7"/>
  <c r="AK22" i="7"/>
  <c r="AJ22" i="7"/>
  <c r="AH22" i="7" s="1"/>
  <c r="AI22" i="7"/>
  <c r="AS21" i="7"/>
  <c r="AR21" i="7"/>
  <c r="AQ21" i="7"/>
  <c r="AP21" i="7"/>
  <c r="AM21" i="7"/>
  <c r="AL21" i="7"/>
  <c r="AK21" i="7"/>
  <c r="AJ21" i="7"/>
  <c r="AI21" i="7"/>
  <c r="AS20" i="7"/>
  <c r="AR20" i="7"/>
  <c r="AQ20" i="7"/>
  <c r="AP20" i="7"/>
  <c r="AM20" i="7"/>
  <c r="AL20" i="7"/>
  <c r="AK20" i="7"/>
  <c r="AJ20" i="7"/>
  <c r="AI20" i="7"/>
  <c r="AS19" i="7"/>
  <c r="AR19" i="7"/>
  <c r="AQ19" i="7"/>
  <c r="AP19" i="7"/>
  <c r="AM19" i="7"/>
  <c r="AL19" i="7"/>
  <c r="AK19" i="7"/>
  <c r="AH19" i="7" s="1"/>
  <c r="AJ19" i="7"/>
  <c r="AI19" i="7"/>
  <c r="AS18" i="7"/>
  <c r="AR18" i="7"/>
  <c r="AQ18" i="7"/>
  <c r="AP18" i="7"/>
  <c r="AM18" i="7"/>
  <c r="AL18" i="7"/>
  <c r="AK18" i="7"/>
  <c r="AJ18" i="7"/>
  <c r="AI18" i="7"/>
  <c r="AS17" i="7"/>
  <c r="AR17" i="7"/>
  <c r="AQ17" i="7"/>
  <c r="AP17" i="7"/>
  <c r="AM17" i="7"/>
  <c r="AL17" i="7"/>
  <c r="AK17" i="7"/>
  <c r="AH17" i="7" s="1"/>
  <c r="AJ17" i="7"/>
  <c r="AI17" i="7"/>
  <c r="AS16" i="7"/>
  <c r="AR16" i="7"/>
  <c r="AQ16" i="7"/>
  <c r="AP16" i="7"/>
  <c r="AM16" i="7"/>
  <c r="AL16" i="7"/>
  <c r="AK16" i="7"/>
  <c r="AJ16" i="7"/>
  <c r="AI16" i="7"/>
  <c r="AS15" i="7"/>
  <c r="AR15" i="7"/>
  <c r="AQ15" i="7"/>
  <c r="AP15" i="7"/>
  <c r="AM15" i="7"/>
  <c r="AL15" i="7"/>
  <c r="AK15" i="7"/>
  <c r="AJ15" i="7"/>
  <c r="AI15" i="7"/>
  <c r="AS14" i="7"/>
  <c r="AR14" i="7"/>
  <c r="AQ14" i="7"/>
  <c r="AP14" i="7"/>
  <c r="AM14" i="7"/>
  <c r="AL14" i="7"/>
  <c r="AK14" i="7"/>
  <c r="AJ14" i="7"/>
  <c r="AI14" i="7"/>
  <c r="AS13" i="7"/>
  <c r="AR13" i="7"/>
  <c r="AQ13" i="7"/>
  <c r="AP13" i="7"/>
  <c r="AM13" i="7"/>
  <c r="AL13" i="7"/>
  <c r="AH13" i="7" s="1"/>
  <c r="AK13" i="7"/>
  <c r="AJ13" i="7"/>
  <c r="AI13" i="7"/>
  <c r="AS12" i="7"/>
  <c r="AR12" i="7"/>
  <c r="AQ12" i="7"/>
  <c r="AP12" i="7"/>
  <c r="AM12" i="7"/>
  <c r="AL12" i="7"/>
  <c r="AK12" i="7"/>
  <c r="AJ12" i="7"/>
  <c r="AI12" i="7"/>
  <c r="AH12" i="7" s="1"/>
  <c r="AS11" i="7"/>
  <c r="AR11" i="7"/>
  <c r="AQ11" i="7"/>
  <c r="AP11" i="7"/>
  <c r="AM11" i="7"/>
  <c r="AL11" i="7"/>
  <c r="AK11" i="7"/>
  <c r="AJ11" i="7"/>
  <c r="AI11" i="7"/>
  <c r="AS10" i="7"/>
  <c r="AR10" i="7"/>
  <c r="AQ10" i="7"/>
  <c r="AP10" i="7"/>
  <c r="AM10" i="7"/>
  <c r="AL10" i="7"/>
  <c r="AK10" i="7"/>
  <c r="AJ10" i="7"/>
  <c r="AI10" i="7"/>
  <c r="AS9" i="7"/>
  <c r="AR9" i="7"/>
  <c r="AQ9" i="7"/>
  <c r="AP9" i="7"/>
  <c r="AM9" i="7"/>
  <c r="AL9" i="7"/>
  <c r="AK9" i="7"/>
  <c r="AJ9" i="7"/>
  <c r="AI9" i="7"/>
  <c r="AS8" i="7"/>
  <c r="AR8" i="7"/>
  <c r="AQ8" i="7"/>
  <c r="AP8" i="7"/>
  <c r="AM8" i="7"/>
  <c r="AL8" i="7"/>
  <c r="AK8" i="7"/>
  <c r="AJ8" i="7"/>
  <c r="AI8" i="7"/>
  <c r="AG27" i="7"/>
  <c r="AF27" i="7"/>
  <c r="AE27" i="7"/>
  <c r="AD27" i="7"/>
  <c r="AC27" i="7"/>
  <c r="AB27" i="7"/>
  <c r="AA27" i="7"/>
  <c r="Z27" i="7"/>
  <c r="Y27" i="7"/>
  <c r="X27" i="7"/>
  <c r="W27" i="7"/>
  <c r="V27" i="7"/>
  <c r="U27" i="7"/>
  <c r="T27" i="7"/>
  <c r="S27" i="7"/>
  <c r="R27" i="7"/>
  <c r="Q27" i="7"/>
  <c r="P27" i="7"/>
  <c r="O27" i="7"/>
  <c r="N27" i="7"/>
  <c r="M27" i="7"/>
  <c r="L27" i="7"/>
  <c r="K27" i="7"/>
  <c r="J27" i="7"/>
  <c r="I27" i="7"/>
  <c r="H27" i="7"/>
  <c r="G27" i="7"/>
  <c r="F27" i="7"/>
  <c r="E27" i="7"/>
  <c r="D27" i="7"/>
  <c r="C27" i="7"/>
  <c r="AG26" i="7"/>
  <c r="AF26" i="7"/>
  <c r="AE26" i="7"/>
  <c r="AD26" i="7"/>
  <c r="AC26" i="7"/>
  <c r="AB26" i="7"/>
  <c r="AA26" i="7"/>
  <c r="Z26" i="7"/>
  <c r="Y26" i="7"/>
  <c r="X26" i="7"/>
  <c r="W26" i="7"/>
  <c r="V26" i="7"/>
  <c r="U26" i="7"/>
  <c r="T26" i="7"/>
  <c r="S26" i="7"/>
  <c r="R26" i="7"/>
  <c r="Q26" i="7"/>
  <c r="P26" i="7"/>
  <c r="O26" i="7"/>
  <c r="N26" i="7"/>
  <c r="M26" i="7"/>
  <c r="L26" i="7"/>
  <c r="K26" i="7"/>
  <c r="J26" i="7"/>
  <c r="I26" i="7"/>
  <c r="H26" i="7"/>
  <c r="G26" i="7"/>
  <c r="F26" i="7"/>
  <c r="E26" i="7"/>
  <c r="D26" i="7"/>
  <c r="C26" i="7"/>
  <c r="AG25" i="7"/>
  <c r="AF25" i="7"/>
  <c r="AE25" i="7"/>
  <c r="AD25" i="7"/>
  <c r="AC25" i="7"/>
  <c r="AB25" i="7"/>
  <c r="AA25" i="7"/>
  <c r="Z25" i="7"/>
  <c r="Y25" i="7"/>
  <c r="X25" i="7"/>
  <c r="W25" i="7"/>
  <c r="V25" i="7"/>
  <c r="U25" i="7"/>
  <c r="T25" i="7"/>
  <c r="S25" i="7"/>
  <c r="R25" i="7"/>
  <c r="Q25" i="7"/>
  <c r="P25" i="7"/>
  <c r="O25" i="7"/>
  <c r="N25" i="7"/>
  <c r="M25" i="7"/>
  <c r="L25" i="7"/>
  <c r="K25" i="7"/>
  <c r="J25" i="7"/>
  <c r="I25" i="7"/>
  <c r="H25" i="7"/>
  <c r="G25" i="7"/>
  <c r="F25" i="7"/>
  <c r="E25" i="7"/>
  <c r="D25" i="7"/>
  <c r="C25" i="7"/>
  <c r="AG24" i="7"/>
  <c r="AF24" i="7"/>
  <c r="AE24" i="7"/>
  <c r="AD24" i="7"/>
  <c r="AC24" i="7"/>
  <c r="AB24" i="7"/>
  <c r="AA24" i="7"/>
  <c r="Z24" i="7"/>
  <c r="Y24" i="7"/>
  <c r="X24" i="7"/>
  <c r="W24" i="7"/>
  <c r="V24" i="7"/>
  <c r="U24" i="7"/>
  <c r="T24" i="7"/>
  <c r="S24" i="7"/>
  <c r="R24" i="7"/>
  <c r="Q24" i="7"/>
  <c r="P24" i="7"/>
  <c r="O24" i="7"/>
  <c r="N24" i="7"/>
  <c r="M24" i="7"/>
  <c r="L24" i="7"/>
  <c r="K24" i="7"/>
  <c r="J24" i="7"/>
  <c r="I24" i="7"/>
  <c r="H24" i="7"/>
  <c r="G24" i="7"/>
  <c r="F24" i="7"/>
  <c r="E24" i="7"/>
  <c r="D24" i="7"/>
  <c r="C24" i="7"/>
  <c r="AG23" i="7"/>
  <c r="AF23" i="7"/>
  <c r="AE23" i="7"/>
  <c r="AD23" i="7"/>
  <c r="AC23" i="7"/>
  <c r="AB23" i="7"/>
  <c r="AA23" i="7"/>
  <c r="Z23" i="7"/>
  <c r="Y23" i="7"/>
  <c r="X23" i="7"/>
  <c r="W23" i="7"/>
  <c r="V23" i="7"/>
  <c r="U23" i="7"/>
  <c r="T23" i="7"/>
  <c r="S23" i="7"/>
  <c r="R23" i="7"/>
  <c r="Q23" i="7"/>
  <c r="P23" i="7"/>
  <c r="O23" i="7"/>
  <c r="N23" i="7"/>
  <c r="M23" i="7"/>
  <c r="L23" i="7"/>
  <c r="K23" i="7"/>
  <c r="J23" i="7"/>
  <c r="I23" i="7"/>
  <c r="H23" i="7"/>
  <c r="G23" i="7"/>
  <c r="F23" i="7"/>
  <c r="E23" i="7"/>
  <c r="D23" i="7"/>
  <c r="C23" i="7"/>
  <c r="AS22" i="6"/>
  <c r="AR22" i="6"/>
  <c r="AQ22" i="6"/>
  <c r="AP22" i="6"/>
  <c r="AM22" i="6"/>
  <c r="AL22" i="6"/>
  <c r="AK22" i="6"/>
  <c r="AJ22" i="6"/>
  <c r="AI22" i="6"/>
  <c r="AS21" i="6"/>
  <c r="AR21" i="6"/>
  <c r="AQ21" i="6"/>
  <c r="AP21" i="6"/>
  <c r="AM21" i="6"/>
  <c r="AL21" i="6"/>
  <c r="AK21" i="6"/>
  <c r="AH21" i="6" s="1"/>
  <c r="AJ21" i="6"/>
  <c r="AI21" i="6"/>
  <c r="AS20" i="6"/>
  <c r="AR20" i="6"/>
  <c r="AQ20" i="6"/>
  <c r="AP20" i="6"/>
  <c r="AM20" i="6"/>
  <c r="AL20" i="6"/>
  <c r="AK20" i="6"/>
  <c r="AJ20" i="6"/>
  <c r="AI20" i="6"/>
  <c r="AS19" i="6"/>
  <c r="AR19" i="6"/>
  <c r="AQ19" i="6"/>
  <c r="AP19" i="6"/>
  <c r="AM19" i="6"/>
  <c r="AL19" i="6"/>
  <c r="AH19" i="6" s="1"/>
  <c r="AK19" i="6"/>
  <c r="AJ19" i="6"/>
  <c r="AI19" i="6"/>
  <c r="AS18" i="6"/>
  <c r="AR18" i="6"/>
  <c r="AQ18" i="6"/>
  <c r="AP18" i="6"/>
  <c r="AM18" i="6"/>
  <c r="AL18" i="6"/>
  <c r="AK18" i="6"/>
  <c r="AJ18" i="6"/>
  <c r="AI18" i="6"/>
  <c r="AH18" i="6" s="1"/>
  <c r="AS17" i="6"/>
  <c r="AR17" i="6"/>
  <c r="AQ17" i="6"/>
  <c r="AP17" i="6"/>
  <c r="AM17" i="6"/>
  <c r="AL17" i="6"/>
  <c r="AK17" i="6"/>
  <c r="AH17" i="6" s="1"/>
  <c r="AJ17" i="6"/>
  <c r="AI17" i="6"/>
  <c r="AS16" i="6"/>
  <c r="AR16" i="6"/>
  <c r="AQ16" i="6"/>
  <c r="AP16" i="6"/>
  <c r="AM16" i="6"/>
  <c r="AL16" i="6"/>
  <c r="AK16" i="6"/>
  <c r="AJ16" i="6"/>
  <c r="AI16" i="6"/>
  <c r="AS15" i="6"/>
  <c r="AR15" i="6"/>
  <c r="AQ15" i="6"/>
  <c r="AP15" i="6"/>
  <c r="AM15" i="6"/>
  <c r="AL15" i="6"/>
  <c r="AH15" i="6" s="1"/>
  <c r="AK15" i="6"/>
  <c r="AJ15" i="6"/>
  <c r="AI15" i="6"/>
  <c r="AS14" i="6"/>
  <c r="AR14" i="6"/>
  <c r="AQ14" i="6"/>
  <c r="AP14" i="6"/>
  <c r="AM14" i="6"/>
  <c r="AL14" i="6"/>
  <c r="AK14" i="6"/>
  <c r="AJ14" i="6"/>
  <c r="AI14" i="6"/>
  <c r="AS13" i="6"/>
  <c r="AR13" i="6"/>
  <c r="AQ13" i="6"/>
  <c r="AP13" i="6"/>
  <c r="AM13" i="6"/>
  <c r="AL13" i="6"/>
  <c r="AK13" i="6"/>
  <c r="AJ13" i="6"/>
  <c r="AI13" i="6"/>
  <c r="AS12" i="6"/>
  <c r="AR12" i="6"/>
  <c r="AQ12" i="6"/>
  <c r="AP12" i="6"/>
  <c r="AM12" i="6"/>
  <c r="AL12" i="6"/>
  <c r="AK12" i="6"/>
  <c r="AJ12" i="6"/>
  <c r="AI12" i="6"/>
  <c r="AS11" i="6"/>
  <c r="AR11" i="6"/>
  <c r="AQ11" i="6"/>
  <c r="AP11" i="6"/>
  <c r="AM11" i="6"/>
  <c r="AL11" i="6"/>
  <c r="AH11" i="6" s="1"/>
  <c r="AK11" i="6"/>
  <c r="AJ11" i="6"/>
  <c r="AI11" i="6"/>
  <c r="AS10" i="6"/>
  <c r="AR10" i="6"/>
  <c r="AQ10" i="6"/>
  <c r="AP10" i="6"/>
  <c r="AM10" i="6"/>
  <c r="AL10" i="6"/>
  <c r="AK10" i="6"/>
  <c r="AJ10" i="6"/>
  <c r="AI10" i="6"/>
  <c r="AS9" i="6"/>
  <c r="AR9" i="6"/>
  <c r="AQ9" i="6"/>
  <c r="AP9" i="6"/>
  <c r="AM9" i="6"/>
  <c r="AL9" i="6"/>
  <c r="AK9" i="6"/>
  <c r="AJ9" i="6"/>
  <c r="AI9" i="6"/>
  <c r="AS8" i="6"/>
  <c r="AR8" i="6"/>
  <c r="AQ8" i="6"/>
  <c r="AP8" i="6"/>
  <c r="AM8" i="6"/>
  <c r="AL8" i="6"/>
  <c r="AK8" i="6"/>
  <c r="AJ8" i="6"/>
  <c r="AI8" i="6"/>
  <c r="AG27" i="6"/>
  <c r="AF27" i="6"/>
  <c r="AE27" i="6"/>
  <c r="AD27" i="6"/>
  <c r="AC27" i="6"/>
  <c r="AB27" i="6"/>
  <c r="AA27" i="6"/>
  <c r="Z27" i="6"/>
  <c r="Y27" i="6"/>
  <c r="X27" i="6"/>
  <c r="W27" i="6"/>
  <c r="V27" i="6"/>
  <c r="U27" i="6"/>
  <c r="T27" i="6"/>
  <c r="S27" i="6"/>
  <c r="R27" i="6"/>
  <c r="Q27" i="6"/>
  <c r="P27" i="6"/>
  <c r="O27" i="6"/>
  <c r="N27" i="6"/>
  <c r="M27" i="6"/>
  <c r="L27" i="6"/>
  <c r="K27" i="6"/>
  <c r="J27" i="6"/>
  <c r="I27" i="6"/>
  <c r="H27" i="6"/>
  <c r="G27" i="6"/>
  <c r="F27" i="6"/>
  <c r="E27" i="6"/>
  <c r="D27" i="6"/>
  <c r="C27" i="6"/>
  <c r="AG26" i="6"/>
  <c r="AF26" i="6"/>
  <c r="AE26" i="6"/>
  <c r="AD26" i="6"/>
  <c r="AC26" i="6"/>
  <c r="AB26" i="6"/>
  <c r="AA26" i="6"/>
  <c r="Z26" i="6"/>
  <c r="Y26" i="6"/>
  <c r="X26" i="6"/>
  <c r="W26" i="6"/>
  <c r="V26" i="6"/>
  <c r="U26" i="6"/>
  <c r="T26" i="6"/>
  <c r="S26" i="6"/>
  <c r="R26" i="6"/>
  <c r="Q26" i="6"/>
  <c r="P26" i="6"/>
  <c r="O26" i="6"/>
  <c r="N26" i="6"/>
  <c r="M26" i="6"/>
  <c r="L26" i="6"/>
  <c r="K26" i="6"/>
  <c r="J26" i="6"/>
  <c r="I26" i="6"/>
  <c r="H26" i="6"/>
  <c r="G26" i="6"/>
  <c r="F26" i="6"/>
  <c r="E26" i="6"/>
  <c r="D26" i="6"/>
  <c r="C26" i="6"/>
  <c r="AG25" i="6"/>
  <c r="AF25" i="6"/>
  <c r="AE25" i="6"/>
  <c r="AD25" i="6"/>
  <c r="AC25" i="6"/>
  <c r="AB25" i="6"/>
  <c r="AA25" i="6"/>
  <c r="Z25" i="6"/>
  <c r="Y25" i="6"/>
  <c r="X25" i="6"/>
  <c r="W25" i="6"/>
  <c r="V25" i="6"/>
  <c r="U25" i="6"/>
  <c r="T25" i="6"/>
  <c r="S25" i="6"/>
  <c r="R25" i="6"/>
  <c r="Q25" i="6"/>
  <c r="P25" i="6"/>
  <c r="O25" i="6"/>
  <c r="N25" i="6"/>
  <c r="M25" i="6"/>
  <c r="L25" i="6"/>
  <c r="K25" i="6"/>
  <c r="J25" i="6"/>
  <c r="I25" i="6"/>
  <c r="H25" i="6"/>
  <c r="G25" i="6"/>
  <c r="F25" i="6"/>
  <c r="E25" i="6"/>
  <c r="D25" i="6"/>
  <c r="C25" i="6"/>
  <c r="AG24" i="6"/>
  <c r="AF24" i="6"/>
  <c r="AE24" i="6"/>
  <c r="AD24" i="6"/>
  <c r="AC24" i="6"/>
  <c r="AB24" i="6"/>
  <c r="AA24" i="6"/>
  <c r="Z24" i="6"/>
  <c r="Y24" i="6"/>
  <c r="X24" i="6"/>
  <c r="W24" i="6"/>
  <c r="V24" i="6"/>
  <c r="U24" i="6"/>
  <c r="T24" i="6"/>
  <c r="S24" i="6"/>
  <c r="R24" i="6"/>
  <c r="Q24" i="6"/>
  <c r="P24" i="6"/>
  <c r="O24" i="6"/>
  <c r="N24" i="6"/>
  <c r="M24" i="6"/>
  <c r="L24" i="6"/>
  <c r="K24" i="6"/>
  <c r="J24" i="6"/>
  <c r="I24" i="6"/>
  <c r="H24" i="6"/>
  <c r="G24" i="6"/>
  <c r="F24" i="6"/>
  <c r="E24" i="6"/>
  <c r="D24" i="6"/>
  <c r="C24" i="6"/>
  <c r="AG23" i="6"/>
  <c r="AF23" i="6"/>
  <c r="AE23" i="6"/>
  <c r="AD23" i="6"/>
  <c r="AC23" i="6"/>
  <c r="AB23" i="6"/>
  <c r="AA23" i="6"/>
  <c r="Z23" i="6"/>
  <c r="Y23" i="6"/>
  <c r="X23" i="6"/>
  <c r="W23" i="6"/>
  <c r="V23" i="6"/>
  <c r="U23" i="6"/>
  <c r="T23" i="6"/>
  <c r="S23" i="6"/>
  <c r="R23" i="6"/>
  <c r="Q23" i="6"/>
  <c r="P23" i="6"/>
  <c r="O23" i="6"/>
  <c r="N23" i="6"/>
  <c r="M23" i="6"/>
  <c r="L23" i="6"/>
  <c r="K23" i="6"/>
  <c r="J23" i="6"/>
  <c r="I23" i="6"/>
  <c r="H23" i="6"/>
  <c r="G23" i="6"/>
  <c r="F23" i="6"/>
  <c r="E23" i="6"/>
  <c r="D23" i="6"/>
  <c r="C23" i="6"/>
  <c r="AI8" i="5"/>
  <c r="AJ8" i="5"/>
  <c r="AK8" i="5"/>
  <c r="AL8" i="5"/>
  <c r="AM8" i="5"/>
  <c r="AP8" i="5"/>
  <c r="AQ8" i="5"/>
  <c r="AR8" i="5"/>
  <c r="AS8" i="5"/>
  <c r="AI9" i="5"/>
  <c r="AJ9" i="5"/>
  <c r="AK9" i="5"/>
  <c r="AL9" i="5"/>
  <c r="AM9" i="5"/>
  <c r="AP9" i="5"/>
  <c r="AQ9" i="5"/>
  <c r="AR9" i="5"/>
  <c r="AS9" i="5"/>
  <c r="AI10" i="5"/>
  <c r="AJ10" i="5"/>
  <c r="AK10" i="5"/>
  <c r="AL10" i="5"/>
  <c r="AM10" i="5"/>
  <c r="AP10" i="5"/>
  <c r="AQ10" i="5"/>
  <c r="AR10" i="5"/>
  <c r="AS10" i="5"/>
  <c r="AI11" i="5"/>
  <c r="AJ11" i="5"/>
  <c r="AK11" i="5"/>
  <c r="AL11" i="5"/>
  <c r="AM11" i="5"/>
  <c r="AP11" i="5"/>
  <c r="AQ11" i="5"/>
  <c r="AR11" i="5"/>
  <c r="AS11" i="5"/>
  <c r="AI12" i="5"/>
  <c r="AJ12" i="5"/>
  <c r="AK12" i="5"/>
  <c r="AL12" i="5"/>
  <c r="AM12" i="5"/>
  <c r="AP12" i="5"/>
  <c r="AQ12" i="5"/>
  <c r="AR12" i="5"/>
  <c r="AS12" i="5"/>
  <c r="AI13" i="5"/>
  <c r="AJ13" i="5"/>
  <c r="AK13" i="5"/>
  <c r="AL13" i="5"/>
  <c r="AM13" i="5"/>
  <c r="AP13" i="5"/>
  <c r="AQ13" i="5"/>
  <c r="AR13" i="5"/>
  <c r="AS13" i="5"/>
  <c r="AI14" i="5"/>
  <c r="AJ14" i="5"/>
  <c r="AK14" i="5"/>
  <c r="AL14" i="5"/>
  <c r="AM14" i="5"/>
  <c r="AP14" i="5"/>
  <c r="AQ14" i="5"/>
  <c r="AR14" i="5"/>
  <c r="AS14" i="5"/>
  <c r="AI15" i="5"/>
  <c r="AJ15" i="5"/>
  <c r="AK15" i="5"/>
  <c r="AL15" i="5"/>
  <c r="AM15" i="5"/>
  <c r="AP15" i="5"/>
  <c r="AQ15" i="5"/>
  <c r="AR15" i="5"/>
  <c r="AS15" i="5"/>
  <c r="AI16" i="5"/>
  <c r="AJ16" i="5"/>
  <c r="AK16" i="5"/>
  <c r="AL16" i="5"/>
  <c r="AM16" i="5"/>
  <c r="AP16" i="5"/>
  <c r="AQ16" i="5"/>
  <c r="AR16" i="5"/>
  <c r="AS16" i="5"/>
  <c r="AI17" i="5"/>
  <c r="AJ17" i="5"/>
  <c r="AK17" i="5"/>
  <c r="AL17" i="5"/>
  <c r="AM17" i="5"/>
  <c r="AP17" i="5"/>
  <c r="AQ17" i="5"/>
  <c r="AR17" i="5"/>
  <c r="AS17" i="5"/>
  <c r="AI18" i="5"/>
  <c r="AJ18" i="5"/>
  <c r="AK18" i="5"/>
  <c r="AL18" i="5"/>
  <c r="AM18" i="5"/>
  <c r="AP18" i="5"/>
  <c r="AQ18" i="5"/>
  <c r="AR18" i="5"/>
  <c r="AS18" i="5"/>
  <c r="AI19" i="5"/>
  <c r="AJ19" i="5"/>
  <c r="AK19" i="5"/>
  <c r="AL19" i="5"/>
  <c r="AM19" i="5"/>
  <c r="AP19" i="5"/>
  <c r="AQ19" i="5"/>
  <c r="AR19" i="5"/>
  <c r="AS19" i="5"/>
  <c r="AI20" i="5"/>
  <c r="AJ20" i="5"/>
  <c r="AK20" i="5"/>
  <c r="AL20" i="5"/>
  <c r="AM20" i="5"/>
  <c r="AP20" i="5"/>
  <c r="AQ20" i="5"/>
  <c r="AR20" i="5"/>
  <c r="AS20" i="5"/>
  <c r="AI21" i="5"/>
  <c r="AJ21" i="5"/>
  <c r="AK21" i="5"/>
  <c r="AL21" i="5"/>
  <c r="AM21" i="5"/>
  <c r="AP21" i="5"/>
  <c r="AQ21" i="5"/>
  <c r="AR21" i="5"/>
  <c r="AS21" i="5"/>
  <c r="AI22" i="5"/>
  <c r="AJ22" i="5"/>
  <c r="AK22" i="5"/>
  <c r="AL22" i="5"/>
  <c r="AM22" i="5"/>
  <c r="AP22" i="5"/>
  <c r="AQ22" i="5"/>
  <c r="AR22" i="5"/>
  <c r="AS22" i="5"/>
  <c r="AG27" i="5"/>
  <c r="AF27" i="5"/>
  <c r="AE27" i="5"/>
  <c r="AD27" i="5"/>
  <c r="AC27" i="5"/>
  <c r="AB27" i="5"/>
  <c r="AA27" i="5"/>
  <c r="Z27" i="5"/>
  <c r="Y27" i="5"/>
  <c r="X27" i="5"/>
  <c r="W27" i="5"/>
  <c r="V27" i="5"/>
  <c r="U27" i="5"/>
  <c r="T27" i="5"/>
  <c r="S27" i="5"/>
  <c r="R27" i="5"/>
  <c r="Q27" i="5"/>
  <c r="P27" i="5"/>
  <c r="O27" i="5"/>
  <c r="N27" i="5"/>
  <c r="M27" i="5"/>
  <c r="L27" i="5"/>
  <c r="K27" i="5"/>
  <c r="J27" i="5"/>
  <c r="I27" i="5"/>
  <c r="H27" i="5"/>
  <c r="G27" i="5"/>
  <c r="F27" i="5"/>
  <c r="E27" i="5"/>
  <c r="D27" i="5"/>
  <c r="C27" i="5"/>
  <c r="AG26" i="5"/>
  <c r="AF26" i="5"/>
  <c r="AE26" i="5"/>
  <c r="AD26" i="5"/>
  <c r="AC26" i="5"/>
  <c r="AB26" i="5"/>
  <c r="AA26" i="5"/>
  <c r="Z26" i="5"/>
  <c r="Y26" i="5"/>
  <c r="X26" i="5"/>
  <c r="W26" i="5"/>
  <c r="V26" i="5"/>
  <c r="U26" i="5"/>
  <c r="T26" i="5"/>
  <c r="S26" i="5"/>
  <c r="R26" i="5"/>
  <c r="Q26" i="5"/>
  <c r="P26" i="5"/>
  <c r="O26" i="5"/>
  <c r="N26" i="5"/>
  <c r="M26" i="5"/>
  <c r="L26" i="5"/>
  <c r="K26" i="5"/>
  <c r="J26" i="5"/>
  <c r="I26" i="5"/>
  <c r="H26" i="5"/>
  <c r="G26" i="5"/>
  <c r="F26" i="5"/>
  <c r="E26" i="5"/>
  <c r="D26" i="5"/>
  <c r="C26" i="5"/>
  <c r="AG25" i="5"/>
  <c r="AF25" i="5"/>
  <c r="AE25" i="5"/>
  <c r="AD25" i="5"/>
  <c r="AC25" i="5"/>
  <c r="AB25" i="5"/>
  <c r="AA25" i="5"/>
  <c r="Z25" i="5"/>
  <c r="Y25" i="5"/>
  <c r="X25" i="5"/>
  <c r="W25" i="5"/>
  <c r="V25" i="5"/>
  <c r="U25" i="5"/>
  <c r="T25" i="5"/>
  <c r="S25" i="5"/>
  <c r="R25" i="5"/>
  <c r="Q25" i="5"/>
  <c r="P25" i="5"/>
  <c r="O25" i="5"/>
  <c r="N25" i="5"/>
  <c r="M25" i="5"/>
  <c r="L25" i="5"/>
  <c r="K25" i="5"/>
  <c r="J25" i="5"/>
  <c r="I25" i="5"/>
  <c r="H25" i="5"/>
  <c r="G25" i="5"/>
  <c r="F25" i="5"/>
  <c r="E25" i="5"/>
  <c r="D25" i="5"/>
  <c r="C25" i="5"/>
  <c r="AG24" i="5"/>
  <c r="AF24" i="5"/>
  <c r="AE24" i="5"/>
  <c r="AE28" i="5" s="1"/>
  <c r="AD24" i="5"/>
  <c r="AC24" i="5"/>
  <c r="AB24" i="5"/>
  <c r="AA24" i="5"/>
  <c r="AA28" i="5" s="1"/>
  <c r="Z24" i="5"/>
  <c r="Y24" i="5"/>
  <c r="X24" i="5"/>
  <c r="W24" i="5"/>
  <c r="W28" i="5" s="1"/>
  <c r="V24" i="5"/>
  <c r="U24" i="5"/>
  <c r="T24" i="5"/>
  <c r="S24" i="5"/>
  <c r="S28" i="5" s="1"/>
  <c r="R24" i="5"/>
  <c r="Q24" i="5"/>
  <c r="P24" i="5"/>
  <c r="O24" i="5"/>
  <c r="O28" i="5" s="1"/>
  <c r="N24" i="5"/>
  <c r="M24" i="5"/>
  <c r="L24" i="5"/>
  <c r="K24" i="5"/>
  <c r="K28" i="5" s="1"/>
  <c r="J24" i="5"/>
  <c r="I24" i="5"/>
  <c r="H24" i="5"/>
  <c r="G24" i="5"/>
  <c r="G28" i="5" s="1"/>
  <c r="F24" i="5"/>
  <c r="E24" i="5"/>
  <c r="D24" i="5"/>
  <c r="C24" i="5"/>
  <c r="C28" i="5" s="1"/>
  <c r="AG23" i="5"/>
  <c r="AF23" i="5"/>
  <c r="AE23" i="5"/>
  <c r="AD23" i="5"/>
  <c r="AC23" i="5"/>
  <c r="AB23" i="5"/>
  <c r="AA23" i="5"/>
  <c r="Z23" i="5"/>
  <c r="Y23" i="5"/>
  <c r="X23" i="5"/>
  <c r="W23" i="5"/>
  <c r="V23" i="5"/>
  <c r="U23" i="5"/>
  <c r="T23" i="5"/>
  <c r="S23" i="5"/>
  <c r="R23" i="5"/>
  <c r="Q23" i="5"/>
  <c r="P23" i="5"/>
  <c r="O23" i="5"/>
  <c r="N23" i="5"/>
  <c r="M23" i="5"/>
  <c r="L23" i="5"/>
  <c r="K23" i="5"/>
  <c r="J23" i="5"/>
  <c r="I23" i="5"/>
  <c r="H23" i="5"/>
  <c r="G23" i="5"/>
  <c r="F23" i="5"/>
  <c r="E23" i="5"/>
  <c r="D23" i="5"/>
  <c r="C23" i="5"/>
  <c r="AS22" i="4"/>
  <c r="AR22" i="4"/>
  <c r="AQ22" i="4"/>
  <c r="AP22" i="4"/>
  <c r="AM22" i="4"/>
  <c r="AL22" i="4"/>
  <c r="AK22" i="4"/>
  <c r="AJ22" i="4"/>
  <c r="AI22" i="4"/>
  <c r="AS21" i="4"/>
  <c r="AR21" i="4"/>
  <c r="AQ21" i="4"/>
  <c r="AP21" i="4"/>
  <c r="AM21" i="4"/>
  <c r="AL21" i="4"/>
  <c r="AK21" i="4"/>
  <c r="AJ21" i="4"/>
  <c r="AI21" i="4"/>
  <c r="AS20" i="4"/>
  <c r="AR20" i="4"/>
  <c r="AQ20" i="4"/>
  <c r="AP20" i="4"/>
  <c r="AM20" i="4"/>
  <c r="AL20" i="4"/>
  <c r="AK20" i="4"/>
  <c r="AJ20" i="4"/>
  <c r="AI20" i="4"/>
  <c r="AS19" i="4"/>
  <c r="AR19" i="4"/>
  <c r="AQ19" i="4"/>
  <c r="AP19" i="4"/>
  <c r="AM19" i="4"/>
  <c r="AL19" i="4"/>
  <c r="AK19" i="4"/>
  <c r="AH19" i="4" s="1"/>
  <c r="AJ19" i="4"/>
  <c r="AI19" i="4"/>
  <c r="AS18" i="4"/>
  <c r="AR18" i="4"/>
  <c r="AQ18" i="4"/>
  <c r="AP18" i="4"/>
  <c r="AM18" i="4"/>
  <c r="AL18" i="4"/>
  <c r="AK18" i="4"/>
  <c r="AJ18" i="4"/>
  <c r="AI18" i="4"/>
  <c r="AS17" i="4"/>
  <c r="AR17" i="4"/>
  <c r="AQ17" i="4"/>
  <c r="AP17" i="4"/>
  <c r="AM17" i="4"/>
  <c r="AL17" i="4"/>
  <c r="AK17" i="4"/>
  <c r="AJ17" i="4"/>
  <c r="AI17" i="4"/>
  <c r="AS16" i="4"/>
  <c r="AR16" i="4"/>
  <c r="AQ16" i="4"/>
  <c r="AP16" i="4"/>
  <c r="AM16" i="4"/>
  <c r="AL16" i="4"/>
  <c r="AK16" i="4"/>
  <c r="AJ16" i="4"/>
  <c r="AI16" i="4"/>
  <c r="AS15" i="4"/>
  <c r="AR15" i="4"/>
  <c r="AQ15" i="4"/>
  <c r="AP15" i="4"/>
  <c r="AM15" i="4"/>
  <c r="AL15" i="4"/>
  <c r="AK15" i="4"/>
  <c r="AJ15" i="4"/>
  <c r="AI15" i="4"/>
  <c r="AS14" i="4"/>
  <c r="AR14" i="4"/>
  <c r="AQ14" i="4"/>
  <c r="AP14" i="4"/>
  <c r="AM14" i="4"/>
  <c r="AL14" i="4"/>
  <c r="AK14" i="4"/>
  <c r="AJ14" i="4"/>
  <c r="AI14" i="4"/>
  <c r="AS13" i="4"/>
  <c r="AR13" i="4"/>
  <c r="AQ13" i="4"/>
  <c r="AP13" i="4"/>
  <c r="AM13" i="4"/>
  <c r="AL13" i="4"/>
  <c r="AK13" i="4"/>
  <c r="AJ13" i="4"/>
  <c r="AI13" i="4"/>
  <c r="AS12" i="4"/>
  <c r="AR12" i="4"/>
  <c r="AQ12" i="4"/>
  <c r="AP12" i="4"/>
  <c r="AM12" i="4"/>
  <c r="AL12" i="4"/>
  <c r="AK12" i="4"/>
  <c r="AJ12" i="4"/>
  <c r="AI12" i="4"/>
  <c r="AS11" i="4"/>
  <c r="AR11" i="4"/>
  <c r="AQ11" i="4"/>
  <c r="AP11" i="4"/>
  <c r="AM11" i="4"/>
  <c r="AL11" i="4"/>
  <c r="AK11" i="4"/>
  <c r="AJ11" i="4"/>
  <c r="AI11" i="4"/>
  <c r="AS10" i="4"/>
  <c r="AR10" i="4"/>
  <c r="AQ10" i="4"/>
  <c r="AP10" i="4"/>
  <c r="AM10" i="4"/>
  <c r="AL10" i="4"/>
  <c r="AK10" i="4"/>
  <c r="AJ10" i="4"/>
  <c r="AI10" i="4"/>
  <c r="AS9" i="4"/>
  <c r="AR9" i="4"/>
  <c r="AQ9" i="4"/>
  <c r="AP9" i="4"/>
  <c r="AM9" i="4"/>
  <c r="AL9" i="4"/>
  <c r="AK9" i="4"/>
  <c r="AJ9" i="4"/>
  <c r="AI9" i="4"/>
  <c r="AS8" i="4"/>
  <c r="AR8" i="4"/>
  <c r="AQ8" i="4"/>
  <c r="AP8" i="4"/>
  <c r="AM8" i="4"/>
  <c r="AL8" i="4"/>
  <c r="AK8" i="4"/>
  <c r="AJ8" i="4"/>
  <c r="AI8" i="4"/>
  <c r="AG27" i="4"/>
  <c r="AF27" i="4"/>
  <c r="AE27" i="4"/>
  <c r="AD27" i="4"/>
  <c r="AC27" i="4"/>
  <c r="AB27" i="4"/>
  <c r="AA27" i="4"/>
  <c r="Z27" i="4"/>
  <c r="Y27" i="4"/>
  <c r="X27" i="4"/>
  <c r="W27" i="4"/>
  <c r="V27" i="4"/>
  <c r="U27" i="4"/>
  <c r="T27" i="4"/>
  <c r="S27" i="4"/>
  <c r="R27" i="4"/>
  <c r="Q27" i="4"/>
  <c r="P27" i="4"/>
  <c r="O27" i="4"/>
  <c r="N27" i="4"/>
  <c r="M27" i="4"/>
  <c r="L27" i="4"/>
  <c r="K27" i="4"/>
  <c r="J27" i="4"/>
  <c r="I27" i="4"/>
  <c r="H27" i="4"/>
  <c r="G27" i="4"/>
  <c r="F27" i="4"/>
  <c r="E27" i="4"/>
  <c r="D27" i="4"/>
  <c r="C27" i="4"/>
  <c r="AG26" i="4"/>
  <c r="AF26" i="4"/>
  <c r="AE26" i="4"/>
  <c r="AD26" i="4"/>
  <c r="AC26" i="4"/>
  <c r="AB26" i="4"/>
  <c r="AA26" i="4"/>
  <c r="Z26" i="4"/>
  <c r="Y26" i="4"/>
  <c r="X26" i="4"/>
  <c r="W26" i="4"/>
  <c r="V26" i="4"/>
  <c r="U26" i="4"/>
  <c r="T26" i="4"/>
  <c r="S26" i="4"/>
  <c r="R26" i="4"/>
  <c r="Q26" i="4"/>
  <c r="P26" i="4"/>
  <c r="O26" i="4"/>
  <c r="N26" i="4"/>
  <c r="M26" i="4"/>
  <c r="L26" i="4"/>
  <c r="K26" i="4"/>
  <c r="J26" i="4"/>
  <c r="I26" i="4"/>
  <c r="H26" i="4"/>
  <c r="G26" i="4"/>
  <c r="F26" i="4"/>
  <c r="E26" i="4"/>
  <c r="D26" i="4"/>
  <c r="C26" i="4"/>
  <c r="AG25" i="4"/>
  <c r="AF25" i="4"/>
  <c r="AE25" i="4"/>
  <c r="AD25" i="4"/>
  <c r="AC25" i="4"/>
  <c r="AB25" i="4"/>
  <c r="AA25" i="4"/>
  <c r="Z25" i="4"/>
  <c r="Y25" i="4"/>
  <c r="X25" i="4"/>
  <c r="W25" i="4"/>
  <c r="V25" i="4"/>
  <c r="U25" i="4"/>
  <c r="T25" i="4"/>
  <c r="S25" i="4"/>
  <c r="R25" i="4"/>
  <c r="Q25" i="4"/>
  <c r="P25" i="4"/>
  <c r="O25" i="4"/>
  <c r="N25" i="4"/>
  <c r="M25" i="4"/>
  <c r="L25" i="4"/>
  <c r="K25" i="4"/>
  <c r="J25" i="4"/>
  <c r="I25" i="4"/>
  <c r="H25" i="4"/>
  <c r="G25" i="4"/>
  <c r="F25" i="4"/>
  <c r="E25" i="4"/>
  <c r="D25" i="4"/>
  <c r="C25" i="4"/>
  <c r="AG24" i="4"/>
  <c r="AF24" i="4"/>
  <c r="AE24" i="4"/>
  <c r="AD24" i="4"/>
  <c r="AD28" i="4" s="1"/>
  <c r="AC24" i="4"/>
  <c r="AB24" i="4"/>
  <c r="AA24" i="4"/>
  <c r="Z24" i="4"/>
  <c r="Z28" i="4" s="1"/>
  <c r="Y24" i="4"/>
  <c r="X24" i="4"/>
  <c r="W24" i="4"/>
  <c r="V24" i="4"/>
  <c r="V28" i="4" s="1"/>
  <c r="U24" i="4"/>
  <c r="T24" i="4"/>
  <c r="S24" i="4"/>
  <c r="R24" i="4"/>
  <c r="R28" i="4" s="1"/>
  <c r="Q24" i="4"/>
  <c r="P24" i="4"/>
  <c r="O24" i="4"/>
  <c r="N24" i="4"/>
  <c r="N28" i="4" s="1"/>
  <c r="M24" i="4"/>
  <c r="L24" i="4"/>
  <c r="K24" i="4"/>
  <c r="J24" i="4"/>
  <c r="J28" i="4" s="1"/>
  <c r="I24" i="4"/>
  <c r="H24" i="4"/>
  <c r="G24" i="4"/>
  <c r="F24" i="4"/>
  <c r="F28" i="4" s="1"/>
  <c r="E24" i="4"/>
  <c r="D24" i="4"/>
  <c r="C24" i="4"/>
  <c r="AG23" i="4"/>
  <c r="AG28" i="4" s="1"/>
  <c r="AF23" i="4"/>
  <c r="AE23" i="4"/>
  <c r="AD23" i="4"/>
  <c r="AC23" i="4"/>
  <c r="AC28" i="4" s="1"/>
  <c r="AB23" i="4"/>
  <c r="AA23" i="4"/>
  <c r="Z23" i="4"/>
  <c r="Y23" i="4"/>
  <c r="Y28" i="4" s="1"/>
  <c r="X23" i="4"/>
  <c r="W23" i="4"/>
  <c r="V23" i="4"/>
  <c r="U23" i="4"/>
  <c r="U28" i="4" s="1"/>
  <c r="T23" i="4"/>
  <c r="S23" i="4"/>
  <c r="R23" i="4"/>
  <c r="Q23" i="4"/>
  <c r="Q28" i="4" s="1"/>
  <c r="P23" i="4"/>
  <c r="O23" i="4"/>
  <c r="N23" i="4"/>
  <c r="M23" i="4"/>
  <c r="M28" i="4" s="1"/>
  <c r="L23" i="4"/>
  <c r="K23" i="4"/>
  <c r="J23" i="4"/>
  <c r="I23" i="4"/>
  <c r="I28" i="4" s="1"/>
  <c r="H23" i="4"/>
  <c r="G23" i="4"/>
  <c r="F23" i="4"/>
  <c r="E23" i="4"/>
  <c r="E28" i="4" s="1"/>
  <c r="D23" i="4"/>
  <c r="C23" i="4"/>
  <c r="AS22" i="3"/>
  <c r="AR22" i="3"/>
  <c r="AQ22" i="3"/>
  <c r="AP22" i="3"/>
  <c r="AS21" i="3"/>
  <c r="AR21" i="3"/>
  <c r="AQ21" i="3"/>
  <c r="AP21" i="3"/>
  <c r="AM22" i="3"/>
  <c r="AL22" i="3"/>
  <c r="AK22" i="3"/>
  <c r="AJ22" i="3"/>
  <c r="AH22" i="3" s="1"/>
  <c r="AI22" i="3"/>
  <c r="AM21" i="3"/>
  <c r="AL21" i="3"/>
  <c r="AK21" i="3"/>
  <c r="AH21" i="3" s="1"/>
  <c r="AJ21" i="3"/>
  <c r="AI21" i="3"/>
  <c r="AI21" i="2"/>
  <c r="AJ21" i="2"/>
  <c r="AK21" i="2"/>
  <c r="AL21" i="2"/>
  <c r="AM21" i="2"/>
  <c r="AI22" i="2"/>
  <c r="AJ22" i="2"/>
  <c r="AK22" i="2"/>
  <c r="AL22" i="2"/>
  <c r="AM22" i="2"/>
  <c r="AP21" i="2"/>
  <c r="AT21" i="13" s="1"/>
  <c r="AQ21" i="2"/>
  <c r="AR21" i="2"/>
  <c r="AV21" i="13" s="1"/>
  <c r="AS21" i="2"/>
  <c r="AW21" i="13" s="1"/>
  <c r="AP22" i="2"/>
  <c r="AT22" i="13" s="1"/>
  <c r="AQ22" i="2"/>
  <c r="AR22" i="2"/>
  <c r="AV22" i="13" s="1"/>
  <c r="AS22" i="2"/>
  <c r="AW22" i="13" s="1"/>
  <c r="AG27" i="3"/>
  <c r="AF27" i="3"/>
  <c r="AE27" i="3"/>
  <c r="AD27" i="3"/>
  <c r="AC27" i="3"/>
  <c r="AB27" i="3"/>
  <c r="AA27" i="3"/>
  <c r="Z27" i="3"/>
  <c r="Y27" i="3"/>
  <c r="X27" i="3"/>
  <c r="W27" i="3"/>
  <c r="V27" i="3"/>
  <c r="U27" i="3"/>
  <c r="T27" i="3"/>
  <c r="S27" i="3"/>
  <c r="R27" i="3"/>
  <c r="Q27" i="3"/>
  <c r="P27" i="3"/>
  <c r="O27" i="3"/>
  <c r="N27" i="3"/>
  <c r="M27" i="3"/>
  <c r="L27" i="3"/>
  <c r="K27" i="3"/>
  <c r="J27" i="3"/>
  <c r="I27" i="3"/>
  <c r="H27" i="3"/>
  <c r="G27" i="3"/>
  <c r="F27" i="3"/>
  <c r="E27" i="3"/>
  <c r="D27" i="3"/>
  <c r="C27" i="3"/>
  <c r="AG26" i="3"/>
  <c r="AF26" i="3"/>
  <c r="AE26" i="3"/>
  <c r="AD26" i="3"/>
  <c r="AC26" i="3"/>
  <c r="AB26" i="3"/>
  <c r="AA26" i="3"/>
  <c r="Z26" i="3"/>
  <c r="Y26" i="3"/>
  <c r="X26" i="3"/>
  <c r="W26" i="3"/>
  <c r="V26" i="3"/>
  <c r="U26" i="3"/>
  <c r="T26" i="3"/>
  <c r="S26" i="3"/>
  <c r="R26" i="3"/>
  <c r="Q26" i="3"/>
  <c r="P26" i="3"/>
  <c r="O26" i="3"/>
  <c r="N26" i="3"/>
  <c r="M26" i="3"/>
  <c r="L26" i="3"/>
  <c r="K26" i="3"/>
  <c r="J26" i="3"/>
  <c r="I26" i="3"/>
  <c r="H26" i="3"/>
  <c r="G26" i="3"/>
  <c r="F26" i="3"/>
  <c r="E26" i="3"/>
  <c r="D26" i="3"/>
  <c r="C26" i="3"/>
  <c r="AG25" i="3"/>
  <c r="AF25" i="3"/>
  <c r="AE25" i="3"/>
  <c r="AD25" i="3"/>
  <c r="AC25" i="3"/>
  <c r="AB25" i="3"/>
  <c r="AA25" i="3"/>
  <c r="Z25" i="3"/>
  <c r="Y25" i="3"/>
  <c r="X25" i="3"/>
  <c r="W25" i="3"/>
  <c r="V25" i="3"/>
  <c r="U25" i="3"/>
  <c r="T25" i="3"/>
  <c r="S25" i="3"/>
  <c r="R25" i="3"/>
  <c r="Q25" i="3"/>
  <c r="P25" i="3"/>
  <c r="O25" i="3"/>
  <c r="N25" i="3"/>
  <c r="M25" i="3"/>
  <c r="L25" i="3"/>
  <c r="K25" i="3"/>
  <c r="J25" i="3"/>
  <c r="I25" i="3"/>
  <c r="H25" i="3"/>
  <c r="G25" i="3"/>
  <c r="F25" i="3"/>
  <c r="E25" i="3"/>
  <c r="D25" i="3"/>
  <c r="C25" i="3"/>
  <c r="AG24" i="3"/>
  <c r="AF24" i="3"/>
  <c r="AE24" i="3"/>
  <c r="AD24" i="3"/>
  <c r="AC24" i="3"/>
  <c r="AB24" i="3"/>
  <c r="AA24" i="3"/>
  <c r="Z24" i="3"/>
  <c r="Y24" i="3"/>
  <c r="X24" i="3"/>
  <c r="W24" i="3"/>
  <c r="V24" i="3"/>
  <c r="U24" i="3"/>
  <c r="T24" i="3"/>
  <c r="S24" i="3"/>
  <c r="R24" i="3"/>
  <c r="Q24" i="3"/>
  <c r="P24" i="3"/>
  <c r="O24" i="3"/>
  <c r="N24" i="3"/>
  <c r="M24" i="3"/>
  <c r="L24" i="3"/>
  <c r="K24" i="3"/>
  <c r="J24" i="3"/>
  <c r="I24" i="3"/>
  <c r="H24" i="3"/>
  <c r="G24" i="3"/>
  <c r="F24" i="3"/>
  <c r="E24" i="3"/>
  <c r="D24" i="3"/>
  <c r="C24" i="3"/>
  <c r="AG23" i="3"/>
  <c r="AF23" i="3"/>
  <c r="AE23" i="3"/>
  <c r="AD23" i="3"/>
  <c r="AC23" i="3"/>
  <c r="AB23" i="3"/>
  <c r="AA23" i="3"/>
  <c r="Z23" i="3"/>
  <c r="Y23" i="3"/>
  <c r="X23" i="3"/>
  <c r="W23" i="3"/>
  <c r="V23" i="3"/>
  <c r="U23" i="3"/>
  <c r="T23" i="3"/>
  <c r="S23" i="3"/>
  <c r="R23" i="3"/>
  <c r="Q23" i="3"/>
  <c r="P23" i="3"/>
  <c r="O23" i="3"/>
  <c r="N23" i="3"/>
  <c r="M23" i="3"/>
  <c r="L23" i="3"/>
  <c r="K23" i="3"/>
  <c r="J23" i="3"/>
  <c r="I23" i="3"/>
  <c r="H23" i="3"/>
  <c r="G23" i="3"/>
  <c r="F23" i="3"/>
  <c r="E23" i="3"/>
  <c r="D23" i="3"/>
  <c r="C23" i="3"/>
  <c r="AS20" i="3"/>
  <c r="AR20" i="3"/>
  <c r="AQ20" i="3"/>
  <c r="AP20" i="3"/>
  <c r="AM20" i="3"/>
  <c r="AL20" i="3"/>
  <c r="AK20" i="3"/>
  <c r="AJ20" i="3"/>
  <c r="AI20" i="3"/>
  <c r="AS19" i="3"/>
  <c r="AR19" i="3"/>
  <c r="AQ19" i="3"/>
  <c r="AP19" i="3"/>
  <c r="AM19" i="3"/>
  <c r="AL19" i="3"/>
  <c r="AK19" i="3"/>
  <c r="AJ19" i="3"/>
  <c r="AI19" i="3"/>
  <c r="AS18" i="3"/>
  <c r="AR18" i="3"/>
  <c r="AQ18" i="3"/>
  <c r="AP18" i="3"/>
  <c r="AM18" i="3"/>
  <c r="AL18" i="3"/>
  <c r="AK18" i="3"/>
  <c r="AJ18" i="3"/>
  <c r="AI18" i="3"/>
  <c r="AS17" i="3"/>
  <c r="AR17" i="3"/>
  <c r="AQ17" i="3"/>
  <c r="AP17" i="3"/>
  <c r="AM17" i="3"/>
  <c r="AL17" i="3"/>
  <c r="AK17" i="3"/>
  <c r="AJ17" i="3"/>
  <c r="AI17" i="3"/>
  <c r="AS16" i="3"/>
  <c r="AR16" i="3"/>
  <c r="AQ16" i="3"/>
  <c r="AP16" i="3"/>
  <c r="AM16" i="3"/>
  <c r="AL16" i="3"/>
  <c r="AK16" i="3"/>
  <c r="AJ16" i="3"/>
  <c r="AI16" i="3"/>
  <c r="AS15" i="3"/>
  <c r="AR15" i="3"/>
  <c r="AQ15" i="3"/>
  <c r="AP15" i="3"/>
  <c r="AM15" i="3"/>
  <c r="AL15" i="3"/>
  <c r="AK15" i="3"/>
  <c r="AJ15" i="3"/>
  <c r="AI15" i="3"/>
  <c r="AS14" i="3"/>
  <c r="AR14" i="3"/>
  <c r="AQ14" i="3"/>
  <c r="AP14" i="3"/>
  <c r="AM14" i="3"/>
  <c r="AL14" i="3"/>
  <c r="AK14" i="3"/>
  <c r="AJ14" i="3"/>
  <c r="AI14" i="3"/>
  <c r="AS13" i="3"/>
  <c r="AR13" i="3"/>
  <c r="AQ13" i="3"/>
  <c r="AP13" i="3"/>
  <c r="AM13" i="3"/>
  <c r="AL13" i="3"/>
  <c r="AK13" i="3"/>
  <c r="AJ13" i="3"/>
  <c r="AI13" i="3"/>
  <c r="AS12" i="3"/>
  <c r="AR12" i="3"/>
  <c r="AQ12" i="3"/>
  <c r="AP12" i="3"/>
  <c r="AM12" i="3"/>
  <c r="AL12" i="3"/>
  <c r="AK12" i="3"/>
  <c r="AJ12" i="3"/>
  <c r="AI12" i="3"/>
  <c r="AS11" i="3"/>
  <c r="AR11" i="3"/>
  <c r="AQ11" i="3"/>
  <c r="AP11" i="3"/>
  <c r="AM11" i="3"/>
  <c r="AL11" i="3"/>
  <c r="AK11" i="3"/>
  <c r="AJ11" i="3"/>
  <c r="AI11" i="3"/>
  <c r="AS10" i="3"/>
  <c r="AR10" i="3"/>
  <c r="AQ10" i="3"/>
  <c r="AP10" i="3"/>
  <c r="AM10" i="3"/>
  <c r="AL10" i="3"/>
  <c r="AK10" i="3"/>
  <c r="AJ10" i="3"/>
  <c r="AI10" i="3"/>
  <c r="AS9" i="3"/>
  <c r="AR9" i="3"/>
  <c r="AQ9" i="3"/>
  <c r="AP9" i="3"/>
  <c r="AM9" i="3"/>
  <c r="AL9" i="3"/>
  <c r="AK9" i="3"/>
  <c r="AJ9" i="3"/>
  <c r="AI9" i="3"/>
  <c r="AS8" i="3"/>
  <c r="AR8" i="3"/>
  <c r="AQ8" i="3"/>
  <c r="AP8" i="3"/>
  <c r="AM8" i="3"/>
  <c r="AL8" i="3"/>
  <c r="AK8" i="3"/>
  <c r="AJ8" i="3"/>
  <c r="AI8" i="3"/>
  <c r="AH8" i="7" l="1"/>
  <c r="AH9" i="7"/>
  <c r="AH22" i="4"/>
  <c r="AH17" i="4"/>
  <c r="AH16" i="4"/>
  <c r="AH13" i="4"/>
  <c r="AH12" i="4"/>
  <c r="AH9" i="4"/>
  <c r="AH8" i="4"/>
  <c r="AH21" i="5"/>
  <c r="AH20" i="5"/>
  <c r="AH17" i="5"/>
  <c r="AH16" i="5"/>
  <c r="AH13" i="5"/>
  <c r="AH12" i="5"/>
  <c r="AH9" i="5"/>
  <c r="AH8" i="5"/>
  <c r="AH16" i="6"/>
  <c r="AH12" i="6"/>
  <c r="AH8" i="6"/>
  <c r="AH18" i="7"/>
  <c r="AH16" i="7"/>
  <c r="AH22" i="8"/>
  <c r="AH13" i="9"/>
  <c r="AH12" i="9"/>
  <c r="AH13" i="13"/>
  <c r="AH21" i="12"/>
  <c r="AH9" i="11"/>
  <c r="AH10" i="11"/>
  <c r="AH17" i="11"/>
  <c r="AH12" i="10"/>
  <c r="AH19" i="10"/>
  <c r="AH13" i="10"/>
  <c r="AH20" i="10"/>
  <c r="AH18" i="9"/>
  <c r="AH22" i="9"/>
  <c r="AH8" i="8"/>
  <c r="AH9" i="8"/>
  <c r="AH13" i="8"/>
  <c r="AH17" i="8"/>
  <c r="AH21" i="8"/>
  <c r="AH10" i="7"/>
  <c r="AH11" i="7"/>
  <c r="AH14" i="7"/>
  <c r="AH15" i="7"/>
  <c r="AH21" i="7"/>
  <c r="AH20" i="7"/>
  <c r="AH13" i="6"/>
  <c r="AH20" i="6"/>
  <c r="AH22" i="6"/>
  <c r="AH9" i="6"/>
  <c r="AH10" i="6"/>
  <c r="AH14" i="6"/>
  <c r="AH19" i="5"/>
  <c r="AH15" i="5"/>
  <c r="AH11" i="5"/>
  <c r="AH22" i="5"/>
  <c r="AH18" i="5"/>
  <c r="AH14" i="5"/>
  <c r="AH10" i="5"/>
  <c r="AH21" i="4"/>
  <c r="AH10" i="4"/>
  <c r="AH11" i="4"/>
  <c r="AH15" i="4"/>
  <c r="AH20" i="4"/>
  <c r="AH14" i="4"/>
  <c r="AH18" i="4"/>
  <c r="AH10" i="3"/>
  <c r="AH14" i="3"/>
  <c r="AH18" i="3"/>
  <c r="AX22" i="22"/>
  <c r="AX21" i="22"/>
  <c r="F6" i="22"/>
  <c r="E7" i="22"/>
  <c r="F6" i="18"/>
  <c r="G6" i="18" s="1"/>
  <c r="E7" i="20"/>
  <c r="F6" i="20"/>
  <c r="H6" i="19"/>
  <c r="G7" i="19"/>
  <c r="AX22" i="13"/>
  <c r="AX21" i="13"/>
  <c r="AH21" i="2"/>
  <c r="AT21" i="7" s="1"/>
  <c r="AH22" i="2"/>
  <c r="AH10" i="13"/>
  <c r="AH11" i="13"/>
  <c r="AH8" i="13"/>
  <c r="AH9" i="13"/>
  <c r="AH14" i="13"/>
  <c r="AH18" i="13"/>
  <c r="AH22" i="13"/>
  <c r="AH12" i="13"/>
  <c r="AH17" i="13"/>
  <c r="AH21" i="13"/>
  <c r="AH16" i="13"/>
  <c r="AH20" i="13"/>
  <c r="AH15" i="13"/>
  <c r="AH19" i="13"/>
  <c r="C28" i="13"/>
  <c r="G28" i="13"/>
  <c r="K28" i="13"/>
  <c r="O28" i="13"/>
  <c r="S28" i="13"/>
  <c r="W28" i="13"/>
  <c r="AA28" i="13"/>
  <c r="AE28" i="13"/>
  <c r="D28" i="13"/>
  <c r="H28" i="13"/>
  <c r="L28" i="13"/>
  <c r="P28" i="13"/>
  <c r="T28" i="13"/>
  <c r="X28" i="13"/>
  <c r="AB28" i="13"/>
  <c r="AF28" i="13"/>
  <c r="E28" i="13"/>
  <c r="I28" i="13"/>
  <c r="M28" i="13"/>
  <c r="Q28" i="13"/>
  <c r="U28" i="13"/>
  <c r="Y28" i="13"/>
  <c r="AC28" i="13"/>
  <c r="AG28" i="13"/>
  <c r="F28" i="13"/>
  <c r="J28" i="13"/>
  <c r="N28" i="13"/>
  <c r="R28" i="13"/>
  <c r="V28" i="13"/>
  <c r="Z28" i="13"/>
  <c r="AD28" i="13"/>
  <c r="AH11" i="12"/>
  <c r="AH15" i="12"/>
  <c r="AH19" i="12"/>
  <c r="AH10" i="12"/>
  <c r="AH14" i="12"/>
  <c r="AH18" i="12"/>
  <c r="AH9" i="12"/>
  <c r="AH13" i="12"/>
  <c r="AH17" i="12"/>
  <c r="AH22" i="12"/>
  <c r="AH12" i="11"/>
  <c r="AH20" i="11"/>
  <c r="AH22" i="11"/>
  <c r="AH8" i="11"/>
  <c r="AH16" i="11"/>
  <c r="AH14" i="11"/>
  <c r="AH10" i="10"/>
  <c r="AH18" i="10"/>
  <c r="AH9" i="10"/>
  <c r="AH16" i="10"/>
  <c r="AH8" i="10"/>
  <c r="AH14" i="10"/>
  <c r="AH22" i="10"/>
  <c r="AH10" i="9"/>
  <c r="AH16" i="9"/>
  <c r="AH15" i="9"/>
  <c r="AH20" i="9"/>
  <c r="AH11" i="9"/>
  <c r="AH21" i="9"/>
  <c r="AH8" i="9"/>
  <c r="AH9" i="9"/>
  <c r="AH14" i="9"/>
  <c r="AH19" i="9"/>
  <c r="AH12" i="8"/>
  <c r="AH16" i="8"/>
  <c r="AH20" i="8"/>
  <c r="AH11" i="8"/>
  <c r="AH15" i="8"/>
  <c r="AH19" i="8"/>
  <c r="AH10" i="8"/>
  <c r="AH14" i="8"/>
  <c r="AH18" i="8"/>
  <c r="C28" i="7"/>
  <c r="G28" i="7"/>
  <c r="K28" i="7"/>
  <c r="O28" i="7"/>
  <c r="S28" i="7"/>
  <c r="W28" i="7"/>
  <c r="AA28" i="7"/>
  <c r="AE28" i="7"/>
  <c r="D28" i="7"/>
  <c r="H28" i="7"/>
  <c r="L28" i="7"/>
  <c r="P28" i="7"/>
  <c r="T28" i="7"/>
  <c r="X28" i="7"/>
  <c r="AB28" i="7"/>
  <c r="AF28" i="7"/>
  <c r="E28" i="7"/>
  <c r="I28" i="7"/>
  <c r="M28" i="7"/>
  <c r="Q28" i="7"/>
  <c r="U28" i="7"/>
  <c r="Y28" i="7"/>
  <c r="AC28" i="7"/>
  <c r="AG28" i="7"/>
  <c r="F28" i="7"/>
  <c r="J28" i="7"/>
  <c r="N28" i="7"/>
  <c r="R28" i="7"/>
  <c r="V28" i="7"/>
  <c r="Z28" i="7"/>
  <c r="AD28" i="7"/>
  <c r="C28" i="6"/>
  <c r="G28" i="6"/>
  <c r="K28" i="6"/>
  <c r="O28" i="6"/>
  <c r="S28" i="6"/>
  <c r="W28" i="6"/>
  <c r="AA28" i="6"/>
  <c r="AE28" i="6"/>
  <c r="D28" i="6"/>
  <c r="H28" i="6"/>
  <c r="L28" i="6"/>
  <c r="P28" i="6"/>
  <c r="T28" i="6"/>
  <c r="X28" i="6"/>
  <c r="AB28" i="6"/>
  <c r="AF28" i="6"/>
  <c r="E28" i="6"/>
  <c r="I28" i="6"/>
  <c r="M28" i="6"/>
  <c r="Q28" i="6"/>
  <c r="U28" i="6"/>
  <c r="Y28" i="6"/>
  <c r="AC28" i="6"/>
  <c r="AG28" i="6"/>
  <c r="F28" i="6"/>
  <c r="J28" i="6"/>
  <c r="N28" i="6"/>
  <c r="R28" i="6"/>
  <c r="V28" i="6"/>
  <c r="Z28" i="6"/>
  <c r="AD28" i="6"/>
  <c r="D28" i="5"/>
  <c r="H28" i="5"/>
  <c r="L28" i="5"/>
  <c r="P28" i="5"/>
  <c r="T28" i="5"/>
  <c r="X28" i="5"/>
  <c r="AB28" i="5"/>
  <c r="AF28" i="5"/>
  <c r="E28" i="5"/>
  <c r="I28" i="5"/>
  <c r="M28" i="5"/>
  <c r="Q28" i="5"/>
  <c r="U28" i="5"/>
  <c r="Y28" i="5"/>
  <c r="AC28" i="5"/>
  <c r="AG28" i="5"/>
  <c r="F28" i="5"/>
  <c r="J28" i="5"/>
  <c r="N28" i="5"/>
  <c r="R28" i="5"/>
  <c r="V28" i="5"/>
  <c r="Z28" i="5"/>
  <c r="AD28" i="5"/>
  <c r="C28" i="4"/>
  <c r="G28" i="4"/>
  <c r="K28" i="4"/>
  <c r="O28" i="4"/>
  <c r="S28" i="4"/>
  <c r="W28" i="4"/>
  <c r="AA28" i="4"/>
  <c r="AE28" i="4"/>
  <c r="D28" i="4"/>
  <c r="H28" i="4"/>
  <c r="L28" i="4"/>
  <c r="P28" i="4"/>
  <c r="T28" i="4"/>
  <c r="X28" i="4"/>
  <c r="AB28" i="4"/>
  <c r="AF28" i="4"/>
  <c r="C28" i="3"/>
  <c r="G28" i="3"/>
  <c r="K28" i="3"/>
  <c r="O28" i="3"/>
  <c r="S28" i="3"/>
  <c r="W28" i="3"/>
  <c r="AA28" i="3"/>
  <c r="AE28" i="3"/>
  <c r="D28" i="3"/>
  <c r="H28" i="3"/>
  <c r="L28" i="3"/>
  <c r="P28" i="3"/>
  <c r="T28" i="3"/>
  <c r="X28" i="3"/>
  <c r="AB28" i="3"/>
  <c r="AF28" i="3"/>
  <c r="E28" i="3"/>
  <c r="I28" i="3"/>
  <c r="M28" i="3"/>
  <c r="Q28" i="3"/>
  <c r="U28" i="3"/>
  <c r="Y28" i="3"/>
  <c r="AC28" i="3"/>
  <c r="AG28" i="3"/>
  <c r="F28" i="3"/>
  <c r="J28" i="3"/>
  <c r="N28" i="3"/>
  <c r="R28" i="3"/>
  <c r="V28" i="3"/>
  <c r="Z28" i="3"/>
  <c r="AD28" i="3"/>
  <c r="AH9" i="3"/>
  <c r="AH13" i="3"/>
  <c r="AH17" i="3"/>
  <c r="AH8" i="3"/>
  <c r="AH12" i="3"/>
  <c r="AH16" i="3"/>
  <c r="AH20" i="3"/>
  <c r="AH11" i="3"/>
  <c r="AH15" i="3"/>
  <c r="AH19" i="3"/>
  <c r="AL9" i="2"/>
  <c r="AL10" i="2"/>
  <c r="AL11" i="2"/>
  <c r="AL12" i="2"/>
  <c r="AL13" i="2"/>
  <c r="AL14" i="2"/>
  <c r="AL15" i="2"/>
  <c r="AL16" i="2"/>
  <c r="AL17" i="2"/>
  <c r="AL18" i="2"/>
  <c r="AL19" i="2"/>
  <c r="AL20" i="2"/>
  <c r="AL8" i="2"/>
  <c r="AK20" i="2"/>
  <c r="AX20" i="13" s="1"/>
  <c r="AK19" i="2"/>
  <c r="AX19" i="13" s="1"/>
  <c r="AK18" i="2"/>
  <c r="AX18" i="22" s="1"/>
  <c r="AK17" i="2"/>
  <c r="AX17" i="13" s="1"/>
  <c r="AK16" i="2"/>
  <c r="AK15" i="2"/>
  <c r="AK14" i="2"/>
  <c r="AK13" i="2"/>
  <c r="AK12" i="2"/>
  <c r="AX12" i="13" s="1"/>
  <c r="AK11" i="2"/>
  <c r="AX11" i="13" s="1"/>
  <c r="AK10" i="2"/>
  <c r="AK9" i="2"/>
  <c r="AK8" i="2"/>
  <c r="AX20" i="22" l="1"/>
  <c r="AX19" i="22"/>
  <c r="AX17" i="22"/>
  <c r="AX12" i="22"/>
  <c r="AX11" i="22"/>
  <c r="F7" i="18"/>
  <c r="AT22" i="7"/>
  <c r="AU22" i="13" s="1"/>
  <c r="AU21" i="13"/>
  <c r="AU21" i="22"/>
  <c r="AX16" i="13"/>
  <c r="AX16" i="22"/>
  <c r="AX15" i="13"/>
  <c r="AX15" i="22"/>
  <c r="AX14" i="22"/>
  <c r="AX13" i="13"/>
  <c r="AX13" i="22"/>
  <c r="AX10" i="22"/>
  <c r="AX9" i="22"/>
  <c r="AX9" i="13"/>
  <c r="AX8" i="22"/>
  <c r="AX8" i="13"/>
  <c r="G6" i="22"/>
  <c r="F7" i="22"/>
  <c r="G6" i="20"/>
  <c r="F7" i="20"/>
  <c r="I6" i="19"/>
  <c r="H7" i="19"/>
  <c r="H6" i="18"/>
  <c r="G7" i="18"/>
  <c r="AX10" i="13"/>
  <c r="AX14" i="13"/>
  <c r="AX18" i="13"/>
  <c r="C23" i="2"/>
  <c r="C27" i="2"/>
  <c r="AS9" i="2"/>
  <c r="AS10" i="2"/>
  <c r="AW10" i="13" s="1"/>
  <c r="AS11" i="2"/>
  <c r="AW11" i="13" s="1"/>
  <c r="AS12" i="2"/>
  <c r="AW12" i="13" s="1"/>
  <c r="AS13" i="2"/>
  <c r="AW13" i="13" s="1"/>
  <c r="AS14" i="2"/>
  <c r="AW14" i="13" s="1"/>
  <c r="AS15" i="2"/>
  <c r="AW15" i="13" s="1"/>
  <c r="AS16" i="2"/>
  <c r="AW16" i="13" s="1"/>
  <c r="AS17" i="2"/>
  <c r="AW17" i="13" s="1"/>
  <c r="AS18" i="2"/>
  <c r="AW18" i="13" s="1"/>
  <c r="AS19" i="2"/>
  <c r="AW19" i="13" s="1"/>
  <c r="AS20" i="2"/>
  <c r="AW20" i="13" s="1"/>
  <c r="AS8" i="2"/>
  <c r="AR9" i="2"/>
  <c r="AR10" i="2"/>
  <c r="AV10" i="13" s="1"/>
  <c r="AR11" i="2"/>
  <c r="AV11" i="13" s="1"/>
  <c r="AR12" i="2"/>
  <c r="AV12" i="13" s="1"/>
  <c r="AR13" i="2"/>
  <c r="AV13" i="13" s="1"/>
  <c r="AR14" i="2"/>
  <c r="AV14" i="13" s="1"/>
  <c r="AR15" i="2"/>
  <c r="AV15" i="13" s="1"/>
  <c r="AR16" i="2"/>
  <c r="AV16" i="13" s="1"/>
  <c r="AR17" i="2"/>
  <c r="AV17" i="13" s="1"/>
  <c r="AR18" i="2"/>
  <c r="AV18" i="13" s="1"/>
  <c r="AR19" i="2"/>
  <c r="AV19" i="13" s="1"/>
  <c r="AR20" i="2"/>
  <c r="AV20" i="13" s="1"/>
  <c r="AQ9" i="2"/>
  <c r="AQ10" i="2"/>
  <c r="AQ11" i="2"/>
  <c r="AQ12" i="2"/>
  <c r="AQ13" i="2"/>
  <c r="AQ14" i="2"/>
  <c r="AQ15" i="2"/>
  <c r="AQ16" i="2"/>
  <c r="AQ17" i="2"/>
  <c r="AQ18" i="2"/>
  <c r="AQ19" i="2"/>
  <c r="AQ20" i="2"/>
  <c r="AR8" i="2"/>
  <c r="AQ8" i="2"/>
  <c r="AP9" i="2"/>
  <c r="AP10" i="2"/>
  <c r="AT10" i="13" s="1"/>
  <c r="AP11" i="2"/>
  <c r="AT11" i="13" s="1"/>
  <c r="AP12" i="2"/>
  <c r="AT12" i="13" s="1"/>
  <c r="AP13" i="2"/>
  <c r="AT13" i="13" s="1"/>
  <c r="AP14" i="2"/>
  <c r="AT14" i="13" s="1"/>
  <c r="AP15" i="2"/>
  <c r="AT15" i="13" s="1"/>
  <c r="AP16" i="2"/>
  <c r="AT16" i="13" s="1"/>
  <c r="AP17" i="2"/>
  <c r="AT17" i="13" s="1"/>
  <c r="AP18" i="2"/>
  <c r="AT18" i="13" s="1"/>
  <c r="AP19" i="2"/>
  <c r="AT19" i="13" s="1"/>
  <c r="AP20" i="2"/>
  <c r="AT20" i="13" s="1"/>
  <c r="AM9" i="2"/>
  <c r="AM10" i="2"/>
  <c r="AM11" i="2"/>
  <c r="AM12" i="2"/>
  <c r="AM13" i="2"/>
  <c r="AM14" i="2"/>
  <c r="AM15" i="2"/>
  <c r="AM16" i="2"/>
  <c r="AM17" i="2"/>
  <c r="AM18" i="2"/>
  <c r="AM19" i="2"/>
  <c r="AM20" i="2"/>
  <c r="AP8" i="2"/>
  <c r="AM8" i="2"/>
  <c r="AJ9" i="2"/>
  <c r="AJ10" i="2"/>
  <c r="AJ11" i="2"/>
  <c r="AJ12" i="2"/>
  <c r="AJ13" i="2"/>
  <c r="AJ14" i="2"/>
  <c r="AJ15" i="2"/>
  <c r="AJ16" i="2"/>
  <c r="AJ17" i="2"/>
  <c r="AJ18" i="2"/>
  <c r="AJ19" i="2"/>
  <c r="AJ20" i="2"/>
  <c r="AJ8" i="2"/>
  <c r="AI9" i="2"/>
  <c r="AI10" i="2"/>
  <c r="AI11" i="2"/>
  <c r="AI12" i="2"/>
  <c r="AI13" i="2"/>
  <c r="AI14" i="2"/>
  <c r="AI15" i="2"/>
  <c r="AI16" i="2"/>
  <c r="AI17" i="2"/>
  <c r="AI18" i="2"/>
  <c r="AI19" i="2"/>
  <c r="AI20" i="2"/>
  <c r="AI8" i="2"/>
  <c r="D27" i="2"/>
  <c r="E27" i="2"/>
  <c r="F27" i="2"/>
  <c r="G27" i="2"/>
  <c r="H27" i="2"/>
  <c r="I27" i="2"/>
  <c r="J27" i="2"/>
  <c r="K27" i="2"/>
  <c r="L27" i="2"/>
  <c r="M27" i="2"/>
  <c r="N27" i="2"/>
  <c r="O27" i="2"/>
  <c r="P27" i="2"/>
  <c r="Q27" i="2"/>
  <c r="R27" i="2"/>
  <c r="S27" i="2"/>
  <c r="T27" i="2"/>
  <c r="U27" i="2"/>
  <c r="V27" i="2"/>
  <c r="W27" i="2"/>
  <c r="X27" i="2"/>
  <c r="Y27" i="2"/>
  <c r="Z27" i="2"/>
  <c r="AA27" i="2"/>
  <c r="AB27" i="2"/>
  <c r="AC27" i="2"/>
  <c r="AD27" i="2"/>
  <c r="AE27" i="2"/>
  <c r="AF27" i="2"/>
  <c r="AG27" i="2"/>
  <c r="D26" i="2"/>
  <c r="E26" i="2"/>
  <c r="F26" i="2"/>
  <c r="G26" i="2"/>
  <c r="H26" i="2"/>
  <c r="I26" i="2"/>
  <c r="J26" i="2"/>
  <c r="K26" i="2"/>
  <c r="L26" i="2"/>
  <c r="M26" i="2"/>
  <c r="N26" i="2"/>
  <c r="O26" i="2"/>
  <c r="P26" i="2"/>
  <c r="Q26" i="2"/>
  <c r="R26" i="2"/>
  <c r="S26" i="2"/>
  <c r="T26" i="2"/>
  <c r="U26" i="2"/>
  <c r="V26" i="2"/>
  <c r="W26" i="2"/>
  <c r="X26" i="2"/>
  <c r="Y26" i="2"/>
  <c r="Z26" i="2"/>
  <c r="AA26" i="2"/>
  <c r="AB26" i="2"/>
  <c r="AC26" i="2"/>
  <c r="AD26" i="2"/>
  <c r="AE26" i="2"/>
  <c r="AF26" i="2"/>
  <c r="AG26" i="2"/>
  <c r="D25" i="2"/>
  <c r="E25" i="2"/>
  <c r="F25" i="2"/>
  <c r="G25" i="2"/>
  <c r="H25" i="2"/>
  <c r="I25" i="2"/>
  <c r="J25" i="2"/>
  <c r="K25" i="2"/>
  <c r="L25" i="2"/>
  <c r="M25" i="2"/>
  <c r="N25" i="2"/>
  <c r="O25" i="2"/>
  <c r="P25" i="2"/>
  <c r="Q25" i="2"/>
  <c r="R25" i="2"/>
  <c r="S25" i="2"/>
  <c r="T25" i="2"/>
  <c r="U25" i="2"/>
  <c r="V25" i="2"/>
  <c r="W25" i="2"/>
  <c r="X25" i="2"/>
  <c r="Y25" i="2"/>
  <c r="Z25" i="2"/>
  <c r="AA25" i="2"/>
  <c r="AB25" i="2"/>
  <c r="AC25" i="2"/>
  <c r="AD25" i="2"/>
  <c r="AE25" i="2"/>
  <c r="AF25" i="2"/>
  <c r="AG25" i="2"/>
  <c r="C26" i="2"/>
  <c r="C25" i="2"/>
  <c r="L16" i="1"/>
  <c r="L17" i="1"/>
  <c r="L13" i="1"/>
  <c r="AU22" i="22" l="1"/>
  <c r="G7" i="22"/>
  <c r="H6" i="22"/>
  <c r="H6" i="20"/>
  <c r="G7" i="20"/>
  <c r="I7" i="19"/>
  <c r="J6" i="19"/>
  <c r="H7" i="18"/>
  <c r="I6" i="18"/>
  <c r="AH17" i="2"/>
  <c r="AT17" i="7" s="1"/>
  <c r="AH13" i="2"/>
  <c r="AT13" i="7" s="1"/>
  <c r="AH9" i="2"/>
  <c r="AT9" i="7" s="1"/>
  <c r="AH8" i="2"/>
  <c r="AT8" i="7" s="1"/>
  <c r="AH20" i="2"/>
  <c r="AT20" i="7" s="1"/>
  <c r="AH16" i="2"/>
  <c r="AT16" i="7" s="1"/>
  <c r="AH12" i="2"/>
  <c r="AT12" i="7" s="1"/>
  <c r="AH19" i="2"/>
  <c r="AT19" i="7" s="1"/>
  <c r="AH15" i="2"/>
  <c r="AT15" i="7" s="1"/>
  <c r="AH11" i="2"/>
  <c r="AT11" i="7" s="1"/>
  <c r="AH18" i="2"/>
  <c r="AT18" i="7" s="1"/>
  <c r="AH14" i="2"/>
  <c r="AT14" i="7" s="1"/>
  <c r="AH10" i="2"/>
  <c r="AT10" i="7" s="1"/>
  <c r="D24" i="2"/>
  <c r="E24" i="2"/>
  <c r="F24" i="2"/>
  <c r="G24" i="2"/>
  <c r="H24" i="2"/>
  <c r="I24" i="2"/>
  <c r="J24" i="2"/>
  <c r="K24" i="2"/>
  <c r="L24" i="2"/>
  <c r="M24" i="2"/>
  <c r="N24" i="2"/>
  <c r="O24" i="2"/>
  <c r="P24" i="2"/>
  <c r="Q24" i="2"/>
  <c r="R24" i="2"/>
  <c r="S24" i="2"/>
  <c r="T24" i="2"/>
  <c r="U24" i="2"/>
  <c r="V24" i="2"/>
  <c r="W24" i="2"/>
  <c r="X24" i="2"/>
  <c r="Y24" i="2"/>
  <c r="Z24" i="2"/>
  <c r="AA24" i="2"/>
  <c r="AB24" i="2"/>
  <c r="AC24" i="2"/>
  <c r="AD24" i="2"/>
  <c r="AE24" i="2"/>
  <c r="AF24" i="2"/>
  <c r="AG24" i="2"/>
  <c r="D23" i="2"/>
  <c r="E23" i="2"/>
  <c r="F23" i="2"/>
  <c r="F28" i="2" s="1"/>
  <c r="G23" i="2"/>
  <c r="G28" i="2" s="1"/>
  <c r="H23" i="2"/>
  <c r="I23" i="2"/>
  <c r="J23" i="2"/>
  <c r="J28" i="2" s="1"/>
  <c r="K23" i="2"/>
  <c r="K28" i="2" s="1"/>
  <c r="L23" i="2"/>
  <c r="M23" i="2"/>
  <c r="N23" i="2"/>
  <c r="N28" i="2" s="1"/>
  <c r="O23" i="2"/>
  <c r="O28" i="2" s="1"/>
  <c r="P23" i="2"/>
  <c r="Q23" i="2"/>
  <c r="R23" i="2"/>
  <c r="R28" i="2" s="1"/>
  <c r="S23" i="2"/>
  <c r="S28" i="2" s="1"/>
  <c r="T23" i="2"/>
  <c r="U23" i="2"/>
  <c r="V23" i="2"/>
  <c r="V28" i="2" s="1"/>
  <c r="W23" i="2"/>
  <c r="W28" i="2" s="1"/>
  <c r="X23" i="2"/>
  <c r="Y23" i="2"/>
  <c r="Z23" i="2"/>
  <c r="Z28" i="2" s="1"/>
  <c r="AA23" i="2"/>
  <c r="AA28" i="2" s="1"/>
  <c r="AB23" i="2"/>
  <c r="AC23" i="2"/>
  <c r="AD23" i="2"/>
  <c r="AD28" i="2" s="1"/>
  <c r="AE23" i="2"/>
  <c r="AE28" i="2" s="1"/>
  <c r="AF23" i="2"/>
  <c r="AG23" i="2"/>
  <c r="C24" i="2"/>
  <c r="C28" i="2" s="1"/>
  <c r="AU11" i="13" l="1"/>
  <c r="AU11" i="22"/>
  <c r="AU20" i="13"/>
  <c r="AU20" i="22"/>
  <c r="AU17" i="13"/>
  <c r="AU17" i="22"/>
  <c r="AU19" i="13"/>
  <c r="AU19" i="22"/>
  <c r="AU18" i="13"/>
  <c r="AU18" i="22"/>
  <c r="AU12" i="13"/>
  <c r="AU12" i="22"/>
  <c r="AU16" i="13"/>
  <c r="AU16" i="22"/>
  <c r="AU15" i="13"/>
  <c r="AU15" i="22"/>
  <c r="AU14" i="13"/>
  <c r="AU14" i="22"/>
  <c r="AU13" i="13"/>
  <c r="AU13" i="22"/>
  <c r="AU10" i="13"/>
  <c r="AU10" i="22"/>
  <c r="AU9" i="22"/>
  <c r="AU9" i="13"/>
  <c r="AU8" i="22"/>
  <c r="AU8" i="13"/>
  <c r="H7" i="22"/>
  <c r="I6" i="22"/>
  <c r="I6" i="20"/>
  <c r="H7" i="20"/>
  <c r="J7" i="19"/>
  <c r="K6" i="19"/>
  <c r="I7" i="18"/>
  <c r="J6" i="18"/>
  <c r="AG28" i="2"/>
  <c r="AC28" i="2"/>
  <c r="Y28" i="2"/>
  <c r="U28" i="2"/>
  <c r="Q28" i="2"/>
  <c r="M28" i="2"/>
  <c r="I28" i="2"/>
  <c r="E28" i="2"/>
  <c r="AF28" i="2"/>
  <c r="AB28" i="2"/>
  <c r="X28" i="2"/>
  <c r="T28" i="2"/>
  <c r="P28" i="2"/>
  <c r="L28" i="2"/>
  <c r="H28" i="2"/>
  <c r="D28" i="2"/>
  <c r="B1" i="9"/>
  <c r="B2" i="9"/>
  <c r="O3" i="9" s="1"/>
  <c r="B1" i="8"/>
  <c r="B2" i="8"/>
  <c r="O3" i="8" s="1"/>
  <c r="B1" i="7"/>
  <c r="B2" i="7"/>
  <c r="B1" i="6"/>
  <c r="B2" i="6"/>
  <c r="O3" i="6" s="1"/>
  <c r="B1" i="5"/>
  <c r="B2" i="5"/>
  <c r="B1" i="4"/>
  <c r="B2" i="4"/>
  <c r="O3" i="4" s="1"/>
  <c r="B1" i="3"/>
  <c r="B2" i="3"/>
  <c r="O3" i="3" s="1"/>
  <c r="B1" i="2"/>
  <c r="B2" i="2"/>
  <c r="B1" i="13"/>
  <c r="B2" i="13"/>
  <c r="N3" i="13" s="1"/>
  <c r="B1" i="12"/>
  <c r="B2" i="12"/>
  <c r="O3" i="12" s="1"/>
  <c r="B1" i="11"/>
  <c r="B2" i="11"/>
  <c r="O3" i="11" s="1"/>
  <c r="B1" i="10"/>
  <c r="L8" i="1"/>
  <c r="B2" i="10"/>
  <c r="O3" i="10" s="1"/>
  <c r="L21" i="1"/>
  <c r="L20" i="1"/>
  <c r="L19" i="1"/>
  <c r="L18" i="1"/>
  <c r="L11" i="1"/>
  <c r="L15" i="1" s="1"/>
  <c r="L10" i="1"/>
  <c r="L9" i="1"/>
  <c r="C6" i="8"/>
  <c r="C7" i="8" s="1"/>
  <c r="C6" i="7"/>
  <c r="D6" i="7" s="1"/>
  <c r="C6" i="9"/>
  <c r="D6" i="9" s="1"/>
  <c r="E6" i="9" s="1"/>
  <c r="C6" i="6"/>
  <c r="D6" i="6" s="1"/>
  <c r="C6" i="5"/>
  <c r="C7" i="5" s="1"/>
  <c r="C6" i="4"/>
  <c r="C7" i="4" s="1"/>
  <c r="C6" i="3"/>
  <c r="D6" i="3" s="1"/>
  <c r="E6" i="3" s="1"/>
  <c r="C6" i="2"/>
  <c r="D6" i="2" s="1"/>
  <c r="C6" i="13"/>
  <c r="D6" i="13" s="1"/>
  <c r="C6" i="12"/>
  <c r="D6" i="12" s="1"/>
  <c r="C6" i="11"/>
  <c r="D6" i="11" s="1"/>
  <c r="C6" i="10"/>
  <c r="D6" i="10" s="1"/>
  <c r="E6" i="10" s="1"/>
  <c r="J6" i="22" l="1"/>
  <c r="I7" i="22"/>
  <c r="I7" i="20"/>
  <c r="J6" i="20"/>
  <c r="L6" i="19"/>
  <c r="K7" i="19"/>
  <c r="K6" i="18"/>
  <c r="J7" i="18"/>
  <c r="O5" i="7"/>
  <c r="L12" i="1"/>
  <c r="C7" i="13"/>
  <c r="C7" i="9"/>
  <c r="C7" i="10"/>
  <c r="O5" i="9"/>
  <c r="O5" i="13"/>
  <c r="C7" i="6"/>
  <c r="L14" i="1"/>
  <c r="O5" i="11"/>
  <c r="O5" i="4"/>
  <c r="O5" i="6"/>
  <c r="D6" i="4"/>
  <c r="E6" i="4" s="1"/>
  <c r="F6" i="4" s="1"/>
  <c r="O5" i="5"/>
  <c r="O3" i="7"/>
  <c r="E6" i="11"/>
  <c r="F6" i="11" s="1"/>
  <c r="F7" i="11" s="1"/>
  <c r="D7" i="11"/>
  <c r="C7" i="11"/>
  <c r="E6" i="12"/>
  <c r="E7" i="12" s="1"/>
  <c r="D7" i="12"/>
  <c r="D7" i="6"/>
  <c r="E6" i="6"/>
  <c r="E7" i="9"/>
  <c r="F6" i="9"/>
  <c r="C7" i="12"/>
  <c r="C7" i="3"/>
  <c r="D7" i="9"/>
  <c r="O3" i="5"/>
  <c r="O5" i="10"/>
  <c r="O5" i="2"/>
  <c r="O5" i="8"/>
  <c r="D6" i="8"/>
  <c r="E6" i="7"/>
  <c r="D7" i="7"/>
  <c r="C7" i="7"/>
  <c r="D6" i="5"/>
  <c r="E7" i="4"/>
  <c r="E7" i="3"/>
  <c r="F6" i="3"/>
  <c r="O5" i="3"/>
  <c r="D7" i="3"/>
  <c r="E6" i="2"/>
  <c r="D7" i="2"/>
  <c r="O3" i="2"/>
  <c r="C7" i="2"/>
  <c r="E6" i="13"/>
  <c r="D7" i="13"/>
  <c r="O5" i="12"/>
  <c r="F6" i="10"/>
  <c r="E7" i="10"/>
  <c r="D7" i="10"/>
  <c r="K6" i="22" l="1"/>
  <c r="J7" i="22"/>
  <c r="K6" i="20"/>
  <c r="J7" i="20"/>
  <c r="L7" i="19"/>
  <c r="M6" i="19"/>
  <c r="L6" i="18"/>
  <c r="K7" i="18"/>
  <c r="E7" i="11"/>
  <c r="G6" i="11"/>
  <c r="G7" i="11" s="1"/>
  <c r="D7" i="4"/>
  <c r="F6" i="12"/>
  <c r="F7" i="12" s="1"/>
  <c r="E7" i="6"/>
  <c r="F6" i="6"/>
  <c r="F7" i="9"/>
  <c r="G6" i="9"/>
  <c r="D7" i="8"/>
  <c r="E6" i="8"/>
  <c r="E7" i="7"/>
  <c r="F6" i="7"/>
  <c r="E6" i="5"/>
  <c r="D7" i="5"/>
  <c r="F7" i="4"/>
  <c r="G6" i="4"/>
  <c r="G6" i="3"/>
  <c r="F7" i="3"/>
  <c r="F6" i="2"/>
  <c r="E7" i="2"/>
  <c r="F6" i="13"/>
  <c r="E7" i="13"/>
  <c r="F7" i="10"/>
  <c r="G6" i="10"/>
  <c r="K7" i="22" l="1"/>
  <c r="L6" i="22"/>
  <c r="L6" i="20"/>
  <c r="K7" i="20"/>
  <c r="M7" i="19"/>
  <c r="N6" i="19"/>
  <c r="L7" i="18"/>
  <c r="M6" i="18"/>
  <c r="G6" i="12"/>
  <c r="H6" i="12" s="1"/>
  <c r="H6" i="11"/>
  <c r="H7" i="11" s="1"/>
  <c r="H6" i="9"/>
  <c r="G7" i="9"/>
  <c r="F7" i="6"/>
  <c r="G6" i="6"/>
  <c r="F6" i="8"/>
  <c r="E7" i="8"/>
  <c r="F7" i="7"/>
  <c r="G6" i="7"/>
  <c r="F6" i="5"/>
  <c r="E7" i="5"/>
  <c r="H6" i="4"/>
  <c r="G7" i="4"/>
  <c r="G7" i="3"/>
  <c r="H6" i="3"/>
  <c r="F7" i="2"/>
  <c r="G6" i="2"/>
  <c r="F7" i="13"/>
  <c r="G6" i="13"/>
  <c r="G7" i="12"/>
  <c r="G7" i="10"/>
  <c r="H6" i="10"/>
  <c r="L7" i="22" l="1"/>
  <c r="M6" i="22"/>
  <c r="L7" i="20"/>
  <c r="M6" i="20"/>
  <c r="O6" i="19"/>
  <c r="N7" i="19"/>
  <c r="M7" i="18"/>
  <c r="N6" i="18"/>
  <c r="I6" i="11"/>
  <c r="J6" i="11" s="1"/>
  <c r="H6" i="6"/>
  <c r="G7" i="6"/>
  <c r="H7" i="9"/>
  <c r="I6" i="9"/>
  <c r="G6" i="8"/>
  <c r="F7" i="8"/>
  <c r="G7" i="7"/>
  <c r="H6" i="7"/>
  <c r="G6" i="5"/>
  <c r="F7" i="5"/>
  <c r="I6" i="4"/>
  <c r="H7" i="4"/>
  <c r="H7" i="3"/>
  <c r="I6" i="3"/>
  <c r="G7" i="2"/>
  <c r="H6" i="2"/>
  <c r="H6" i="13"/>
  <c r="G7" i="13"/>
  <c r="I6" i="12"/>
  <c r="H7" i="12"/>
  <c r="I6" i="10"/>
  <c r="H7" i="10"/>
  <c r="N6" i="22" l="1"/>
  <c r="M7" i="22"/>
  <c r="M7" i="20"/>
  <c r="N6" i="20"/>
  <c r="P6" i="19"/>
  <c r="O7" i="19"/>
  <c r="O6" i="18"/>
  <c r="N7" i="18"/>
  <c r="I7" i="11"/>
  <c r="J6" i="9"/>
  <c r="I7" i="9"/>
  <c r="I6" i="6"/>
  <c r="H7" i="6"/>
  <c r="G7" i="8"/>
  <c r="H6" i="8"/>
  <c r="I6" i="7"/>
  <c r="H7" i="7"/>
  <c r="G7" i="5"/>
  <c r="H6" i="5"/>
  <c r="I7" i="4"/>
  <c r="J6" i="4"/>
  <c r="I7" i="3"/>
  <c r="J6" i="3"/>
  <c r="I6" i="2"/>
  <c r="H7" i="2"/>
  <c r="H7" i="13"/>
  <c r="I6" i="13"/>
  <c r="J6" i="12"/>
  <c r="I7" i="12"/>
  <c r="J7" i="11"/>
  <c r="K6" i="11"/>
  <c r="J6" i="10"/>
  <c r="I7" i="10"/>
  <c r="O6" i="22" l="1"/>
  <c r="N7" i="22"/>
  <c r="O6" i="20"/>
  <c r="N7" i="20"/>
  <c r="Q6" i="19"/>
  <c r="P7" i="19"/>
  <c r="P6" i="18"/>
  <c r="O7" i="18"/>
  <c r="J6" i="6"/>
  <c r="I7" i="6"/>
  <c r="J7" i="9"/>
  <c r="K6" i="9"/>
  <c r="H7" i="8"/>
  <c r="I6" i="8"/>
  <c r="I7" i="7"/>
  <c r="J6" i="7"/>
  <c r="I6" i="5"/>
  <c r="H7" i="5"/>
  <c r="K6" i="4"/>
  <c r="J7" i="4"/>
  <c r="J7" i="3"/>
  <c r="K6" i="3"/>
  <c r="I7" i="2"/>
  <c r="J6" i="2"/>
  <c r="J6" i="13"/>
  <c r="I7" i="13"/>
  <c r="J7" i="12"/>
  <c r="K6" i="12"/>
  <c r="L6" i="11"/>
  <c r="K7" i="11"/>
  <c r="J7" i="10"/>
  <c r="K6" i="10"/>
  <c r="O7" i="22" l="1"/>
  <c r="P6" i="22"/>
  <c r="P6" i="20"/>
  <c r="O7" i="20"/>
  <c r="Q7" i="19"/>
  <c r="R6" i="19"/>
  <c r="P7" i="18"/>
  <c r="Q6" i="18"/>
  <c r="K7" i="9"/>
  <c r="L6" i="9"/>
  <c r="K6" i="6"/>
  <c r="J7" i="6"/>
  <c r="J6" i="8"/>
  <c r="I7" i="8"/>
  <c r="J7" i="7"/>
  <c r="K6" i="7"/>
  <c r="I7" i="5"/>
  <c r="J6" i="5"/>
  <c r="K7" i="4"/>
  <c r="L6" i="4"/>
  <c r="K7" i="3"/>
  <c r="L6" i="3"/>
  <c r="J7" i="2"/>
  <c r="K6" i="2"/>
  <c r="K6" i="13"/>
  <c r="J7" i="13"/>
  <c r="L6" i="12"/>
  <c r="K7" i="12"/>
  <c r="M6" i="11"/>
  <c r="L7" i="11"/>
  <c r="K7" i="10"/>
  <c r="L6" i="10"/>
  <c r="P7" i="22" l="1"/>
  <c r="Q6" i="22"/>
  <c r="P7" i="20"/>
  <c r="Q6" i="20"/>
  <c r="R7" i="19"/>
  <c r="S6" i="19"/>
  <c r="Q7" i="18"/>
  <c r="R6" i="18"/>
  <c r="L6" i="6"/>
  <c r="K7" i="6"/>
  <c r="M6" i="9"/>
  <c r="L7" i="9"/>
  <c r="J7" i="8"/>
  <c r="K6" i="8"/>
  <c r="L6" i="7"/>
  <c r="K7" i="7"/>
  <c r="K6" i="5"/>
  <c r="J7" i="5"/>
  <c r="M6" i="4"/>
  <c r="L7" i="4"/>
  <c r="M6" i="3"/>
  <c r="L7" i="3"/>
  <c r="K7" i="2"/>
  <c r="L6" i="2"/>
  <c r="L6" i="13"/>
  <c r="K7" i="13"/>
  <c r="M6" i="12"/>
  <c r="L7" i="12"/>
  <c r="N6" i="11"/>
  <c r="M7" i="11"/>
  <c r="L7" i="10"/>
  <c r="M6" i="10"/>
  <c r="R6" i="22" l="1"/>
  <c r="Q7" i="22"/>
  <c r="R6" i="20"/>
  <c r="Q7" i="20"/>
  <c r="T6" i="19"/>
  <c r="S7" i="19"/>
  <c r="S6" i="18"/>
  <c r="R7" i="18"/>
  <c r="N6" i="9"/>
  <c r="M7" i="9"/>
  <c r="M6" i="6"/>
  <c r="L7" i="6"/>
  <c r="K7" i="8"/>
  <c r="L6" i="8"/>
  <c r="M6" i="7"/>
  <c r="L7" i="7"/>
  <c r="L6" i="5"/>
  <c r="K7" i="5"/>
  <c r="N6" i="4"/>
  <c r="M7" i="4"/>
  <c r="N6" i="3"/>
  <c r="M7" i="3"/>
  <c r="L7" i="2"/>
  <c r="M6" i="2"/>
  <c r="M6" i="13"/>
  <c r="L7" i="13"/>
  <c r="M7" i="12"/>
  <c r="N6" i="12"/>
  <c r="N7" i="11"/>
  <c r="O6" i="11"/>
  <c r="M7" i="10"/>
  <c r="N6" i="10"/>
  <c r="S6" i="22" l="1"/>
  <c r="R7" i="22"/>
  <c r="R7" i="20"/>
  <c r="S6" i="20"/>
  <c r="T7" i="19"/>
  <c r="U6" i="19"/>
  <c r="T6" i="18"/>
  <c r="S7" i="18"/>
  <c r="M7" i="6"/>
  <c r="N6" i="6"/>
  <c r="O6" i="9"/>
  <c r="N7" i="9"/>
  <c r="L7" i="8"/>
  <c r="M6" i="8"/>
  <c r="N6" i="7"/>
  <c r="M7" i="7"/>
  <c r="L7" i="5"/>
  <c r="M6" i="5"/>
  <c r="O6" i="4"/>
  <c r="N7" i="4"/>
  <c r="O6" i="3"/>
  <c r="N7" i="3"/>
  <c r="N6" i="2"/>
  <c r="M7" i="2"/>
  <c r="M7" i="13"/>
  <c r="N6" i="13"/>
  <c r="O6" i="12"/>
  <c r="N7" i="12"/>
  <c r="P6" i="11"/>
  <c r="O7" i="11"/>
  <c r="O6" i="10"/>
  <c r="N7" i="10"/>
  <c r="S7" i="22" l="1"/>
  <c r="T6" i="22"/>
  <c r="S7" i="20"/>
  <c r="T6" i="20"/>
  <c r="U7" i="19"/>
  <c r="V6" i="19"/>
  <c r="T7" i="18"/>
  <c r="U6" i="18"/>
  <c r="O7" i="9"/>
  <c r="P6" i="9"/>
  <c r="N7" i="6"/>
  <c r="O6" i="6"/>
  <c r="M7" i="8"/>
  <c r="N6" i="8"/>
  <c r="O6" i="7"/>
  <c r="N7" i="7"/>
  <c r="M7" i="5"/>
  <c r="N6" i="5"/>
  <c r="O7" i="4"/>
  <c r="P6" i="4"/>
  <c r="P6" i="3"/>
  <c r="O7" i="3"/>
  <c r="N7" i="2"/>
  <c r="O6" i="2"/>
  <c r="N7" i="13"/>
  <c r="O6" i="13"/>
  <c r="P6" i="12"/>
  <c r="O7" i="12"/>
  <c r="Q6" i="11"/>
  <c r="P7" i="11"/>
  <c r="P6" i="10"/>
  <c r="O7" i="10"/>
  <c r="T7" i="22" l="1"/>
  <c r="U6" i="22"/>
  <c r="U6" i="20"/>
  <c r="T7" i="20"/>
  <c r="W6" i="19"/>
  <c r="V7" i="19"/>
  <c r="U7" i="18"/>
  <c r="V6" i="18"/>
  <c r="O7" i="6"/>
  <c r="P6" i="6"/>
  <c r="Q6" i="9"/>
  <c r="P7" i="9"/>
  <c r="N7" i="8"/>
  <c r="O6" i="8"/>
  <c r="O7" i="7"/>
  <c r="P6" i="7"/>
  <c r="O6" i="5"/>
  <c r="N7" i="5"/>
  <c r="P7" i="4"/>
  <c r="Q6" i="4"/>
  <c r="Q6" i="3"/>
  <c r="P7" i="3"/>
  <c r="O7" i="2"/>
  <c r="P6" i="2"/>
  <c r="P6" i="13"/>
  <c r="O7" i="13"/>
  <c r="P7" i="12"/>
  <c r="Q6" i="12"/>
  <c r="R6" i="11"/>
  <c r="Q7" i="11"/>
  <c r="P7" i="10"/>
  <c r="Q6" i="10"/>
  <c r="V6" i="22" l="1"/>
  <c r="U7" i="22"/>
  <c r="U7" i="20"/>
  <c r="V6" i="20"/>
  <c r="X6" i="19"/>
  <c r="W7" i="19"/>
  <c r="W6" i="18"/>
  <c r="V7" i="18"/>
  <c r="R6" i="9"/>
  <c r="Q7" i="9"/>
  <c r="Q6" i="6"/>
  <c r="P7" i="6"/>
  <c r="O7" i="8"/>
  <c r="P6" i="8"/>
  <c r="P7" i="7"/>
  <c r="Q6" i="7"/>
  <c r="O7" i="5"/>
  <c r="P6" i="5"/>
  <c r="R6" i="4"/>
  <c r="Q7" i="4"/>
  <c r="Q7" i="3"/>
  <c r="R6" i="3"/>
  <c r="Q6" i="2"/>
  <c r="P7" i="2"/>
  <c r="Q6" i="13"/>
  <c r="P7" i="13"/>
  <c r="R6" i="12"/>
  <c r="Q7" i="12"/>
  <c r="R7" i="11"/>
  <c r="S6" i="11"/>
  <c r="Q7" i="10"/>
  <c r="R6" i="10"/>
  <c r="W6" i="22" l="1"/>
  <c r="V7" i="22"/>
  <c r="W6" i="20"/>
  <c r="V7" i="20"/>
  <c r="X7" i="19"/>
  <c r="Y6" i="19"/>
  <c r="X6" i="18"/>
  <c r="W7" i="18"/>
  <c r="R6" i="6"/>
  <c r="Q7" i="6"/>
  <c r="S6" i="9"/>
  <c r="R7" i="9"/>
  <c r="P7" i="8"/>
  <c r="Q6" i="8"/>
  <c r="R6" i="7"/>
  <c r="Q7" i="7"/>
  <c r="P7" i="5"/>
  <c r="Q6" i="5"/>
  <c r="R7" i="4"/>
  <c r="S6" i="4"/>
  <c r="S6" i="3"/>
  <c r="R7" i="3"/>
  <c r="R6" i="2"/>
  <c r="Q7" i="2"/>
  <c r="R6" i="13"/>
  <c r="Q7" i="13"/>
  <c r="S6" i="12"/>
  <c r="R7" i="12"/>
  <c r="T6" i="11"/>
  <c r="S7" i="11"/>
  <c r="R7" i="10"/>
  <c r="S6" i="10"/>
  <c r="W7" i="22" l="1"/>
  <c r="X6" i="22"/>
  <c r="X6" i="20"/>
  <c r="W7" i="20"/>
  <c r="Y7" i="19"/>
  <c r="Z6" i="19"/>
  <c r="X7" i="18"/>
  <c r="Y6" i="18"/>
  <c r="S7" i="9"/>
  <c r="T6" i="9"/>
  <c r="R7" i="6"/>
  <c r="S6" i="6"/>
  <c r="R6" i="8"/>
  <c r="Q7" i="8"/>
  <c r="R7" i="7"/>
  <c r="S6" i="7"/>
  <c r="Q7" i="5"/>
  <c r="R6" i="5"/>
  <c r="T6" i="4"/>
  <c r="S7" i="4"/>
  <c r="S7" i="3"/>
  <c r="T6" i="3"/>
  <c r="S6" i="2"/>
  <c r="R7" i="2"/>
  <c r="R7" i="13"/>
  <c r="S6" i="13"/>
  <c r="S7" i="12"/>
  <c r="T6" i="12"/>
  <c r="U6" i="11"/>
  <c r="T7" i="11"/>
  <c r="T6" i="10"/>
  <c r="S7" i="10"/>
  <c r="X7" i="22" l="1"/>
  <c r="Y6" i="22"/>
  <c r="X7" i="20"/>
  <c r="Y6" i="20"/>
  <c r="Z7" i="19"/>
  <c r="AA6" i="19"/>
  <c r="Y7" i="18"/>
  <c r="Z6" i="18"/>
  <c r="S7" i="6"/>
  <c r="T6" i="6"/>
  <c r="T7" i="9"/>
  <c r="U6" i="9"/>
  <c r="R7" i="8"/>
  <c r="S6" i="8"/>
  <c r="S7" i="7"/>
  <c r="T6" i="7"/>
  <c r="R7" i="5"/>
  <c r="S6" i="5"/>
  <c r="U6" i="4"/>
  <c r="T7" i="4"/>
  <c r="T7" i="3"/>
  <c r="U6" i="3"/>
  <c r="S7" i="2"/>
  <c r="T6" i="2"/>
  <c r="S7" i="13"/>
  <c r="T6" i="13"/>
  <c r="T7" i="12"/>
  <c r="U6" i="12"/>
  <c r="V6" i="11"/>
  <c r="U7" i="11"/>
  <c r="T7" i="10"/>
  <c r="U6" i="10"/>
  <c r="Z6" i="22" l="1"/>
  <c r="Y7" i="22"/>
  <c r="Y7" i="20"/>
  <c r="Z6" i="20"/>
  <c r="AB6" i="19"/>
  <c r="AA7" i="19"/>
  <c r="AA6" i="18"/>
  <c r="Z7" i="18"/>
  <c r="U7" i="9"/>
  <c r="V6" i="9"/>
  <c r="U6" i="6"/>
  <c r="T7" i="6"/>
  <c r="T6" i="8"/>
  <c r="S7" i="8"/>
  <c r="T7" i="7"/>
  <c r="U6" i="7"/>
  <c r="T6" i="5"/>
  <c r="S7" i="5"/>
  <c r="U7" i="4"/>
  <c r="V6" i="4"/>
  <c r="U7" i="3"/>
  <c r="V6" i="3"/>
  <c r="T7" i="2"/>
  <c r="U6" i="2"/>
  <c r="T7" i="13"/>
  <c r="U6" i="13"/>
  <c r="V6" i="12"/>
  <c r="U7" i="12"/>
  <c r="V7" i="11"/>
  <c r="W6" i="11"/>
  <c r="V6" i="10"/>
  <c r="U7" i="10"/>
  <c r="AA6" i="22" l="1"/>
  <c r="Z7" i="22"/>
  <c r="AA6" i="20"/>
  <c r="Z7" i="20"/>
  <c r="AC6" i="19"/>
  <c r="AB7" i="19"/>
  <c r="AB6" i="18"/>
  <c r="AA7" i="18"/>
  <c r="V6" i="6"/>
  <c r="U7" i="6"/>
  <c r="V7" i="9"/>
  <c r="W6" i="9"/>
  <c r="T7" i="8"/>
  <c r="U6" i="8"/>
  <c r="U7" i="7"/>
  <c r="V6" i="7"/>
  <c r="U6" i="5"/>
  <c r="T7" i="5"/>
  <c r="V7" i="4"/>
  <c r="W6" i="4"/>
  <c r="W6" i="3"/>
  <c r="V7" i="3"/>
  <c r="V6" i="2"/>
  <c r="U7" i="2"/>
  <c r="U7" i="13"/>
  <c r="V6" i="13"/>
  <c r="V7" i="12"/>
  <c r="W6" i="12"/>
  <c r="X6" i="11"/>
  <c r="W7" i="11"/>
  <c r="V7" i="10"/>
  <c r="W6" i="10"/>
  <c r="AA7" i="22" l="1"/>
  <c r="AB6" i="22"/>
  <c r="AB6" i="20"/>
  <c r="AA7" i="20"/>
  <c r="AC7" i="19"/>
  <c r="AD6" i="19"/>
  <c r="AB7" i="18"/>
  <c r="AC6" i="18"/>
  <c r="X6" i="9"/>
  <c r="W7" i="9"/>
  <c r="V7" i="6"/>
  <c r="W6" i="6"/>
  <c r="U7" i="8"/>
  <c r="V6" i="8"/>
  <c r="W6" i="7"/>
  <c r="V7" i="7"/>
  <c r="U7" i="5"/>
  <c r="V6" i="5"/>
  <c r="X6" i="4"/>
  <c r="W7" i="4"/>
  <c r="W7" i="3"/>
  <c r="X6" i="3"/>
  <c r="W6" i="2"/>
  <c r="V7" i="2"/>
  <c r="W6" i="13"/>
  <c r="V7" i="13"/>
  <c r="X6" i="12"/>
  <c r="W7" i="12"/>
  <c r="Y6" i="11"/>
  <c r="X7" i="11"/>
  <c r="X6" i="10"/>
  <c r="W7" i="10"/>
  <c r="AB7" i="22" l="1"/>
  <c r="AC6" i="22"/>
  <c r="AB7" i="20"/>
  <c r="AC6" i="20"/>
  <c r="AD7" i="19"/>
  <c r="AE6" i="19"/>
  <c r="AE7" i="19"/>
  <c r="AC7" i="18"/>
  <c r="AD6" i="18"/>
  <c r="X6" i="6"/>
  <c r="W7" i="6"/>
  <c r="X7" i="9"/>
  <c r="Y6" i="9"/>
  <c r="V7" i="8"/>
  <c r="W6" i="8"/>
  <c r="X6" i="7"/>
  <c r="W7" i="7"/>
  <c r="W6" i="5"/>
  <c r="V7" i="5"/>
  <c r="Y6" i="4"/>
  <c r="X7" i="4"/>
  <c r="X7" i="3"/>
  <c r="Y6" i="3"/>
  <c r="W7" i="2"/>
  <c r="X6" i="2"/>
  <c r="W7" i="13"/>
  <c r="X6" i="13"/>
  <c r="X7" i="12"/>
  <c r="Y6" i="12"/>
  <c r="Z6" i="11"/>
  <c r="Y7" i="11"/>
  <c r="Y6" i="10"/>
  <c r="X7" i="10"/>
  <c r="AD6" i="22" l="1"/>
  <c r="AC7" i="22"/>
  <c r="AC7" i="20"/>
  <c r="AD6" i="20"/>
  <c r="AF6" i="19"/>
  <c r="AF7" i="19"/>
  <c r="AE6" i="18"/>
  <c r="AD7" i="18"/>
  <c r="Z6" i="9"/>
  <c r="Y7" i="9"/>
  <c r="Y6" i="6"/>
  <c r="X7" i="6"/>
  <c r="W7" i="8"/>
  <c r="X6" i="8"/>
  <c r="Y6" i="7"/>
  <c r="X7" i="7"/>
  <c r="X6" i="5"/>
  <c r="W7" i="5"/>
  <c r="Y7" i="4"/>
  <c r="Z6" i="4"/>
  <c r="Z6" i="3"/>
  <c r="Y7" i="3"/>
  <c r="Y6" i="2"/>
  <c r="X7" i="2"/>
  <c r="X7" i="13"/>
  <c r="Y6" i="13"/>
  <c r="Z6" i="12"/>
  <c r="Y7" i="12"/>
  <c r="AA6" i="11"/>
  <c r="Z7" i="11"/>
  <c r="Y7" i="10"/>
  <c r="Z6" i="10"/>
  <c r="AE6" i="22" l="1"/>
  <c r="AD7" i="22"/>
  <c r="AE7" i="22"/>
  <c r="AE6" i="20"/>
  <c r="AD7" i="20"/>
  <c r="AG7" i="19"/>
  <c r="AG6" i="19"/>
  <c r="AF6" i="18"/>
  <c r="AE7" i="18"/>
  <c r="Y7" i="6"/>
  <c r="Z6" i="6"/>
  <c r="Z7" i="9"/>
  <c r="AA6" i="9"/>
  <c r="Y6" i="8"/>
  <c r="X7" i="8"/>
  <c r="Z6" i="7"/>
  <c r="Y7" i="7"/>
  <c r="X7" i="5"/>
  <c r="Y6" i="5"/>
  <c r="Z7" i="4"/>
  <c r="AA6" i="4"/>
  <c r="Z7" i="3"/>
  <c r="AA6" i="3"/>
  <c r="Y7" i="2"/>
  <c r="Z6" i="2"/>
  <c r="Y7" i="13"/>
  <c r="Z6" i="13"/>
  <c r="Z7" i="12"/>
  <c r="AA6" i="12"/>
  <c r="AB6" i="11"/>
  <c r="AA7" i="11"/>
  <c r="Z7" i="10"/>
  <c r="AA6" i="10"/>
  <c r="AF7" i="22" l="1"/>
  <c r="AF6" i="22"/>
  <c r="AF6" i="20"/>
  <c r="AE7" i="20"/>
  <c r="AF7" i="18"/>
  <c r="AG6" i="18"/>
  <c r="AG7" i="18" s="1"/>
  <c r="AB6" i="9"/>
  <c r="AA7" i="9"/>
  <c r="Z7" i="6"/>
  <c r="AA6" i="6"/>
  <c r="Z6" i="8"/>
  <c r="Y7" i="8"/>
  <c r="Z7" i="7"/>
  <c r="AA6" i="7"/>
  <c r="Z6" i="5"/>
  <c r="Y7" i="5"/>
  <c r="AB6" i="4"/>
  <c r="AA7" i="4"/>
  <c r="AB6" i="3"/>
  <c r="AA7" i="3"/>
  <c r="Z7" i="2"/>
  <c r="AA6" i="2"/>
  <c r="Z7" i="13"/>
  <c r="AA6" i="13"/>
  <c r="AA7" i="12"/>
  <c r="AB6" i="12"/>
  <c r="AC6" i="11"/>
  <c r="AB7" i="11"/>
  <c r="AB6" i="10"/>
  <c r="AA7" i="10"/>
  <c r="AG7" i="22" l="1"/>
  <c r="AG6" i="22"/>
  <c r="AF7" i="20"/>
  <c r="AG6" i="20"/>
  <c r="AG7" i="20" s="1"/>
  <c r="AB6" i="6"/>
  <c r="AA7" i="6"/>
  <c r="AC6" i="9"/>
  <c r="AB7" i="9"/>
  <c r="Z7" i="8"/>
  <c r="AA6" i="8"/>
  <c r="AB6" i="7"/>
  <c r="AA7" i="7"/>
  <c r="AA6" i="5"/>
  <c r="Z7" i="5"/>
  <c r="AB7" i="4"/>
  <c r="AC6" i="4"/>
  <c r="AC6" i="3"/>
  <c r="AB7" i="3"/>
  <c r="AA7" i="2"/>
  <c r="AB6" i="2"/>
  <c r="AA7" i="13"/>
  <c r="AB6" i="13"/>
  <c r="AB7" i="12"/>
  <c r="AC6" i="12"/>
  <c r="AC7" i="11"/>
  <c r="AD6" i="11"/>
  <c r="AB7" i="10"/>
  <c r="AC6" i="10"/>
  <c r="AE6" i="11" l="1"/>
  <c r="AE7" i="11"/>
  <c r="AD6" i="9"/>
  <c r="AC7" i="9"/>
  <c r="AC6" i="6"/>
  <c r="AB7" i="6"/>
  <c r="AA7" i="8"/>
  <c r="AB6" i="8"/>
  <c r="AC6" i="7"/>
  <c r="AB7" i="7"/>
  <c r="AA7" i="5"/>
  <c r="AB6" i="5"/>
  <c r="AC7" i="4"/>
  <c r="AD6" i="4"/>
  <c r="AD6" i="3"/>
  <c r="AC7" i="3"/>
  <c r="AB7" i="2"/>
  <c r="AC6" i="2"/>
  <c r="AB7" i="13"/>
  <c r="AC6" i="13"/>
  <c r="AC7" i="12"/>
  <c r="AD6" i="12"/>
  <c r="AD7" i="11"/>
  <c r="AC7" i="10"/>
  <c r="AD6" i="10"/>
  <c r="AE6" i="3" l="1"/>
  <c r="AE7" i="3"/>
  <c r="AF6" i="11"/>
  <c r="AF7" i="11"/>
  <c r="AD6" i="6"/>
  <c r="AC7" i="6"/>
  <c r="AE6" i="9"/>
  <c r="AD7" i="9"/>
  <c r="AC6" i="8"/>
  <c r="AB7" i="8"/>
  <c r="AC7" i="7"/>
  <c r="AD6" i="7"/>
  <c r="AB7" i="5"/>
  <c r="AC6" i="5"/>
  <c r="AD7" i="4"/>
  <c r="AE6" i="4"/>
  <c r="AD7" i="3"/>
  <c r="AC7" i="2"/>
  <c r="AD6" i="2"/>
  <c r="AD6" i="13"/>
  <c r="AC7" i="13"/>
  <c r="AD7" i="12"/>
  <c r="AE6" i="12"/>
  <c r="AD7" i="10"/>
  <c r="AE6" i="10"/>
  <c r="AE7" i="13" l="1"/>
  <c r="AE6" i="13"/>
  <c r="AE7" i="6"/>
  <c r="AE6" i="6"/>
  <c r="AF7" i="3"/>
  <c r="AF6" i="3"/>
  <c r="AG6" i="11"/>
  <c r="AG7" i="11"/>
  <c r="AE7" i="9"/>
  <c r="AF6" i="9"/>
  <c r="AD7" i="6"/>
  <c r="AC7" i="8"/>
  <c r="AD6" i="8"/>
  <c r="AE6" i="7"/>
  <c r="AD7" i="7"/>
  <c r="AD6" i="5"/>
  <c r="AC7" i="5"/>
  <c r="AF6" i="4"/>
  <c r="AE7" i="4"/>
  <c r="AE6" i="2"/>
  <c r="AD7" i="2"/>
  <c r="AD7" i="13"/>
  <c r="AF6" i="12"/>
  <c r="AE7" i="12"/>
  <c r="AE7" i="10"/>
  <c r="AF6" i="10"/>
  <c r="AF6" i="6" l="1"/>
  <c r="AF7" i="6"/>
  <c r="AG6" i="3"/>
  <c r="AG7" i="3"/>
  <c r="AF6" i="13"/>
  <c r="AF7" i="13"/>
  <c r="AE6" i="8"/>
  <c r="AE7" i="8"/>
  <c r="AG6" i="9"/>
  <c r="AG7" i="9" s="1"/>
  <c r="AF7" i="9"/>
  <c r="AD7" i="8"/>
  <c r="AF6" i="7"/>
  <c r="AE7" i="7"/>
  <c r="AD7" i="5"/>
  <c r="AE6" i="5"/>
  <c r="AG6" i="4"/>
  <c r="AG7" i="4" s="1"/>
  <c r="AF7" i="4"/>
  <c r="AF6" i="2"/>
  <c r="AE7" i="2"/>
  <c r="AF7" i="12"/>
  <c r="AG6" i="12"/>
  <c r="AG7" i="12" s="1"/>
  <c r="AG6" i="10"/>
  <c r="AG7" i="10" s="1"/>
  <c r="AF7" i="10"/>
  <c r="AF7" i="8" l="1"/>
  <c r="AF6" i="8"/>
  <c r="AG6" i="13"/>
  <c r="AG7" i="13"/>
  <c r="AG6" i="6"/>
  <c r="AG7" i="6"/>
  <c r="AF7" i="7"/>
  <c r="AG6" i="7"/>
  <c r="AG7" i="7" s="1"/>
  <c r="AF6" i="5"/>
  <c r="AE7" i="5"/>
  <c r="AF7" i="2"/>
  <c r="AG6" i="2"/>
  <c r="AG7" i="2" s="1"/>
  <c r="AG6" i="8" l="1"/>
  <c r="AG7" i="8"/>
  <c r="AF7" i="5"/>
  <c r="AG6" i="5"/>
  <c r="AG7" i="5" s="1"/>
  <c r="AK8" i="20" l="1"/>
  <c r="AH8" i="20" s="1"/>
</calcChain>
</file>

<file path=xl/sharedStrings.xml><?xml version="1.0" encoding="utf-8"?>
<sst xmlns="http://schemas.openxmlformats.org/spreadsheetml/2006/main" count="622" uniqueCount="55">
  <si>
    <t>Rapport sur la compatibilité concernant MODEL.xls</t>
  </si>
  <si>
    <t>Exécuté le 10/10/2022 22:57</t>
  </si>
  <si>
    <t>Les fonctionnalités suivantes de ce classeur ne sont pas prises en charge dans les versions antérieures d’Excel. Ces fonctionnalités seront peut-être perdues ou dégradées si vous ouvrez le classeur dans une version antérieure du programme ou si vous l’enregistrez dans un format de fichier antérieur.</t>
  </si>
  <si>
    <t>Perte mineure de fidélité</t>
  </si>
  <si>
    <t>Nb d'occurrences</t>
  </si>
  <si>
    <t>Version</t>
  </si>
  <si>
    <t>Certaines cellules ou certains styles de ce classeur contiennent une mise en forme qui n'est pas prise en charge par le format de fichier sélectionné. Ces formats seront convertis au format le plus proche disponible.</t>
  </si>
  <si>
    <t>Excel 97-2003</t>
  </si>
  <si>
    <t>Jours fériés</t>
  </si>
  <si>
    <t>Jour de l'an</t>
  </si>
  <si>
    <t>Fête de Sainte-Dévote</t>
  </si>
  <si>
    <t>Lundi de Pâques</t>
  </si>
  <si>
    <t>Fête du Travail</t>
  </si>
  <si>
    <t>Ascension</t>
  </si>
  <si>
    <t>Lundi de Pentecôte</t>
  </si>
  <si>
    <t>Fête-Dieu</t>
  </si>
  <si>
    <t>Assomption</t>
  </si>
  <si>
    <t>Toussaint</t>
  </si>
  <si>
    <t>Fête Nationale monégasque</t>
  </si>
  <si>
    <t>Fête de l'Immaculée Conception</t>
  </si>
  <si>
    <t>Jour de Noël</t>
  </si>
  <si>
    <t>Pâques</t>
  </si>
  <si>
    <t>SERVICE DE SECURITE</t>
  </si>
  <si>
    <t>TT</t>
  </si>
  <si>
    <t>JOUR</t>
  </si>
  <si>
    <t>NUIT</t>
  </si>
  <si>
    <t>F</t>
  </si>
  <si>
    <t>RC</t>
  </si>
  <si>
    <t>R</t>
  </si>
  <si>
    <t>CP</t>
  </si>
  <si>
    <t>JF</t>
  </si>
  <si>
    <t>TT12</t>
  </si>
  <si>
    <t>CP12</t>
  </si>
  <si>
    <t>JF12</t>
  </si>
  <si>
    <t>TOTAL</t>
  </si>
  <si>
    <t>TT/12 MOIS</t>
  </si>
  <si>
    <t>AM</t>
  </si>
  <si>
    <t>AM12</t>
  </si>
  <si>
    <t>J</t>
  </si>
  <si>
    <t>N</t>
  </si>
  <si>
    <t xml:space="preserve">FORMATION  </t>
  </si>
  <si>
    <t>JOUR    06H/18H</t>
  </si>
  <si>
    <t>NUIT     16H/06H</t>
  </si>
  <si>
    <t>JOURS FERIES</t>
  </si>
  <si>
    <t>CONGES PAYES</t>
  </si>
  <si>
    <t>ARRET MALADIE</t>
  </si>
  <si>
    <t>REPOS</t>
  </si>
  <si>
    <t>Récupération/Réunion</t>
  </si>
  <si>
    <t>NF</t>
  </si>
  <si>
    <t>TT6</t>
  </si>
  <si>
    <t>NUIT     18H00/06H00</t>
  </si>
  <si>
    <t>JOUR     06H00/18H00</t>
  </si>
  <si>
    <t>Fête Nationale Monégasque</t>
  </si>
  <si>
    <t>PERSONNELS</t>
  </si>
  <si>
    <t>LLLL</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</si>
</sst>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40C]mmm\-yy;@"/>
    <numFmt numFmtId="165" formatCode="mmmm"/>
    <numFmt numFmtId="166" formatCode="ddd"/>
    <numFmt numFmtId="167" formatCode="d"/>
    <numFmt numFmtId="168" formatCode="yyyy"/>
    <numFmt numFmtId="169" formatCode="[$-F800]dddd\,\ mmmm\ dd\,\ yyyy"/>
  </numFmts>
  <fonts count="33" x14ac:knownFonts="1">
    <font>
      <sz val="11"/>
      <color theme="1"/>
      <name val="Calibri"/>
      <family val="2"/>
      <scheme val="minor"/>
    </font>
    <font>
      <sz val="11"/>
      <color theme="0"/>
      <name val="Calibri"/>
      <family val="2"/>
      <scheme val="minor"/>
    </font>
    <font>
      <sz val="11"/>
      <color rgb="FFFF0000"/>
      <name val="Calibri"/>
      <family val="2"/>
      <scheme val="minor"/>
    </font>
    <font>
      <b/>
      <sz val="11"/>
      <color theme="1"/>
      <name val="Calibri"/>
      <family val="2"/>
      <scheme val="minor"/>
    </font>
    <font>
      <b/>
      <sz val="22"/>
      <color theme="1"/>
      <name val="Calibri"/>
      <family val="2"/>
      <scheme val="minor"/>
    </font>
    <font>
      <sz val="11"/>
      <name val="Calibri"/>
      <family val="2"/>
      <scheme val="minor"/>
    </font>
    <font>
      <sz val="14"/>
      <name val="Calibri"/>
      <family val="2"/>
      <scheme val="minor"/>
    </font>
    <font>
      <b/>
      <sz val="24"/>
      <color theme="1"/>
      <name val="Calibri"/>
      <family val="2"/>
      <scheme val="minor"/>
    </font>
    <font>
      <b/>
      <sz val="24"/>
      <name val="Calibri"/>
      <family val="2"/>
      <scheme val="minor"/>
    </font>
    <font>
      <b/>
      <sz val="16"/>
      <color theme="1"/>
      <name val="Calibri"/>
      <family val="2"/>
      <scheme val="minor"/>
    </font>
    <font>
      <b/>
      <i/>
      <sz val="16"/>
      <color theme="1"/>
      <name val="Calibri"/>
      <family val="2"/>
      <scheme val="minor"/>
    </font>
    <font>
      <b/>
      <sz val="20"/>
      <color theme="1"/>
      <name val="Calibri"/>
      <family val="2"/>
      <scheme val="minor"/>
    </font>
    <font>
      <sz val="11"/>
      <color theme="1"/>
      <name val="Calibri"/>
      <family val="2"/>
      <scheme val="minor"/>
    </font>
    <font>
      <sz val="11"/>
      <color rgb="FF006100"/>
      <name val="Calibri"/>
      <family val="2"/>
      <scheme val="minor"/>
    </font>
    <font>
      <b/>
      <sz val="22"/>
      <color rgb="FFFF0000"/>
      <name val="Calibri"/>
      <family val="2"/>
      <scheme val="minor"/>
    </font>
    <font>
      <b/>
      <sz val="14"/>
      <name val="Calibri"/>
      <family val="2"/>
      <scheme val="minor"/>
    </font>
    <font>
      <b/>
      <sz val="14"/>
      <color theme="1"/>
      <name val="Calibri"/>
      <family val="2"/>
      <scheme val="minor"/>
    </font>
    <font>
      <b/>
      <sz val="12"/>
      <color theme="1"/>
      <name val="Calibri"/>
      <family val="2"/>
      <scheme val="minor"/>
    </font>
    <font>
      <b/>
      <sz val="12"/>
      <name val="Calibri"/>
      <family val="2"/>
      <scheme val="minor"/>
    </font>
    <font>
      <b/>
      <sz val="14"/>
      <color rgb="FF000000"/>
      <name val="Calibri"/>
      <family val="2"/>
      <scheme val="minor"/>
    </font>
    <font>
      <b/>
      <sz val="14"/>
      <name val="Calibri"/>
      <family val="2"/>
    </font>
    <font>
      <b/>
      <sz val="14"/>
      <color theme="3" tint="-0.249977111117893"/>
      <name val="Calibri"/>
      <family val="2"/>
      <scheme val="minor"/>
    </font>
    <font>
      <sz val="11"/>
      <color theme="2"/>
      <name val="Calibri"/>
      <family val="2"/>
      <scheme val="minor"/>
    </font>
    <font>
      <b/>
      <sz val="22"/>
      <name val="Calibri"/>
      <family val="2"/>
      <scheme val="minor"/>
    </font>
    <font>
      <sz val="12"/>
      <name val="Arial"/>
      <family val="2"/>
    </font>
    <font>
      <b/>
      <sz val="11"/>
      <name val="Calibri"/>
      <family val="2"/>
    </font>
    <font>
      <b/>
      <sz val="11"/>
      <name val="Calibri"/>
      <family val="2"/>
      <scheme val="minor"/>
    </font>
    <font>
      <b/>
      <sz val="14"/>
      <color rgb="FFC00000"/>
      <name val="Calibri"/>
      <family val="2"/>
      <scheme val="minor"/>
    </font>
    <font>
      <b/>
      <sz val="16"/>
      <name val="Calibri"/>
      <family val="2"/>
      <scheme val="minor"/>
    </font>
    <font>
      <b/>
      <i/>
      <sz val="16"/>
      <name val="Calibri"/>
      <family val="2"/>
      <scheme val="minor"/>
    </font>
    <font>
      <b/>
      <sz val="26"/>
      <name val="Calibri"/>
      <family val="2"/>
      <scheme val="minor"/>
    </font>
    <font>
      <b/>
      <sz val="14"/>
      <color theme="0"/>
      <name val="Calibri"/>
      <family val="2"/>
      <scheme val="minor"/>
    </font>
    <font>
      <b/>
      <sz val="16"/>
      <color rgb="FF000000"/>
      <name val="Calibri"/>
      <family val="2"/>
      <scheme val="minor"/>
    </font>
  </fonts>
  <fills count="27">
    <fill>
      <patternFill patternType="none"/>
    </fill>
    <fill>
      <patternFill patternType="gray125"/>
    </fill>
    <fill>
      <patternFill patternType="solid">
        <fgColor theme="0"/>
        <bgColor indexed="64"/>
      </patternFill>
    </fill>
    <fill>
      <patternFill patternType="solid">
        <fgColor theme="2"/>
        <bgColor indexed="64"/>
      </patternFill>
    </fill>
    <fill>
      <patternFill patternType="solid">
        <fgColor rgb="FFC6EFCE"/>
      </patternFill>
    </fill>
    <fill>
      <patternFill patternType="solid">
        <fgColor theme="5" tint="0.59999389629810485"/>
        <bgColor indexed="65"/>
      </patternFill>
    </fill>
    <fill>
      <patternFill patternType="solid">
        <fgColor theme="8"/>
      </patternFill>
    </fill>
    <fill>
      <patternFill patternType="solid">
        <fgColor theme="4" tint="0.59996337778862885"/>
        <bgColor indexed="64"/>
      </patternFill>
    </fill>
    <fill>
      <patternFill patternType="solid">
        <fgColor rgb="FFFFFF00"/>
        <bgColor indexed="64"/>
      </patternFill>
    </fill>
    <fill>
      <patternFill patternType="solid">
        <fgColor theme="4" tint="0.59999389629810485"/>
        <bgColor indexed="64"/>
      </patternFill>
    </fill>
    <fill>
      <patternFill patternType="solid">
        <fgColor theme="9" tint="0.39997558519241921"/>
        <bgColor indexed="64"/>
      </patternFill>
    </fill>
    <fill>
      <patternFill patternType="darkUp"/>
    </fill>
    <fill>
      <patternFill patternType="solid">
        <fgColor theme="4" tint="0.39997558519241921"/>
        <bgColor indexed="64"/>
      </patternFill>
    </fill>
    <fill>
      <patternFill patternType="solid">
        <fgColor theme="7" tint="0.59999389629810485"/>
        <bgColor indexed="64"/>
      </patternFill>
    </fill>
    <fill>
      <patternFill patternType="solid">
        <fgColor theme="4"/>
        <bgColor indexed="64"/>
      </patternFill>
    </fill>
    <fill>
      <patternFill patternType="solid">
        <fgColor theme="3" tint="0.59999389629810485"/>
        <bgColor indexed="64"/>
      </patternFill>
    </fill>
    <fill>
      <patternFill patternType="solid">
        <fgColor theme="1" tint="0.499984740745262"/>
        <bgColor indexed="64"/>
      </patternFill>
    </fill>
    <fill>
      <patternFill patternType="solid">
        <fgColor theme="0" tint="-4.9989318521683403E-2"/>
        <bgColor indexed="64"/>
      </patternFill>
    </fill>
    <fill>
      <patternFill patternType="solid">
        <fgColor rgb="FFFF0000"/>
        <bgColor indexed="64"/>
      </patternFill>
    </fill>
    <fill>
      <patternFill patternType="solid">
        <fgColor theme="5" tint="0.39997558519241921"/>
        <bgColor indexed="64"/>
      </patternFill>
    </fill>
    <fill>
      <patternFill patternType="solid">
        <fgColor theme="9"/>
        <bgColor indexed="64"/>
      </patternFill>
    </fill>
    <fill>
      <patternFill patternType="solid">
        <fgColor theme="3" tint="0.39997558519241921"/>
        <bgColor indexed="64"/>
      </patternFill>
    </fill>
    <fill>
      <patternFill patternType="darkUp">
        <fgColor theme="0"/>
        <bgColor theme="0"/>
      </patternFill>
    </fill>
    <fill>
      <patternFill patternType="solid">
        <fgColor theme="0"/>
        <bgColor theme="0"/>
      </patternFill>
    </fill>
    <fill>
      <patternFill patternType="solid">
        <fgColor rgb="FF8497B0"/>
        <bgColor indexed="64"/>
      </patternFill>
    </fill>
    <fill>
      <patternFill patternType="solid">
        <fgColor theme="1"/>
        <bgColor indexed="64"/>
      </patternFill>
    </fill>
    <fill>
      <patternFill patternType="solid">
        <fgColor indexed="65"/>
        <bgColor indexed="64"/>
      </patternFill>
    </fill>
  </fills>
  <borders count="5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style="thin">
        <color indexed="64"/>
      </left>
      <right style="thin">
        <color indexed="64"/>
      </right>
      <top style="thick">
        <color indexed="64"/>
      </top>
      <bottom style="thin">
        <color indexed="64"/>
      </bottom>
      <diagonal/>
    </border>
    <border>
      <left style="thin">
        <color indexed="64"/>
      </left>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right style="thick">
        <color indexed="64"/>
      </right>
      <top/>
      <bottom/>
      <diagonal/>
    </border>
    <border>
      <left/>
      <right/>
      <top/>
      <bottom style="thick">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style="thin">
        <color indexed="64"/>
      </top>
      <bottom style="thin">
        <color indexed="64"/>
      </bottom>
      <diagonal/>
    </border>
    <border>
      <left style="thin">
        <color indexed="64"/>
      </left>
      <right style="thick">
        <color indexed="64"/>
      </right>
      <top/>
      <bottom style="thin">
        <color indexed="64"/>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style="thick">
        <color auto="1"/>
      </left>
      <right style="thin">
        <color indexed="64"/>
      </right>
      <top style="thin">
        <color indexed="64"/>
      </top>
      <bottom style="thin">
        <color indexed="64"/>
      </bottom>
      <diagonal/>
    </border>
    <border>
      <left style="thick">
        <color auto="1"/>
      </left>
      <right style="thin">
        <color indexed="64"/>
      </right>
      <top style="thick">
        <color auto="1"/>
      </top>
      <bottom/>
      <diagonal/>
    </border>
    <border>
      <left style="thick">
        <color auto="1"/>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ck">
        <color auto="1"/>
      </top>
      <bottom/>
      <diagonal/>
    </border>
    <border>
      <left/>
      <right style="thin">
        <color indexed="64"/>
      </right>
      <top style="thick">
        <color indexed="64"/>
      </top>
      <bottom style="thin">
        <color indexed="64"/>
      </bottom>
      <diagonal/>
    </border>
    <border>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style="thin">
        <color indexed="64"/>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top style="thin">
        <color indexed="64"/>
      </top>
      <bottom/>
      <diagonal/>
    </border>
    <border>
      <left style="thin">
        <color indexed="64"/>
      </left>
      <right/>
      <top/>
      <bottom style="thick">
        <color indexed="64"/>
      </bottom>
      <diagonal/>
    </border>
    <border>
      <left style="thin">
        <color auto="1"/>
      </left>
      <right style="thick">
        <color indexed="64"/>
      </right>
      <top style="thin">
        <color auto="1"/>
      </top>
      <bottom style="thick">
        <color indexed="64"/>
      </bottom>
      <diagonal/>
    </border>
    <border>
      <left/>
      <right style="thin">
        <color indexed="64"/>
      </right>
      <top style="thick">
        <color indexed="64"/>
      </top>
      <bottom/>
      <diagonal/>
    </border>
    <border>
      <left/>
      <right style="thin">
        <color indexed="64"/>
      </right>
      <top style="thin">
        <color indexed="64"/>
      </top>
      <bottom style="thick">
        <color indexed="64"/>
      </bottom>
      <diagonal/>
    </border>
    <border>
      <left style="thin">
        <color indexed="64"/>
      </left>
      <right style="thick">
        <color indexed="64"/>
      </right>
      <top style="thick">
        <color indexed="64"/>
      </top>
      <bottom style="thick">
        <color indexed="64"/>
      </bottom>
      <diagonal/>
    </border>
    <border>
      <left style="thick">
        <color indexed="64"/>
      </left>
      <right style="thin">
        <color indexed="64"/>
      </right>
      <top style="thick">
        <color indexed="64"/>
      </top>
      <bottom style="thin">
        <color indexed="64"/>
      </bottom>
      <diagonal/>
    </border>
    <border>
      <left style="thick">
        <color auto="1"/>
      </left>
      <right style="thin">
        <color indexed="64"/>
      </right>
      <top style="thin">
        <color indexed="64"/>
      </top>
      <bottom/>
      <diagonal/>
    </border>
    <border>
      <left style="thick">
        <color indexed="64"/>
      </left>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thin">
        <color indexed="64"/>
      </right>
      <top style="thick">
        <color auto="1"/>
      </top>
      <bottom style="thick">
        <color auto="1"/>
      </bottom>
      <diagonal/>
    </border>
    <border>
      <left/>
      <right style="thin">
        <color indexed="64"/>
      </right>
      <top style="thick">
        <color auto="1"/>
      </top>
      <bottom style="thick">
        <color auto="1"/>
      </bottom>
      <diagonal/>
    </border>
    <border>
      <left/>
      <right/>
      <top style="thick">
        <color auto="1"/>
      </top>
      <bottom style="thick">
        <color auto="1"/>
      </bottom>
      <diagonal/>
    </border>
    <border>
      <left style="thin">
        <color indexed="64"/>
      </left>
      <right/>
      <top style="thick">
        <color auto="1"/>
      </top>
      <bottom/>
      <diagonal/>
    </border>
    <border>
      <left style="thick">
        <color auto="1"/>
      </left>
      <right style="thin">
        <color indexed="64"/>
      </right>
      <top/>
      <bottom style="thick">
        <color auto="1"/>
      </bottom>
      <diagonal/>
    </border>
    <border>
      <left style="thin">
        <color auto="1"/>
      </left>
      <right style="thin">
        <color auto="1"/>
      </right>
      <top/>
      <bottom style="thick">
        <color indexed="64"/>
      </bottom>
      <diagonal/>
    </border>
    <border>
      <left style="thin">
        <color indexed="64"/>
      </left>
      <right style="thick">
        <color auto="1"/>
      </right>
      <top style="thick">
        <color auto="1"/>
      </top>
      <bottom/>
      <diagonal/>
    </border>
    <border>
      <left style="thin">
        <color auto="1"/>
      </left>
      <right style="thick">
        <color auto="1"/>
      </right>
      <top/>
      <bottom style="thick">
        <color indexed="64"/>
      </bottom>
      <diagonal/>
    </border>
    <border>
      <left style="thin">
        <color auto="1"/>
      </left>
      <right style="thick">
        <color indexed="64"/>
      </right>
      <top style="thin">
        <color auto="1"/>
      </top>
      <bottom/>
      <diagonal/>
    </border>
    <border>
      <left style="thin">
        <color auto="1"/>
      </left>
      <right style="thick">
        <color auto="1"/>
      </right>
      <top/>
      <bottom/>
      <diagonal/>
    </border>
    <border>
      <left style="thick">
        <color auto="1"/>
      </left>
      <right/>
      <top style="thick">
        <color auto="1"/>
      </top>
      <bottom style="thin">
        <color auto="1"/>
      </bottom>
      <diagonal/>
    </border>
    <border>
      <left/>
      <right/>
      <top style="thick">
        <color auto="1"/>
      </top>
      <bottom style="thin">
        <color auto="1"/>
      </bottom>
      <diagonal/>
    </border>
    <border>
      <left/>
      <right style="thick">
        <color auto="1"/>
      </right>
      <top style="thick">
        <color auto="1"/>
      </top>
      <bottom style="thin">
        <color auto="1"/>
      </bottom>
      <diagonal/>
    </border>
    <border>
      <left style="thick">
        <color auto="1"/>
      </left>
      <right/>
      <top style="thin">
        <color auto="1"/>
      </top>
      <bottom style="thin">
        <color auto="1"/>
      </bottom>
      <diagonal/>
    </border>
    <border>
      <left/>
      <right style="thick">
        <color auto="1"/>
      </right>
      <top style="thin">
        <color auto="1"/>
      </top>
      <bottom style="thin">
        <color auto="1"/>
      </bottom>
      <diagonal/>
    </border>
    <border>
      <left style="thick">
        <color auto="1"/>
      </left>
      <right/>
      <top style="thin">
        <color auto="1"/>
      </top>
      <bottom style="thick">
        <color auto="1"/>
      </bottom>
      <diagonal/>
    </border>
    <border>
      <left/>
      <right/>
      <top style="thin">
        <color auto="1"/>
      </top>
      <bottom style="thick">
        <color auto="1"/>
      </bottom>
      <diagonal/>
    </border>
    <border>
      <left/>
      <right style="thick">
        <color auto="1"/>
      </right>
      <top style="thin">
        <color auto="1"/>
      </top>
      <bottom style="thick">
        <color auto="1"/>
      </bottom>
      <diagonal/>
    </border>
  </borders>
  <cellStyleXfs count="4">
    <xf numFmtId="0" fontId="0" fillId="0" borderId="0"/>
    <xf numFmtId="0" fontId="13" fillId="4" borderId="0" applyNumberFormat="0" applyBorder="0" applyAlignment="0" applyProtection="0"/>
    <xf numFmtId="0" fontId="12" fillId="5" borderId="0" applyNumberFormat="0" applyBorder="0" applyAlignment="0" applyProtection="0"/>
    <xf numFmtId="0" fontId="1" fillId="6" borderId="0" applyNumberFormat="0" applyBorder="0" applyAlignment="0" applyProtection="0"/>
  </cellStyleXfs>
  <cellXfs count="464">
    <xf numFmtId="0" fontId="0" fillId="0" borderId="0" xfId="0"/>
    <xf numFmtId="0" fontId="5" fillId="0" borderId="0" xfId="0" applyFont="1" applyAlignment="1" applyProtection="1">
      <alignment horizontal="center" vertical="center"/>
      <protection hidden="1"/>
    </xf>
    <xf numFmtId="0" fontId="3" fillId="0" borderId="0" xfId="0" applyNumberFormat="1" applyFont="1" applyAlignment="1">
      <alignment vertical="top" wrapText="1"/>
    </xf>
    <xf numFmtId="0" fontId="0" fillId="0" borderId="0" xfId="0" applyNumberFormat="1" applyAlignment="1">
      <alignment vertical="top" wrapText="1"/>
    </xf>
    <xf numFmtId="0" fontId="0" fillId="0" borderId="3" xfId="0" applyNumberFormat="1" applyBorder="1" applyAlignment="1">
      <alignment vertical="top" wrapText="1"/>
    </xf>
    <xf numFmtId="0" fontId="0" fillId="0" borderId="4" xfId="0" applyNumberFormat="1" applyBorder="1" applyAlignment="1">
      <alignment vertical="top" wrapText="1"/>
    </xf>
    <xf numFmtId="0" fontId="3"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4" xfId="0" applyNumberFormat="1" applyBorder="1" applyAlignment="1">
      <alignment horizontal="center" vertical="top" wrapText="1"/>
    </xf>
    <xf numFmtId="0" fontId="0" fillId="0" borderId="5" xfId="0" applyNumberFormat="1" applyBorder="1" applyAlignment="1">
      <alignment horizontal="center" vertical="top" wrapText="1"/>
    </xf>
    <xf numFmtId="0" fontId="16" fillId="10" borderId="11" xfId="2" applyFont="1" applyFill="1" applyBorder="1" applyAlignment="1" applyProtection="1">
      <alignment horizontal="center" vertical="center"/>
      <protection hidden="1"/>
    </xf>
    <xf numFmtId="0" fontId="5" fillId="0" borderId="0" xfId="0" applyFont="1" applyProtection="1">
      <protection hidden="1"/>
    </xf>
    <xf numFmtId="0" fontId="0" fillId="0" borderId="0" xfId="0" applyProtection="1">
      <protection hidden="1"/>
    </xf>
    <xf numFmtId="0" fontId="5" fillId="0" borderId="0" xfId="0" applyFont="1" applyBorder="1" applyProtection="1">
      <protection hidden="1"/>
    </xf>
    <xf numFmtId="167" fontId="0" fillId="0" borderId="0" xfId="0" applyNumberFormat="1" applyProtection="1">
      <protection hidden="1"/>
    </xf>
    <xf numFmtId="0" fontId="1" fillId="2" borderId="0" xfId="0" applyFont="1" applyFill="1" applyAlignment="1" applyProtection="1">
      <alignment horizontal="center"/>
      <protection hidden="1"/>
    </xf>
    <xf numFmtId="169" fontId="1" fillId="2" borderId="0" xfId="0" applyNumberFormat="1" applyFont="1" applyFill="1" applyAlignment="1" applyProtection="1">
      <alignment horizontal="left" vertical="center"/>
      <protection hidden="1"/>
    </xf>
    <xf numFmtId="0" fontId="2" fillId="2" borderId="0" xfId="0" applyFont="1" applyFill="1" applyProtection="1">
      <protection hidden="1"/>
    </xf>
    <xf numFmtId="0" fontId="0" fillId="2" borderId="0" xfId="0" applyFill="1" applyProtection="1">
      <protection hidden="1"/>
    </xf>
    <xf numFmtId="0" fontId="1" fillId="2" borderId="0" xfId="0" applyFont="1" applyFill="1" applyProtection="1">
      <protection hidden="1"/>
    </xf>
    <xf numFmtId="0" fontId="0" fillId="9" borderId="15" xfId="0" applyFont="1" applyFill="1" applyBorder="1" applyProtection="1">
      <protection hidden="1"/>
    </xf>
    <xf numFmtId="0" fontId="0" fillId="9" borderId="16" xfId="0" applyFont="1" applyFill="1" applyBorder="1" applyAlignment="1" applyProtection="1">
      <alignment horizontal="center"/>
      <protection hidden="1"/>
    </xf>
    <xf numFmtId="0" fontId="4" fillId="9" borderId="16" xfId="0" applyFont="1" applyFill="1" applyBorder="1" applyAlignment="1" applyProtection="1">
      <alignment horizontal="center" vertical="center"/>
      <protection hidden="1"/>
    </xf>
    <xf numFmtId="0" fontId="0" fillId="9" borderId="16" xfId="0" applyFont="1" applyFill="1" applyBorder="1" applyProtection="1">
      <protection hidden="1"/>
    </xf>
    <xf numFmtId="0" fontId="0" fillId="9" borderId="17" xfId="0" applyFont="1" applyFill="1" applyBorder="1" applyProtection="1">
      <protection hidden="1"/>
    </xf>
    <xf numFmtId="0" fontId="0" fillId="9" borderId="18" xfId="0" applyFont="1" applyFill="1" applyBorder="1" applyProtection="1">
      <protection hidden="1"/>
    </xf>
    <xf numFmtId="0" fontId="0" fillId="9" borderId="0" xfId="0" applyFont="1" applyFill="1" applyBorder="1" applyAlignment="1" applyProtection="1">
      <alignment horizontal="center"/>
      <protection hidden="1"/>
    </xf>
    <xf numFmtId="0" fontId="9" fillId="9" borderId="0" xfId="0" applyFont="1" applyFill="1" applyBorder="1" applyAlignment="1" applyProtection="1">
      <alignment horizontal="center"/>
      <protection hidden="1"/>
    </xf>
    <xf numFmtId="0" fontId="0" fillId="9" borderId="0" xfId="0" applyFont="1" applyFill="1" applyBorder="1" applyProtection="1">
      <protection hidden="1"/>
    </xf>
    <xf numFmtId="0" fontId="0" fillId="9" borderId="9" xfId="0" applyFont="1" applyFill="1" applyBorder="1" applyProtection="1">
      <protection hidden="1"/>
    </xf>
    <xf numFmtId="164" fontId="0" fillId="9" borderId="0" xfId="0" applyNumberFormat="1" applyFont="1" applyFill="1" applyBorder="1" applyAlignment="1" applyProtection="1">
      <alignment horizontal="center"/>
      <protection hidden="1"/>
    </xf>
    <xf numFmtId="14" fontId="0" fillId="9" borderId="0" xfId="0" applyNumberFormat="1" applyFont="1" applyFill="1" applyBorder="1" applyAlignment="1" applyProtection="1">
      <alignment horizontal="center"/>
      <protection hidden="1"/>
    </xf>
    <xf numFmtId="0" fontId="10" fillId="9" borderId="0" xfId="0" applyFont="1" applyFill="1" applyBorder="1" applyAlignment="1" applyProtection="1">
      <alignment horizontal="center"/>
      <protection hidden="1"/>
    </xf>
    <xf numFmtId="0" fontId="17" fillId="11" borderId="20" xfId="0" applyFont="1" applyFill="1" applyBorder="1" applyAlignment="1" applyProtection="1">
      <alignment horizontal="center" vertical="center"/>
      <protection hidden="1"/>
    </xf>
    <xf numFmtId="167" fontId="17" fillId="0" borderId="6" xfId="0" applyNumberFormat="1" applyFont="1" applyBorder="1" applyAlignment="1" applyProtection="1">
      <alignment horizontal="center" vertical="center"/>
      <protection hidden="1"/>
    </xf>
    <xf numFmtId="0" fontId="17" fillId="11" borderId="21" xfId="0" applyFont="1" applyFill="1" applyBorder="1" applyAlignment="1" applyProtection="1">
      <alignment horizontal="center" vertical="center"/>
      <protection hidden="1"/>
    </xf>
    <xf numFmtId="166" fontId="17" fillId="0" borderId="1" xfId="0" applyNumberFormat="1" applyFont="1" applyBorder="1" applyAlignment="1" applyProtection="1">
      <alignment horizontal="center" vertical="center"/>
      <protection hidden="1"/>
    </xf>
    <xf numFmtId="0" fontId="5" fillId="2" borderId="0" xfId="0" applyFont="1" applyFill="1" applyProtection="1">
      <protection hidden="1"/>
    </xf>
    <xf numFmtId="0" fontId="5" fillId="2" borderId="0" xfId="0" applyFont="1" applyFill="1" applyAlignment="1" applyProtection="1">
      <alignment horizontal="center"/>
      <protection hidden="1"/>
    </xf>
    <xf numFmtId="0" fontId="0" fillId="2" borderId="0" xfId="0" applyFill="1" applyAlignment="1" applyProtection="1">
      <alignment horizontal="center"/>
      <protection hidden="1"/>
    </xf>
    <xf numFmtId="0" fontId="0" fillId="0" borderId="0" xfId="0" applyAlignment="1" applyProtection="1">
      <alignment horizontal="center"/>
      <protection hidden="1"/>
    </xf>
    <xf numFmtId="0" fontId="19" fillId="2" borderId="19" xfId="0" applyFont="1" applyFill="1" applyBorder="1" applyAlignment="1" applyProtection="1">
      <alignment horizontal="left" vertical="center"/>
      <protection locked="0" hidden="1"/>
    </xf>
    <xf numFmtId="0" fontId="15" fillId="2" borderId="1" xfId="0" applyFont="1" applyFill="1" applyBorder="1" applyAlignment="1" applyProtection="1">
      <alignment horizontal="center" vertical="center"/>
      <protection locked="0" hidden="1"/>
    </xf>
    <xf numFmtId="0" fontId="15" fillId="2" borderId="11" xfId="0" applyFont="1" applyFill="1" applyBorder="1" applyAlignment="1" applyProtection="1">
      <alignment horizontal="center" vertical="center"/>
      <protection locked="0" hidden="1"/>
    </xf>
    <xf numFmtId="0" fontId="15" fillId="2" borderId="1" xfId="0" applyFont="1" applyFill="1" applyBorder="1" applyAlignment="1" applyProtection="1">
      <alignment horizontal="center" vertical="center" wrapText="1"/>
      <protection locked="0" hidden="1"/>
    </xf>
    <xf numFmtId="0" fontId="15" fillId="2" borderId="1" xfId="0" applyFont="1" applyFill="1" applyBorder="1" applyAlignment="1" applyProtection="1">
      <alignment horizontal="center"/>
      <protection locked="0" hidden="1"/>
    </xf>
    <xf numFmtId="169" fontId="1" fillId="2" borderId="0" xfId="0" applyNumberFormat="1" applyFont="1" applyFill="1" applyProtection="1">
      <protection hidden="1"/>
    </xf>
    <xf numFmtId="0" fontId="14" fillId="2" borderId="0" xfId="0" applyFont="1" applyFill="1" applyAlignment="1" applyProtection="1">
      <alignment horizontal="center"/>
      <protection hidden="1"/>
    </xf>
    <xf numFmtId="0" fontId="9" fillId="9" borderId="0" xfId="0" applyFont="1" applyFill="1" applyBorder="1" applyAlignment="1" applyProtection="1">
      <alignment horizontal="center" vertical="center"/>
      <protection hidden="1"/>
    </xf>
    <xf numFmtId="0" fontId="10" fillId="9" borderId="0" xfId="0" applyFont="1" applyFill="1" applyBorder="1" applyAlignment="1" applyProtection="1">
      <alignment horizontal="center" vertical="center"/>
      <protection hidden="1"/>
    </xf>
    <xf numFmtId="0" fontId="0" fillId="9" borderId="15" xfId="0" applyFill="1" applyBorder="1" applyProtection="1">
      <protection hidden="1"/>
    </xf>
    <xf numFmtId="0" fontId="0" fillId="9" borderId="16" xfId="0" applyFill="1" applyBorder="1" applyProtection="1">
      <protection hidden="1"/>
    </xf>
    <xf numFmtId="0" fontId="11" fillId="9" borderId="16" xfId="0" applyFont="1" applyFill="1" applyBorder="1" applyAlignment="1" applyProtection="1">
      <alignment horizontal="center" vertical="center"/>
      <protection hidden="1"/>
    </xf>
    <xf numFmtId="0" fontId="0" fillId="9" borderId="18" xfId="0" applyFill="1" applyBorder="1" applyProtection="1">
      <protection hidden="1"/>
    </xf>
    <xf numFmtId="0" fontId="0" fillId="9" borderId="0" xfId="0" applyFill="1" applyBorder="1" applyProtection="1">
      <protection hidden="1"/>
    </xf>
    <xf numFmtId="167" fontId="17" fillId="0" borderId="24" xfId="0" applyNumberFormat="1" applyFont="1" applyBorder="1" applyAlignment="1" applyProtection="1">
      <alignment horizontal="center" vertical="center"/>
      <protection hidden="1"/>
    </xf>
    <xf numFmtId="0" fontId="20" fillId="2" borderId="1" xfId="0" applyFont="1" applyFill="1" applyBorder="1" applyAlignment="1" applyProtection="1">
      <alignment horizontal="center"/>
      <protection locked="0" hidden="1"/>
    </xf>
    <xf numFmtId="0" fontId="20" fillId="2" borderId="1" xfId="0" applyFont="1" applyFill="1" applyBorder="1" applyAlignment="1" applyProtection="1">
      <alignment horizontal="center" vertical="center"/>
      <protection locked="0" hidden="1"/>
    </xf>
    <xf numFmtId="0" fontId="0" fillId="2" borderId="0" xfId="0" applyFont="1" applyFill="1" applyProtection="1">
      <protection hidden="1"/>
    </xf>
    <xf numFmtId="167" fontId="17" fillId="0" borderId="33" xfId="0" applyNumberFormat="1" applyFont="1" applyBorder="1" applyAlignment="1" applyProtection="1">
      <alignment horizontal="center" vertical="center"/>
      <protection hidden="1"/>
    </xf>
    <xf numFmtId="167" fontId="17" fillId="0" borderId="23" xfId="0" applyNumberFormat="1" applyFont="1" applyBorder="1" applyAlignment="1" applyProtection="1">
      <alignment horizontal="center" vertical="center"/>
      <protection hidden="1"/>
    </xf>
    <xf numFmtId="0" fontId="26" fillId="2" borderId="1" xfId="0" applyFont="1" applyFill="1" applyBorder="1" applyAlignment="1" applyProtection="1">
      <alignment horizontal="center" vertical="center"/>
      <protection locked="0" hidden="1"/>
    </xf>
    <xf numFmtId="0" fontId="26" fillId="2" borderId="1" xfId="0" applyFont="1" applyFill="1" applyBorder="1" applyAlignment="1" applyProtection="1">
      <alignment horizontal="center" vertical="center" wrapText="1"/>
      <protection locked="0" hidden="1"/>
    </xf>
    <xf numFmtId="0" fontId="26" fillId="2" borderId="1" xfId="0" applyFont="1" applyFill="1" applyBorder="1" applyAlignment="1" applyProtection="1">
      <alignment horizontal="center"/>
      <protection locked="0" hidden="1"/>
    </xf>
    <xf numFmtId="0" fontId="25" fillId="2" borderId="1" xfId="0" applyFont="1" applyFill="1" applyBorder="1" applyAlignment="1" applyProtection="1">
      <alignment horizontal="center"/>
      <protection locked="0" hidden="1"/>
    </xf>
    <xf numFmtId="0" fontId="25" fillId="2" borderId="1" xfId="0" applyFont="1" applyFill="1" applyBorder="1" applyAlignment="1" applyProtection="1">
      <alignment horizontal="center" vertical="center"/>
      <protection locked="0" hidden="1"/>
    </xf>
    <xf numFmtId="0" fontId="8" fillId="9" borderId="16" xfId="0" applyFont="1" applyFill="1" applyBorder="1" applyAlignment="1" applyProtection="1">
      <alignment horizontal="center" vertical="center"/>
      <protection hidden="1"/>
    </xf>
    <xf numFmtId="0" fontId="0" fillId="9" borderId="16" xfId="0" applyFill="1" applyBorder="1" applyAlignment="1" applyProtection="1">
      <alignment horizontal="center" vertical="center"/>
      <protection hidden="1"/>
    </xf>
    <xf numFmtId="168" fontId="7" fillId="9" borderId="16" xfId="0" applyNumberFormat="1" applyFont="1" applyFill="1" applyBorder="1" applyAlignment="1" applyProtection="1">
      <alignment horizontal="center" vertical="center"/>
      <protection hidden="1"/>
    </xf>
    <xf numFmtId="167" fontId="0" fillId="9" borderId="16" xfId="0" applyNumberFormat="1" applyFill="1" applyBorder="1" applyProtection="1">
      <protection hidden="1"/>
    </xf>
    <xf numFmtId="0" fontId="7" fillId="9" borderId="16" xfId="0" applyFont="1" applyFill="1" applyBorder="1" applyAlignment="1" applyProtection="1">
      <alignment horizontal="center" vertical="center"/>
      <protection hidden="1"/>
    </xf>
    <xf numFmtId="168" fontId="7" fillId="9" borderId="16" xfId="0" applyNumberFormat="1" applyFont="1" applyFill="1" applyBorder="1" applyAlignment="1" applyProtection="1">
      <alignment vertical="center"/>
      <protection hidden="1"/>
    </xf>
    <xf numFmtId="167" fontId="0" fillId="9" borderId="0" xfId="0" applyNumberFormat="1" applyFill="1" applyBorder="1" applyProtection="1">
      <protection hidden="1"/>
    </xf>
    <xf numFmtId="0" fontId="15" fillId="2" borderId="22" xfId="0" applyFont="1" applyFill="1" applyBorder="1" applyAlignment="1" applyProtection="1">
      <alignment horizontal="center" vertical="center"/>
      <protection locked="0" hidden="1"/>
    </xf>
    <xf numFmtId="0" fontId="1" fillId="0" borderId="0" xfId="0" applyFont="1" applyProtection="1">
      <protection hidden="1"/>
    </xf>
    <xf numFmtId="0" fontId="15" fillId="13" borderId="2" xfId="0" applyFont="1" applyFill="1" applyBorder="1" applyAlignment="1" applyProtection="1">
      <alignment horizontal="center" vertical="center"/>
      <protection locked="0" hidden="1"/>
    </xf>
    <xf numFmtId="0" fontId="15" fillId="2" borderId="2" xfId="0" applyFont="1" applyFill="1" applyBorder="1" applyAlignment="1" applyProtection="1">
      <alignment horizontal="center" vertical="center"/>
      <protection locked="0" hidden="1"/>
    </xf>
    <xf numFmtId="0" fontId="15" fillId="2" borderId="2" xfId="0" applyFont="1" applyFill="1" applyBorder="1" applyAlignment="1" applyProtection="1">
      <alignment horizontal="center"/>
      <protection locked="0" hidden="1"/>
    </xf>
    <xf numFmtId="169" fontId="1" fillId="2" borderId="0" xfId="0" applyNumberFormat="1" applyFont="1" applyFill="1" applyAlignment="1" applyProtection="1">
      <alignment horizontal="left"/>
      <protection hidden="1"/>
    </xf>
    <xf numFmtId="0" fontId="5" fillId="7" borderId="15" xfId="0" applyFont="1" applyFill="1" applyBorder="1" applyProtection="1">
      <protection hidden="1"/>
    </xf>
    <xf numFmtId="0" fontId="5" fillId="7" borderId="16" xfId="0" applyFont="1" applyFill="1" applyBorder="1" applyProtection="1">
      <protection hidden="1"/>
    </xf>
    <xf numFmtId="0" fontId="0" fillId="7" borderId="16" xfId="0" applyFont="1" applyFill="1" applyBorder="1" applyProtection="1">
      <protection hidden="1"/>
    </xf>
    <xf numFmtId="0" fontId="0" fillId="7" borderId="16" xfId="0" applyFill="1" applyBorder="1" applyProtection="1">
      <protection hidden="1"/>
    </xf>
    <xf numFmtId="0" fontId="4" fillId="7" borderId="16" xfId="0" applyNumberFormat="1" applyFont="1" applyFill="1" applyBorder="1" applyAlignment="1" applyProtection="1">
      <alignment horizontal="center" vertical="center"/>
      <protection hidden="1"/>
    </xf>
    <xf numFmtId="0" fontId="5" fillId="7" borderId="18" xfId="0" applyFont="1" applyFill="1" applyBorder="1" applyProtection="1">
      <protection hidden="1"/>
    </xf>
    <xf numFmtId="0" fontId="5" fillId="7" borderId="0" xfId="0" applyFont="1" applyFill="1" applyBorder="1" applyProtection="1">
      <protection hidden="1"/>
    </xf>
    <xf numFmtId="0" fontId="0" fillId="7" borderId="0" xfId="0" applyFont="1" applyFill="1" applyBorder="1" applyProtection="1">
      <protection hidden="1"/>
    </xf>
    <xf numFmtId="0" fontId="0" fillId="7" borderId="0" xfId="0" applyFill="1" applyBorder="1" applyProtection="1">
      <protection hidden="1"/>
    </xf>
    <xf numFmtId="0" fontId="9" fillId="7" borderId="0" xfId="0" applyFont="1" applyFill="1" applyBorder="1" applyAlignment="1" applyProtection="1">
      <alignment horizontal="center" vertical="center"/>
      <protection hidden="1"/>
    </xf>
    <xf numFmtId="0" fontId="0" fillId="7" borderId="18" xfId="0" applyFill="1" applyBorder="1" applyProtection="1">
      <protection hidden="1"/>
    </xf>
    <xf numFmtId="0" fontId="0" fillId="7" borderId="0" xfId="0" applyFill="1" applyBorder="1" applyAlignment="1" applyProtection="1">
      <alignment horizontal="right"/>
      <protection hidden="1"/>
    </xf>
    <xf numFmtId="0" fontId="10" fillId="7" borderId="0" xfId="0" applyFont="1" applyFill="1" applyBorder="1" applyAlignment="1" applyProtection="1">
      <alignment horizontal="center" vertical="center"/>
      <protection hidden="1"/>
    </xf>
    <xf numFmtId="167" fontId="17" fillId="2" borderId="6" xfId="0" applyNumberFormat="1" applyFont="1" applyFill="1" applyBorder="1" applyAlignment="1" applyProtection="1">
      <alignment horizontal="center" vertical="center"/>
      <protection hidden="1"/>
    </xf>
    <xf numFmtId="0" fontId="0" fillId="7" borderId="15" xfId="0" applyFill="1" applyBorder="1" applyAlignment="1" applyProtection="1">
      <alignment horizontal="left" vertical="center"/>
      <protection hidden="1"/>
    </xf>
    <xf numFmtId="0" fontId="4" fillId="7" borderId="16" xfId="0" applyFont="1" applyFill="1" applyBorder="1" applyAlignment="1" applyProtection="1">
      <alignment horizontal="center" vertical="center"/>
      <protection hidden="1"/>
    </xf>
    <xf numFmtId="168" fontId="7" fillId="7" borderId="16" xfId="0" applyNumberFormat="1" applyFont="1" applyFill="1" applyBorder="1" applyAlignment="1" applyProtection="1">
      <alignment horizontal="left" vertical="center"/>
      <protection hidden="1"/>
    </xf>
    <xf numFmtId="0" fontId="0" fillId="7" borderId="18" xfId="0" applyFill="1" applyBorder="1" applyAlignment="1" applyProtection="1">
      <alignment horizontal="left" vertical="center"/>
      <protection hidden="1"/>
    </xf>
    <xf numFmtId="167" fontId="17" fillId="3" borderId="6" xfId="0" applyNumberFormat="1" applyFont="1" applyFill="1" applyBorder="1" applyAlignment="1" applyProtection="1">
      <alignment horizontal="center" vertical="center"/>
      <protection hidden="1"/>
    </xf>
    <xf numFmtId="0" fontId="0" fillId="0" borderId="0" xfId="0" applyAlignment="1" applyProtection="1">
      <alignment horizontal="left" vertical="center"/>
      <protection hidden="1"/>
    </xf>
    <xf numFmtId="0" fontId="1" fillId="2" borderId="0" xfId="0" applyFont="1" applyFill="1" applyAlignment="1" applyProtection="1">
      <alignment horizontal="center" vertical="center"/>
      <protection hidden="1"/>
    </xf>
    <xf numFmtId="0" fontId="15" fillId="2" borderId="0" xfId="0" applyFont="1" applyFill="1" applyProtection="1">
      <protection hidden="1"/>
    </xf>
    <xf numFmtId="0" fontId="0" fillId="9" borderId="0" xfId="0" applyFill="1" applyBorder="1" applyAlignment="1" applyProtection="1">
      <alignment horizontal="center" vertical="center"/>
      <protection hidden="1"/>
    </xf>
    <xf numFmtId="0" fontId="0" fillId="0" borderId="0" xfId="0" applyAlignment="1" applyProtection="1">
      <alignment horizontal="center" vertical="center"/>
      <protection hidden="1"/>
    </xf>
    <xf numFmtId="0" fontId="4" fillId="9" borderId="16" xfId="0" applyFont="1" applyFill="1" applyBorder="1" applyAlignment="1" applyProtection="1">
      <alignment vertical="center"/>
      <protection hidden="1"/>
    </xf>
    <xf numFmtId="167" fontId="17" fillId="0" borderId="7" xfId="0" applyNumberFormat="1" applyFont="1" applyBorder="1" applyAlignment="1" applyProtection="1">
      <alignment horizontal="center" vertical="center"/>
      <protection hidden="1"/>
    </xf>
    <xf numFmtId="166" fontId="17" fillId="0" borderId="2" xfId="0" applyNumberFormat="1" applyFont="1" applyBorder="1" applyAlignment="1" applyProtection="1">
      <alignment horizontal="center" vertical="center"/>
      <protection hidden="1"/>
    </xf>
    <xf numFmtId="0" fontId="15" fillId="13" borderId="30" xfId="0" applyFont="1" applyFill="1" applyBorder="1" applyAlignment="1" applyProtection="1">
      <alignment horizontal="center" vertical="center"/>
      <protection locked="0" hidden="1"/>
    </xf>
    <xf numFmtId="0" fontId="19" fillId="2" borderId="21" xfId="0" quotePrefix="1" applyFont="1" applyFill="1" applyBorder="1" applyAlignment="1" applyProtection="1">
      <alignment horizontal="left" vertical="center"/>
      <protection locked="0" hidden="1"/>
    </xf>
    <xf numFmtId="0" fontId="15" fillId="2" borderId="11" xfId="0" applyFont="1" applyFill="1" applyBorder="1" applyAlignment="1" applyProtection="1">
      <alignment horizontal="center"/>
      <protection locked="0" hidden="1"/>
    </xf>
    <xf numFmtId="0" fontId="16" fillId="2" borderId="19" xfId="0" applyFont="1" applyFill="1" applyBorder="1" applyAlignment="1" applyProtection="1">
      <alignment horizontal="left" vertical="center"/>
      <protection locked="0" hidden="1"/>
    </xf>
    <xf numFmtId="0" fontId="20" fillId="2" borderId="11" xfId="0" applyFont="1" applyFill="1" applyBorder="1" applyAlignment="1" applyProtection="1">
      <alignment horizontal="center" vertical="center"/>
      <protection locked="0" hidden="1"/>
    </xf>
    <xf numFmtId="0" fontId="25" fillId="2" borderId="11" xfId="0" applyFont="1" applyFill="1" applyBorder="1" applyAlignment="1" applyProtection="1">
      <alignment horizontal="center" vertical="center"/>
      <protection locked="0" hidden="1"/>
    </xf>
    <xf numFmtId="0" fontId="26" fillId="2" borderId="11" xfId="0" applyFont="1" applyFill="1" applyBorder="1" applyAlignment="1" applyProtection="1">
      <alignment horizontal="center" vertical="center"/>
      <protection locked="0" hidden="1"/>
    </xf>
    <xf numFmtId="0" fontId="26" fillId="2" borderId="11" xfId="0" applyFont="1" applyFill="1" applyBorder="1" applyAlignment="1" applyProtection="1">
      <alignment horizontal="center"/>
      <protection locked="0" hidden="1"/>
    </xf>
    <xf numFmtId="0" fontId="16" fillId="2" borderId="37" xfId="0" applyFont="1" applyFill="1" applyBorder="1" applyAlignment="1" applyProtection="1">
      <alignment horizontal="left" vertical="center"/>
      <protection locked="0" hidden="1"/>
    </xf>
    <xf numFmtId="0" fontId="15" fillId="2" borderId="30" xfId="0" applyFont="1" applyFill="1" applyBorder="1" applyAlignment="1" applyProtection="1">
      <alignment horizontal="center" vertical="center"/>
      <protection locked="0" hidden="1"/>
    </xf>
    <xf numFmtId="0" fontId="15" fillId="2" borderId="1" xfId="0" applyFont="1" applyFill="1" applyBorder="1" applyAlignment="1" applyProtection="1">
      <alignment horizontal="center" wrapText="1"/>
      <protection locked="0" hidden="1"/>
    </xf>
    <xf numFmtId="0" fontId="15" fillId="2" borderId="22" xfId="0" applyFont="1" applyFill="1" applyBorder="1" applyAlignment="1" applyProtection="1">
      <alignment horizontal="center"/>
      <protection locked="0" hidden="1"/>
    </xf>
    <xf numFmtId="0" fontId="15" fillId="14" borderId="1" xfId="0" applyFont="1" applyFill="1" applyBorder="1" applyAlignment="1" applyProtection="1">
      <alignment horizontal="center" vertical="center"/>
      <protection locked="0" hidden="1"/>
    </xf>
    <xf numFmtId="0" fontId="15" fillId="8" borderId="1" xfId="0" applyFont="1" applyFill="1" applyBorder="1" applyAlignment="1" applyProtection="1">
      <alignment horizontal="center" vertical="center"/>
      <protection locked="0" hidden="1"/>
    </xf>
    <xf numFmtId="0" fontId="27" fillId="2" borderId="1" xfId="0" applyFont="1" applyFill="1" applyBorder="1" applyAlignment="1" applyProtection="1">
      <alignment horizontal="center" vertical="center"/>
      <protection locked="0" hidden="1"/>
    </xf>
    <xf numFmtId="0" fontId="27" fillId="19" borderId="1" xfId="0" applyFont="1" applyFill="1" applyBorder="1" applyAlignment="1" applyProtection="1">
      <alignment horizontal="center" vertical="center"/>
      <protection locked="0" hidden="1"/>
    </xf>
    <xf numFmtId="0" fontId="27" fillId="19" borderId="1" xfId="2" applyFont="1" applyFill="1" applyBorder="1" applyAlignment="1" applyProtection="1">
      <alignment horizontal="center" vertical="center"/>
      <protection hidden="1"/>
    </xf>
    <xf numFmtId="0" fontId="27" fillId="19" borderId="11" xfId="2" applyFont="1" applyFill="1" applyBorder="1" applyAlignment="1" applyProtection="1">
      <alignment horizontal="center" vertical="center"/>
      <protection hidden="1"/>
    </xf>
    <xf numFmtId="0" fontId="27" fillId="19" borderId="2" xfId="2" applyFont="1" applyFill="1" applyBorder="1" applyAlignment="1" applyProtection="1">
      <alignment horizontal="center" vertical="center"/>
      <protection hidden="1"/>
    </xf>
    <xf numFmtId="0" fontId="27" fillId="19" borderId="26" xfId="2" applyFont="1" applyFill="1" applyBorder="1" applyAlignment="1" applyProtection="1">
      <alignment horizontal="center" vertical="center"/>
      <protection hidden="1"/>
    </xf>
    <xf numFmtId="0" fontId="16" fillId="21" borderId="27" xfId="2" applyFont="1" applyFill="1" applyBorder="1" applyAlignment="1" applyProtection="1">
      <alignment horizontal="center" vertical="center"/>
      <protection hidden="1"/>
    </xf>
    <xf numFmtId="0" fontId="15" fillId="21" borderId="27" xfId="3" applyFont="1" applyFill="1" applyBorder="1" applyAlignment="1" applyProtection="1">
      <alignment horizontal="center" vertical="center"/>
      <protection hidden="1"/>
    </xf>
    <xf numFmtId="0" fontId="15" fillId="21" borderId="28" xfId="2" applyFont="1" applyFill="1" applyBorder="1" applyAlignment="1" applyProtection="1">
      <alignment horizontal="center" vertical="center"/>
      <protection hidden="1"/>
    </xf>
    <xf numFmtId="0" fontId="27" fillId="19" borderId="19" xfId="3" applyFont="1" applyFill="1" applyBorder="1" applyAlignment="1" applyProtection="1">
      <alignment horizontal="center" vertical="center"/>
      <protection hidden="1"/>
    </xf>
    <xf numFmtId="0" fontId="15" fillId="9" borderId="11" xfId="2" applyFont="1" applyFill="1" applyBorder="1" applyAlignment="1" applyProtection="1">
      <alignment horizontal="center" vertical="center"/>
      <protection hidden="1"/>
    </xf>
    <xf numFmtId="0" fontId="15" fillId="14" borderId="36" xfId="3" applyFont="1" applyFill="1" applyBorder="1" applyAlignment="1" applyProtection="1">
      <alignment horizontal="center" vertical="center"/>
      <protection hidden="1"/>
    </xf>
    <xf numFmtId="0" fontId="5" fillId="12" borderId="0" xfId="0" applyFont="1" applyFill="1" applyProtection="1">
      <protection locked="0" hidden="1"/>
    </xf>
    <xf numFmtId="0" fontId="5" fillId="2" borderId="0" xfId="0" applyFont="1" applyFill="1" applyProtection="1">
      <protection locked="0" hidden="1"/>
    </xf>
    <xf numFmtId="0" fontId="23" fillId="12" borderId="1" xfId="0" applyFont="1" applyFill="1" applyBorder="1" applyAlignment="1" applyProtection="1">
      <alignment horizontal="center" vertical="center"/>
      <protection locked="0" hidden="1"/>
    </xf>
    <xf numFmtId="0" fontId="16" fillId="14" borderId="11" xfId="2" applyFont="1" applyFill="1" applyBorder="1" applyAlignment="1" applyProtection="1">
      <alignment horizontal="center" vertical="center" shrinkToFit="1"/>
      <protection hidden="1"/>
    </xf>
    <xf numFmtId="0" fontId="22" fillId="17" borderId="0" xfId="0" applyFont="1" applyFill="1" applyAlignment="1" applyProtection="1">
      <alignment horizontal="center"/>
      <protection hidden="1"/>
    </xf>
    <xf numFmtId="169" fontId="22" fillId="17" borderId="0" xfId="0" applyNumberFormat="1" applyFont="1" applyFill="1" applyAlignment="1" applyProtection="1">
      <alignment horizontal="left" vertical="center"/>
      <protection hidden="1"/>
    </xf>
    <xf numFmtId="167" fontId="22" fillId="17" borderId="0" xfId="0" applyNumberFormat="1" applyFont="1" applyFill="1" applyProtection="1">
      <protection hidden="1"/>
    </xf>
    <xf numFmtId="0" fontId="2" fillId="17" borderId="0" xfId="0" applyFont="1" applyFill="1" applyProtection="1">
      <protection hidden="1"/>
    </xf>
    <xf numFmtId="0" fontId="0" fillId="17" borderId="0" xfId="0" applyFill="1" applyProtection="1">
      <protection hidden="1"/>
    </xf>
    <xf numFmtId="0" fontId="22" fillId="17" borderId="0" xfId="0" applyFont="1" applyFill="1" applyProtection="1">
      <protection hidden="1"/>
    </xf>
    <xf numFmtId="0" fontId="15" fillId="9" borderId="40" xfId="3" applyFont="1" applyFill="1" applyBorder="1" applyAlignment="1" applyProtection="1">
      <alignment horizontal="center" vertical="center"/>
      <protection hidden="1"/>
    </xf>
    <xf numFmtId="0" fontId="15" fillId="18" borderId="35" xfId="3" applyFont="1" applyFill="1" applyBorder="1" applyAlignment="1" applyProtection="1">
      <alignment horizontal="center" vertical="center"/>
      <protection hidden="1"/>
    </xf>
    <xf numFmtId="0" fontId="15" fillId="10" borderId="11" xfId="0" applyFont="1" applyFill="1" applyBorder="1" applyAlignment="1" applyProtection="1">
      <alignment horizontal="center" vertical="center"/>
      <protection hidden="1"/>
    </xf>
    <xf numFmtId="0" fontId="16" fillId="16" borderId="11" xfId="0" applyFont="1" applyFill="1" applyBorder="1" applyAlignment="1" applyProtection="1">
      <alignment horizontal="center" vertical="center"/>
      <protection hidden="1"/>
    </xf>
    <xf numFmtId="0" fontId="16" fillId="18" borderId="14" xfId="0" applyFont="1" applyFill="1" applyBorder="1" applyAlignment="1" applyProtection="1">
      <alignment horizontal="center" vertical="center"/>
      <protection hidden="1"/>
    </xf>
    <xf numFmtId="0" fontId="15" fillId="10" borderId="40" xfId="3" applyFont="1" applyFill="1" applyBorder="1" applyAlignment="1" applyProtection="1">
      <alignment horizontal="center" vertical="center"/>
      <protection hidden="1"/>
    </xf>
    <xf numFmtId="0" fontId="17" fillId="16" borderId="40" xfId="0" applyFont="1" applyFill="1" applyBorder="1" applyAlignment="1" applyProtection="1">
      <alignment horizontal="center" vertical="center"/>
      <protection hidden="1"/>
    </xf>
    <xf numFmtId="0" fontId="16" fillId="14" borderId="28" xfId="2" applyFont="1" applyFill="1" applyBorder="1" applyAlignment="1" applyProtection="1">
      <alignment horizontal="center" vertical="center" shrinkToFit="1"/>
      <protection hidden="1"/>
    </xf>
    <xf numFmtId="0" fontId="27" fillId="19" borderId="28" xfId="2" applyFont="1" applyFill="1" applyBorder="1" applyAlignment="1" applyProtection="1">
      <alignment horizontal="center" vertical="center"/>
      <protection hidden="1"/>
    </xf>
    <xf numFmtId="0" fontId="15" fillId="9" borderId="28" xfId="2" applyFont="1" applyFill="1" applyBorder="1" applyAlignment="1" applyProtection="1">
      <alignment horizontal="center" vertical="center"/>
      <protection hidden="1"/>
    </xf>
    <xf numFmtId="0" fontId="16" fillId="10" borderId="28" xfId="2" applyFont="1" applyFill="1" applyBorder="1" applyAlignment="1" applyProtection="1">
      <alignment horizontal="center" vertical="center"/>
      <protection hidden="1"/>
    </xf>
    <xf numFmtId="0" fontId="15" fillId="2" borderId="12" xfId="0" applyFont="1" applyFill="1" applyBorder="1" applyAlignment="1" applyProtection="1">
      <alignment horizontal="center" vertical="center"/>
      <protection locked="0" hidden="1"/>
    </xf>
    <xf numFmtId="0" fontId="20" fillId="2" borderId="2" xfId="0" applyFont="1" applyFill="1" applyBorder="1" applyAlignment="1" applyProtection="1">
      <alignment horizontal="center"/>
      <protection locked="0" hidden="1"/>
    </xf>
    <xf numFmtId="167" fontId="18" fillId="0" borderId="6" xfId="0" applyNumberFormat="1" applyFont="1" applyBorder="1" applyAlignment="1" applyProtection="1">
      <alignment horizontal="center" vertical="center"/>
      <protection hidden="1"/>
    </xf>
    <xf numFmtId="167" fontId="18" fillId="0" borderId="8" xfId="0" applyNumberFormat="1" applyFont="1" applyBorder="1" applyAlignment="1" applyProtection="1">
      <alignment horizontal="center" vertical="center"/>
      <protection hidden="1"/>
    </xf>
    <xf numFmtId="167" fontId="17" fillId="0" borderId="43" xfId="0" applyNumberFormat="1" applyFont="1" applyBorder="1" applyAlignment="1" applyProtection="1">
      <alignment horizontal="center" vertical="center"/>
      <protection hidden="1"/>
    </xf>
    <xf numFmtId="0" fontId="26" fillId="2" borderId="12" xfId="0" applyFont="1" applyFill="1" applyBorder="1" applyAlignment="1" applyProtection="1">
      <alignment horizontal="center" vertical="center"/>
      <protection locked="0" hidden="1"/>
    </xf>
    <xf numFmtId="0" fontId="26" fillId="2" borderId="2" xfId="0" applyFont="1" applyFill="1" applyBorder="1" applyAlignment="1" applyProtection="1">
      <alignment horizontal="center" vertical="center"/>
      <protection locked="0" hidden="1"/>
    </xf>
    <xf numFmtId="0" fontId="26" fillId="2" borderId="2" xfId="0" applyFont="1" applyFill="1" applyBorder="1" applyAlignment="1" applyProtection="1">
      <alignment horizontal="center"/>
      <protection locked="0" hidden="1"/>
    </xf>
    <xf numFmtId="0" fontId="16" fillId="21" borderId="21" xfId="2" applyFont="1" applyFill="1" applyBorder="1" applyAlignment="1" applyProtection="1">
      <alignment horizontal="center" vertical="center"/>
      <protection hidden="1"/>
    </xf>
    <xf numFmtId="166" fontId="17" fillId="0" borderId="28" xfId="0" applyNumberFormat="1" applyFont="1" applyBorder="1" applyAlignment="1" applyProtection="1">
      <alignment horizontal="center" vertical="center"/>
      <protection hidden="1"/>
    </xf>
    <xf numFmtId="166" fontId="17" fillId="0" borderId="29" xfId="0" applyNumberFormat="1" applyFont="1" applyBorder="1" applyAlignment="1" applyProtection="1">
      <alignment horizontal="center" vertical="center"/>
      <protection hidden="1"/>
    </xf>
    <xf numFmtId="0" fontId="17" fillId="11" borderId="44" xfId="0" applyFont="1" applyFill="1" applyBorder="1" applyAlignment="1" applyProtection="1">
      <alignment horizontal="center" vertical="center"/>
      <protection hidden="1"/>
    </xf>
    <xf numFmtId="0" fontId="15" fillId="14" borderId="6" xfId="2" applyFont="1" applyFill="1" applyBorder="1" applyAlignment="1" applyProtection="1">
      <alignment horizontal="center" vertical="center"/>
      <protection hidden="1"/>
    </xf>
    <xf numFmtId="0" fontId="15" fillId="14" borderId="8" xfId="2" applyFont="1" applyFill="1" applyBorder="1" applyAlignment="1" applyProtection="1">
      <alignment horizontal="center" vertical="center"/>
      <protection hidden="1"/>
    </xf>
    <xf numFmtId="166" fontId="17" fillId="0" borderId="45" xfId="0" applyNumberFormat="1" applyFont="1" applyBorder="1" applyAlignment="1" applyProtection="1">
      <alignment horizontal="center" vertical="center"/>
      <protection hidden="1"/>
    </xf>
    <xf numFmtId="166" fontId="17" fillId="0" borderId="31" xfId="0" applyNumberFormat="1" applyFont="1" applyBorder="1" applyAlignment="1" applyProtection="1">
      <alignment horizontal="center" vertical="center"/>
      <protection hidden="1"/>
    </xf>
    <xf numFmtId="166" fontId="17" fillId="0" borderId="34" xfId="0" applyNumberFormat="1" applyFont="1" applyBorder="1" applyAlignment="1" applyProtection="1">
      <alignment horizontal="center" vertical="center"/>
      <protection hidden="1"/>
    </xf>
    <xf numFmtId="0" fontId="26" fillId="2" borderId="22" xfId="0" applyFont="1" applyFill="1" applyBorder="1" applyAlignment="1" applyProtection="1">
      <alignment horizontal="center" vertical="center"/>
      <protection locked="0" hidden="1"/>
    </xf>
    <xf numFmtId="0" fontId="26" fillId="2" borderId="30" xfId="0" applyFont="1" applyFill="1" applyBorder="1" applyAlignment="1" applyProtection="1">
      <alignment horizontal="center" vertical="center"/>
      <protection locked="0" hidden="1"/>
    </xf>
    <xf numFmtId="0" fontId="15" fillId="2" borderId="12" xfId="0" applyFont="1" applyFill="1" applyBorder="1" applyAlignment="1" applyProtection="1">
      <alignment horizontal="center"/>
      <protection locked="0" hidden="1"/>
    </xf>
    <xf numFmtId="166" fontId="18" fillId="0" borderId="28" xfId="0" applyNumberFormat="1" applyFont="1" applyBorder="1" applyAlignment="1" applyProtection="1">
      <alignment horizontal="center" vertical="center"/>
      <protection hidden="1"/>
    </xf>
    <xf numFmtId="166" fontId="18" fillId="0" borderId="29" xfId="0" applyNumberFormat="1" applyFont="1" applyBorder="1" applyAlignment="1" applyProtection="1">
      <alignment horizontal="center" vertical="center"/>
      <protection hidden="1"/>
    </xf>
    <xf numFmtId="166" fontId="17" fillId="2" borderId="28" xfId="0" applyNumberFormat="1" applyFont="1" applyFill="1" applyBorder="1" applyAlignment="1" applyProtection="1">
      <alignment horizontal="center" vertical="center"/>
      <protection hidden="1"/>
    </xf>
    <xf numFmtId="166" fontId="17" fillId="3" borderId="28" xfId="0" applyNumberFormat="1" applyFont="1" applyFill="1" applyBorder="1" applyAlignment="1" applyProtection="1">
      <alignment horizontal="center" vertical="center"/>
      <protection hidden="1"/>
    </xf>
    <xf numFmtId="0" fontId="15" fillId="2" borderId="30" xfId="0" applyFont="1" applyFill="1" applyBorder="1" applyAlignment="1" applyProtection="1">
      <alignment horizontal="center"/>
      <protection locked="0" hidden="1"/>
    </xf>
    <xf numFmtId="0" fontId="16" fillId="12" borderId="1" xfId="0" applyFont="1" applyFill="1" applyBorder="1" applyAlignment="1" applyProtection="1">
      <alignment horizontal="center" vertical="center"/>
      <protection locked="0" hidden="1"/>
    </xf>
    <xf numFmtId="0" fontId="16" fillId="20" borderId="1" xfId="0" applyFont="1" applyFill="1" applyBorder="1" applyAlignment="1" applyProtection="1">
      <alignment horizontal="center" vertical="center"/>
      <protection locked="0" hidden="1"/>
    </xf>
    <xf numFmtId="0" fontId="16" fillId="16" borderId="1" xfId="0" applyFont="1" applyFill="1" applyBorder="1" applyAlignment="1" applyProtection="1">
      <alignment horizontal="center" vertical="center"/>
      <protection locked="0" hidden="1"/>
    </xf>
    <xf numFmtId="0" fontId="16" fillId="18" borderId="7" xfId="2" applyFont="1" applyFill="1" applyBorder="1" applyAlignment="1" applyProtection="1">
      <alignment horizontal="center" vertical="center"/>
      <protection hidden="1"/>
    </xf>
    <xf numFmtId="0" fontId="16" fillId="18" borderId="2" xfId="2" applyFont="1" applyFill="1" applyBorder="1" applyAlignment="1" applyProtection="1">
      <alignment horizontal="center" vertical="center"/>
      <protection hidden="1"/>
    </xf>
    <xf numFmtId="0" fontId="16" fillId="18" borderId="29" xfId="2" applyFont="1" applyFill="1" applyBorder="1" applyAlignment="1" applyProtection="1">
      <alignment horizontal="center" vertical="center"/>
      <protection hidden="1"/>
    </xf>
    <xf numFmtId="0" fontId="15" fillId="18" borderId="1" xfId="0" applyFont="1" applyFill="1" applyBorder="1" applyAlignment="1" applyProtection="1">
      <alignment horizontal="center"/>
      <protection locked="0" hidden="1"/>
    </xf>
    <xf numFmtId="0" fontId="21" fillId="9" borderId="11" xfId="1" quotePrefix="1" applyFont="1" applyFill="1" applyBorder="1" applyAlignment="1" applyProtection="1">
      <alignment horizontal="center" vertical="center"/>
      <protection hidden="1"/>
    </xf>
    <xf numFmtId="0" fontId="1" fillId="2" borderId="0" xfId="0" applyFont="1" applyFill="1" applyBorder="1" applyProtection="1">
      <protection hidden="1"/>
    </xf>
    <xf numFmtId="0" fontId="2" fillId="2" borderId="0" xfId="0" applyFont="1" applyFill="1" applyAlignment="1" applyProtection="1">
      <alignment horizontal="center"/>
      <protection hidden="1"/>
    </xf>
    <xf numFmtId="0" fontId="15" fillId="14" borderId="7" xfId="2" applyFont="1" applyFill="1" applyBorder="1" applyAlignment="1" applyProtection="1">
      <alignment horizontal="center" vertical="center"/>
      <protection hidden="1"/>
    </xf>
    <xf numFmtId="0" fontId="0" fillId="2" borderId="0" xfId="0" applyFont="1" applyFill="1" applyBorder="1" applyProtection="1">
      <protection hidden="1"/>
    </xf>
    <xf numFmtId="0" fontId="15" fillId="2" borderId="0" xfId="3" applyFont="1" applyFill="1" applyBorder="1" applyAlignment="1" applyProtection="1">
      <alignment horizontal="center" vertical="center"/>
      <protection hidden="1"/>
    </xf>
    <xf numFmtId="0" fontId="16" fillId="2" borderId="0" xfId="2" applyFont="1" applyFill="1" applyBorder="1" applyAlignment="1" applyProtection="1">
      <alignment horizontal="center" vertical="center" shrinkToFit="1"/>
      <protection hidden="1"/>
    </xf>
    <xf numFmtId="0" fontId="16" fillId="8" borderId="14" xfId="2" applyFont="1" applyFill="1" applyBorder="1" applyAlignment="1" applyProtection="1">
      <alignment horizontal="center" vertical="center" shrinkToFit="1"/>
      <protection hidden="1"/>
    </xf>
    <xf numFmtId="0" fontId="16" fillId="8" borderId="32" xfId="2" applyFont="1" applyFill="1" applyBorder="1" applyAlignment="1" applyProtection="1">
      <alignment horizontal="center" vertical="center" shrinkToFit="1"/>
      <protection hidden="1"/>
    </xf>
    <xf numFmtId="0" fontId="15" fillId="9" borderId="21" xfId="2" applyFont="1" applyFill="1" applyBorder="1" applyAlignment="1" applyProtection="1">
      <alignment horizontal="center" vertical="center"/>
      <protection hidden="1"/>
    </xf>
    <xf numFmtId="0" fontId="15" fillId="9" borderId="27" xfId="2" applyFont="1" applyFill="1" applyBorder="1" applyAlignment="1" applyProtection="1">
      <alignment horizontal="center" vertical="center"/>
      <protection hidden="1"/>
    </xf>
    <xf numFmtId="0" fontId="16" fillId="16" borderId="14" xfId="0" applyFont="1" applyFill="1" applyBorder="1" applyAlignment="1" applyProtection="1">
      <alignment horizontal="center" vertical="center"/>
      <protection hidden="1"/>
    </xf>
    <xf numFmtId="0" fontId="16" fillId="16" borderId="32" xfId="0" applyFont="1" applyFill="1" applyBorder="1" applyAlignment="1" applyProtection="1">
      <alignment horizontal="center" vertical="center"/>
      <protection hidden="1"/>
    </xf>
    <xf numFmtId="0" fontId="0" fillId="2" borderId="0" xfId="0" applyFill="1" applyBorder="1" applyProtection="1">
      <protection hidden="1"/>
    </xf>
    <xf numFmtId="0" fontId="5" fillId="2" borderId="0" xfId="0" applyFont="1" applyFill="1" applyBorder="1" applyProtection="1">
      <protection hidden="1"/>
    </xf>
    <xf numFmtId="0" fontId="5" fillId="2" borderId="0" xfId="0" applyFont="1" applyFill="1" applyBorder="1" applyAlignment="1" applyProtection="1">
      <alignment horizontal="center"/>
      <protection hidden="1"/>
    </xf>
    <xf numFmtId="0" fontId="15" fillId="18" borderId="19" xfId="0" applyFont="1" applyFill="1" applyBorder="1" applyAlignment="1" applyProtection="1">
      <alignment horizontal="center"/>
      <protection locked="0" hidden="1"/>
    </xf>
    <xf numFmtId="0" fontId="15" fillId="18" borderId="1" xfId="0" applyFont="1" applyFill="1" applyBorder="1" applyAlignment="1" applyProtection="1">
      <alignment horizontal="center" vertical="center"/>
      <protection hidden="1"/>
    </xf>
    <xf numFmtId="0" fontId="15" fillId="8" borderId="19" xfId="0" applyFont="1" applyFill="1" applyBorder="1" applyAlignment="1" applyProtection="1">
      <alignment horizontal="center" vertical="center"/>
      <protection locked="0" hidden="1"/>
    </xf>
    <xf numFmtId="0" fontId="15" fillId="8" borderId="1" xfId="2" applyFont="1" applyFill="1" applyBorder="1" applyAlignment="1" applyProtection="1">
      <alignment horizontal="center" vertical="center"/>
      <protection hidden="1"/>
    </xf>
    <xf numFmtId="0" fontId="17" fillId="22" borderId="18" xfId="0" applyFont="1" applyFill="1" applyBorder="1" applyAlignment="1" applyProtection="1">
      <alignment horizontal="center" vertical="center"/>
      <protection hidden="1"/>
    </xf>
    <xf numFmtId="0" fontId="17" fillId="22" borderId="0" xfId="0" applyFont="1" applyFill="1" applyBorder="1" applyAlignment="1" applyProtection="1">
      <alignment horizontal="center" vertical="center"/>
      <protection hidden="1"/>
    </xf>
    <xf numFmtId="0" fontId="17" fillId="23" borderId="0" xfId="0" applyFont="1" applyFill="1" applyBorder="1" applyAlignment="1" applyProtection="1">
      <alignment horizontal="center" vertical="center"/>
      <protection hidden="1"/>
    </xf>
    <xf numFmtId="0" fontId="17" fillId="22" borderId="15" xfId="0" applyFont="1" applyFill="1" applyBorder="1" applyAlignment="1" applyProtection="1">
      <alignment horizontal="center" vertical="center"/>
      <protection hidden="1"/>
    </xf>
    <xf numFmtId="0" fontId="15" fillId="18" borderId="2" xfId="0" applyFont="1" applyFill="1" applyBorder="1" applyAlignment="1" applyProtection="1">
      <alignment horizontal="center" vertical="center"/>
      <protection hidden="1"/>
    </xf>
    <xf numFmtId="0" fontId="15" fillId="8" borderId="2" xfId="2" applyFont="1" applyFill="1" applyBorder="1" applyAlignment="1" applyProtection="1">
      <alignment horizontal="center" vertical="center"/>
      <protection hidden="1"/>
    </xf>
    <xf numFmtId="0" fontId="16" fillId="14" borderId="22" xfId="2" applyFont="1" applyFill="1" applyBorder="1" applyAlignment="1" applyProtection="1">
      <alignment horizontal="center" vertical="center" shrinkToFit="1"/>
      <protection hidden="1"/>
    </xf>
    <xf numFmtId="0" fontId="27" fillId="19" borderId="22" xfId="2" applyFont="1" applyFill="1" applyBorder="1" applyAlignment="1" applyProtection="1">
      <alignment horizontal="center" vertical="center"/>
      <protection hidden="1"/>
    </xf>
    <xf numFmtId="0" fontId="16" fillId="18" borderId="30" xfId="2" applyFont="1" applyFill="1" applyBorder="1" applyAlignment="1" applyProtection="1">
      <alignment horizontal="center" vertical="center"/>
      <protection hidden="1"/>
    </xf>
    <xf numFmtId="0" fontId="16" fillId="8" borderId="48" xfId="2" applyFont="1" applyFill="1" applyBorder="1" applyAlignment="1" applyProtection="1">
      <alignment horizontal="center" vertical="center" shrinkToFit="1"/>
      <protection hidden="1"/>
    </xf>
    <xf numFmtId="0" fontId="15" fillId="9" borderId="37" xfId="2" applyFont="1" applyFill="1" applyBorder="1" applyAlignment="1" applyProtection="1">
      <alignment horizontal="center" vertical="center"/>
      <protection hidden="1"/>
    </xf>
    <xf numFmtId="0" fontId="15" fillId="9" borderId="22" xfId="2" applyFont="1" applyFill="1" applyBorder="1" applyAlignment="1" applyProtection="1">
      <alignment horizontal="center" vertical="center"/>
      <protection hidden="1"/>
    </xf>
    <xf numFmtId="0" fontId="16" fillId="10" borderId="22" xfId="2" applyFont="1" applyFill="1" applyBorder="1" applyAlignment="1" applyProtection="1">
      <alignment horizontal="center" vertical="center"/>
      <protection hidden="1"/>
    </xf>
    <xf numFmtId="0" fontId="17" fillId="22" borderId="16" xfId="0" applyFont="1" applyFill="1" applyBorder="1" applyAlignment="1" applyProtection="1">
      <alignment horizontal="center" vertical="center"/>
      <protection hidden="1"/>
    </xf>
    <xf numFmtId="0" fontId="16" fillId="18" borderId="1" xfId="0" applyFont="1" applyFill="1" applyBorder="1" applyAlignment="1" applyProtection="1">
      <alignment horizontal="center"/>
      <protection locked="0" hidden="1"/>
    </xf>
    <xf numFmtId="0" fontId="15" fillId="18" borderId="26" xfId="0" applyFont="1" applyFill="1" applyBorder="1" applyAlignment="1" applyProtection="1">
      <alignment horizontal="center" vertical="center"/>
      <protection hidden="1"/>
    </xf>
    <xf numFmtId="0" fontId="15" fillId="8" borderId="26" xfId="2" applyFont="1" applyFill="1" applyBorder="1" applyAlignment="1" applyProtection="1">
      <alignment horizontal="center" vertical="center"/>
      <protection hidden="1"/>
    </xf>
    <xf numFmtId="0" fontId="15" fillId="21" borderId="32" xfId="2" applyFont="1" applyFill="1" applyBorder="1" applyAlignment="1" applyProtection="1">
      <alignment horizontal="center" vertical="center"/>
      <protection hidden="1"/>
    </xf>
    <xf numFmtId="0" fontId="0" fillId="2" borderId="10" xfId="0" applyFont="1" applyFill="1" applyBorder="1" applyProtection="1">
      <protection hidden="1"/>
    </xf>
    <xf numFmtId="0" fontId="15" fillId="2" borderId="0" xfId="1" applyFont="1" applyFill="1" applyBorder="1" applyAlignment="1" applyProtection="1">
      <alignment horizontal="left" vertical="center"/>
      <protection locked="0" hidden="1"/>
    </xf>
    <xf numFmtId="0" fontId="0" fillId="9" borderId="39" xfId="0" applyFill="1" applyBorder="1" applyProtection="1">
      <protection hidden="1"/>
    </xf>
    <xf numFmtId="0" fontId="16" fillId="16" borderId="12" xfId="0" applyFont="1" applyFill="1" applyBorder="1" applyAlignment="1" applyProtection="1">
      <alignment horizontal="center" vertical="center"/>
      <protection hidden="1"/>
    </xf>
    <xf numFmtId="0" fontId="16" fillId="16" borderId="29" xfId="0" applyFont="1" applyFill="1" applyBorder="1" applyAlignment="1" applyProtection="1">
      <alignment horizontal="center" vertical="center"/>
      <protection hidden="1"/>
    </xf>
    <xf numFmtId="0" fontId="15" fillId="24" borderId="27" xfId="3" applyFont="1" applyFill="1" applyBorder="1" applyAlignment="1" applyProtection="1">
      <alignment horizontal="center" vertical="center"/>
      <protection hidden="1"/>
    </xf>
    <xf numFmtId="0" fontId="15" fillId="24" borderId="28" xfId="2" applyFont="1" applyFill="1" applyBorder="1" applyAlignment="1" applyProtection="1">
      <alignment horizontal="center" vertical="center"/>
      <protection hidden="1"/>
    </xf>
    <xf numFmtId="0" fontId="15" fillId="24" borderId="32" xfId="2" applyFont="1" applyFill="1" applyBorder="1" applyAlignment="1" applyProtection="1">
      <alignment horizontal="center" vertical="center"/>
      <protection hidden="1"/>
    </xf>
    <xf numFmtId="0" fontId="16" fillId="24" borderId="21" xfId="2" applyFont="1" applyFill="1" applyBorder="1" applyAlignment="1" applyProtection="1">
      <alignment horizontal="center" vertical="center"/>
      <protection hidden="1"/>
    </xf>
    <xf numFmtId="0" fontId="16" fillId="24" borderId="27" xfId="2" applyFont="1" applyFill="1" applyBorder="1" applyAlignment="1" applyProtection="1">
      <alignment horizontal="center" vertical="center"/>
      <protection hidden="1"/>
    </xf>
    <xf numFmtId="0" fontId="16" fillId="24" borderId="14" xfId="0" applyFont="1" applyFill="1" applyBorder="1" applyAlignment="1" applyProtection="1">
      <alignment horizontal="center" vertical="center"/>
      <protection hidden="1"/>
    </xf>
    <xf numFmtId="0" fontId="16" fillId="24" borderId="48" xfId="0" applyFont="1" applyFill="1" applyBorder="1" applyAlignment="1" applyProtection="1">
      <alignment horizontal="center" vertical="center"/>
      <protection hidden="1"/>
    </xf>
    <xf numFmtId="0" fontId="16" fillId="24" borderId="37" xfId="2" applyFont="1" applyFill="1" applyBorder="1" applyAlignment="1" applyProtection="1">
      <alignment horizontal="center" vertical="center"/>
      <protection hidden="1"/>
    </xf>
    <xf numFmtId="167" fontId="15" fillId="24" borderId="41" xfId="3" applyNumberFormat="1" applyFont="1" applyFill="1" applyBorder="1" applyAlignment="1" applyProtection="1">
      <alignment horizontal="center" vertical="center"/>
      <protection hidden="1"/>
    </xf>
    <xf numFmtId="0" fontId="16" fillId="24" borderId="11" xfId="0" applyFont="1" applyFill="1" applyBorder="1" applyAlignment="1" applyProtection="1">
      <alignment horizontal="center" vertical="center"/>
      <protection hidden="1"/>
    </xf>
    <xf numFmtId="0" fontId="21" fillId="9" borderId="27" xfId="1" quotePrefix="1" applyFont="1" applyFill="1" applyBorder="1" applyAlignment="1" applyProtection="1">
      <alignment horizontal="center" vertical="center"/>
      <protection hidden="1"/>
    </xf>
    <xf numFmtId="0" fontId="16" fillId="24" borderId="8" xfId="0" applyFont="1" applyFill="1" applyBorder="1" applyAlignment="1" applyProtection="1">
      <alignment horizontal="center" vertical="center"/>
      <protection hidden="1"/>
    </xf>
    <xf numFmtId="0" fontId="16" fillId="24" borderId="26" xfId="0" applyFont="1" applyFill="1" applyBorder="1" applyAlignment="1" applyProtection="1">
      <alignment horizontal="center" vertical="center"/>
      <protection hidden="1"/>
    </xf>
    <xf numFmtId="0" fontId="16" fillId="24" borderId="32" xfId="0" applyFont="1" applyFill="1" applyBorder="1" applyAlignment="1" applyProtection="1">
      <alignment horizontal="center" vertical="center"/>
      <protection hidden="1"/>
    </xf>
    <xf numFmtId="0" fontId="15" fillId="8" borderId="1" xfId="0" applyFont="1" applyFill="1" applyBorder="1" applyAlignment="1" applyProtection="1">
      <alignment horizontal="center" vertical="center"/>
      <protection hidden="1"/>
    </xf>
    <xf numFmtId="0" fontId="16" fillId="16" borderId="1" xfId="0" applyFont="1" applyFill="1" applyBorder="1" applyAlignment="1" applyProtection="1">
      <alignment horizontal="center" vertical="center"/>
      <protection hidden="1"/>
    </xf>
    <xf numFmtId="0" fontId="27" fillId="19" borderId="1" xfId="0" applyFont="1" applyFill="1" applyBorder="1" applyAlignment="1" applyProtection="1">
      <alignment horizontal="center" vertical="center"/>
      <protection hidden="1"/>
    </xf>
    <xf numFmtId="0" fontId="16" fillId="12" borderId="1" xfId="0" applyFont="1" applyFill="1" applyBorder="1" applyAlignment="1" applyProtection="1">
      <alignment horizontal="center" vertical="center"/>
      <protection hidden="1"/>
    </xf>
    <xf numFmtId="0" fontId="15" fillId="18" borderId="19" xfId="0" applyFont="1" applyFill="1" applyBorder="1" applyAlignment="1" applyProtection="1">
      <alignment horizontal="center"/>
      <protection hidden="1"/>
    </xf>
    <xf numFmtId="0" fontId="15" fillId="8" borderId="19" xfId="0" applyFont="1" applyFill="1" applyBorder="1" applyAlignment="1" applyProtection="1">
      <alignment horizontal="center" vertical="center"/>
      <protection hidden="1"/>
    </xf>
    <xf numFmtId="0" fontId="16" fillId="20" borderId="1" xfId="0" applyFont="1" applyFill="1" applyBorder="1" applyAlignment="1" applyProtection="1">
      <alignment horizontal="center" vertical="center"/>
      <protection hidden="1"/>
    </xf>
    <xf numFmtId="0" fontId="15" fillId="14" borderId="1" xfId="0" applyFont="1" applyFill="1" applyBorder="1" applyAlignment="1" applyProtection="1">
      <alignment horizontal="center" vertical="center"/>
      <protection hidden="1"/>
    </xf>
    <xf numFmtId="0" fontId="16" fillId="18" borderId="1" xfId="0" applyFont="1" applyFill="1" applyBorder="1" applyAlignment="1" applyProtection="1">
      <alignment horizontal="center"/>
      <protection hidden="1"/>
    </xf>
    <xf numFmtId="0" fontId="16" fillId="2" borderId="1" xfId="0" applyFont="1" applyFill="1" applyBorder="1" applyAlignment="1" applyProtection="1">
      <alignment horizontal="center" vertical="center"/>
      <protection locked="0" hidden="1"/>
    </xf>
    <xf numFmtId="0" fontId="5" fillId="9" borderId="15" xfId="0" applyFont="1" applyFill="1" applyBorder="1" applyProtection="1">
      <protection hidden="1"/>
    </xf>
    <xf numFmtId="0" fontId="5" fillId="9" borderId="16" xfId="0" applyFont="1" applyFill="1" applyBorder="1" applyProtection="1">
      <protection hidden="1"/>
    </xf>
    <xf numFmtId="0" fontId="23" fillId="9" borderId="16" xfId="0" applyFont="1" applyFill="1" applyBorder="1" applyAlignment="1" applyProtection="1">
      <alignment horizontal="center" vertical="center"/>
      <protection hidden="1"/>
    </xf>
    <xf numFmtId="0" fontId="5" fillId="9" borderId="17" xfId="0" applyFont="1" applyFill="1" applyBorder="1" applyProtection="1">
      <protection hidden="1"/>
    </xf>
    <xf numFmtId="0" fontId="5" fillId="9" borderId="18" xfId="0" applyFont="1" applyFill="1" applyBorder="1" applyProtection="1">
      <protection hidden="1"/>
    </xf>
    <xf numFmtId="0" fontId="5" fillId="9" borderId="0" xfId="0" applyFont="1" applyFill="1" applyBorder="1" applyProtection="1">
      <protection hidden="1"/>
    </xf>
    <xf numFmtId="0" fontId="28" fillId="9" borderId="0" xfId="0" applyFont="1" applyFill="1" applyBorder="1" applyAlignment="1" applyProtection="1">
      <alignment horizontal="center" vertical="center"/>
      <protection hidden="1"/>
    </xf>
    <xf numFmtId="0" fontId="5" fillId="9" borderId="9" xfId="0" applyFont="1" applyFill="1" applyBorder="1" applyProtection="1">
      <protection hidden="1"/>
    </xf>
    <xf numFmtId="0" fontId="29" fillId="9" borderId="0" xfId="0" applyFont="1" applyFill="1" applyBorder="1" applyAlignment="1" applyProtection="1">
      <alignment horizontal="center" vertical="center"/>
      <protection hidden="1"/>
    </xf>
    <xf numFmtId="167" fontId="18" fillId="0" borderId="7" xfId="0" applyNumberFormat="1" applyFont="1" applyBorder="1" applyAlignment="1" applyProtection="1">
      <alignment horizontal="center" vertical="center"/>
      <protection hidden="1"/>
    </xf>
    <xf numFmtId="0" fontId="15" fillId="21" borderId="21" xfId="2" applyFont="1" applyFill="1" applyBorder="1" applyAlignment="1" applyProtection="1">
      <alignment horizontal="center" vertical="center"/>
      <protection hidden="1"/>
    </xf>
    <xf numFmtId="0" fontId="15" fillId="14" borderId="11" xfId="2" applyFont="1" applyFill="1" applyBorder="1" applyAlignment="1" applyProtection="1">
      <alignment horizontal="center" vertical="center" shrinkToFit="1"/>
      <protection hidden="1"/>
    </xf>
    <xf numFmtId="0" fontId="15" fillId="19" borderId="11" xfId="2" applyFont="1" applyFill="1" applyBorder="1" applyAlignment="1" applyProtection="1">
      <alignment horizontal="center" vertical="center"/>
      <protection hidden="1"/>
    </xf>
    <xf numFmtId="0" fontId="15" fillId="18" borderId="7" xfId="2" applyFont="1" applyFill="1" applyBorder="1" applyAlignment="1" applyProtection="1">
      <alignment horizontal="center" vertical="center"/>
      <protection hidden="1"/>
    </xf>
    <xf numFmtId="0" fontId="15" fillId="8" borderId="14" xfId="2" applyFont="1" applyFill="1" applyBorder="1" applyAlignment="1" applyProtection="1">
      <alignment horizontal="center" vertical="center" shrinkToFit="1"/>
      <protection hidden="1"/>
    </xf>
    <xf numFmtId="0" fontId="15" fillId="2" borderId="0" xfId="2" applyFont="1" applyFill="1" applyBorder="1" applyAlignment="1" applyProtection="1">
      <alignment horizontal="center" vertical="center" shrinkToFit="1"/>
      <protection hidden="1"/>
    </xf>
    <xf numFmtId="0" fontId="15" fillId="10" borderId="11" xfId="2" applyFont="1" applyFill="1" applyBorder="1" applyAlignment="1" applyProtection="1">
      <alignment horizontal="center" vertical="center"/>
      <protection hidden="1"/>
    </xf>
    <xf numFmtId="0" fontId="15" fillId="16" borderId="14" xfId="0" applyFont="1" applyFill="1" applyBorder="1" applyAlignment="1" applyProtection="1">
      <alignment horizontal="center" vertical="center"/>
      <protection hidden="1"/>
    </xf>
    <xf numFmtId="0" fontId="15" fillId="18" borderId="2" xfId="2" applyFont="1" applyFill="1" applyBorder="1" applyAlignment="1" applyProtection="1">
      <alignment horizontal="center" vertical="center"/>
      <protection hidden="1"/>
    </xf>
    <xf numFmtId="0" fontId="15" fillId="21" borderId="27" xfId="2" applyFont="1" applyFill="1" applyBorder="1" applyAlignment="1" applyProtection="1">
      <alignment horizontal="center" vertical="center"/>
      <protection hidden="1"/>
    </xf>
    <xf numFmtId="0" fontId="15" fillId="14" borderId="28" xfId="2" applyFont="1" applyFill="1" applyBorder="1" applyAlignment="1" applyProtection="1">
      <alignment horizontal="center" vertical="center" shrinkToFit="1"/>
      <protection hidden="1"/>
    </xf>
    <xf numFmtId="0" fontId="15" fillId="19" borderId="28" xfId="2" applyFont="1" applyFill="1" applyBorder="1" applyAlignment="1" applyProtection="1">
      <alignment horizontal="center" vertical="center"/>
      <protection hidden="1"/>
    </xf>
    <xf numFmtId="0" fontId="15" fillId="18" borderId="29" xfId="2" applyFont="1" applyFill="1" applyBorder="1" applyAlignment="1" applyProtection="1">
      <alignment horizontal="center" vertical="center"/>
      <protection hidden="1"/>
    </xf>
    <xf numFmtId="0" fontId="15" fillId="8" borderId="32" xfId="2" applyFont="1" applyFill="1" applyBorder="1" applyAlignment="1" applyProtection="1">
      <alignment horizontal="center" vertical="center" shrinkToFit="1"/>
      <protection hidden="1"/>
    </xf>
    <xf numFmtId="0" fontId="15" fillId="10" borderId="28" xfId="2" applyFont="1" applyFill="1" applyBorder="1" applyAlignment="1" applyProtection="1">
      <alignment horizontal="center" vertical="center"/>
      <protection hidden="1"/>
    </xf>
    <xf numFmtId="0" fontId="15" fillId="16" borderId="32" xfId="0" applyFont="1" applyFill="1" applyBorder="1" applyAlignment="1" applyProtection="1">
      <alignment horizontal="center" vertical="center"/>
      <protection hidden="1"/>
    </xf>
    <xf numFmtId="0" fontId="15" fillId="19" borderId="19" xfId="3" applyFont="1" applyFill="1" applyBorder="1" applyAlignment="1" applyProtection="1">
      <alignment horizontal="center" vertical="center"/>
      <protection hidden="1"/>
    </xf>
    <xf numFmtId="0" fontId="15" fillId="19" borderId="1" xfId="2" applyFont="1" applyFill="1" applyBorder="1" applyAlignment="1" applyProtection="1">
      <alignment horizontal="center" vertical="center"/>
      <protection hidden="1"/>
    </xf>
    <xf numFmtId="0" fontId="15" fillId="19" borderId="26" xfId="2" applyFont="1" applyFill="1" applyBorder="1" applyAlignment="1" applyProtection="1">
      <alignment horizontal="center" vertical="center"/>
      <protection hidden="1"/>
    </xf>
    <xf numFmtId="0" fontId="15" fillId="12" borderId="1" xfId="0" applyFont="1" applyFill="1" applyBorder="1" applyAlignment="1" applyProtection="1">
      <alignment horizontal="center" vertical="center"/>
      <protection locked="0" hidden="1"/>
    </xf>
    <xf numFmtId="0" fontId="15" fillId="20" borderId="1" xfId="0" applyFont="1" applyFill="1" applyBorder="1" applyAlignment="1" applyProtection="1">
      <alignment horizontal="center" vertical="center"/>
      <protection locked="0" hidden="1"/>
    </xf>
    <xf numFmtId="0" fontId="15" fillId="19" borderId="1" xfId="0" applyFont="1" applyFill="1" applyBorder="1" applyAlignment="1" applyProtection="1">
      <alignment horizontal="center" vertical="center"/>
      <protection locked="0" hidden="1"/>
    </xf>
    <xf numFmtId="0" fontId="15" fillId="16" borderId="1" xfId="0" applyFont="1" applyFill="1" applyBorder="1" applyAlignment="1" applyProtection="1">
      <alignment horizontal="center" vertical="center"/>
      <protection locked="0" hidden="1"/>
    </xf>
    <xf numFmtId="0" fontId="23" fillId="7" borderId="16" xfId="0" applyNumberFormat="1" applyFont="1" applyFill="1" applyBorder="1" applyAlignment="1" applyProtection="1">
      <alignment horizontal="center" vertical="center"/>
      <protection hidden="1"/>
    </xf>
    <xf numFmtId="0" fontId="28" fillId="7" borderId="0" xfId="0" applyFont="1" applyFill="1" applyBorder="1" applyAlignment="1" applyProtection="1">
      <alignment horizontal="center" vertical="center"/>
      <protection hidden="1"/>
    </xf>
    <xf numFmtId="0" fontId="5" fillId="7" borderId="0" xfId="0" applyFont="1" applyFill="1" applyBorder="1" applyAlignment="1" applyProtection="1">
      <alignment horizontal="right"/>
      <protection hidden="1"/>
    </xf>
    <xf numFmtId="0" fontId="29" fillId="7" borderId="0" xfId="0" applyFont="1" applyFill="1" applyBorder="1" applyAlignment="1" applyProtection="1">
      <alignment horizontal="center" vertical="center"/>
      <protection hidden="1"/>
    </xf>
    <xf numFmtId="167" fontId="18" fillId="2" borderId="6" xfId="0" applyNumberFormat="1" applyFont="1" applyFill="1" applyBorder="1" applyAlignment="1" applyProtection="1">
      <alignment horizontal="center" vertical="center"/>
      <protection hidden="1"/>
    </xf>
    <xf numFmtId="166" fontId="18" fillId="2" borderId="28" xfId="0" applyNumberFormat="1" applyFont="1" applyFill="1" applyBorder="1" applyAlignment="1" applyProtection="1">
      <alignment horizontal="center" vertical="center"/>
      <protection hidden="1"/>
    </xf>
    <xf numFmtId="0" fontId="5" fillId="7" borderId="15" xfId="0" applyFont="1" applyFill="1" applyBorder="1" applyAlignment="1" applyProtection="1">
      <alignment horizontal="left" vertical="center"/>
      <protection hidden="1"/>
    </xf>
    <xf numFmtId="0" fontId="23" fillId="7" borderId="16" xfId="0" applyFont="1" applyFill="1" applyBorder="1" applyAlignment="1" applyProtection="1">
      <alignment horizontal="center" vertical="center"/>
      <protection hidden="1"/>
    </xf>
    <xf numFmtId="168" fontId="8" fillId="7" borderId="16" xfId="0" applyNumberFormat="1" applyFont="1" applyFill="1" applyBorder="1" applyAlignment="1" applyProtection="1">
      <alignment horizontal="left" vertical="center"/>
      <protection hidden="1"/>
    </xf>
    <xf numFmtId="0" fontId="5" fillId="7" borderId="18" xfId="0" applyFont="1" applyFill="1" applyBorder="1" applyAlignment="1" applyProtection="1">
      <alignment horizontal="left" vertical="center"/>
      <protection hidden="1"/>
    </xf>
    <xf numFmtId="167" fontId="18" fillId="3" borderId="6" xfId="0" applyNumberFormat="1" applyFont="1" applyFill="1" applyBorder="1" applyAlignment="1" applyProtection="1">
      <alignment horizontal="center" vertical="center"/>
      <protection hidden="1"/>
    </xf>
    <xf numFmtId="166" fontId="18" fillId="3" borderId="28" xfId="0" applyNumberFormat="1" applyFont="1" applyFill="1" applyBorder="1" applyAlignment="1" applyProtection="1">
      <alignment horizontal="center" vertical="center"/>
      <protection hidden="1"/>
    </xf>
    <xf numFmtId="0" fontId="5" fillId="0" borderId="0" xfId="0" applyFont="1" applyAlignment="1" applyProtection="1">
      <alignment horizontal="left" vertical="center"/>
      <protection hidden="1"/>
    </xf>
    <xf numFmtId="0" fontId="5" fillId="2" borderId="0" xfId="0" applyFont="1" applyFill="1" applyAlignment="1" applyProtection="1">
      <alignment horizontal="center" vertical="center"/>
      <protection hidden="1"/>
    </xf>
    <xf numFmtId="0" fontId="5" fillId="9" borderId="16" xfId="0" applyFont="1" applyFill="1" applyBorder="1" applyAlignment="1" applyProtection="1">
      <alignment horizontal="center" vertical="center"/>
      <protection hidden="1"/>
    </xf>
    <xf numFmtId="0" fontId="5" fillId="9" borderId="0" xfId="0" applyFont="1" applyFill="1" applyBorder="1" applyAlignment="1" applyProtection="1">
      <alignment horizontal="center" vertical="center"/>
      <protection hidden="1"/>
    </xf>
    <xf numFmtId="0" fontId="16" fillId="2" borderId="22" xfId="0" applyFont="1" applyFill="1" applyBorder="1" applyAlignment="1" applyProtection="1">
      <alignment horizontal="center"/>
      <protection locked="0" hidden="1"/>
    </xf>
    <xf numFmtId="0" fontId="15" fillId="25" borderId="11" xfId="0" applyFont="1" applyFill="1" applyBorder="1" applyAlignment="1" applyProtection="1">
      <alignment horizontal="center"/>
      <protection locked="0" hidden="1"/>
    </xf>
    <xf numFmtId="167" fontId="30" fillId="15" borderId="38" xfId="0" applyNumberFormat="1" applyFont="1" applyFill="1" applyBorder="1" applyAlignment="1" applyProtection="1">
      <alignment horizontal="center" vertical="center"/>
      <protection hidden="1"/>
    </xf>
    <xf numFmtId="168" fontId="30" fillId="15" borderId="39" xfId="0" applyNumberFormat="1" applyFont="1" applyFill="1" applyBorder="1" applyAlignment="1" applyProtection="1">
      <alignment horizontal="center" vertical="center"/>
      <protection hidden="1"/>
    </xf>
    <xf numFmtId="0" fontId="28" fillId="15" borderId="19" xfId="0" applyFont="1" applyFill="1" applyBorder="1" applyProtection="1">
      <protection hidden="1"/>
    </xf>
    <xf numFmtId="169" fontId="28" fillId="15" borderId="26" xfId="0" applyNumberFormat="1" applyFont="1" applyFill="1" applyBorder="1" applyProtection="1">
      <protection hidden="1"/>
    </xf>
    <xf numFmtId="0" fontId="28" fillId="15" borderId="27" xfId="0" applyFont="1" applyFill="1" applyBorder="1" applyProtection="1">
      <protection hidden="1"/>
    </xf>
    <xf numFmtId="169" fontId="28" fillId="15" borderId="32" xfId="0" applyNumberFormat="1" applyFont="1" applyFill="1" applyBorder="1" applyProtection="1">
      <protection hidden="1"/>
    </xf>
    <xf numFmtId="0" fontId="31" fillId="2" borderId="0" xfId="0" applyFont="1" applyFill="1" applyProtection="1">
      <protection hidden="1"/>
    </xf>
    <xf numFmtId="0" fontId="5" fillId="2" borderId="0" xfId="0" applyFont="1" applyFill="1" applyAlignment="1" applyProtection="1">
      <alignment horizontal="left" vertical="center"/>
      <protection hidden="1"/>
    </xf>
    <xf numFmtId="165" fontId="5" fillId="2" borderId="0" xfId="0" applyNumberFormat="1" applyFont="1" applyFill="1" applyAlignment="1" applyProtection="1">
      <alignment horizontal="center"/>
      <protection hidden="1"/>
    </xf>
    <xf numFmtId="14" fontId="5" fillId="2" borderId="0" xfId="0" applyNumberFormat="1" applyFont="1" applyFill="1" applyProtection="1">
      <protection locked="0" hidden="1"/>
    </xf>
    <xf numFmtId="166" fontId="5" fillId="2" borderId="0" xfId="0" applyNumberFormat="1" applyFont="1" applyFill="1" applyProtection="1">
      <protection hidden="1"/>
    </xf>
    <xf numFmtId="0" fontId="23" fillId="2" borderId="0" xfId="0" applyFont="1" applyFill="1" applyAlignment="1" applyProtection="1">
      <alignment horizontal="center" vertical="center"/>
      <protection hidden="1"/>
    </xf>
    <xf numFmtId="14" fontId="5" fillId="2" borderId="0" xfId="0" applyNumberFormat="1" applyFont="1" applyFill="1" applyProtection="1">
      <protection hidden="1"/>
    </xf>
    <xf numFmtId="166" fontId="6" fillId="2" borderId="0" xfId="0" applyNumberFormat="1" applyFont="1" applyFill="1" applyBorder="1" applyProtection="1">
      <protection hidden="1"/>
    </xf>
    <xf numFmtId="166" fontId="6" fillId="2" borderId="0" xfId="0" applyNumberFormat="1" applyFont="1" applyFill="1" applyProtection="1">
      <protection hidden="1"/>
    </xf>
    <xf numFmtId="16" fontId="24" fillId="2" borderId="0" xfId="0" applyNumberFormat="1" applyFont="1" applyFill="1" applyBorder="1" applyProtection="1">
      <protection hidden="1"/>
    </xf>
    <xf numFmtId="0" fontId="6" fillId="2" borderId="0" xfId="0" applyFont="1" applyFill="1" applyProtection="1">
      <protection hidden="1"/>
    </xf>
    <xf numFmtId="0" fontId="24" fillId="2" borderId="0" xfId="0" applyFont="1" applyFill="1" applyBorder="1" applyProtection="1">
      <protection hidden="1"/>
    </xf>
    <xf numFmtId="167" fontId="0" fillId="2" borderId="0" xfId="0" applyNumberFormat="1" applyFill="1" applyProtection="1">
      <protection hidden="1"/>
    </xf>
    <xf numFmtId="166" fontId="0" fillId="2" borderId="0" xfId="0" applyNumberFormat="1" applyFill="1" applyProtection="1">
      <protection hidden="1"/>
    </xf>
    <xf numFmtId="0" fontId="32" fillId="2" borderId="21" xfId="0" quotePrefix="1" applyFont="1" applyFill="1" applyBorder="1" applyAlignment="1" applyProtection="1">
      <alignment horizontal="left" vertical="center"/>
      <protection locked="0" hidden="1"/>
    </xf>
    <xf numFmtId="0" fontId="16" fillId="26" borderId="20" xfId="0" applyFont="1" applyFill="1" applyBorder="1" applyAlignment="1" applyProtection="1">
      <alignment horizontal="center" vertical="center"/>
      <protection hidden="1"/>
    </xf>
    <xf numFmtId="0" fontId="16" fillId="26" borderId="44" xfId="0" applyFont="1" applyFill="1" applyBorder="1" applyAlignment="1" applyProtection="1">
      <alignment horizontal="center" vertical="center"/>
      <protection hidden="1"/>
    </xf>
    <xf numFmtId="0" fontId="15" fillId="24" borderId="46" xfId="3" applyFont="1" applyFill="1" applyBorder="1" applyAlignment="1" applyProtection="1">
      <alignment horizontal="center" vertical="center"/>
      <protection hidden="1"/>
    </xf>
    <xf numFmtId="0" fontId="15" fillId="24" borderId="47" xfId="3" applyFont="1" applyFill="1" applyBorder="1" applyAlignment="1" applyProtection="1">
      <alignment horizontal="center" vertical="center"/>
      <protection hidden="1"/>
    </xf>
    <xf numFmtId="0" fontId="15" fillId="9" borderId="23" xfId="3" applyFont="1" applyFill="1" applyBorder="1" applyAlignment="1" applyProtection="1">
      <alignment horizontal="center" vertical="center"/>
      <protection hidden="1"/>
    </xf>
    <xf numFmtId="0" fontId="15" fillId="9" borderId="45" xfId="3" applyFont="1" applyFill="1" applyBorder="1" applyAlignment="1" applyProtection="1">
      <alignment horizontal="center" vertical="center"/>
      <protection hidden="1"/>
    </xf>
    <xf numFmtId="0" fontId="15" fillId="10" borderId="23" xfId="3" applyFont="1" applyFill="1" applyBorder="1" applyAlignment="1" applyProtection="1">
      <alignment horizontal="center" vertical="center"/>
      <protection hidden="1"/>
    </xf>
    <xf numFmtId="0" fontId="15" fillId="10" borderId="45" xfId="3" applyFont="1" applyFill="1" applyBorder="1" applyAlignment="1" applyProtection="1">
      <alignment horizontal="center" vertical="center"/>
      <protection hidden="1"/>
    </xf>
    <xf numFmtId="14" fontId="2" fillId="2" borderId="0" xfId="0" applyNumberFormat="1" applyFont="1" applyFill="1" applyAlignment="1" applyProtection="1">
      <alignment horizontal="center"/>
      <protection hidden="1"/>
    </xf>
    <xf numFmtId="0" fontId="2" fillId="2" borderId="0" xfId="0" applyFont="1" applyFill="1" applyAlignment="1" applyProtection="1">
      <alignment horizontal="center"/>
      <protection hidden="1"/>
    </xf>
    <xf numFmtId="0" fontId="15" fillId="18" borderId="23" xfId="3" applyFont="1" applyFill="1" applyBorder="1" applyAlignment="1" applyProtection="1">
      <alignment horizontal="center" vertical="center"/>
      <protection hidden="1"/>
    </xf>
    <xf numFmtId="0" fontId="15" fillId="18" borderId="45" xfId="3" applyFont="1" applyFill="1" applyBorder="1" applyAlignment="1" applyProtection="1">
      <alignment horizontal="center" vertical="center"/>
      <protection hidden="1"/>
    </xf>
    <xf numFmtId="0" fontId="15" fillId="18" borderId="16" xfId="3" applyFont="1" applyFill="1" applyBorder="1" applyAlignment="1" applyProtection="1">
      <alignment horizontal="center" vertical="center"/>
      <protection hidden="1"/>
    </xf>
    <xf numFmtId="0" fontId="15" fillId="18" borderId="10" xfId="3" applyFont="1" applyFill="1" applyBorder="1" applyAlignment="1" applyProtection="1">
      <alignment horizontal="center" vertical="center"/>
      <protection hidden="1"/>
    </xf>
    <xf numFmtId="0" fontId="27" fillId="19" borderId="23" xfId="3" applyFont="1" applyFill="1" applyBorder="1" applyAlignment="1" applyProtection="1">
      <alignment horizontal="center" vertical="center"/>
      <protection hidden="1"/>
    </xf>
    <xf numFmtId="0" fontId="27" fillId="19" borderId="45" xfId="3" applyFont="1" applyFill="1" applyBorder="1" applyAlignment="1" applyProtection="1">
      <alignment horizontal="center" vertical="center"/>
      <protection hidden="1"/>
    </xf>
    <xf numFmtId="0" fontId="15" fillId="8" borderId="46" xfId="3" applyFont="1" applyFill="1" applyBorder="1" applyAlignment="1" applyProtection="1">
      <alignment horizontal="center" vertical="center"/>
      <protection hidden="1"/>
    </xf>
    <xf numFmtId="0" fontId="15" fillId="8" borderId="47" xfId="3" applyFont="1" applyFill="1" applyBorder="1" applyAlignment="1" applyProtection="1">
      <alignment horizontal="center" vertical="center"/>
      <protection hidden="1"/>
    </xf>
    <xf numFmtId="0" fontId="15" fillId="9" borderId="20" xfId="3" applyFont="1" applyFill="1" applyBorder="1" applyAlignment="1" applyProtection="1">
      <alignment horizontal="center" vertical="center"/>
      <protection hidden="1"/>
    </xf>
    <xf numFmtId="0" fontId="15" fillId="9" borderId="44" xfId="3" applyFont="1" applyFill="1" applyBorder="1" applyAlignment="1" applyProtection="1">
      <alignment horizontal="center" vertical="center"/>
      <protection hidden="1"/>
    </xf>
    <xf numFmtId="0" fontId="15" fillId="14" borderId="2" xfId="0" applyFont="1" applyFill="1" applyBorder="1" applyAlignment="1" applyProtection="1">
      <alignment horizontal="left" vertical="center"/>
      <protection hidden="1"/>
    </xf>
    <xf numFmtId="0" fontId="15" fillId="14" borderId="13" xfId="0" applyFont="1" applyFill="1" applyBorder="1" applyAlignment="1" applyProtection="1">
      <alignment horizontal="left" vertical="center"/>
      <protection hidden="1"/>
    </xf>
    <xf numFmtId="0" fontId="15" fillId="14" borderId="25" xfId="0" applyFont="1" applyFill="1" applyBorder="1" applyAlignment="1" applyProtection="1">
      <alignment horizontal="left" vertical="center"/>
      <protection hidden="1"/>
    </xf>
    <xf numFmtId="0" fontId="27" fillId="19" borderId="2" xfId="0" applyFont="1" applyFill="1" applyBorder="1" applyAlignment="1" applyProtection="1">
      <alignment horizontal="left" vertical="center"/>
      <protection hidden="1"/>
    </xf>
    <xf numFmtId="0" fontId="27" fillId="19" borderId="13" xfId="0" applyFont="1" applyFill="1" applyBorder="1" applyAlignment="1" applyProtection="1">
      <alignment horizontal="left" vertical="center"/>
      <protection hidden="1"/>
    </xf>
    <xf numFmtId="0" fontId="27" fillId="19" borderId="25" xfId="0" applyFont="1" applyFill="1" applyBorder="1" applyAlignment="1" applyProtection="1">
      <alignment horizontal="left" vertical="center"/>
      <protection hidden="1"/>
    </xf>
    <xf numFmtId="0" fontId="15" fillId="8" borderId="2" xfId="0" applyFont="1" applyFill="1" applyBorder="1" applyAlignment="1" applyProtection="1">
      <alignment horizontal="left" vertical="center"/>
      <protection hidden="1"/>
    </xf>
    <xf numFmtId="0" fontId="15" fillId="8" borderId="13" xfId="0" applyFont="1" applyFill="1" applyBorder="1" applyAlignment="1" applyProtection="1">
      <alignment horizontal="left" vertical="center"/>
      <protection hidden="1"/>
    </xf>
    <xf numFmtId="0" fontId="15" fillId="8" borderId="25" xfId="0" applyFont="1" applyFill="1" applyBorder="1" applyAlignment="1" applyProtection="1">
      <alignment horizontal="left" vertical="center"/>
      <protection hidden="1"/>
    </xf>
    <xf numFmtId="167" fontId="15" fillId="24" borderId="20" xfId="3" applyNumberFormat="1" applyFont="1" applyFill="1" applyBorder="1" applyAlignment="1" applyProtection="1">
      <alignment horizontal="center" vertical="center"/>
      <protection hidden="1"/>
    </xf>
    <xf numFmtId="167" fontId="15" fillId="24" borderId="44" xfId="3" applyNumberFormat="1" applyFont="1" applyFill="1" applyBorder="1" applyAlignment="1" applyProtection="1">
      <alignment horizontal="center" vertical="center"/>
      <protection hidden="1"/>
    </xf>
    <xf numFmtId="0" fontId="15" fillId="14" borderId="23" xfId="3" applyFont="1" applyFill="1" applyBorder="1" applyAlignment="1" applyProtection="1">
      <alignment horizontal="center" vertical="center" shrinkToFit="1"/>
      <protection hidden="1"/>
    </xf>
    <xf numFmtId="0" fontId="15" fillId="14" borderId="45" xfId="3" applyFont="1" applyFill="1" applyBorder="1" applyAlignment="1" applyProtection="1">
      <alignment horizontal="center" vertical="center" shrinkToFit="1"/>
      <protection hidden="1"/>
    </xf>
    <xf numFmtId="0" fontId="16" fillId="20" borderId="2" xfId="0" applyFont="1" applyFill="1" applyBorder="1" applyAlignment="1" applyProtection="1">
      <alignment horizontal="center" vertical="center"/>
      <protection hidden="1"/>
    </xf>
    <xf numFmtId="0" fontId="16" fillId="20" borderId="13" xfId="0" applyFont="1" applyFill="1" applyBorder="1" applyAlignment="1" applyProtection="1">
      <alignment horizontal="center" vertical="center"/>
      <protection hidden="1"/>
    </xf>
    <xf numFmtId="0" fontId="16" fillId="20" borderId="25" xfId="0" applyFont="1" applyFill="1" applyBorder="1" applyAlignment="1" applyProtection="1">
      <alignment horizontal="center" vertical="center"/>
      <protection hidden="1"/>
    </xf>
    <xf numFmtId="0" fontId="16" fillId="16" borderId="2" xfId="0" applyFont="1" applyFill="1" applyBorder="1" applyAlignment="1" applyProtection="1">
      <alignment horizontal="center" vertical="center"/>
      <protection hidden="1"/>
    </xf>
    <xf numFmtId="0" fontId="16" fillId="16" borderId="13" xfId="0" applyFont="1" applyFill="1" applyBorder="1" applyAlignment="1" applyProtection="1">
      <alignment horizontal="center" vertical="center"/>
      <protection hidden="1"/>
    </xf>
    <xf numFmtId="0" fontId="16" fillId="16" borderId="25" xfId="0" applyFont="1" applyFill="1" applyBorder="1" applyAlignment="1" applyProtection="1">
      <alignment horizontal="center" vertical="center"/>
      <protection hidden="1"/>
    </xf>
    <xf numFmtId="0" fontId="16" fillId="18" borderId="2" xfId="0" applyFont="1" applyFill="1" applyBorder="1" applyAlignment="1" applyProtection="1">
      <alignment horizontal="center" vertical="center"/>
      <protection hidden="1"/>
    </xf>
    <xf numFmtId="0" fontId="16" fillId="18" borderId="13" xfId="0" applyFont="1" applyFill="1" applyBorder="1" applyAlignment="1" applyProtection="1">
      <alignment horizontal="center" vertical="center"/>
      <protection hidden="1"/>
    </xf>
    <xf numFmtId="0" fontId="16" fillId="18" borderId="25" xfId="0" applyFont="1" applyFill="1" applyBorder="1" applyAlignment="1" applyProtection="1">
      <alignment horizontal="center" vertical="center"/>
      <protection hidden="1"/>
    </xf>
    <xf numFmtId="0" fontId="17" fillId="12" borderId="2" xfId="0" applyFont="1" applyFill="1" applyBorder="1" applyAlignment="1" applyProtection="1">
      <alignment horizontal="left" vertical="center"/>
      <protection hidden="1"/>
    </xf>
    <xf numFmtId="0" fontId="17" fillId="12" borderId="13" xfId="0" applyFont="1" applyFill="1" applyBorder="1" applyAlignment="1" applyProtection="1">
      <alignment horizontal="left" vertical="center"/>
      <protection hidden="1"/>
    </xf>
    <xf numFmtId="0" fontId="17" fillId="12" borderId="25" xfId="0" applyFont="1" applyFill="1" applyBorder="1" applyAlignment="1" applyProtection="1">
      <alignment horizontal="left" vertical="center"/>
      <protection hidden="1"/>
    </xf>
    <xf numFmtId="0" fontId="16" fillId="12" borderId="2" xfId="0" applyFont="1" applyFill="1" applyBorder="1" applyAlignment="1" applyProtection="1">
      <alignment horizontal="center" vertical="center"/>
      <protection hidden="1"/>
    </xf>
    <xf numFmtId="0" fontId="16" fillId="12" borderId="13" xfId="0" applyFont="1" applyFill="1" applyBorder="1" applyAlignment="1" applyProtection="1">
      <alignment horizontal="center" vertical="center"/>
      <protection hidden="1"/>
    </xf>
    <xf numFmtId="0" fontId="16" fillId="12" borderId="25" xfId="0" applyFont="1" applyFill="1" applyBorder="1" applyAlignment="1" applyProtection="1">
      <alignment horizontal="center" vertical="center"/>
      <protection hidden="1"/>
    </xf>
    <xf numFmtId="0" fontId="15" fillId="16" borderId="46" xfId="3" applyFont="1" applyFill="1" applyBorder="1" applyAlignment="1" applyProtection="1">
      <alignment horizontal="center" vertical="center"/>
      <protection hidden="1"/>
    </xf>
    <xf numFmtId="0" fontId="15" fillId="16" borderId="47" xfId="3" applyFont="1" applyFill="1" applyBorder="1" applyAlignment="1" applyProtection="1">
      <alignment horizontal="center" vertical="center"/>
      <protection hidden="1"/>
    </xf>
    <xf numFmtId="167" fontId="15" fillId="21" borderId="20" xfId="3" applyNumberFormat="1" applyFont="1" applyFill="1" applyBorder="1" applyAlignment="1" applyProtection="1">
      <alignment horizontal="center" vertical="center"/>
      <protection hidden="1"/>
    </xf>
    <xf numFmtId="167" fontId="15" fillId="21" borderId="44" xfId="3" applyNumberFormat="1" applyFont="1" applyFill="1" applyBorder="1" applyAlignment="1" applyProtection="1">
      <alignment horizontal="center" vertical="center"/>
      <protection hidden="1"/>
    </xf>
    <xf numFmtId="0" fontId="15" fillId="24" borderId="49" xfId="3" applyFont="1" applyFill="1" applyBorder="1" applyAlignment="1" applyProtection="1">
      <alignment horizontal="center" vertical="center"/>
      <protection hidden="1"/>
    </xf>
    <xf numFmtId="0" fontId="15" fillId="16" borderId="43" xfId="3" applyFont="1" applyFill="1" applyBorder="1" applyAlignment="1" applyProtection="1">
      <alignment horizontal="center" vertical="center"/>
      <protection hidden="1"/>
    </xf>
    <xf numFmtId="0" fontId="15" fillId="16" borderId="31" xfId="3" applyFont="1" applyFill="1" applyBorder="1" applyAlignment="1" applyProtection="1">
      <alignment horizontal="center" vertical="center"/>
      <protection hidden="1"/>
    </xf>
    <xf numFmtId="0" fontId="15" fillId="19" borderId="2" xfId="0" applyFont="1" applyFill="1" applyBorder="1" applyAlignment="1" applyProtection="1">
      <alignment horizontal="left" vertical="center"/>
      <protection hidden="1"/>
    </xf>
    <xf numFmtId="0" fontId="15" fillId="19" borderId="13" xfId="0" applyFont="1" applyFill="1" applyBorder="1" applyAlignment="1" applyProtection="1">
      <alignment horizontal="left" vertical="center"/>
      <protection hidden="1"/>
    </xf>
    <xf numFmtId="0" fontId="15" fillId="19" borderId="25" xfId="0" applyFont="1" applyFill="1" applyBorder="1" applyAlignment="1" applyProtection="1">
      <alignment horizontal="left" vertical="center"/>
      <protection hidden="1"/>
    </xf>
    <xf numFmtId="0" fontId="18" fillId="12" borderId="2" xfId="0" applyFont="1" applyFill="1" applyBorder="1" applyAlignment="1" applyProtection="1">
      <alignment horizontal="left" vertical="center"/>
      <protection hidden="1"/>
    </xf>
    <xf numFmtId="0" fontId="18" fillId="12" borderId="13" xfId="0" applyFont="1" applyFill="1" applyBorder="1" applyAlignment="1" applyProtection="1">
      <alignment horizontal="left" vertical="center"/>
      <protection hidden="1"/>
    </xf>
    <xf numFmtId="0" fontId="18" fillId="12" borderId="25" xfId="0" applyFont="1" applyFill="1" applyBorder="1" applyAlignment="1" applyProtection="1">
      <alignment horizontal="left" vertical="center"/>
      <protection hidden="1"/>
    </xf>
    <xf numFmtId="0" fontId="15" fillId="16" borderId="2" xfId="0" applyFont="1" applyFill="1" applyBorder="1" applyAlignment="1" applyProtection="1">
      <alignment horizontal="center" vertical="center"/>
      <protection hidden="1"/>
    </xf>
    <xf numFmtId="0" fontId="15" fillId="16" borderId="13" xfId="0" applyFont="1" applyFill="1" applyBorder="1" applyAlignment="1" applyProtection="1">
      <alignment horizontal="center" vertical="center"/>
      <protection hidden="1"/>
    </xf>
    <xf numFmtId="0" fontId="15" fillId="16" borderId="25" xfId="0" applyFont="1" applyFill="1" applyBorder="1" applyAlignment="1" applyProtection="1">
      <alignment horizontal="center" vertical="center"/>
      <protection hidden="1"/>
    </xf>
    <xf numFmtId="0" fontId="15" fillId="18" borderId="2" xfId="0" applyFont="1" applyFill="1" applyBorder="1" applyAlignment="1" applyProtection="1">
      <alignment horizontal="center" vertical="center"/>
      <protection hidden="1"/>
    </xf>
    <xf numFmtId="0" fontId="15" fillId="18" borderId="13" xfId="0" applyFont="1" applyFill="1" applyBorder="1" applyAlignment="1" applyProtection="1">
      <alignment horizontal="center" vertical="center"/>
      <protection hidden="1"/>
    </xf>
    <xf numFmtId="0" fontId="15" fillId="18" borderId="25" xfId="0" applyFont="1" applyFill="1" applyBorder="1" applyAlignment="1" applyProtection="1">
      <alignment horizontal="center" vertical="center"/>
      <protection hidden="1"/>
    </xf>
    <xf numFmtId="0" fontId="15" fillId="12" borderId="2" xfId="0" applyFont="1" applyFill="1" applyBorder="1" applyAlignment="1" applyProtection="1">
      <alignment horizontal="center" vertical="center"/>
      <protection hidden="1"/>
    </xf>
    <xf numFmtId="0" fontId="15" fillId="12" borderId="13" xfId="0" applyFont="1" applyFill="1" applyBorder="1" applyAlignment="1" applyProtection="1">
      <alignment horizontal="center" vertical="center"/>
      <protection hidden="1"/>
    </xf>
    <xf numFmtId="0" fontId="15" fillId="12" borderId="25" xfId="0" applyFont="1" applyFill="1" applyBorder="1" applyAlignment="1" applyProtection="1">
      <alignment horizontal="center" vertical="center"/>
      <protection hidden="1"/>
    </xf>
    <xf numFmtId="0" fontId="15" fillId="20" borderId="2" xfId="0" applyFont="1" applyFill="1" applyBorder="1" applyAlignment="1" applyProtection="1">
      <alignment horizontal="center" vertical="center"/>
      <protection hidden="1"/>
    </xf>
    <xf numFmtId="0" fontId="15" fillId="20" borderId="13" xfId="0" applyFont="1" applyFill="1" applyBorder="1" applyAlignment="1" applyProtection="1">
      <alignment horizontal="center" vertical="center"/>
      <protection hidden="1"/>
    </xf>
    <xf numFmtId="0" fontId="15" fillId="20" borderId="25" xfId="0" applyFont="1" applyFill="1" applyBorder="1" applyAlignment="1" applyProtection="1">
      <alignment horizontal="center" vertical="center"/>
      <protection hidden="1"/>
    </xf>
    <xf numFmtId="0" fontId="15" fillId="19" borderId="23" xfId="3" applyFont="1" applyFill="1" applyBorder="1" applyAlignment="1" applyProtection="1">
      <alignment horizontal="center" vertical="center"/>
      <protection hidden="1"/>
    </xf>
    <xf numFmtId="0" fontId="15" fillId="19" borderId="45" xfId="3" applyFont="1" applyFill="1" applyBorder="1" applyAlignment="1" applyProtection="1">
      <alignment horizontal="center" vertical="center"/>
      <protection hidden="1"/>
    </xf>
    <xf numFmtId="0" fontId="15" fillId="2" borderId="0" xfId="1" applyFont="1" applyFill="1" applyBorder="1" applyAlignment="1" applyProtection="1">
      <alignment horizontal="left" vertical="center"/>
      <protection locked="0" hidden="1"/>
    </xf>
    <xf numFmtId="0" fontId="3" fillId="9" borderId="38" xfId="0" applyFont="1" applyFill="1" applyBorder="1" applyAlignment="1" applyProtection="1">
      <alignment horizontal="center" vertical="center"/>
      <protection hidden="1"/>
    </xf>
    <xf numFmtId="0" fontId="3" fillId="9" borderId="42" xfId="0" applyFont="1" applyFill="1" applyBorder="1" applyAlignment="1" applyProtection="1">
      <alignment horizontal="center" vertical="center"/>
      <protection hidden="1"/>
    </xf>
    <xf numFmtId="0" fontId="15" fillId="2" borderId="0" xfId="1" quotePrefix="1" applyFont="1" applyFill="1" applyBorder="1" applyAlignment="1" applyProtection="1">
      <alignment horizontal="left" vertical="center"/>
      <protection locked="0" hidden="1"/>
    </xf>
    <xf numFmtId="0" fontId="16" fillId="24" borderId="28" xfId="0" applyFont="1" applyFill="1" applyBorder="1" applyAlignment="1" applyProtection="1">
      <alignment horizontal="center" vertical="center"/>
      <protection hidden="1"/>
    </xf>
    <xf numFmtId="0" fontId="15" fillId="10" borderId="28" xfId="0" applyFont="1" applyFill="1" applyBorder="1" applyAlignment="1" applyProtection="1">
      <alignment horizontal="center" vertical="center"/>
      <protection hidden="1"/>
    </xf>
    <xf numFmtId="0" fontId="16" fillId="16" borderId="28" xfId="0" applyFont="1" applyFill="1" applyBorder="1" applyAlignment="1" applyProtection="1">
      <alignment horizontal="center" vertical="center"/>
      <protection hidden="1"/>
    </xf>
    <xf numFmtId="0" fontId="16" fillId="18" borderId="32" xfId="0" applyFont="1" applyFill="1" applyBorder="1" applyAlignment="1" applyProtection="1">
      <alignment horizontal="center" vertical="center"/>
      <protection hidden="1"/>
    </xf>
    <xf numFmtId="0" fontId="9" fillId="2" borderId="50" xfId="0" applyFont="1" applyFill="1" applyBorder="1" applyAlignment="1" applyProtection="1">
      <alignment horizontal="left" vertical="center"/>
      <protection hidden="1"/>
    </xf>
    <xf numFmtId="0" fontId="9" fillId="2" borderId="51" xfId="0" applyFont="1" applyFill="1" applyBorder="1" applyAlignment="1" applyProtection="1">
      <alignment horizontal="left" vertical="center"/>
      <protection hidden="1"/>
    </xf>
    <xf numFmtId="0" fontId="9" fillId="2" borderId="52" xfId="0" applyFont="1" applyFill="1" applyBorder="1" applyAlignment="1" applyProtection="1">
      <alignment horizontal="left" vertical="center"/>
      <protection hidden="1"/>
    </xf>
    <xf numFmtId="0" fontId="28" fillId="2" borderId="53" xfId="1" quotePrefix="1" applyFont="1" applyFill="1" applyBorder="1" applyAlignment="1" applyProtection="1">
      <alignment horizontal="left" vertical="center"/>
      <protection locked="0" hidden="1"/>
    </xf>
    <xf numFmtId="0" fontId="28" fillId="2" borderId="13" xfId="1" quotePrefix="1" applyFont="1" applyFill="1" applyBorder="1" applyAlignment="1" applyProtection="1">
      <alignment horizontal="left" vertical="center"/>
      <protection locked="0" hidden="1"/>
    </xf>
    <xf numFmtId="0" fontId="28" fillId="2" borderId="54" xfId="1" quotePrefix="1" applyFont="1" applyFill="1" applyBorder="1" applyAlignment="1" applyProtection="1">
      <alignment horizontal="left" vertical="center"/>
      <protection locked="0" hidden="1"/>
    </xf>
    <xf numFmtId="0" fontId="28" fillId="2" borderId="53" xfId="1" applyFont="1" applyFill="1" applyBorder="1" applyAlignment="1" applyProtection="1">
      <alignment horizontal="left" vertical="center"/>
      <protection locked="0" hidden="1"/>
    </xf>
    <xf numFmtId="0" fontId="28" fillId="2" borderId="13" xfId="1" applyFont="1" applyFill="1" applyBorder="1" applyAlignment="1" applyProtection="1">
      <alignment horizontal="left" vertical="center"/>
      <protection locked="0" hidden="1"/>
    </xf>
    <xf numFmtId="0" fontId="28" fillId="2" borderId="54" xfId="1" applyFont="1" applyFill="1" applyBorder="1" applyAlignment="1" applyProtection="1">
      <alignment horizontal="left" vertical="center"/>
      <protection locked="0" hidden="1"/>
    </xf>
    <xf numFmtId="0" fontId="28" fillId="2" borderId="53" xfId="1" applyFont="1" applyFill="1" applyBorder="1" applyAlignment="1" applyProtection="1">
      <alignment horizontal="left" vertical="center"/>
      <protection locked="0" hidden="1"/>
    </xf>
    <xf numFmtId="0" fontId="28" fillId="2" borderId="13" xfId="1" applyFont="1" applyFill="1" applyBorder="1" applyAlignment="1" applyProtection="1">
      <alignment horizontal="left" vertical="center"/>
      <protection locked="0" hidden="1"/>
    </xf>
    <xf numFmtId="0" fontId="28" fillId="2" borderId="54" xfId="1" applyFont="1" applyFill="1" applyBorder="1" applyAlignment="1" applyProtection="1">
      <alignment horizontal="left" vertical="center"/>
      <protection locked="0" hidden="1"/>
    </xf>
    <xf numFmtId="0" fontId="28" fillId="2" borderId="55" xfId="1" applyFont="1" applyFill="1" applyBorder="1" applyAlignment="1" applyProtection="1">
      <alignment horizontal="left" vertical="center"/>
      <protection locked="0" hidden="1"/>
    </xf>
    <xf numFmtId="0" fontId="28" fillId="2" borderId="56" xfId="1" applyFont="1" applyFill="1" applyBorder="1" applyAlignment="1" applyProtection="1">
      <alignment horizontal="left" vertical="center"/>
      <protection locked="0" hidden="1"/>
    </xf>
    <xf numFmtId="0" fontId="28" fillId="2" borderId="57" xfId="1" applyFont="1" applyFill="1" applyBorder="1" applyAlignment="1" applyProtection="1">
      <alignment horizontal="left" vertical="center"/>
      <protection locked="0" hidden="1"/>
    </xf>
    <xf numFmtId="0" fontId="28" fillId="2" borderId="21" xfId="0" quotePrefix="1" applyFont="1" applyFill="1" applyBorder="1" applyAlignment="1" applyProtection="1">
      <alignment horizontal="left" vertical="center"/>
      <protection locked="0" hidden="1"/>
    </xf>
    <xf numFmtId="0" fontId="0" fillId="2" borderId="36" xfId="0" applyFill="1" applyBorder="1" applyProtection="1">
      <protection hidden="1"/>
    </xf>
    <xf numFmtId="0" fontId="0" fillId="0" borderId="6" xfId="0" applyBorder="1" applyProtection="1">
      <protection hidden="1"/>
    </xf>
    <xf numFmtId="0" fontId="0" fillId="0" borderId="8" xfId="0" applyBorder="1" applyProtection="1">
      <protection hidden="1"/>
    </xf>
    <xf numFmtId="0" fontId="0" fillId="2" borderId="19" xfId="0" applyFill="1" applyBorder="1" applyProtection="1">
      <protection hidden="1"/>
    </xf>
    <xf numFmtId="0" fontId="0" fillId="0" borderId="1" xfId="0" applyBorder="1" applyProtection="1">
      <protection hidden="1"/>
    </xf>
    <xf numFmtId="0" fontId="0" fillId="0" borderId="26" xfId="0" applyBorder="1" applyProtection="1">
      <protection hidden="1"/>
    </xf>
    <xf numFmtId="0" fontId="0" fillId="2" borderId="27" xfId="0" applyFill="1" applyBorder="1" applyProtection="1">
      <protection hidden="1"/>
    </xf>
    <xf numFmtId="0" fontId="0" fillId="0" borderId="28" xfId="0" applyBorder="1" applyProtection="1">
      <protection hidden="1"/>
    </xf>
    <xf numFmtId="0" fontId="0" fillId="0" borderId="32" xfId="0" applyBorder="1" applyProtection="1">
      <protection hidden="1"/>
    </xf>
    <xf numFmtId="0" fontId="32" fillId="2" borderId="21" xfId="0" quotePrefix="1" applyFont="1" applyFill="1" applyBorder="1" applyAlignment="1" applyProtection="1">
      <alignment horizontal="left" vertical="center"/>
      <protection hidden="1"/>
    </xf>
    <xf numFmtId="0" fontId="20" fillId="2" borderId="11" xfId="0" applyFont="1" applyFill="1" applyBorder="1" applyAlignment="1" applyProtection="1">
      <alignment horizontal="center" vertical="center"/>
      <protection hidden="1"/>
    </xf>
    <xf numFmtId="0" fontId="15" fillId="2" borderId="11" xfId="0" applyFont="1" applyFill="1" applyBorder="1" applyAlignment="1" applyProtection="1">
      <alignment horizontal="center" vertical="center"/>
      <protection hidden="1"/>
    </xf>
    <xf numFmtId="0" fontId="15" fillId="2" borderId="11" xfId="0" applyFont="1" applyFill="1" applyBorder="1" applyAlignment="1" applyProtection="1">
      <alignment horizontal="center"/>
      <protection hidden="1"/>
    </xf>
    <xf numFmtId="0" fontId="15" fillId="2" borderId="12" xfId="0" applyFont="1" applyFill="1" applyBorder="1" applyAlignment="1" applyProtection="1">
      <alignment horizontal="center" vertical="center"/>
      <protection hidden="1"/>
    </xf>
    <xf numFmtId="0" fontId="32" fillId="2" borderId="19" xfId="0" applyFont="1" applyFill="1" applyBorder="1" applyAlignment="1" applyProtection="1">
      <alignment horizontal="left" vertical="center"/>
      <protection hidden="1"/>
    </xf>
    <xf numFmtId="0" fontId="15" fillId="2" borderId="1" xfId="0" applyFont="1" applyFill="1" applyBorder="1" applyAlignment="1" applyProtection="1">
      <alignment horizontal="center" vertical="center"/>
      <protection hidden="1"/>
    </xf>
    <xf numFmtId="0" fontId="15" fillId="2" borderId="1" xfId="0" applyFont="1" applyFill="1" applyBorder="1" applyAlignment="1" applyProtection="1">
      <alignment horizontal="center" vertical="center" wrapText="1"/>
      <protection hidden="1"/>
    </xf>
    <xf numFmtId="0" fontId="15" fillId="2" borderId="1" xfId="0" applyFont="1" applyFill="1" applyBorder="1" applyAlignment="1" applyProtection="1">
      <alignment horizontal="center"/>
      <protection hidden="1"/>
    </xf>
    <xf numFmtId="0" fontId="20" fillId="2" borderId="1" xfId="0" applyFont="1" applyFill="1" applyBorder="1" applyAlignment="1" applyProtection="1">
      <alignment horizontal="center"/>
      <protection hidden="1"/>
    </xf>
    <xf numFmtId="0" fontId="15" fillId="2" borderId="2" xfId="0" applyFont="1" applyFill="1" applyBorder="1" applyAlignment="1" applyProtection="1">
      <alignment horizontal="center" vertical="center"/>
      <protection hidden="1"/>
    </xf>
    <xf numFmtId="0" fontId="9" fillId="2" borderId="19" xfId="0" applyFont="1" applyFill="1" applyBorder="1" applyAlignment="1" applyProtection="1">
      <alignment horizontal="left" vertical="center"/>
      <protection hidden="1"/>
    </xf>
    <xf numFmtId="0" fontId="20" fillId="2" borderId="1" xfId="0" applyFont="1" applyFill="1" applyBorder="1" applyAlignment="1" applyProtection="1">
      <alignment horizontal="center" vertical="center"/>
      <protection hidden="1"/>
    </xf>
    <xf numFmtId="0" fontId="15" fillId="2" borderId="2" xfId="0" applyFont="1" applyFill="1" applyBorder="1" applyAlignment="1" applyProtection="1">
      <alignment horizontal="center"/>
      <protection hidden="1"/>
    </xf>
    <xf numFmtId="0" fontId="9" fillId="2" borderId="37" xfId="0" applyFont="1" applyFill="1" applyBorder="1" applyAlignment="1" applyProtection="1">
      <alignment horizontal="left" vertical="center"/>
      <protection hidden="1"/>
    </xf>
    <xf numFmtId="0" fontId="15" fillId="2" borderId="22" xfId="0" applyFont="1" applyFill="1" applyBorder="1" applyAlignment="1" applyProtection="1">
      <alignment horizontal="center" vertical="center"/>
      <protection hidden="1"/>
    </xf>
    <xf numFmtId="0" fontId="15" fillId="2" borderId="30" xfId="0" applyFont="1" applyFill="1" applyBorder="1" applyAlignment="1" applyProtection="1">
      <alignment horizontal="center" vertical="center"/>
      <protection hidden="1"/>
    </xf>
    <xf numFmtId="166" fontId="18" fillId="0" borderId="32" xfId="0" applyNumberFormat="1" applyFont="1" applyBorder="1" applyAlignment="1" applyProtection="1">
      <alignment horizontal="center" vertical="center"/>
      <protection hidden="1"/>
    </xf>
    <xf numFmtId="0" fontId="28" fillId="2" borderId="36" xfId="0" quotePrefix="1" applyFont="1" applyFill="1" applyBorder="1" applyAlignment="1" applyProtection="1">
      <alignment horizontal="left" vertical="center"/>
      <protection hidden="1"/>
    </xf>
    <xf numFmtId="0" fontId="20" fillId="2" borderId="6" xfId="0" applyFont="1" applyFill="1" applyBorder="1" applyAlignment="1" applyProtection="1">
      <alignment horizontal="center" vertical="center"/>
      <protection hidden="1"/>
    </xf>
    <xf numFmtId="0" fontId="15" fillId="2" borderId="6" xfId="0" applyFont="1" applyFill="1" applyBorder="1" applyAlignment="1" applyProtection="1">
      <alignment horizontal="center" vertical="center"/>
      <protection hidden="1"/>
    </xf>
    <xf numFmtId="0" fontId="15" fillId="2" borderId="8" xfId="0" applyFont="1" applyFill="1" applyBorder="1" applyAlignment="1" applyProtection="1">
      <alignment horizontal="center" vertical="center"/>
      <protection hidden="1"/>
    </xf>
    <xf numFmtId="0" fontId="28" fillId="2" borderId="21" xfId="0" quotePrefix="1" applyFont="1" applyFill="1" applyBorder="1" applyAlignment="1" applyProtection="1">
      <alignment horizontal="left" vertical="center"/>
      <protection hidden="1"/>
    </xf>
    <xf numFmtId="0" fontId="15" fillId="2" borderId="26" xfId="0" applyFont="1" applyFill="1" applyBorder="1" applyAlignment="1" applyProtection="1">
      <alignment horizontal="center" vertical="center"/>
      <protection hidden="1"/>
    </xf>
    <xf numFmtId="0" fontId="28" fillId="2" borderId="44" xfId="0" quotePrefix="1" applyFont="1" applyFill="1" applyBorder="1" applyAlignment="1" applyProtection="1">
      <alignment horizontal="left" vertical="center"/>
      <protection hidden="1"/>
    </xf>
    <xf numFmtId="0" fontId="15" fillId="2" borderId="28" xfId="0" applyFont="1" applyFill="1" applyBorder="1" applyAlignment="1" applyProtection="1">
      <alignment horizontal="center" vertical="center"/>
      <protection hidden="1"/>
    </xf>
    <xf numFmtId="0" fontId="15" fillId="2" borderId="32" xfId="0" applyFont="1" applyFill="1" applyBorder="1" applyAlignment="1" applyProtection="1">
      <alignment horizontal="center" vertical="center"/>
      <protection hidden="1"/>
    </xf>
    <xf numFmtId="0" fontId="15" fillId="12" borderId="1" xfId="0" applyFont="1" applyFill="1" applyBorder="1" applyAlignment="1" applyProtection="1">
      <alignment horizontal="center" vertical="center"/>
      <protection hidden="1"/>
    </xf>
    <xf numFmtId="0" fontId="15" fillId="20" borderId="1" xfId="0" applyFont="1" applyFill="1" applyBorder="1" applyAlignment="1" applyProtection="1">
      <alignment horizontal="center" vertical="center"/>
      <protection hidden="1"/>
    </xf>
    <xf numFmtId="0" fontId="15" fillId="19" borderId="1" xfId="0" applyFont="1" applyFill="1" applyBorder="1" applyAlignment="1" applyProtection="1">
      <alignment horizontal="center" vertical="center"/>
      <protection hidden="1"/>
    </xf>
    <xf numFmtId="0" fontId="15" fillId="16" borderId="1" xfId="0" applyFont="1" applyFill="1" applyBorder="1" applyAlignment="1" applyProtection="1">
      <alignment horizontal="center" vertical="center"/>
      <protection hidden="1"/>
    </xf>
    <xf numFmtId="0" fontId="15" fillId="18" borderId="1" xfId="0" applyFont="1" applyFill="1" applyBorder="1" applyAlignment="1" applyProtection="1">
      <alignment horizontal="center"/>
      <protection hidden="1"/>
    </xf>
  </cellXfs>
  <cellStyles count="4">
    <cellStyle name="40 % - Accent2" xfId="2" builtinId="35"/>
    <cellStyle name="Accent5" xfId="3" builtinId="45"/>
    <cellStyle name="Normal" xfId="0" builtinId="0"/>
    <cellStyle name="Satisfaisant" xfId="1" builtinId="26"/>
  </cellStyles>
  <dxfs count="33">
    <dxf>
      <fill>
        <patternFill patternType="gray0625">
          <bgColor rgb="FFFF0000"/>
        </patternFill>
      </fill>
    </dxf>
    <dxf>
      <fill>
        <patternFill>
          <bgColor theme="4" tint="0.59996337778862885"/>
        </patternFill>
      </fill>
    </dxf>
    <dxf>
      <fill>
        <patternFill patternType="gray0625">
          <bgColor rgb="FFFF0000"/>
        </patternFill>
      </fill>
    </dxf>
    <dxf>
      <fill>
        <patternFill patternType="gray0625">
          <bgColor rgb="FFFF0000"/>
        </patternFill>
      </fill>
    </dxf>
    <dxf>
      <fill>
        <patternFill>
          <bgColor theme="4" tint="0.59996337778862885"/>
        </patternFill>
      </fill>
    </dxf>
    <dxf>
      <fill>
        <patternFill patternType="gray0625">
          <bgColor rgb="FFFF0000"/>
        </patternFill>
      </fill>
    </dxf>
    <dxf>
      <fill>
        <patternFill>
          <bgColor theme="4" tint="0.59996337778862885"/>
        </patternFill>
      </fill>
    </dxf>
    <dxf>
      <fill>
        <patternFill patternType="gray0625">
          <bgColor rgb="FFFF0000"/>
        </patternFill>
      </fill>
    </dxf>
    <dxf>
      <fill>
        <patternFill>
          <bgColor theme="4" tint="0.59996337778862885"/>
        </patternFill>
      </fill>
    </dxf>
    <dxf>
      <fill>
        <patternFill>
          <bgColor rgb="FFFF0000"/>
        </patternFill>
      </fill>
    </dxf>
    <dxf>
      <fill>
        <patternFill>
          <bgColor theme="4" tint="0.59996337778862885"/>
        </patternFill>
      </fill>
    </dxf>
    <dxf>
      <fill>
        <patternFill>
          <bgColor rgb="FFFF0000"/>
        </patternFill>
      </fill>
    </dxf>
    <dxf>
      <fill>
        <patternFill>
          <bgColor theme="4" tint="0.59996337778862885"/>
        </patternFill>
      </fill>
    </dxf>
    <dxf>
      <fill>
        <patternFill>
          <bgColor rgb="FFFF0000"/>
        </patternFill>
      </fill>
    </dxf>
    <dxf>
      <fill>
        <patternFill>
          <bgColor theme="4" tint="0.59996337778862885"/>
        </patternFill>
      </fill>
    </dxf>
    <dxf>
      <fill>
        <patternFill>
          <bgColor rgb="FFFF0000"/>
        </patternFill>
      </fill>
    </dxf>
    <dxf>
      <fill>
        <patternFill>
          <bgColor theme="4" tint="0.59996337778862885"/>
        </patternFill>
      </fill>
    </dxf>
    <dxf>
      <fill>
        <patternFill>
          <fgColor rgb="FFFF0000"/>
          <bgColor rgb="FFFF0000"/>
        </patternFill>
      </fill>
    </dxf>
    <dxf>
      <font>
        <color auto="1"/>
      </font>
      <fill>
        <patternFill>
          <fgColor theme="4" tint="0.39994506668294322"/>
          <bgColor theme="4" tint="0.59996337778862885"/>
        </patternFill>
      </fill>
    </dxf>
    <dxf>
      <fill>
        <patternFill patternType="gray0625">
          <bgColor rgb="FFFF0000"/>
        </patternFill>
      </fill>
    </dxf>
    <dxf>
      <fill>
        <patternFill>
          <bgColor theme="4" tint="0.59996337778862885"/>
        </patternFill>
      </fill>
    </dxf>
    <dxf>
      <fill>
        <patternFill patternType="gray0625">
          <bgColor rgb="FFFF0000"/>
        </patternFill>
      </fill>
    </dxf>
    <dxf>
      <fill>
        <patternFill>
          <bgColor theme="4" tint="0.59996337778862885"/>
        </patternFill>
      </fill>
    </dxf>
    <dxf>
      <fill>
        <patternFill patternType="gray0625">
          <bgColor rgb="FFFF0000"/>
        </patternFill>
      </fill>
    </dxf>
    <dxf>
      <fill>
        <patternFill>
          <bgColor theme="4" tint="0.59996337778862885"/>
        </patternFill>
      </fill>
    </dxf>
    <dxf>
      <fill>
        <patternFill patternType="gray0625">
          <bgColor rgb="FFFF0000"/>
        </patternFill>
      </fill>
    </dxf>
    <dxf>
      <fill>
        <patternFill>
          <bgColor theme="4" tint="0.59996337778862885"/>
        </patternFill>
      </fill>
    </dxf>
    <dxf>
      <fill>
        <patternFill patternType="gray0625">
          <bgColor rgb="FFFF0000"/>
        </patternFill>
      </fill>
    </dxf>
    <dxf>
      <fill>
        <patternFill>
          <bgColor theme="4" tint="0.59996337778862885"/>
        </patternFill>
      </fill>
    </dxf>
    <dxf>
      <fill>
        <patternFill patternType="gray0625">
          <bgColor rgb="FFFF0000"/>
        </patternFill>
      </fill>
    </dxf>
    <dxf>
      <fill>
        <patternFill>
          <bgColor theme="4" tint="0.59996337778862885"/>
        </patternFill>
      </fill>
    </dxf>
    <dxf>
      <fill>
        <patternFill>
          <bgColor rgb="FFFF0000"/>
        </patternFill>
      </fill>
    </dxf>
    <dxf>
      <fill>
        <patternFill>
          <bgColor theme="4" tint="0.59996337778862885"/>
        </patternFill>
      </fill>
    </dxf>
  </dxfs>
  <tableStyles count="0" defaultTableStyle="TableStyleMedium2" defaultPivotStyle="PivotStyleLight16"/>
  <colors>
    <mruColors>
      <color rgb="FFCC0000"/>
      <color rgb="FF8497B0"/>
      <color rgb="FFED3B4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ctrlProps/ctrlProp1.xml><?xml version="1.0" encoding="utf-8"?>
<formControlPr xmlns="http://schemas.microsoft.com/office/spreadsheetml/2009/9/main" objectType="Spin" dx="22" fmlaLink="$F$4" max="30000" page="10" val="2024"/>
</file>

<file path=xl/ctrlProps/ctrlProp2.xml><?xml version="1.0" encoding="utf-8"?>
<formControlPr xmlns="http://schemas.microsoft.com/office/spreadsheetml/2009/9/main" objectType="Spin" dx="22" fmlaLink="$F$4" max="30000" page="10" val="2025"/>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752475</xdr:colOff>
          <xdr:row>3</xdr:row>
          <xdr:rowOff>0</xdr:rowOff>
        </xdr:from>
        <xdr:to>
          <xdr:col>4</xdr:col>
          <xdr:colOff>809625</xdr:colOff>
          <xdr:row>4</xdr:row>
          <xdr:rowOff>9525</xdr:rowOff>
        </xdr:to>
        <xdr:sp macro="" textlink="">
          <xdr:nvSpPr>
            <xdr:cNvPr id="4101" name="Spinner 5" hidden="1">
              <a:extLst>
                <a:ext uri="{63B3BB69-23CF-44E3-9099-C40C66FF867C}">
                  <a14:compatExt spid="_x0000_s4101"/>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9525</xdr:colOff>
          <xdr:row>3</xdr:row>
          <xdr:rowOff>0</xdr:rowOff>
        </xdr:from>
        <xdr:to>
          <xdr:col>5</xdr:col>
          <xdr:colOff>0</xdr:colOff>
          <xdr:row>4</xdr:row>
          <xdr:rowOff>9525</xdr:rowOff>
        </xdr:to>
        <xdr:sp macro="" textlink="">
          <xdr:nvSpPr>
            <xdr:cNvPr id="5124" name="Spinner 4" hidden="1">
              <a:extLst>
                <a:ext uri="{63B3BB69-23CF-44E3-9099-C40C66FF867C}">
                  <a14:compatExt spid="_x0000_s5124"/>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S72"/>
  <sheetViews>
    <sheetView zoomScale="80" zoomScaleNormal="80" workbookViewId="0">
      <selection activeCell="E25" sqref="E25"/>
    </sheetView>
  </sheetViews>
  <sheetFormatPr baseColWidth="10" defaultRowHeight="15" x14ac:dyDescent="0.25"/>
  <cols>
    <col min="1" max="4" width="11.42578125" style="18"/>
    <col min="5" max="5" width="12.140625" style="12" customWidth="1"/>
    <col min="6" max="6" width="11.42578125" style="12"/>
    <col min="7" max="10" width="6.28515625" style="12" customWidth="1"/>
    <col min="11" max="12" width="45.7109375" style="12" customWidth="1"/>
    <col min="13" max="13" width="38.42578125" style="18" customWidth="1"/>
    <col min="14" max="45" width="11.42578125" style="18"/>
    <col min="46" max="16384" width="11.42578125" style="12"/>
  </cols>
  <sheetData>
    <row r="1" spans="1:17" s="18" customFormat="1" ht="9.9499999999999993" customHeight="1" x14ac:dyDescent="0.25">
      <c r="A1" s="38"/>
      <c r="B1" s="37"/>
      <c r="C1" s="37"/>
      <c r="D1" s="37"/>
      <c r="E1" s="37"/>
      <c r="F1" s="37"/>
      <c r="G1" s="37"/>
      <c r="H1" s="37"/>
      <c r="I1" s="37"/>
      <c r="J1" s="37"/>
      <c r="K1" s="37"/>
      <c r="L1" s="37"/>
      <c r="M1" s="37"/>
    </row>
    <row r="2" spans="1:17" s="18" customFormat="1" ht="9.9499999999999993" customHeight="1" x14ac:dyDescent="0.25">
      <c r="A2" s="37"/>
      <c r="B2" s="37"/>
      <c r="C2" s="37"/>
      <c r="D2" s="37"/>
      <c r="E2" s="314"/>
      <c r="F2" s="37"/>
      <c r="G2" s="37"/>
      <c r="H2" s="37"/>
      <c r="I2" s="37"/>
      <c r="J2" s="37"/>
      <c r="K2" s="37"/>
      <c r="L2" s="37"/>
      <c r="M2" s="37"/>
    </row>
    <row r="3" spans="1:17" s="18" customFormat="1" ht="9.9499999999999993" customHeight="1" x14ac:dyDescent="0.25">
      <c r="A3" s="38"/>
      <c r="B3" s="37"/>
      <c r="C3" s="37"/>
      <c r="D3" s="133"/>
      <c r="E3" s="133"/>
      <c r="F3" s="133"/>
      <c r="G3" s="133"/>
      <c r="H3" s="37"/>
      <c r="I3" s="37"/>
      <c r="J3" s="37"/>
      <c r="K3" s="37"/>
      <c r="L3" s="37"/>
      <c r="M3" s="37"/>
    </row>
    <row r="4" spans="1:17" ht="28.5" x14ac:dyDescent="0.25">
      <c r="A4" s="38"/>
      <c r="B4" s="298"/>
      <c r="C4" s="37"/>
      <c r="D4" s="133"/>
      <c r="E4" s="132"/>
      <c r="F4" s="134">
        <v>2024</v>
      </c>
      <c r="G4" s="133"/>
      <c r="H4" s="37"/>
      <c r="I4" s="37"/>
      <c r="J4" s="37"/>
      <c r="K4" s="37"/>
      <c r="L4" s="37"/>
      <c r="M4" s="37"/>
    </row>
    <row r="5" spans="1:17" ht="9.9499999999999993" customHeight="1" x14ac:dyDescent="0.25">
      <c r="A5" s="38"/>
      <c r="B5" s="311"/>
      <c r="C5" s="37"/>
      <c r="D5" s="312"/>
      <c r="E5" s="133"/>
      <c r="F5" s="133"/>
      <c r="G5" s="312"/>
      <c r="H5" s="37"/>
      <c r="I5" s="37"/>
      <c r="J5" s="37"/>
      <c r="K5" s="37"/>
      <c r="L5" s="37"/>
      <c r="M5" s="37"/>
    </row>
    <row r="6" spans="1:17" ht="9.9499999999999993" customHeight="1" x14ac:dyDescent="0.25">
      <c r="A6" s="38"/>
      <c r="B6" s="311"/>
      <c r="C6" s="37"/>
      <c r="D6" s="37"/>
      <c r="E6" s="37"/>
      <c r="F6" s="37"/>
      <c r="G6" s="37"/>
      <c r="H6" s="37"/>
      <c r="I6" s="37"/>
      <c r="J6" s="37"/>
      <c r="K6" s="37"/>
      <c r="L6" s="37"/>
      <c r="M6" s="37"/>
    </row>
    <row r="7" spans="1:17" ht="9.9499999999999993" customHeight="1" thickBot="1" x14ac:dyDescent="0.3">
      <c r="A7" s="38"/>
      <c r="B7" s="311"/>
      <c r="C7" s="37"/>
      <c r="D7" s="37"/>
      <c r="E7" s="37"/>
      <c r="F7" s="37"/>
      <c r="G7" s="37"/>
      <c r="H7" s="315"/>
      <c r="I7" s="37"/>
      <c r="J7" s="37"/>
      <c r="K7" s="37"/>
      <c r="L7" s="37"/>
      <c r="M7" s="37"/>
    </row>
    <row r="8" spans="1:17" ht="35.25" thickTop="1" thickBot="1" x14ac:dyDescent="0.3">
      <c r="A8" s="38"/>
      <c r="B8" s="311"/>
      <c r="C8" s="37"/>
      <c r="D8" s="37"/>
      <c r="E8" s="37"/>
      <c r="F8" s="37"/>
      <c r="G8" s="315"/>
      <c r="H8" s="315"/>
      <c r="I8" s="37"/>
      <c r="J8" s="37"/>
      <c r="K8" s="303" t="s">
        <v>8</v>
      </c>
      <c r="L8" s="304">
        <f>DATE(F4,12,1)</f>
        <v>45627</v>
      </c>
      <c r="M8" s="37"/>
    </row>
    <row r="9" spans="1:17" ht="24" customHeight="1" thickTop="1" x14ac:dyDescent="0.35">
      <c r="A9" s="38"/>
      <c r="B9" s="311"/>
      <c r="C9" s="37"/>
      <c r="D9" s="313"/>
      <c r="E9" s="313"/>
      <c r="F9" s="313"/>
      <c r="G9" s="313"/>
      <c r="H9" s="313"/>
      <c r="I9" s="313"/>
      <c r="J9" s="313"/>
      <c r="K9" s="305" t="s">
        <v>9</v>
      </c>
      <c r="L9" s="306">
        <f>DATE(F4,1,1)</f>
        <v>45292</v>
      </c>
      <c r="M9" s="316"/>
      <c r="N9" s="317"/>
      <c r="O9" s="317"/>
      <c r="P9" s="317"/>
      <c r="Q9" s="322"/>
    </row>
    <row r="10" spans="1:17" ht="24" customHeight="1" x14ac:dyDescent="0.35">
      <c r="A10" s="38"/>
      <c r="B10" s="311"/>
      <c r="C10" s="37"/>
      <c r="D10" s="37"/>
      <c r="E10" s="37"/>
      <c r="F10" s="37"/>
      <c r="G10" s="37"/>
      <c r="H10" s="37"/>
      <c r="I10" s="37"/>
      <c r="J10" s="37"/>
      <c r="K10" s="305" t="s">
        <v>10</v>
      </c>
      <c r="L10" s="306">
        <f>DATE(F4,1,27)</f>
        <v>45318</v>
      </c>
      <c r="M10" s="318"/>
      <c r="N10" s="319"/>
      <c r="O10" s="319"/>
      <c r="P10" s="319"/>
    </row>
    <row r="11" spans="1:17" ht="24" customHeight="1" x14ac:dyDescent="0.35">
      <c r="A11" s="38"/>
      <c r="B11" s="311"/>
      <c r="C11" s="37"/>
      <c r="D11" s="37"/>
      <c r="E11" s="37"/>
      <c r="F11" s="37"/>
      <c r="G11" s="37"/>
      <c r="H11" s="37"/>
      <c r="I11" s="37"/>
      <c r="J11" s="37"/>
      <c r="K11" s="305" t="s">
        <v>11</v>
      </c>
      <c r="L11" s="306">
        <f>ROUND(DATE(F4,4,MOD(234-11*MOD(F4,19),30))/7,0)*7-6</f>
        <v>45382</v>
      </c>
      <c r="M11" s="320"/>
      <c r="N11" s="319"/>
      <c r="O11" s="319"/>
      <c r="P11" s="319"/>
    </row>
    <row r="12" spans="1:17" ht="24" customHeight="1" x14ac:dyDescent="0.35">
      <c r="A12" s="38"/>
      <c r="B12" s="311"/>
      <c r="C12" s="37"/>
      <c r="D12" s="37"/>
      <c r="E12" s="37"/>
      <c r="F12" s="37"/>
      <c r="G12" s="37"/>
      <c r="H12" s="37"/>
      <c r="I12" s="37"/>
      <c r="J12" s="37"/>
      <c r="K12" s="305" t="s">
        <v>21</v>
      </c>
      <c r="L12" s="306">
        <f>L11+1</f>
        <v>45383</v>
      </c>
      <c r="M12" s="320"/>
      <c r="N12" s="319"/>
      <c r="O12" s="319"/>
      <c r="P12" s="319"/>
    </row>
    <row r="13" spans="1:17" ht="24" customHeight="1" x14ac:dyDescent="0.35">
      <c r="A13" s="38"/>
      <c r="B13" s="311"/>
      <c r="C13" s="37"/>
      <c r="D13" s="37"/>
      <c r="E13" s="37"/>
      <c r="F13" s="37"/>
      <c r="G13" s="37"/>
      <c r="H13" s="37"/>
      <c r="I13" s="37"/>
      <c r="J13" s="37"/>
      <c r="K13" s="305" t="s">
        <v>12</v>
      </c>
      <c r="L13" s="306">
        <f>DATE(F4,5,1)</f>
        <v>45413</v>
      </c>
      <c r="M13" s="320"/>
      <c r="N13" s="319"/>
      <c r="O13" s="319"/>
      <c r="P13" s="319"/>
    </row>
    <row r="14" spans="1:17" ht="24" customHeight="1" x14ac:dyDescent="0.35">
      <c r="A14" s="38"/>
      <c r="B14" s="311"/>
      <c r="C14" s="37"/>
      <c r="D14" s="37"/>
      <c r="E14" s="37"/>
      <c r="F14" s="37"/>
      <c r="G14" s="37"/>
      <c r="H14" s="37"/>
      <c r="I14" s="37"/>
      <c r="J14" s="37"/>
      <c r="K14" s="305" t="s">
        <v>13</v>
      </c>
      <c r="L14" s="306">
        <f>L11+39</f>
        <v>45421</v>
      </c>
      <c r="M14" s="320"/>
      <c r="N14" s="319"/>
      <c r="O14" s="319"/>
      <c r="P14" s="319"/>
    </row>
    <row r="15" spans="1:17" ht="24" customHeight="1" x14ac:dyDescent="0.35">
      <c r="A15" s="38"/>
      <c r="B15" s="311"/>
      <c r="C15" s="37"/>
      <c r="D15" s="37"/>
      <c r="E15" s="37"/>
      <c r="F15" s="37"/>
      <c r="G15" s="37"/>
      <c r="H15" s="37"/>
      <c r="I15" s="37"/>
      <c r="J15" s="37"/>
      <c r="K15" s="305" t="s">
        <v>14</v>
      </c>
      <c r="L15" s="306">
        <f>L11+50</f>
        <v>45432</v>
      </c>
      <c r="M15" s="320"/>
      <c r="N15" s="319"/>
      <c r="O15" s="319"/>
      <c r="P15" s="319"/>
    </row>
    <row r="16" spans="1:17" ht="24" customHeight="1" x14ac:dyDescent="0.35">
      <c r="A16" s="38"/>
      <c r="B16" s="311"/>
      <c r="C16" s="37"/>
      <c r="D16" s="37"/>
      <c r="E16" s="37"/>
      <c r="F16" s="37"/>
      <c r="G16" s="37"/>
      <c r="H16" s="37"/>
      <c r="I16" s="37"/>
      <c r="J16" s="37"/>
      <c r="K16" s="305" t="s">
        <v>15</v>
      </c>
      <c r="L16" s="306">
        <f>DATE(F4,5,30)</f>
        <v>45442</v>
      </c>
      <c r="M16" s="320"/>
      <c r="N16" s="319"/>
      <c r="O16" s="319"/>
      <c r="P16" s="319"/>
    </row>
    <row r="17" spans="1:16" ht="24" customHeight="1" x14ac:dyDescent="0.35">
      <c r="A17" s="37"/>
      <c r="B17" s="37"/>
      <c r="C17" s="37"/>
      <c r="D17" s="37"/>
      <c r="E17" s="37"/>
      <c r="F17" s="37"/>
      <c r="G17" s="37"/>
      <c r="H17" s="37"/>
      <c r="I17" s="37"/>
      <c r="J17" s="37"/>
      <c r="K17" s="305" t="s">
        <v>16</v>
      </c>
      <c r="L17" s="306">
        <f>DATE(F4,8,15)</f>
        <v>45519</v>
      </c>
      <c r="M17" s="320"/>
      <c r="N17" s="319"/>
      <c r="O17" s="319"/>
      <c r="P17" s="319"/>
    </row>
    <row r="18" spans="1:16" ht="24" customHeight="1" x14ac:dyDescent="0.35">
      <c r="A18" s="37"/>
      <c r="B18" s="37"/>
      <c r="C18" s="37"/>
      <c r="D18" s="37"/>
      <c r="E18" s="37"/>
      <c r="F18" s="37"/>
      <c r="G18" s="37"/>
      <c r="H18" s="37"/>
      <c r="I18" s="37"/>
      <c r="J18" s="37"/>
      <c r="K18" s="305" t="s">
        <v>17</v>
      </c>
      <c r="L18" s="306">
        <f>DATE(F4,11,1)</f>
        <v>45597</v>
      </c>
      <c r="M18" s="320"/>
      <c r="N18" s="319"/>
      <c r="O18" s="319"/>
      <c r="P18" s="319"/>
    </row>
    <row r="19" spans="1:16" ht="24" customHeight="1" x14ac:dyDescent="0.35">
      <c r="A19" s="37"/>
      <c r="B19" s="37"/>
      <c r="C19" s="37"/>
      <c r="D19" s="37"/>
      <c r="E19" s="37"/>
      <c r="F19" s="37"/>
      <c r="G19" s="37"/>
      <c r="H19" s="37"/>
      <c r="I19" s="37"/>
      <c r="J19" s="37"/>
      <c r="K19" s="305" t="s">
        <v>18</v>
      </c>
      <c r="L19" s="306">
        <f>DATE(F4,11,19)</f>
        <v>45615</v>
      </c>
      <c r="M19" s="320"/>
      <c r="N19" s="319"/>
      <c r="O19" s="319"/>
      <c r="P19" s="319"/>
    </row>
    <row r="20" spans="1:16" ht="24" customHeight="1" x14ac:dyDescent="0.35">
      <c r="A20" s="37"/>
      <c r="B20" s="37"/>
      <c r="C20" s="37"/>
      <c r="D20" s="37"/>
      <c r="E20" s="37"/>
      <c r="F20" s="37"/>
      <c r="G20" s="37"/>
      <c r="H20" s="37"/>
      <c r="I20" s="37"/>
      <c r="J20" s="37"/>
      <c r="K20" s="305" t="s">
        <v>19</v>
      </c>
      <c r="L20" s="306">
        <f>DATE(F4,12,8)</f>
        <v>45634</v>
      </c>
      <c r="M20" s="320"/>
      <c r="N20" s="319"/>
      <c r="O20" s="319"/>
      <c r="P20" s="319"/>
    </row>
    <row r="21" spans="1:16" ht="24" customHeight="1" thickBot="1" x14ac:dyDescent="0.4">
      <c r="A21" s="37"/>
      <c r="B21" s="37"/>
      <c r="C21" s="37"/>
      <c r="D21" s="37"/>
      <c r="E21" s="37"/>
      <c r="F21" s="37"/>
      <c r="G21" s="37"/>
      <c r="H21" s="37"/>
      <c r="I21" s="37"/>
      <c r="J21" s="37"/>
      <c r="K21" s="307" t="s">
        <v>20</v>
      </c>
      <c r="L21" s="308">
        <f>DATE(F4,12,25)</f>
        <v>45651</v>
      </c>
      <c r="M21" s="320"/>
      <c r="N21" s="319"/>
      <c r="O21" s="319"/>
      <c r="P21" s="319"/>
    </row>
    <row r="22" spans="1:16" s="18" customFormat="1" ht="15.75" thickTop="1" x14ac:dyDescent="0.25">
      <c r="A22" s="37"/>
      <c r="B22" s="37"/>
      <c r="C22" s="37"/>
      <c r="D22" s="37"/>
      <c r="E22" s="37"/>
      <c r="F22" s="37"/>
      <c r="G22" s="37"/>
      <c r="H22" s="37"/>
      <c r="I22" s="37"/>
      <c r="J22" s="37"/>
      <c r="K22" s="37"/>
      <c r="L22" s="37"/>
      <c r="M22" s="37"/>
    </row>
    <row r="23" spans="1:16" s="18" customFormat="1" x14ac:dyDescent="0.25">
      <c r="A23" s="37"/>
      <c r="B23" s="37"/>
      <c r="C23" s="37"/>
      <c r="D23" s="37"/>
      <c r="E23" s="37"/>
      <c r="F23" s="37"/>
      <c r="G23" s="37"/>
      <c r="H23" s="37"/>
      <c r="I23" s="37"/>
      <c r="J23" s="37"/>
      <c r="K23" s="37"/>
      <c r="L23" s="37"/>
      <c r="M23" s="37"/>
    </row>
    <row r="24" spans="1:16" s="18" customFormat="1" x14ac:dyDescent="0.25">
      <c r="A24" s="37"/>
      <c r="B24" s="37"/>
      <c r="C24" s="37"/>
      <c r="D24" s="37"/>
      <c r="E24" s="37"/>
      <c r="F24" s="37"/>
      <c r="G24" s="37"/>
      <c r="H24" s="37"/>
      <c r="I24" s="37"/>
      <c r="J24" s="37"/>
      <c r="K24" s="37"/>
      <c r="L24" s="37"/>
      <c r="M24" s="37"/>
    </row>
    <row r="25" spans="1:16" s="18" customFormat="1" x14ac:dyDescent="0.25">
      <c r="A25" s="37"/>
      <c r="B25" s="37"/>
      <c r="C25" s="37"/>
      <c r="D25" s="37"/>
      <c r="E25" s="37"/>
      <c r="F25" s="37"/>
      <c r="G25" s="37"/>
      <c r="H25" s="37"/>
      <c r="I25" s="37"/>
      <c r="J25" s="37"/>
      <c r="K25" s="37"/>
      <c r="L25" s="37"/>
      <c r="M25" s="37"/>
    </row>
    <row r="26" spans="1:16" s="18" customFormat="1" x14ac:dyDescent="0.25">
      <c r="A26" s="37"/>
      <c r="B26" s="37"/>
      <c r="C26" s="37"/>
      <c r="D26" s="37"/>
      <c r="E26" s="37"/>
      <c r="F26" s="37"/>
      <c r="G26" s="37"/>
      <c r="H26" s="37"/>
      <c r="I26" s="37"/>
      <c r="J26" s="37"/>
      <c r="K26" s="37"/>
      <c r="L26" s="37"/>
      <c r="M26" s="37"/>
    </row>
    <row r="27" spans="1:16" s="18" customFormat="1" x14ac:dyDescent="0.25">
      <c r="A27" s="37"/>
      <c r="B27" s="37"/>
      <c r="C27" s="37"/>
      <c r="D27" s="37"/>
      <c r="E27" s="37"/>
      <c r="F27" s="37"/>
      <c r="G27" s="37"/>
      <c r="H27" s="37"/>
      <c r="I27" s="37"/>
      <c r="J27" s="37"/>
      <c r="K27" s="37"/>
      <c r="L27" s="37"/>
      <c r="M27" s="37"/>
    </row>
    <row r="28" spans="1:16" s="18" customFormat="1" x14ac:dyDescent="0.25">
      <c r="A28" s="37"/>
      <c r="B28" s="37"/>
      <c r="C28" s="37"/>
      <c r="D28" s="37"/>
      <c r="E28" s="37"/>
      <c r="F28" s="37"/>
      <c r="G28" s="37"/>
      <c r="H28" s="37"/>
      <c r="I28" s="37"/>
      <c r="J28" s="37"/>
      <c r="K28" s="37"/>
      <c r="L28" s="37"/>
      <c r="M28" s="37"/>
    </row>
    <row r="29" spans="1:16" s="18" customFormat="1" x14ac:dyDescent="0.25">
      <c r="A29" s="37"/>
      <c r="B29" s="37"/>
      <c r="C29" s="37"/>
      <c r="D29" s="37"/>
      <c r="E29" s="37"/>
      <c r="F29" s="37"/>
      <c r="G29" s="37"/>
      <c r="H29" s="37"/>
      <c r="I29" s="37"/>
      <c r="J29" s="37"/>
      <c r="K29" s="37"/>
      <c r="L29" s="37"/>
      <c r="M29" s="37"/>
    </row>
    <row r="30" spans="1:16" s="18" customFormat="1" x14ac:dyDescent="0.25"/>
    <row r="31" spans="1:16" s="18" customFormat="1" x14ac:dyDescent="0.25"/>
    <row r="32" spans="1:16" s="18" customFormat="1" x14ac:dyDescent="0.25"/>
    <row r="33" s="18" customFormat="1" x14ac:dyDescent="0.25"/>
    <row r="34" s="18" customFormat="1" x14ac:dyDescent="0.25"/>
    <row r="35" s="18" customFormat="1" x14ac:dyDescent="0.25"/>
    <row r="36" s="18" customFormat="1" x14ac:dyDescent="0.25"/>
    <row r="37" s="18" customFormat="1" x14ac:dyDescent="0.25"/>
    <row r="38" s="18" customFormat="1" x14ac:dyDescent="0.25"/>
    <row r="39" s="18" customFormat="1" x14ac:dyDescent="0.25"/>
    <row r="40" s="18" customFormat="1" x14ac:dyDescent="0.25"/>
    <row r="41" s="18" customFormat="1" x14ac:dyDescent="0.25"/>
    <row r="42" s="18" customFormat="1" x14ac:dyDescent="0.25"/>
    <row r="43" s="18" customFormat="1" x14ac:dyDescent="0.25"/>
    <row r="44" s="18" customFormat="1" x14ac:dyDescent="0.25"/>
    <row r="45" s="18" customFormat="1" x14ac:dyDescent="0.25"/>
    <row r="46" s="18" customFormat="1" x14ac:dyDescent="0.25"/>
    <row r="47" s="18" customFormat="1" x14ac:dyDescent="0.25"/>
    <row r="48" s="18" customFormat="1" x14ac:dyDescent="0.25"/>
    <row r="49" s="18" customFormat="1" x14ac:dyDescent="0.25"/>
    <row r="50" s="18" customFormat="1" x14ac:dyDescent="0.25"/>
    <row r="51" s="18" customFormat="1" x14ac:dyDescent="0.25"/>
    <row r="52" s="18" customFormat="1" x14ac:dyDescent="0.25"/>
    <row r="53" s="18" customFormat="1" x14ac:dyDescent="0.25"/>
    <row r="54" s="18" customFormat="1" x14ac:dyDescent="0.25"/>
    <row r="55" s="18" customFormat="1" x14ac:dyDescent="0.25"/>
    <row r="56" s="18" customFormat="1" x14ac:dyDescent="0.25"/>
    <row r="57" s="18" customFormat="1" x14ac:dyDescent="0.25"/>
    <row r="58" s="18" customFormat="1" x14ac:dyDescent="0.25"/>
    <row r="59" s="18" customFormat="1" x14ac:dyDescent="0.25"/>
    <row r="60" s="18" customFormat="1" x14ac:dyDescent="0.25"/>
    <row r="61" s="18" customFormat="1" x14ac:dyDescent="0.25"/>
    <row r="62" s="18" customFormat="1" x14ac:dyDescent="0.25"/>
    <row r="63" s="18" customFormat="1" x14ac:dyDescent="0.25"/>
    <row r="64" s="18" customFormat="1" x14ac:dyDescent="0.25"/>
    <row r="65" s="18" customFormat="1" x14ac:dyDescent="0.25"/>
    <row r="66" s="18" customFormat="1" x14ac:dyDescent="0.25"/>
    <row r="67" s="18" customFormat="1" x14ac:dyDescent="0.25"/>
    <row r="68" s="18" customFormat="1" x14ac:dyDescent="0.25"/>
    <row r="69" s="18" customFormat="1" x14ac:dyDescent="0.25"/>
    <row r="70" s="18" customFormat="1" x14ac:dyDescent="0.25"/>
    <row r="71" s="18" customFormat="1" x14ac:dyDescent="0.25"/>
    <row r="72" s="18" customFormat="1" x14ac:dyDescent="0.25"/>
  </sheetData>
  <sheetProtection selectLockedCells="1"/>
  <conditionalFormatting sqref="F4">
    <cfRule type="dataBar" priority="1">
      <dataBar>
        <cfvo type="min"/>
        <cfvo type="max"/>
        <color rgb="FF638EC6"/>
      </dataBar>
      <extLst>
        <ext xmlns:x14="http://schemas.microsoft.com/office/spreadsheetml/2009/9/main" uri="{B025F937-C7B1-47D3-B67F-A62EFF666E3E}">
          <x14:id>{D9939509-D326-4A95-AEBE-68F7B796A63F}</x14:id>
        </ext>
      </extLst>
    </cfRule>
  </conditionalFormatting>
  <conditionalFormatting sqref="K9:L21">
    <cfRule type="dataBar" priority="38">
      <dataBar>
        <cfvo type="min"/>
        <cfvo type="max"/>
        <color rgb="FF638EC6"/>
      </dataBar>
      <extLst>
        <ext xmlns:x14="http://schemas.microsoft.com/office/spreadsheetml/2009/9/main" uri="{B025F937-C7B1-47D3-B67F-A62EFF666E3E}">
          <x14:id>{8F81CE9F-F0A0-44B0-9D9E-9F76A4047CB9}</x14:id>
        </ext>
      </extLst>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101" r:id="rId4" name="Spinner 5">
              <controlPr defaultSize="0" autoPict="0">
                <anchor moveWithCells="1" sizeWithCells="1">
                  <from>
                    <xdr:col>3</xdr:col>
                    <xdr:colOff>752475</xdr:colOff>
                    <xdr:row>3</xdr:row>
                    <xdr:rowOff>0</xdr:rowOff>
                  </from>
                  <to>
                    <xdr:col>4</xdr:col>
                    <xdr:colOff>809625</xdr:colOff>
                    <xdr:row>4</xdr:row>
                    <xdr:rowOff>9525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D9939509-D326-4A95-AEBE-68F7B796A63F}">
            <x14:dataBar minLength="0" maxLength="100" border="1" negativeBarBorderColorSameAsPositive="0">
              <x14:cfvo type="autoMin"/>
              <x14:cfvo type="autoMax"/>
              <x14:borderColor rgb="FF638EC6"/>
              <x14:negativeFillColor rgb="FFFF0000"/>
              <x14:negativeBorderColor rgb="FFFF0000"/>
              <x14:axisColor rgb="FF000000"/>
            </x14:dataBar>
          </x14:cfRule>
          <xm:sqref>F4</xm:sqref>
        </x14:conditionalFormatting>
        <x14:conditionalFormatting xmlns:xm="http://schemas.microsoft.com/office/excel/2006/main">
          <x14:cfRule type="dataBar" id="{8F81CE9F-F0A0-44B0-9D9E-9F76A4047CB9}">
            <x14:dataBar minLength="0" maxLength="100" border="1" negativeBarBorderColorSameAsPositive="0">
              <x14:cfvo type="autoMin"/>
              <x14:cfvo type="autoMax"/>
              <x14:borderColor rgb="FF638EC6"/>
              <x14:negativeFillColor rgb="FFFF0000"/>
              <x14:negativeBorderColor rgb="FFFF0000"/>
              <x14:axisColor rgb="FF000000"/>
            </x14:dataBar>
          </x14:cfRule>
          <xm:sqref>K9:L21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K74"/>
  <sheetViews>
    <sheetView zoomScale="80" zoomScaleNormal="80" workbookViewId="0">
      <selection activeCell="B21" sqref="B21"/>
    </sheetView>
  </sheetViews>
  <sheetFormatPr baseColWidth="10" defaultRowHeight="15" x14ac:dyDescent="0.25"/>
  <cols>
    <col min="1" max="1" width="3.7109375" style="18" customWidth="1"/>
    <col min="2" max="2" width="22.7109375" style="12" customWidth="1"/>
    <col min="3" max="33" width="5" style="40" customWidth="1"/>
    <col min="34" max="45" width="6" style="12" customWidth="1"/>
    <col min="46" max="47" width="6" style="18" customWidth="1"/>
    <col min="48" max="63" width="11.42578125" style="18"/>
    <col min="64" max="16384" width="11.42578125" style="12"/>
  </cols>
  <sheetData>
    <row r="1" spans="1:46" s="18" customFormat="1" ht="9.9499999999999993" customHeight="1" x14ac:dyDescent="0.25">
      <c r="A1" s="15">
        <v>5</v>
      </c>
      <c r="B1" s="16">
        <f>DATE('1 ANNEE'!F4,A1+1,1)-1</f>
        <v>45443</v>
      </c>
      <c r="C1" s="15"/>
      <c r="D1" s="15"/>
      <c r="E1" s="15"/>
      <c r="F1" s="187"/>
      <c r="G1" s="187"/>
      <c r="H1" s="187"/>
      <c r="I1" s="332"/>
      <c r="J1" s="333"/>
      <c r="K1" s="187"/>
      <c r="L1" s="187"/>
      <c r="M1" s="187"/>
      <c r="N1" s="187"/>
      <c r="O1" s="187"/>
      <c r="P1" s="187"/>
      <c r="Q1" s="187"/>
      <c r="R1" s="187"/>
      <c r="S1" s="187"/>
      <c r="T1" s="187"/>
      <c r="U1" s="187"/>
      <c r="V1" s="187"/>
      <c r="W1" s="187"/>
      <c r="X1" s="187"/>
      <c r="Y1" s="187"/>
      <c r="Z1" s="187"/>
      <c r="AA1" s="187"/>
      <c r="AB1" s="187"/>
      <c r="AC1" s="187"/>
      <c r="AD1" s="187"/>
      <c r="AE1" s="187"/>
      <c r="AF1" s="187"/>
      <c r="AG1" s="187"/>
      <c r="AH1" s="17"/>
      <c r="AI1" s="17"/>
    </row>
    <row r="2" spans="1:46" s="18" customFormat="1" ht="9.9499999999999993" customHeight="1" thickBot="1" x14ac:dyDescent="0.3">
      <c r="A2" s="19"/>
      <c r="B2" s="16">
        <f>DATE('1 ANNEE'!F4,A1,1)</f>
        <v>45413</v>
      </c>
      <c r="C2" s="15"/>
      <c r="D2" s="15"/>
      <c r="E2" s="15"/>
      <c r="F2" s="187"/>
      <c r="G2" s="187"/>
      <c r="H2" s="187"/>
      <c r="I2" s="187"/>
      <c r="J2" s="187"/>
      <c r="K2" s="187"/>
      <c r="L2" s="187"/>
      <c r="M2" s="187"/>
      <c r="N2" s="187"/>
      <c r="O2" s="187"/>
      <c r="P2" s="187"/>
      <c r="Q2" s="187"/>
      <c r="R2" s="187"/>
      <c r="S2" s="187"/>
      <c r="T2" s="187"/>
      <c r="U2" s="187"/>
      <c r="V2" s="187"/>
      <c r="W2" s="187"/>
      <c r="X2" s="187"/>
      <c r="Y2" s="187"/>
      <c r="Z2" s="187"/>
      <c r="AA2" s="187"/>
      <c r="AB2" s="187"/>
      <c r="AC2" s="187"/>
      <c r="AD2" s="187"/>
      <c r="AE2" s="187"/>
      <c r="AF2" s="187"/>
      <c r="AG2" s="187"/>
      <c r="AH2" s="17"/>
      <c r="AI2" s="17"/>
    </row>
    <row r="3" spans="1:46" ht="18" customHeight="1" thickTop="1" x14ac:dyDescent="0.25">
      <c r="B3" s="20"/>
      <c r="C3" s="21"/>
      <c r="D3" s="21"/>
      <c r="E3" s="21"/>
      <c r="F3" s="21"/>
      <c r="G3" s="21"/>
      <c r="H3" s="21"/>
      <c r="I3" s="21"/>
      <c r="J3" s="21"/>
      <c r="K3" s="21"/>
      <c r="L3" s="21"/>
      <c r="M3" s="21"/>
      <c r="N3" s="21"/>
      <c r="O3" s="22" t="str">
        <f>"MAI "&amp;TEXT(B2,"aaaa")</f>
        <v>MAI 2024</v>
      </c>
      <c r="P3" s="22"/>
      <c r="Q3" s="22"/>
      <c r="R3" s="22"/>
      <c r="S3" s="22"/>
      <c r="T3" s="21"/>
      <c r="U3" s="21"/>
      <c r="V3" s="21"/>
      <c r="W3" s="21"/>
      <c r="X3" s="21"/>
      <c r="Y3" s="21"/>
      <c r="Z3" s="21"/>
      <c r="AA3" s="21"/>
      <c r="AB3" s="21"/>
      <c r="AC3" s="21"/>
      <c r="AD3" s="21"/>
      <c r="AE3" s="21"/>
      <c r="AF3" s="21"/>
      <c r="AG3" s="21"/>
      <c r="AH3" s="23"/>
      <c r="AI3" s="23"/>
      <c r="AJ3" s="23"/>
      <c r="AK3" s="23"/>
      <c r="AL3" s="23"/>
      <c r="AM3" s="24"/>
      <c r="AN3" s="189"/>
      <c r="AO3" s="189"/>
      <c r="AP3" s="189"/>
      <c r="AQ3" s="189"/>
      <c r="AR3" s="189"/>
      <c r="AS3" s="189"/>
      <c r="AT3" s="189"/>
    </row>
    <row r="4" spans="1:46" ht="18" customHeight="1" x14ac:dyDescent="0.35">
      <c r="B4" s="25"/>
      <c r="C4" s="26"/>
      <c r="D4" s="26"/>
      <c r="E4" s="26"/>
      <c r="F4" s="26"/>
      <c r="G4" s="26"/>
      <c r="H4" s="26"/>
      <c r="I4" s="26"/>
      <c r="J4" s="26"/>
      <c r="K4" s="26"/>
      <c r="L4" s="26"/>
      <c r="M4" s="26"/>
      <c r="N4" s="26"/>
      <c r="O4" s="27" t="s">
        <v>22</v>
      </c>
      <c r="P4" s="26"/>
      <c r="Q4" s="26"/>
      <c r="R4" s="26"/>
      <c r="S4" s="26"/>
      <c r="T4" s="26"/>
      <c r="U4" s="26"/>
      <c r="V4" s="26"/>
      <c r="W4" s="26"/>
      <c r="X4" s="26"/>
      <c r="Y4" s="26"/>
      <c r="Z4" s="26"/>
      <c r="AA4" s="26"/>
      <c r="AB4" s="26"/>
      <c r="AC4" s="26"/>
      <c r="AD4" s="26"/>
      <c r="AE4" s="26"/>
      <c r="AF4" s="26"/>
      <c r="AG4" s="26"/>
      <c r="AH4" s="28"/>
      <c r="AI4" s="28"/>
      <c r="AJ4" s="28"/>
      <c r="AK4" s="28"/>
      <c r="AL4" s="28"/>
      <c r="AM4" s="29"/>
      <c r="AN4" s="189"/>
      <c r="AO4" s="189"/>
      <c r="AP4" s="189"/>
      <c r="AQ4" s="189"/>
      <c r="AR4" s="189"/>
      <c r="AS4" s="189"/>
      <c r="AT4" s="189"/>
    </row>
    <row r="5" spans="1:46" ht="18" customHeight="1" thickBot="1" x14ac:dyDescent="0.4">
      <c r="B5" s="25"/>
      <c r="C5" s="30"/>
      <c r="D5" s="31"/>
      <c r="E5" s="26"/>
      <c r="F5" s="31"/>
      <c r="G5" s="26"/>
      <c r="H5" s="26"/>
      <c r="I5" s="26"/>
      <c r="J5" s="26"/>
      <c r="K5" s="26"/>
      <c r="L5" s="26"/>
      <c r="M5" s="26"/>
      <c r="N5" s="26"/>
      <c r="O5" s="32" t="str">
        <f>"Période    du    "&amp;TEXT(B2,"jj mmmm aaaa")&amp;"    au    "&amp;TEXT(B1,"jj mmmm aaaa")</f>
        <v>Période    du    01 mai 2024    au    31 mai 2024</v>
      </c>
      <c r="P5" s="26"/>
      <c r="Q5" s="26"/>
      <c r="R5" s="26"/>
      <c r="S5" s="26"/>
      <c r="T5" s="26"/>
      <c r="U5" s="26"/>
      <c r="V5" s="26"/>
      <c r="W5" s="26"/>
      <c r="X5" s="26"/>
      <c r="Y5" s="26"/>
      <c r="Z5" s="26"/>
      <c r="AA5" s="26"/>
      <c r="AB5" s="26"/>
      <c r="AC5" s="26"/>
      <c r="AD5" s="26"/>
      <c r="AE5" s="26"/>
      <c r="AF5" s="26"/>
      <c r="AG5" s="26"/>
      <c r="AH5" s="28"/>
      <c r="AI5" s="28"/>
      <c r="AJ5" s="28"/>
      <c r="AK5" s="28"/>
      <c r="AL5" s="28"/>
      <c r="AM5" s="29"/>
      <c r="AN5" s="189"/>
      <c r="AO5" s="189"/>
      <c r="AP5" s="223"/>
      <c r="AQ5" s="223"/>
      <c r="AR5" s="223"/>
      <c r="AS5" s="223"/>
      <c r="AT5" s="189"/>
    </row>
    <row r="6" spans="1:46" ht="18" customHeight="1" thickTop="1" x14ac:dyDescent="0.25">
      <c r="B6" s="324" t="s">
        <v>53</v>
      </c>
      <c r="C6" s="34">
        <f>DATE('1 ANNEE'!F4,A1,1)</f>
        <v>45413</v>
      </c>
      <c r="D6" s="34">
        <f>C6+1</f>
        <v>45414</v>
      </c>
      <c r="E6" s="34">
        <f t="shared" ref="E6:AG6" si="0">D6+1</f>
        <v>45415</v>
      </c>
      <c r="F6" s="34">
        <f t="shared" si="0"/>
        <v>45416</v>
      </c>
      <c r="G6" s="34">
        <f t="shared" si="0"/>
        <v>45417</v>
      </c>
      <c r="H6" s="34">
        <f t="shared" si="0"/>
        <v>45418</v>
      </c>
      <c r="I6" s="34">
        <f t="shared" si="0"/>
        <v>45419</v>
      </c>
      <c r="J6" s="34">
        <f t="shared" si="0"/>
        <v>45420</v>
      </c>
      <c r="K6" s="34">
        <f t="shared" si="0"/>
        <v>45421</v>
      </c>
      <c r="L6" s="34">
        <f t="shared" si="0"/>
        <v>45422</v>
      </c>
      <c r="M6" s="34">
        <f t="shared" si="0"/>
        <v>45423</v>
      </c>
      <c r="N6" s="34">
        <f t="shared" si="0"/>
        <v>45424</v>
      </c>
      <c r="O6" s="34">
        <f t="shared" si="0"/>
        <v>45425</v>
      </c>
      <c r="P6" s="34">
        <f t="shared" si="0"/>
        <v>45426</v>
      </c>
      <c r="Q6" s="34">
        <f t="shared" si="0"/>
        <v>45427</v>
      </c>
      <c r="R6" s="34">
        <f t="shared" si="0"/>
        <v>45428</v>
      </c>
      <c r="S6" s="34">
        <f t="shared" si="0"/>
        <v>45429</v>
      </c>
      <c r="T6" s="34">
        <f t="shared" si="0"/>
        <v>45430</v>
      </c>
      <c r="U6" s="34">
        <f t="shared" si="0"/>
        <v>45431</v>
      </c>
      <c r="V6" s="34">
        <f t="shared" si="0"/>
        <v>45432</v>
      </c>
      <c r="W6" s="34">
        <f t="shared" si="0"/>
        <v>45433</v>
      </c>
      <c r="X6" s="34">
        <f t="shared" si="0"/>
        <v>45434</v>
      </c>
      <c r="Y6" s="34">
        <f t="shared" si="0"/>
        <v>45435</v>
      </c>
      <c r="Z6" s="34">
        <f t="shared" si="0"/>
        <v>45436</v>
      </c>
      <c r="AA6" s="34">
        <f t="shared" si="0"/>
        <v>45437</v>
      </c>
      <c r="AB6" s="34">
        <f t="shared" si="0"/>
        <v>45438</v>
      </c>
      <c r="AC6" s="34">
        <f t="shared" si="0"/>
        <v>45439</v>
      </c>
      <c r="AD6" s="34">
        <f t="shared" si="0"/>
        <v>45440</v>
      </c>
      <c r="AE6" s="34">
        <f t="shared" si="0"/>
        <v>45441</v>
      </c>
      <c r="AF6" s="34">
        <f t="shared" si="0"/>
        <v>45442</v>
      </c>
      <c r="AG6" s="104">
        <f t="shared" si="0"/>
        <v>45443</v>
      </c>
      <c r="AH6" s="353" t="s">
        <v>23</v>
      </c>
      <c r="AI6" s="355" t="s">
        <v>24</v>
      </c>
      <c r="AJ6" s="338" t="s">
        <v>25</v>
      </c>
      <c r="AK6" s="334" t="s">
        <v>30</v>
      </c>
      <c r="AL6" s="336" t="s">
        <v>48</v>
      </c>
      <c r="AM6" s="340" t="s">
        <v>26</v>
      </c>
      <c r="AN6" s="190"/>
      <c r="AO6" s="190"/>
      <c r="AP6" s="342" t="s">
        <v>27</v>
      </c>
      <c r="AQ6" s="328" t="s">
        <v>28</v>
      </c>
      <c r="AR6" s="330" t="s">
        <v>29</v>
      </c>
      <c r="AS6" s="326" t="s">
        <v>36</v>
      </c>
    </row>
    <row r="7" spans="1:46" ht="18" customHeight="1" thickBot="1" x14ac:dyDescent="0.3">
      <c r="B7" s="325"/>
      <c r="C7" s="162">
        <f>WEEKDAY(C6)</f>
        <v>4</v>
      </c>
      <c r="D7" s="162">
        <f t="shared" ref="D7:V7" si="1">WEEKDAY(D6)</f>
        <v>5</v>
      </c>
      <c r="E7" s="162">
        <f t="shared" si="1"/>
        <v>6</v>
      </c>
      <c r="F7" s="162">
        <f t="shared" si="1"/>
        <v>7</v>
      </c>
      <c r="G7" s="162">
        <f t="shared" si="1"/>
        <v>1</v>
      </c>
      <c r="H7" s="162">
        <f t="shared" si="1"/>
        <v>2</v>
      </c>
      <c r="I7" s="162">
        <f t="shared" si="1"/>
        <v>3</v>
      </c>
      <c r="J7" s="162">
        <f t="shared" si="1"/>
        <v>4</v>
      </c>
      <c r="K7" s="162">
        <f t="shared" si="1"/>
        <v>5</v>
      </c>
      <c r="L7" s="162">
        <f t="shared" si="1"/>
        <v>6</v>
      </c>
      <c r="M7" s="162">
        <f t="shared" si="1"/>
        <v>7</v>
      </c>
      <c r="N7" s="162">
        <f t="shared" si="1"/>
        <v>1</v>
      </c>
      <c r="O7" s="162">
        <f t="shared" si="1"/>
        <v>2</v>
      </c>
      <c r="P7" s="162">
        <f t="shared" si="1"/>
        <v>3</v>
      </c>
      <c r="Q7" s="162">
        <f t="shared" si="1"/>
        <v>4</v>
      </c>
      <c r="R7" s="162">
        <f t="shared" si="1"/>
        <v>5</v>
      </c>
      <c r="S7" s="162">
        <f t="shared" si="1"/>
        <v>6</v>
      </c>
      <c r="T7" s="162">
        <f t="shared" si="1"/>
        <v>7</v>
      </c>
      <c r="U7" s="162">
        <f t="shared" si="1"/>
        <v>1</v>
      </c>
      <c r="V7" s="162">
        <f t="shared" si="1"/>
        <v>2</v>
      </c>
      <c r="W7" s="162">
        <f t="shared" ref="W7:AG7" si="2">WEEKDAY(W6)</f>
        <v>3</v>
      </c>
      <c r="X7" s="162">
        <f t="shared" si="2"/>
        <v>4</v>
      </c>
      <c r="Y7" s="162">
        <f t="shared" si="2"/>
        <v>5</v>
      </c>
      <c r="Z7" s="162">
        <f t="shared" si="2"/>
        <v>6</v>
      </c>
      <c r="AA7" s="162">
        <f t="shared" si="2"/>
        <v>7</v>
      </c>
      <c r="AB7" s="162">
        <f t="shared" si="2"/>
        <v>1</v>
      </c>
      <c r="AC7" s="162">
        <f t="shared" si="2"/>
        <v>2</v>
      </c>
      <c r="AD7" s="162">
        <f t="shared" si="2"/>
        <v>3</v>
      </c>
      <c r="AE7" s="162">
        <f t="shared" si="2"/>
        <v>4</v>
      </c>
      <c r="AF7" s="162">
        <f t="shared" si="2"/>
        <v>5</v>
      </c>
      <c r="AG7" s="163">
        <f t="shared" si="2"/>
        <v>6</v>
      </c>
      <c r="AH7" s="354"/>
      <c r="AI7" s="356"/>
      <c r="AJ7" s="339"/>
      <c r="AK7" s="335"/>
      <c r="AL7" s="337"/>
      <c r="AM7" s="341"/>
      <c r="AN7" s="190"/>
      <c r="AO7" s="190"/>
      <c r="AP7" s="343"/>
      <c r="AQ7" s="329"/>
      <c r="AR7" s="331"/>
      <c r="AS7" s="327"/>
    </row>
    <row r="8" spans="1:46" ht="21.95" customHeight="1" thickTop="1" x14ac:dyDescent="0.3">
      <c r="B8" s="323" t="str">
        <f>REPT('2 AVRIL'!B8,1)</f>
        <v>1</v>
      </c>
      <c r="C8" s="108"/>
      <c r="D8" s="108"/>
      <c r="E8" s="108"/>
      <c r="F8" s="108"/>
      <c r="G8" s="108"/>
      <c r="H8" s="108"/>
      <c r="I8" s="108"/>
      <c r="J8" s="108"/>
      <c r="K8" s="108"/>
      <c r="L8" s="108"/>
      <c r="M8" s="108"/>
      <c r="N8" s="108"/>
      <c r="O8" s="108"/>
      <c r="P8" s="108"/>
      <c r="Q8" s="108"/>
      <c r="R8" s="108"/>
      <c r="S8" s="108"/>
      <c r="T8" s="108"/>
      <c r="U8" s="108"/>
      <c r="V8" s="108"/>
      <c r="W8" s="108"/>
      <c r="X8" s="108"/>
      <c r="Y8" s="108"/>
      <c r="Z8" s="108"/>
      <c r="AA8" s="108"/>
      <c r="AB8" s="108"/>
      <c r="AC8" s="108"/>
      <c r="AD8" s="108"/>
      <c r="AE8" s="108"/>
      <c r="AF8" s="108"/>
      <c r="AG8" s="172"/>
      <c r="AH8" s="231">
        <f t="shared" ref="AH8:AH22" si="3">SUM(AI8:AM8,AL8:AL8)</f>
        <v>0</v>
      </c>
      <c r="AI8" s="135">
        <f t="shared" ref="AI8:AI22" si="4">COUNTIF(C8:AG8,"J")</f>
        <v>0</v>
      </c>
      <c r="AJ8" s="123">
        <f t="shared" ref="AJ8:AJ22" si="5">COUNTIF(C8:AG8,"N")</f>
        <v>0</v>
      </c>
      <c r="AK8" s="181">
        <f t="shared" ref="AK8:AK22" si="6">COUNTIF(B8:AF8,"JF")</f>
        <v>0</v>
      </c>
      <c r="AL8" s="181">
        <f t="shared" ref="AL8:AL22" si="7">COUNTIF(C8:AG8,"NF")</f>
        <v>0</v>
      </c>
      <c r="AM8" s="192">
        <f t="shared" ref="AM8:AM22" si="8">COUNTIF(C8:AG8,"F")</f>
        <v>0</v>
      </c>
      <c r="AN8" s="191"/>
      <c r="AO8" s="191"/>
      <c r="AP8" s="194">
        <f t="shared" ref="AP8:AP22" si="9">COUNTIF(C8:AG8,"RC")</f>
        <v>0</v>
      </c>
      <c r="AQ8" s="130">
        <f t="shared" ref="AQ8:AQ22" si="10">COUNTIF(C8:AG8,"R")</f>
        <v>0</v>
      </c>
      <c r="AR8" s="10">
        <f t="shared" ref="AR8:AR22" si="11">COUNTIF(C8:AG8,"CP")</f>
        <v>0</v>
      </c>
      <c r="AS8" s="233">
        <f t="shared" ref="AS8:AS22" si="12">COUNTIF(C8:AG8,"AM")</f>
        <v>0</v>
      </c>
    </row>
    <row r="9" spans="1:46" ht="21.95" customHeight="1" x14ac:dyDescent="0.3">
      <c r="B9" s="323" t="str">
        <f>REPT('2 AVRIL'!B9,1)</f>
        <v>2</v>
      </c>
      <c r="C9" s="45"/>
      <c r="D9" s="45"/>
      <c r="E9" s="45"/>
      <c r="F9" s="45"/>
      <c r="G9" s="108"/>
      <c r="H9" s="108"/>
      <c r="I9" s="45"/>
      <c r="J9" s="45"/>
      <c r="K9" s="116"/>
      <c r="L9" s="116"/>
      <c r="M9" s="45"/>
      <c r="N9" s="45"/>
      <c r="O9" s="45"/>
      <c r="P9" s="45"/>
      <c r="Q9" s="45"/>
      <c r="R9" s="45"/>
      <c r="S9" s="45"/>
      <c r="T9" s="45"/>
      <c r="U9" s="45"/>
      <c r="V9" s="116"/>
      <c r="W9" s="45"/>
      <c r="X9" s="45"/>
      <c r="Y9" s="45"/>
      <c r="Z9" s="45"/>
      <c r="AA9" s="45"/>
      <c r="AB9" s="45"/>
      <c r="AC9" s="45"/>
      <c r="AD9" s="45"/>
      <c r="AE9" s="45"/>
      <c r="AF9" s="45"/>
      <c r="AG9" s="77"/>
      <c r="AH9" s="231">
        <f t="shared" si="3"/>
        <v>0</v>
      </c>
      <c r="AI9" s="135">
        <f t="shared" si="4"/>
        <v>0</v>
      </c>
      <c r="AJ9" s="123">
        <f t="shared" si="5"/>
        <v>0</v>
      </c>
      <c r="AK9" s="182">
        <f t="shared" si="6"/>
        <v>0</v>
      </c>
      <c r="AL9" s="182">
        <f t="shared" si="7"/>
        <v>0</v>
      </c>
      <c r="AM9" s="192">
        <f t="shared" si="8"/>
        <v>0</v>
      </c>
      <c r="AN9" s="191"/>
      <c r="AO9" s="191"/>
      <c r="AP9" s="194">
        <f t="shared" si="9"/>
        <v>0</v>
      </c>
      <c r="AQ9" s="130">
        <f t="shared" si="10"/>
        <v>0</v>
      </c>
      <c r="AR9" s="10">
        <f t="shared" si="11"/>
        <v>0</v>
      </c>
      <c r="AS9" s="233">
        <f t="shared" si="12"/>
        <v>0</v>
      </c>
    </row>
    <row r="10" spans="1:46" ht="21.95" customHeight="1" x14ac:dyDescent="0.3">
      <c r="B10" s="323" t="str">
        <f>REPT('2 AVRIL'!B10,1)</f>
        <v>3</v>
      </c>
      <c r="C10" s="45"/>
      <c r="D10" s="73"/>
      <c r="E10" s="73"/>
      <c r="F10" s="45"/>
      <c r="G10" s="45"/>
      <c r="H10" s="45"/>
      <c r="I10" s="45"/>
      <c r="J10" s="116"/>
      <c r="K10" s="116"/>
      <c r="L10" s="73"/>
      <c r="M10" s="45"/>
      <c r="N10" s="45"/>
      <c r="O10" s="42"/>
      <c r="P10" s="73"/>
      <c r="Q10" s="73"/>
      <c r="R10" s="45"/>
      <c r="S10" s="45"/>
      <c r="T10" s="73"/>
      <c r="U10" s="73"/>
      <c r="V10" s="301"/>
      <c r="W10" s="45"/>
      <c r="X10" s="45"/>
      <c r="Y10" s="73"/>
      <c r="Z10" s="73"/>
      <c r="AA10" s="73"/>
      <c r="AB10" s="45"/>
      <c r="AC10" s="45"/>
      <c r="AD10" s="73"/>
      <c r="AE10" s="73"/>
      <c r="AF10" s="301"/>
      <c r="AG10" s="77"/>
      <c r="AH10" s="231">
        <f t="shared" si="3"/>
        <v>0</v>
      </c>
      <c r="AI10" s="135">
        <f t="shared" si="4"/>
        <v>0</v>
      </c>
      <c r="AJ10" s="123">
        <f t="shared" si="5"/>
        <v>0</v>
      </c>
      <c r="AK10" s="182">
        <f t="shared" si="6"/>
        <v>0</v>
      </c>
      <c r="AL10" s="182">
        <f t="shared" si="7"/>
        <v>0</v>
      </c>
      <c r="AM10" s="192">
        <f t="shared" si="8"/>
        <v>0</v>
      </c>
      <c r="AN10" s="191"/>
      <c r="AO10" s="191"/>
      <c r="AP10" s="194">
        <f t="shared" si="9"/>
        <v>0</v>
      </c>
      <c r="AQ10" s="130">
        <f t="shared" si="10"/>
        <v>0</v>
      </c>
      <c r="AR10" s="10">
        <f t="shared" si="11"/>
        <v>0</v>
      </c>
      <c r="AS10" s="233">
        <f t="shared" si="12"/>
        <v>0</v>
      </c>
    </row>
    <row r="11" spans="1:46" ht="21.95" customHeight="1" x14ac:dyDescent="0.3">
      <c r="B11" s="323" t="str">
        <f>REPT('2 AVRIL'!B11,1)</f>
        <v>4</v>
      </c>
      <c r="C11" s="45"/>
      <c r="D11" s="45"/>
      <c r="E11" s="42"/>
      <c r="F11" s="45"/>
      <c r="G11" s="45"/>
      <c r="H11" s="45"/>
      <c r="I11" s="45"/>
      <c r="J11" s="45"/>
      <c r="K11" s="45"/>
      <c r="L11" s="45"/>
      <c r="M11" s="45"/>
      <c r="N11" s="42"/>
      <c r="O11" s="45"/>
      <c r="P11" s="45"/>
      <c r="Q11" s="45"/>
      <c r="R11" s="45"/>
      <c r="S11" s="45"/>
      <c r="T11" s="45"/>
      <c r="U11" s="45"/>
      <c r="V11" s="45"/>
      <c r="W11" s="45"/>
      <c r="X11" s="45"/>
      <c r="Y11" s="45"/>
      <c r="Z11" s="45"/>
      <c r="AA11" s="45"/>
      <c r="AB11" s="45"/>
      <c r="AC11" s="45"/>
      <c r="AD11" s="45"/>
      <c r="AE11" s="45"/>
      <c r="AF11" s="45"/>
      <c r="AG11" s="77"/>
      <c r="AH11" s="231">
        <f t="shared" si="3"/>
        <v>0</v>
      </c>
      <c r="AI11" s="135">
        <f t="shared" si="4"/>
        <v>0</v>
      </c>
      <c r="AJ11" s="123">
        <f t="shared" si="5"/>
        <v>0</v>
      </c>
      <c r="AK11" s="182">
        <f t="shared" si="6"/>
        <v>0</v>
      </c>
      <c r="AL11" s="182">
        <f t="shared" si="7"/>
        <v>0</v>
      </c>
      <c r="AM11" s="192">
        <f t="shared" si="8"/>
        <v>0</v>
      </c>
      <c r="AN11" s="191"/>
      <c r="AO11" s="191"/>
      <c r="AP11" s="194">
        <f t="shared" si="9"/>
        <v>0</v>
      </c>
      <c r="AQ11" s="130">
        <f t="shared" si="10"/>
        <v>0</v>
      </c>
      <c r="AR11" s="10">
        <f t="shared" si="11"/>
        <v>0</v>
      </c>
      <c r="AS11" s="233">
        <f t="shared" si="12"/>
        <v>0</v>
      </c>
    </row>
    <row r="12" spans="1:46" ht="21.95" customHeight="1" x14ac:dyDescent="0.3">
      <c r="B12" s="323" t="str">
        <f>REPT('2 AVRIL'!B12,1)</f>
        <v>5</v>
      </c>
      <c r="C12" s="45"/>
      <c r="D12" s="45"/>
      <c r="E12" s="45"/>
      <c r="F12" s="45"/>
      <c r="G12" s="42"/>
      <c r="H12" s="45"/>
      <c r="I12" s="45"/>
      <c r="J12" s="45"/>
      <c r="K12" s="116"/>
      <c r="L12" s="45"/>
      <c r="M12" s="45"/>
      <c r="N12" s="45"/>
      <c r="O12" s="45"/>
      <c r="P12" s="45"/>
      <c r="Q12" s="45"/>
      <c r="R12" s="45"/>
      <c r="S12" s="45"/>
      <c r="T12" s="45"/>
      <c r="U12" s="45"/>
      <c r="V12" s="45"/>
      <c r="W12" s="45"/>
      <c r="X12" s="45"/>
      <c r="Y12" s="45"/>
      <c r="Z12" s="45"/>
      <c r="AA12" s="45"/>
      <c r="AB12" s="42"/>
      <c r="AC12" s="45"/>
      <c r="AD12" s="45"/>
      <c r="AE12" s="45"/>
      <c r="AF12" s="45"/>
      <c r="AG12" s="77"/>
      <c r="AH12" s="231">
        <f t="shared" si="3"/>
        <v>0</v>
      </c>
      <c r="AI12" s="135">
        <f t="shared" si="4"/>
        <v>0</v>
      </c>
      <c r="AJ12" s="123">
        <f t="shared" si="5"/>
        <v>0</v>
      </c>
      <c r="AK12" s="182">
        <f t="shared" si="6"/>
        <v>0</v>
      </c>
      <c r="AL12" s="182">
        <f t="shared" si="7"/>
        <v>0</v>
      </c>
      <c r="AM12" s="192">
        <f t="shared" si="8"/>
        <v>0</v>
      </c>
      <c r="AN12" s="191"/>
      <c r="AO12" s="191"/>
      <c r="AP12" s="194">
        <f t="shared" si="9"/>
        <v>0</v>
      </c>
      <c r="AQ12" s="130">
        <f t="shared" si="10"/>
        <v>0</v>
      </c>
      <c r="AR12" s="10">
        <f t="shared" si="11"/>
        <v>0</v>
      </c>
      <c r="AS12" s="233">
        <f t="shared" si="12"/>
        <v>0</v>
      </c>
    </row>
    <row r="13" spans="1:46" ht="21.95" customHeight="1" x14ac:dyDescent="0.3">
      <c r="B13" s="323" t="str">
        <f>REPT('2 AVRIL'!B13,1)</f>
        <v>6</v>
      </c>
      <c r="C13" s="301"/>
      <c r="D13" s="45"/>
      <c r="E13" s="42"/>
      <c r="F13" s="73"/>
      <c r="G13" s="73"/>
      <c r="H13" s="45"/>
      <c r="I13" s="45"/>
      <c r="J13" s="73"/>
      <c r="K13" s="301"/>
      <c r="L13" s="45"/>
      <c r="M13" s="73"/>
      <c r="N13" s="73"/>
      <c r="O13" s="42"/>
      <c r="P13" s="45"/>
      <c r="Q13" s="45"/>
      <c r="R13" s="73"/>
      <c r="S13" s="73"/>
      <c r="T13" s="45"/>
      <c r="U13" s="45"/>
      <c r="V13" s="45"/>
      <c r="W13" s="73"/>
      <c r="X13" s="73"/>
      <c r="Y13" s="45"/>
      <c r="Z13" s="45"/>
      <c r="AA13" s="45"/>
      <c r="AB13" s="73"/>
      <c r="AC13" s="73"/>
      <c r="AD13" s="45"/>
      <c r="AE13" s="45"/>
      <c r="AF13" s="45"/>
      <c r="AG13" s="73"/>
      <c r="AH13" s="231">
        <f t="shared" si="3"/>
        <v>0</v>
      </c>
      <c r="AI13" s="135">
        <f t="shared" si="4"/>
        <v>0</v>
      </c>
      <c r="AJ13" s="123">
        <f t="shared" si="5"/>
        <v>0</v>
      </c>
      <c r="AK13" s="182">
        <f t="shared" si="6"/>
        <v>0</v>
      </c>
      <c r="AL13" s="182">
        <f t="shared" si="7"/>
        <v>0</v>
      </c>
      <c r="AM13" s="192">
        <f t="shared" si="8"/>
        <v>0</v>
      </c>
      <c r="AN13" s="191"/>
      <c r="AO13" s="191"/>
      <c r="AP13" s="194">
        <f t="shared" si="9"/>
        <v>0</v>
      </c>
      <c r="AQ13" s="130">
        <f t="shared" si="10"/>
        <v>0</v>
      </c>
      <c r="AR13" s="10">
        <f t="shared" si="11"/>
        <v>0</v>
      </c>
      <c r="AS13" s="233">
        <f t="shared" si="12"/>
        <v>0</v>
      </c>
    </row>
    <row r="14" spans="1:46" ht="21.95" customHeight="1" x14ac:dyDescent="0.3">
      <c r="B14" s="323" t="str">
        <f>REPT('2 AVRIL'!B14,1)</f>
        <v>7</v>
      </c>
      <c r="C14" s="251"/>
      <c r="D14" s="251"/>
      <c r="E14" s="251"/>
      <c r="F14" s="251"/>
      <c r="G14" s="42"/>
      <c r="H14" s="251"/>
      <c r="I14" s="251"/>
      <c r="J14" s="251"/>
      <c r="K14" s="251"/>
      <c r="L14" s="251"/>
      <c r="M14" s="45"/>
      <c r="N14" s="251"/>
      <c r="O14" s="251"/>
      <c r="P14" s="251"/>
      <c r="Q14" s="251"/>
      <c r="R14" s="251"/>
      <c r="S14" s="251"/>
      <c r="T14" s="45"/>
      <c r="U14" s="251"/>
      <c r="V14" s="251"/>
      <c r="W14" s="251"/>
      <c r="X14" s="251"/>
      <c r="Y14" s="251"/>
      <c r="Z14" s="251"/>
      <c r="AA14" s="45"/>
      <c r="AB14" s="251"/>
      <c r="AC14" s="251"/>
      <c r="AD14" s="251"/>
      <c r="AE14" s="251"/>
      <c r="AF14" s="251"/>
      <c r="AG14" s="251"/>
      <c r="AH14" s="231">
        <f t="shared" si="3"/>
        <v>0</v>
      </c>
      <c r="AI14" s="135">
        <f t="shared" si="4"/>
        <v>0</v>
      </c>
      <c r="AJ14" s="123">
        <f t="shared" si="5"/>
        <v>0</v>
      </c>
      <c r="AK14" s="182">
        <f t="shared" si="6"/>
        <v>0</v>
      </c>
      <c r="AL14" s="182">
        <f t="shared" si="7"/>
        <v>0</v>
      </c>
      <c r="AM14" s="192">
        <f t="shared" si="8"/>
        <v>0</v>
      </c>
      <c r="AN14" s="191"/>
      <c r="AO14" s="191"/>
      <c r="AP14" s="194">
        <f t="shared" si="9"/>
        <v>0</v>
      </c>
      <c r="AQ14" s="130">
        <f t="shared" si="10"/>
        <v>0</v>
      </c>
      <c r="AR14" s="10">
        <f t="shared" si="11"/>
        <v>0</v>
      </c>
      <c r="AS14" s="233">
        <f t="shared" si="12"/>
        <v>0</v>
      </c>
    </row>
    <row r="15" spans="1:46" ht="21.95" customHeight="1" x14ac:dyDescent="0.3">
      <c r="B15" s="323" t="str">
        <f>REPT('2 AVRIL'!B15,1)</f>
        <v>8</v>
      </c>
      <c r="C15" s="45"/>
      <c r="D15" s="45"/>
      <c r="E15" s="42"/>
      <c r="F15" s="120"/>
      <c r="G15" s="120"/>
      <c r="H15" s="45"/>
      <c r="I15" s="45"/>
      <c r="J15" s="120"/>
      <c r="K15" s="301"/>
      <c r="L15" s="45"/>
      <c r="M15" s="45"/>
      <c r="N15" s="45"/>
      <c r="O15" s="42"/>
      <c r="P15" s="45"/>
      <c r="Q15" s="45"/>
      <c r="R15" s="120"/>
      <c r="S15" s="120"/>
      <c r="T15" s="45"/>
      <c r="U15" s="45"/>
      <c r="V15" s="116"/>
      <c r="W15" s="45"/>
      <c r="X15" s="251"/>
      <c r="Y15" s="251"/>
      <c r="Z15" s="45"/>
      <c r="AA15" s="45"/>
      <c r="AB15" s="251"/>
      <c r="AC15" s="251"/>
      <c r="AD15" s="45"/>
      <c r="AE15" s="45"/>
      <c r="AF15" s="301"/>
      <c r="AG15" s="120"/>
      <c r="AH15" s="231">
        <f t="shared" si="3"/>
        <v>0</v>
      </c>
      <c r="AI15" s="135">
        <f t="shared" si="4"/>
        <v>0</v>
      </c>
      <c r="AJ15" s="123">
        <f t="shared" si="5"/>
        <v>0</v>
      </c>
      <c r="AK15" s="182">
        <f t="shared" si="6"/>
        <v>0</v>
      </c>
      <c r="AL15" s="182">
        <f t="shared" si="7"/>
        <v>0</v>
      </c>
      <c r="AM15" s="192">
        <f t="shared" si="8"/>
        <v>0</v>
      </c>
      <c r="AN15" s="191"/>
      <c r="AO15" s="191"/>
      <c r="AP15" s="194">
        <f t="shared" si="9"/>
        <v>0</v>
      </c>
      <c r="AQ15" s="130">
        <f t="shared" si="10"/>
        <v>0</v>
      </c>
      <c r="AR15" s="10">
        <f t="shared" si="11"/>
        <v>0</v>
      </c>
      <c r="AS15" s="233">
        <f t="shared" si="12"/>
        <v>0</v>
      </c>
    </row>
    <row r="16" spans="1:46" ht="21.95" customHeight="1" x14ac:dyDescent="0.3">
      <c r="B16" s="323" t="str">
        <f>REPT('2 AVRIL'!B16,1)</f>
        <v>9</v>
      </c>
      <c r="C16" s="45"/>
      <c r="D16" s="120"/>
      <c r="E16" s="120"/>
      <c r="F16" s="45"/>
      <c r="G16" s="45"/>
      <c r="H16" s="120"/>
      <c r="I16" s="120"/>
      <c r="J16" s="45"/>
      <c r="K16" s="45"/>
      <c r="L16" s="120"/>
      <c r="M16" s="120"/>
      <c r="N16" s="45"/>
      <c r="O16" s="42"/>
      <c r="P16" s="120"/>
      <c r="Q16" s="120"/>
      <c r="R16" s="45"/>
      <c r="S16" s="45"/>
      <c r="T16" s="45"/>
      <c r="U16" s="45"/>
      <c r="V16" s="301"/>
      <c r="W16" s="120"/>
      <c r="X16" s="45"/>
      <c r="Y16" s="45"/>
      <c r="Z16" s="120"/>
      <c r="AA16" s="120"/>
      <c r="AB16" s="45"/>
      <c r="AC16" s="45"/>
      <c r="AD16" s="120"/>
      <c r="AE16" s="120"/>
      <c r="AF16" s="45"/>
      <c r="AG16" s="77"/>
      <c r="AH16" s="231">
        <f t="shared" si="3"/>
        <v>0</v>
      </c>
      <c r="AI16" s="135">
        <f t="shared" si="4"/>
        <v>0</v>
      </c>
      <c r="AJ16" s="123">
        <f t="shared" si="5"/>
        <v>0</v>
      </c>
      <c r="AK16" s="182">
        <f t="shared" si="6"/>
        <v>0</v>
      </c>
      <c r="AL16" s="182">
        <f t="shared" si="7"/>
        <v>0</v>
      </c>
      <c r="AM16" s="192">
        <f t="shared" si="8"/>
        <v>0</v>
      </c>
      <c r="AN16" s="191"/>
      <c r="AO16" s="191"/>
      <c r="AP16" s="194">
        <f t="shared" si="9"/>
        <v>0</v>
      </c>
      <c r="AQ16" s="130">
        <f t="shared" si="10"/>
        <v>0</v>
      </c>
      <c r="AR16" s="10">
        <f t="shared" si="11"/>
        <v>0</v>
      </c>
      <c r="AS16" s="233">
        <f t="shared" si="12"/>
        <v>0</v>
      </c>
    </row>
    <row r="17" spans="1:45" ht="21.95" customHeight="1" x14ac:dyDescent="0.3">
      <c r="B17" s="323" t="str">
        <f>REPT('2 AVRIL'!B17,1)</f>
        <v>10</v>
      </c>
      <c r="C17" s="45"/>
      <c r="D17" s="45"/>
      <c r="E17" s="42"/>
      <c r="F17" s="45"/>
      <c r="G17" s="45"/>
      <c r="H17" s="45"/>
      <c r="I17" s="45"/>
      <c r="J17" s="45"/>
      <c r="K17" s="45"/>
      <c r="L17" s="45"/>
      <c r="M17" s="45"/>
      <c r="N17" s="45"/>
      <c r="O17" s="45"/>
      <c r="P17" s="45"/>
      <c r="Q17" s="45"/>
      <c r="R17" s="45"/>
      <c r="S17" s="45"/>
      <c r="T17" s="45"/>
      <c r="U17" s="45"/>
      <c r="V17" s="45"/>
      <c r="W17" s="45"/>
      <c r="X17" s="45"/>
      <c r="Y17" s="45"/>
      <c r="Z17" s="45"/>
      <c r="AA17" s="45"/>
      <c r="AB17" s="45"/>
      <c r="AC17" s="45"/>
      <c r="AD17" s="45"/>
      <c r="AE17" s="45"/>
      <c r="AF17" s="45"/>
      <c r="AG17" s="77"/>
      <c r="AH17" s="231">
        <f t="shared" si="3"/>
        <v>0</v>
      </c>
      <c r="AI17" s="135">
        <f t="shared" si="4"/>
        <v>0</v>
      </c>
      <c r="AJ17" s="123">
        <f t="shared" si="5"/>
        <v>0</v>
      </c>
      <c r="AK17" s="182">
        <f t="shared" si="6"/>
        <v>0</v>
      </c>
      <c r="AL17" s="182">
        <f t="shared" si="7"/>
        <v>0</v>
      </c>
      <c r="AM17" s="192">
        <f t="shared" si="8"/>
        <v>0</v>
      </c>
      <c r="AN17" s="191"/>
      <c r="AO17" s="191"/>
      <c r="AP17" s="194">
        <f t="shared" si="9"/>
        <v>0</v>
      </c>
      <c r="AQ17" s="130">
        <f t="shared" si="10"/>
        <v>0</v>
      </c>
      <c r="AR17" s="10">
        <f t="shared" si="11"/>
        <v>0</v>
      </c>
      <c r="AS17" s="233">
        <f t="shared" si="12"/>
        <v>0</v>
      </c>
    </row>
    <row r="18" spans="1:45" ht="21.95" customHeight="1" x14ac:dyDescent="0.3">
      <c r="B18" s="323" t="str">
        <f>REPT('2 AVRIL'!B18,1)</f>
        <v>11</v>
      </c>
      <c r="C18" s="45"/>
      <c r="D18" s="45"/>
      <c r="E18" s="42"/>
      <c r="F18" s="45"/>
      <c r="G18" s="45"/>
      <c r="H18" s="45"/>
      <c r="I18" s="45"/>
      <c r="J18" s="45"/>
      <c r="K18" s="45"/>
      <c r="L18" s="45"/>
      <c r="M18" s="45"/>
      <c r="N18" s="45"/>
      <c r="O18" s="45"/>
      <c r="P18" s="45"/>
      <c r="Q18" s="45"/>
      <c r="R18" s="45"/>
      <c r="S18" s="45"/>
      <c r="T18" s="45"/>
      <c r="U18" s="45"/>
      <c r="V18" s="45"/>
      <c r="W18" s="45"/>
      <c r="X18" s="45"/>
      <c r="Y18" s="45"/>
      <c r="Z18" s="45"/>
      <c r="AA18" s="45"/>
      <c r="AB18" s="45"/>
      <c r="AC18" s="45"/>
      <c r="AD18" s="45"/>
      <c r="AE18" s="45"/>
      <c r="AF18" s="45"/>
      <c r="AG18" s="77"/>
      <c r="AH18" s="231">
        <f t="shared" si="3"/>
        <v>0</v>
      </c>
      <c r="AI18" s="135">
        <f t="shared" si="4"/>
        <v>0</v>
      </c>
      <c r="AJ18" s="123">
        <f t="shared" si="5"/>
        <v>0</v>
      </c>
      <c r="AK18" s="182">
        <f t="shared" si="6"/>
        <v>0</v>
      </c>
      <c r="AL18" s="182">
        <f t="shared" si="7"/>
        <v>0</v>
      </c>
      <c r="AM18" s="192">
        <f t="shared" si="8"/>
        <v>0</v>
      </c>
      <c r="AN18" s="191"/>
      <c r="AO18" s="191"/>
      <c r="AP18" s="194">
        <f t="shared" si="9"/>
        <v>0</v>
      </c>
      <c r="AQ18" s="130">
        <f t="shared" si="10"/>
        <v>0</v>
      </c>
      <c r="AR18" s="10">
        <f t="shared" si="11"/>
        <v>0</v>
      </c>
      <c r="AS18" s="233">
        <f t="shared" si="12"/>
        <v>0</v>
      </c>
    </row>
    <row r="19" spans="1:45" ht="21.95" customHeight="1" x14ac:dyDescent="0.3">
      <c r="B19" s="323" t="str">
        <f>REPT('2 AVRIL'!B19,1)</f>
        <v>12</v>
      </c>
      <c r="C19" s="45"/>
      <c r="D19" s="45"/>
      <c r="E19" s="45"/>
      <c r="F19" s="45"/>
      <c r="G19" s="45"/>
      <c r="H19" s="45"/>
      <c r="I19" s="45"/>
      <c r="J19" s="45"/>
      <c r="K19" s="45"/>
      <c r="L19" s="45"/>
      <c r="M19" s="45"/>
      <c r="N19" s="45"/>
      <c r="O19" s="45"/>
      <c r="P19" s="45"/>
      <c r="Q19" s="45"/>
      <c r="R19" s="45"/>
      <c r="S19" s="45"/>
      <c r="T19" s="45"/>
      <c r="U19" s="45"/>
      <c r="V19" s="45"/>
      <c r="W19" s="45"/>
      <c r="X19" s="45"/>
      <c r="Y19" s="45"/>
      <c r="Z19" s="45"/>
      <c r="AA19" s="45"/>
      <c r="AB19" s="45"/>
      <c r="AC19" s="45"/>
      <c r="AD19" s="45"/>
      <c r="AE19" s="45"/>
      <c r="AF19" s="45"/>
      <c r="AG19" s="77"/>
      <c r="AH19" s="231">
        <f t="shared" si="3"/>
        <v>0</v>
      </c>
      <c r="AI19" s="135">
        <f t="shared" si="4"/>
        <v>0</v>
      </c>
      <c r="AJ19" s="123">
        <f t="shared" si="5"/>
        <v>0</v>
      </c>
      <c r="AK19" s="182">
        <f t="shared" si="6"/>
        <v>0</v>
      </c>
      <c r="AL19" s="182">
        <f t="shared" si="7"/>
        <v>0</v>
      </c>
      <c r="AM19" s="192">
        <f t="shared" si="8"/>
        <v>0</v>
      </c>
      <c r="AN19" s="191"/>
      <c r="AO19" s="191"/>
      <c r="AP19" s="194">
        <f t="shared" si="9"/>
        <v>0</v>
      </c>
      <c r="AQ19" s="130">
        <f t="shared" si="10"/>
        <v>0</v>
      </c>
      <c r="AR19" s="10">
        <f t="shared" si="11"/>
        <v>0</v>
      </c>
      <c r="AS19" s="233">
        <f t="shared" si="12"/>
        <v>0</v>
      </c>
    </row>
    <row r="20" spans="1:45" ht="21.95" customHeight="1" x14ac:dyDescent="0.3">
      <c r="B20" s="323" t="str">
        <f>REPT('2 AVRIL'!B20,1)</f>
        <v>13</v>
      </c>
      <c r="C20" s="45"/>
      <c r="D20" s="45"/>
      <c r="E20" s="45"/>
      <c r="F20" s="45"/>
      <c r="G20" s="45"/>
      <c r="H20" s="45"/>
      <c r="I20" s="45"/>
      <c r="J20" s="45"/>
      <c r="K20" s="45"/>
      <c r="L20" s="45"/>
      <c r="M20" s="45"/>
      <c r="N20" s="45"/>
      <c r="O20" s="45"/>
      <c r="P20" s="45"/>
      <c r="Q20" s="45"/>
      <c r="R20" s="45"/>
      <c r="S20" s="45"/>
      <c r="T20" s="45"/>
      <c r="U20" s="45"/>
      <c r="V20" s="45"/>
      <c r="W20" s="45"/>
      <c r="X20" s="45"/>
      <c r="Y20" s="45"/>
      <c r="Z20" s="45"/>
      <c r="AA20" s="45"/>
      <c r="AB20" s="45"/>
      <c r="AC20" s="45"/>
      <c r="AD20" s="45"/>
      <c r="AE20" s="45"/>
      <c r="AF20" s="45"/>
      <c r="AG20" s="77"/>
      <c r="AH20" s="231">
        <f t="shared" si="3"/>
        <v>0</v>
      </c>
      <c r="AI20" s="135">
        <f t="shared" si="4"/>
        <v>0</v>
      </c>
      <c r="AJ20" s="123">
        <f t="shared" si="5"/>
        <v>0</v>
      </c>
      <c r="AK20" s="182">
        <f t="shared" si="6"/>
        <v>0</v>
      </c>
      <c r="AL20" s="182">
        <f t="shared" si="7"/>
        <v>0</v>
      </c>
      <c r="AM20" s="192">
        <f t="shared" si="8"/>
        <v>0</v>
      </c>
      <c r="AN20" s="191"/>
      <c r="AO20" s="191"/>
      <c r="AP20" s="194">
        <f t="shared" si="9"/>
        <v>0</v>
      </c>
      <c r="AQ20" s="130">
        <f t="shared" si="10"/>
        <v>0</v>
      </c>
      <c r="AR20" s="10">
        <f t="shared" si="11"/>
        <v>0</v>
      </c>
      <c r="AS20" s="233">
        <f t="shared" si="12"/>
        <v>0</v>
      </c>
    </row>
    <row r="21" spans="1:45" ht="21.95" customHeight="1" x14ac:dyDescent="0.3">
      <c r="B21" s="323" t="str">
        <f>REPT('2 AVRIL'!B21,1)</f>
        <v>14</v>
      </c>
      <c r="C21" s="45"/>
      <c r="D21" s="45"/>
      <c r="E21" s="45"/>
      <c r="F21" s="45"/>
      <c r="G21" s="45"/>
      <c r="H21" s="45"/>
      <c r="I21" s="45"/>
      <c r="J21" s="45"/>
      <c r="K21" s="45"/>
      <c r="L21" s="45"/>
      <c r="M21" s="45"/>
      <c r="N21" s="45"/>
      <c r="O21" s="45"/>
      <c r="P21" s="45"/>
      <c r="Q21" s="45"/>
      <c r="R21" s="45"/>
      <c r="S21" s="45"/>
      <c r="T21" s="45"/>
      <c r="U21" s="45"/>
      <c r="V21" s="45"/>
      <c r="W21" s="45"/>
      <c r="X21" s="45"/>
      <c r="Y21" s="45"/>
      <c r="Z21" s="45"/>
      <c r="AA21" s="45"/>
      <c r="AB21" s="45"/>
      <c r="AC21" s="45"/>
      <c r="AD21" s="45"/>
      <c r="AE21" s="45"/>
      <c r="AF21" s="45"/>
      <c r="AG21" s="77"/>
      <c r="AH21" s="231">
        <f t="shared" si="3"/>
        <v>0</v>
      </c>
      <c r="AI21" s="135">
        <f t="shared" si="4"/>
        <v>0</v>
      </c>
      <c r="AJ21" s="123">
        <f t="shared" si="5"/>
        <v>0</v>
      </c>
      <c r="AK21" s="182">
        <f t="shared" si="6"/>
        <v>0</v>
      </c>
      <c r="AL21" s="182">
        <f t="shared" si="7"/>
        <v>0</v>
      </c>
      <c r="AM21" s="192">
        <f t="shared" si="8"/>
        <v>0</v>
      </c>
      <c r="AN21" s="191"/>
      <c r="AO21" s="191"/>
      <c r="AP21" s="194">
        <f t="shared" si="9"/>
        <v>0</v>
      </c>
      <c r="AQ21" s="130">
        <f t="shared" si="10"/>
        <v>0</v>
      </c>
      <c r="AR21" s="10">
        <f t="shared" si="11"/>
        <v>0</v>
      </c>
      <c r="AS21" s="233">
        <f t="shared" si="12"/>
        <v>0</v>
      </c>
    </row>
    <row r="22" spans="1:45" ht="21.95" customHeight="1" thickBot="1" x14ac:dyDescent="0.35">
      <c r="B22" s="323" t="str">
        <f>REPT('2 AVRIL'!B22,1)</f>
        <v>15</v>
      </c>
      <c r="C22" s="120"/>
      <c r="D22" s="117"/>
      <c r="E22" s="117"/>
      <c r="F22" s="117"/>
      <c r="G22" s="117"/>
      <c r="H22" s="73"/>
      <c r="I22" s="73"/>
      <c r="J22" s="117"/>
      <c r="K22" s="117"/>
      <c r="L22" s="117"/>
      <c r="M22" s="117"/>
      <c r="N22" s="120"/>
      <c r="O22" s="120"/>
      <c r="P22" s="117"/>
      <c r="Q22" s="117"/>
      <c r="R22" s="117"/>
      <c r="S22" s="117"/>
      <c r="T22" s="120"/>
      <c r="U22" s="120"/>
      <c r="V22" s="117"/>
      <c r="W22" s="117"/>
      <c r="X22" s="120"/>
      <c r="Y22" s="120"/>
      <c r="Z22" s="117"/>
      <c r="AA22" s="117"/>
      <c r="AB22" s="120"/>
      <c r="AC22" s="120"/>
      <c r="AD22" s="117"/>
      <c r="AE22" s="117"/>
      <c r="AF22" s="117"/>
      <c r="AG22" s="177"/>
      <c r="AH22" s="235">
        <f t="shared" si="3"/>
        <v>0</v>
      </c>
      <c r="AI22" s="211">
        <f t="shared" si="4"/>
        <v>0</v>
      </c>
      <c r="AJ22" s="212">
        <f t="shared" si="5"/>
        <v>0</v>
      </c>
      <c r="AK22" s="213">
        <f t="shared" si="6"/>
        <v>0</v>
      </c>
      <c r="AL22" s="213">
        <f t="shared" si="7"/>
        <v>0</v>
      </c>
      <c r="AM22" s="214">
        <f t="shared" si="8"/>
        <v>0</v>
      </c>
      <c r="AN22" s="191"/>
      <c r="AO22" s="191"/>
      <c r="AP22" s="215">
        <f t="shared" si="9"/>
        <v>0</v>
      </c>
      <c r="AQ22" s="216">
        <f t="shared" si="10"/>
        <v>0</v>
      </c>
      <c r="AR22" s="217">
        <f t="shared" si="11"/>
        <v>0</v>
      </c>
      <c r="AS22" s="234">
        <f t="shared" si="12"/>
        <v>0</v>
      </c>
    </row>
    <row r="23" spans="1:45" ht="21.95" customHeight="1" thickTop="1" x14ac:dyDescent="0.25">
      <c r="B23" s="131" t="s">
        <v>24</v>
      </c>
      <c r="C23" s="165">
        <f t="shared" ref="C23:AG23" si="13">COUNTIF(C8:C22,"J")</f>
        <v>0</v>
      </c>
      <c r="D23" s="165">
        <f t="shared" si="13"/>
        <v>0</v>
      </c>
      <c r="E23" s="165">
        <f t="shared" si="13"/>
        <v>0</v>
      </c>
      <c r="F23" s="165">
        <f t="shared" si="13"/>
        <v>0</v>
      </c>
      <c r="G23" s="165">
        <f t="shared" si="13"/>
        <v>0</v>
      </c>
      <c r="H23" s="165">
        <f t="shared" si="13"/>
        <v>0</v>
      </c>
      <c r="I23" s="165">
        <f t="shared" si="13"/>
        <v>0</v>
      </c>
      <c r="J23" s="165">
        <f t="shared" si="13"/>
        <v>0</v>
      </c>
      <c r="K23" s="165">
        <f t="shared" si="13"/>
        <v>0</v>
      </c>
      <c r="L23" s="165">
        <f t="shared" si="13"/>
        <v>0</v>
      </c>
      <c r="M23" s="165">
        <f t="shared" si="13"/>
        <v>0</v>
      </c>
      <c r="N23" s="165">
        <f t="shared" si="13"/>
        <v>0</v>
      </c>
      <c r="O23" s="165">
        <f t="shared" si="13"/>
        <v>0</v>
      </c>
      <c r="P23" s="165">
        <f t="shared" si="13"/>
        <v>0</v>
      </c>
      <c r="Q23" s="165">
        <f t="shared" si="13"/>
        <v>0</v>
      </c>
      <c r="R23" s="165">
        <f t="shared" si="13"/>
        <v>0</v>
      </c>
      <c r="S23" s="165">
        <f t="shared" si="13"/>
        <v>0</v>
      </c>
      <c r="T23" s="165">
        <f t="shared" si="13"/>
        <v>0</v>
      </c>
      <c r="U23" s="165">
        <f t="shared" si="13"/>
        <v>0</v>
      </c>
      <c r="V23" s="165">
        <f t="shared" si="13"/>
        <v>0</v>
      </c>
      <c r="W23" s="165">
        <f t="shared" si="13"/>
        <v>0</v>
      </c>
      <c r="X23" s="165">
        <f t="shared" si="13"/>
        <v>0</v>
      </c>
      <c r="Y23" s="165">
        <f t="shared" si="13"/>
        <v>0</v>
      </c>
      <c r="Z23" s="165">
        <f t="shared" si="13"/>
        <v>0</v>
      </c>
      <c r="AA23" s="165">
        <f t="shared" si="13"/>
        <v>0</v>
      </c>
      <c r="AB23" s="165">
        <f t="shared" si="13"/>
        <v>0</v>
      </c>
      <c r="AC23" s="165">
        <f t="shared" si="13"/>
        <v>0</v>
      </c>
      <c r="AD23" s="165">
        <f t="shared" si="13"/>
        <v>0</v>
      </c>
      <c r="AE23" s="165">
        <f t="shared" si="13"/>
        <v>0</v>
      </c>
      <c r="AF23" s="165">
        <f t="shared" si="13"/>
        <v>0</v>
      </c>
      <c r="AG23" s="188">
        <f t="shared" si="13"/>
        <v>0</v>
      </c>
      <c r="AH23" s="208"/>
      <c r="AI23" s="218"/>
      <c r="AJ23" s="218"/>
      <c r="AK23" s="218"/>
      <c r="AL23" s="218"/>
      <c r="AM23" s="218"/>
      <c r="AN23" s="207"/>
      <c r="AO23" s="207"/>
      <c r="AP23" s="218"/>
      <c r="AQ23" s="218"/>
      <c r="AR23" s="218"/>
      <c r="AS23" s="218"/>
    </row>
    <row r="24" spans="1:45" ht="21.95" customHeight="1" x14ac:dyDescent="0.25">
      <c r="B24" s="129" t="s">
        <v>25</v>
      </c>
      <c r="C24" s="122">
        <f t="shared" ref="C24:AG24" si="14">COUNTIF(C8:C22,"N")</f>
        <v>0</v>
      </c>
      <c r="D24" s="122">
        <f t="shared" si="14"/>
        <v>0</v>
      </c>
      <c r="E24" s="122">
        <f t="shared" si="14"/>
        <v>0</v>
      </c>
      <c r="F24" s="122">
        <f t="shared" si="14"/>
        <v>0</v>
      </c>
      <c r="G24" s="122">
        <f t="shared" si="14"/>
        <v>0</v>
      </c>
      <c r="H24" s="122">
        <f t="shared" si="14"/>
        <v>0</v>
      </c>
      <c r="I24" s="122">
        <f t="shared" si="14"/>
        <v>0</v>
      </c>
      <c r="J24" s="122">
        <f t="shared" si="14"/>
        <v>0</v>
      </c>
      <c r="K24" s="122">
        <f t="shared" si="14"/>
        <v>0</v>
      </c>
      <c r="L24" s="122">
        <f t="shared" si="14"/>
        <v>0</v>
      </c>
      <c r="M24" s="122">
        <f t="shared" si="14"/>
        <v>0</v>
      </c>
      <c r="N24" s="122">
        <f t="shared" si="14"/>
        <v>0</v>
      </c>
      <c r="O24" s="122">
        <f t="shared" si="14"/>
        <v>0</v>
      </c>
      <c r="P24" s="122">
        <f t="shared" si="14"/>
        <v>0</v>
      </c>
      <c r="Q24" s="122">
        <f t="shared" si="14"/>
        <v>0</v>
      </c>
      <c r="R24" s="122">
        <f t="shared" si="14"/>
        <v>0</v>
      </c>
      <c r="S24" s="122">
        <f t="shared" si="14"/>
        <v>0</v>
      </c>
      <c r="T24" s="122">
        <f t="shared" si="14"/>
        <v>0</v>
      </c>
      <c r="U24" s="122">
        <f t="shared" si="14"/>
        <v>0</v>
      </c>
      <c r="V24" s="122">
        <f t="shared" si="14"/>
        <v>0</v>
      </c>
      <c r="W24" s="122">
        <f t="shared" si="14"/>
        <v>0</v>
      </c>
      <c r="X24" s="122">
        <f t="shared" si="14"/>
        <v>0</v>
      </c>
      <c r="Y24" s="122">
        <f t="shared" si="14"/>
        <v>0</v>
      </c>
      <c r="Z24" s="122">
        <f t="shared" si="14"/>
        <v>0</v>
      </c>
      <c r="AA24" s="122">
        <f t="shared" si="14"/>
        <v>0</v>
      </c>
      <c r="AB24" s="122">
        <f t="shared" si="14"/>
        <v>0</v>
      </c>
      <c r="AC24" s="122">
        <f t="shared" si="14"/>
        <v>0</v>
      </c>
      <c r="AD24" s="122">
        <f t="shared" si="14"/>
        <v>0</v>
      </c>
      <c r="AE24" s="122">
        <f t="shared" si="14"/>
        <v>0</v>
      </c>
      <c r="AF24" s="122">
        <f t="shared" si="14"/>
        <v>0</v>
      </c>
      <c r="AG24" s="124">
        <f t="shared" si="14"/>
        <v>0</v>
      </c>
      <c r="AH24" s="205"/>
      <c r="AI24" s="206"/>
      <c r="AJ24" s="206"/>
      <c r="AK24" s="206"/>
      <c r="AL24" s="206"/>
      <c r="AM24" s="206"/>
      <c r="AN24" s="207"/>
      <c r="AO24" s="207"/>
      <c r="AP24" s="206"/>
      <c r="AQ24" s="206"/>
      <c r="AR24" s="206"/>
      <c r="AS24" s="206"/>
    </row>
    <row r="25" spans="1:45" ht="21.95" customHeight="1" x14ac:dyDescent="0.3">
      <c r="B25" s="246" t="s">
        <v>30</v>
      </c>
      <c r="C25" s="202">
        <f t="shared" ref="C25:AG25" si="15">COUNTIF(C8:C22,"JF")</f>
        <v>0</v>
      </c>
      <c r="D25" s="202">
        <f t="shared" si="15"/>
        <v>0</v>
      </c>
      <c r="E25" s="202">
        <f t="shared" si="15"/>
        <v>0</v>
      </c>
      <c r="F25" s="202">
        <f t="shared" si="15"/>
        <v>0</v>
      </c>
      <c r="G25" s="202">
        <f t="shared" si="15"/>
        <v>0</v>
      </c>
      <c r="H25" s="202">
        <f t="shared" si="15"/>
        <v>0</v>
      </c>
      <c r="I25" s="202">
        <f t="shared" si="15"/>
        <v>0</v>
      </c>
      <c r="J25" s="202">
        <f t="shared" si="15"/>
        <v>0</v>
      </c>
      <c r="K25" s="202">
        <f t="shared" si="15"/>
        <v>0</v>
      </c>
      <c r="L25" s="202">
        <f t="shared" si="15"/>
        <v>0</v>
      </c>
      <c r="M25" s="202">
        <f t="shared" si="15"/>
        <v>0</v>
      </c>
      <c r="N25" s="202">
        <f t="shared" si="15"/>
        <v>0</v>
      </c>
      <c r="O25" s="202">
        <f t="shared" si="15"/>
        <v>0</v>
      </c>
      <c r="P25" s="202">
        <f t="shared" si="15"/>
        <v>0</v>
      </c>
      <c r="Q25" s="202">
        <f t="shared" si="15"/>
        <v>0</v>
      </c>
      <c r="R25" s="202">
        <f t="shared" si="15"/>
        <v>0</v>
      </c>
      <c r="S25" s="202">
        <f t="shared" si="15"/>
        <v>0</v>
      </c>
      <c r="T25" s="202">
        <f t="shared" si="15"/>
        <v>0</v>
      </c>
      <c r="U25" s="202">
        <f t="shared" si="15"/>
        <v>0</v>
      </c>
      <c r="V25" s="202">
        <f t="shared" si="15"/>
        <v>0</v>
      </c>
      <c r="W25" s="202">
        <f t="shared" si="15"/>
        <v>0</v>
      </c>
      <c r="X25" s="202">
        <f t="shared" si="15"/>
        <v>0</v>
      </c>
      <c r="Y25" s="202">
        <f t="shared" si="15"/>
        <v>0</v>
      </c>
      <c r="Z25" s="202">
        <f t="shared" si="15"/>
        <v>0</v>
      </c>
      <c r="AA25" s="202">
        <f t="shared" si="15"/>
        <v>0</v>
      </c>
      <c r="AB25" s="202">
        <f t="shared" si="15"/>
        <v>0</v>
      </c>
      <c r="AC25" s="202">
        <f t="shared" si="15"/>
        <v>0</v>
      </c>
      <c r="AD25" s="202">
        <f t="shared" si="15"/>
        <v>0</v>
      </c>
      <c r="AE25" s="202">
        <f t="shared" si="15"/>
        <v>0</v>
      </c>
      <c r="AF25" s="202">
        <f t="shared" si="15"/>
        <v>0</v>
      </c>
      <c r="AG25" s="209">
        <f t="shared" si="15"/>
        <v>0</v>
      </c>
      <c r="AH25" s="205"/>
      <c r="AI25" s="206"/>
      <c r="AJ25" s="206"/>
      <c r="AK25" s="206"/>
      <c r="AL25" s="206"/>
      <c r="AM25" s="206"/>
      <c r="AN25" s="207"/>
      <c r="AO25" s="207"/>
      <c r="AP25" s="206"/>
      <c r="AQ25" s="206"/>
      <c r="AR25" s="206"/>
      <c r="AS25" s="206"/>
    </row>
    <row r="26" spans="1:45" ht="21.95" customHeight="1" x14ac:dyDescent="0.3">
      <c r="B26" s="246" t="s">
        <v>48</v>
      </c>
      <c r="C26" s="202">
        <f t="shared" ref="C26:AG26" si="16">COUNTIF(C8:C22,"NF")</f>
        <v>0</v>
      </c>
      <c r="D26" s="202">
        <f t="shared" si="16"/>
        <v>0</v>
      </c>
      <c r="E26" s="202">
        <f t="shared" si="16"/>
        <v>0</v>
      </c>
      <c r="F26" s="202">
        <f t="shared" si="16"/>
        <v>0</v>
      </c>
      <c r="G26" s="202">
        <f t="shared" si="16"/>
        <v>0</v>
      </c>
      <c r="H26" s="202">
        <f t="shared" si="16"/>
        <v>0</v>
      </c>
      <c r="I26" s="202">
        <f t="shared" si="16"/>
        <v>0</v>
      </c>
      <c r="J26" s="202">
        <f t="shared" si="16"/>
        <v>0</v>
      </c>
      <c r="K26" s="202">
        <f t="shared" si="16"/>
        <v>0</v>
      </c>
      <c r="L26" s="202">
        <f t="shared" si="16"/>
        <v>0</v>
      </c>
      <c r="M26" s="202">
        <f t="shared" si="16"/>
        <v>0</v>
      </c>
      <c r="N26" s="202">
        <f t="shared" si="16"/>
        <v>0</v>
      </c>
      <c r="O26" s="202">
        <f t="shared" si="16"/>
        <v>0</v>
      </c>
      <c r="P26" s="202">
        <f t="shared" si="16"/>
        <v>0</v>
      </c>
      <c r="Q26" s="202">
        <f t="shared" si="16"/>
        <v>0</v>
      </c>
      <c r="R26" s="202">
        <f t="shared" si="16"/>
        <v>0</v>
      </c>
      <c r="S26" s="202">
        <f t="shared" si="16"/>
        <v>0</v>
      </c>
      <c r="T26" s="202">
        <f t="shared" si="16"/>
        <v>0</v>
      </c>
      <c r="U26" s="202">
        <f t="shared" si="16"/>
        <v>0</v>
      </c>
      <c r="V26" s="202">
        <f t="shared" si="16"/>
        <v>0</v>
      </c>
      <c r="W26" s="202">
        <f t="shared" si="16"/>
        <v>0</v>
      </c>
      <c r="X26" s="202">
        <f t="shared" si="16"/>
        <v>0</v>
      </c>
      <c r="Y26" s="202">
        <f t="shared" si="16"/>
        <v>0</v>
      </c>
      <c r="Z26" s="202">
        <f t="shared" si="16"/>
        <v>0</v>
      </c>
      <c r="AA26" s="202">
        <f t="shared" si="16"/>
        <v>0</v>
      </c>
      <c r="AB26" s="202">
        <f t="shared" si="16"/>
        <v>0</v>
      </c>
      <c r="AC26" s="202">
        <f t="shared" si="16"/>
        <v>0</v>
      </c>
      <c r="AD26" s="202">
        <f t="shared" si="16"/>
        <v>0</v>
      </c>
      <c r="AE26" s="202">
        <f t="shared" si="16"/>
        <v>0</v>
      </c>
      <c r="AF26" s="202">
        <f t="shared" si="16"/>
        <v>0</v>
      </c>
      <c r="AG26" s="209">
        <f t="shared" si="16"/>
        <v>0</v>
      </c>
      <c r="AH26" s="205"/>
      <c r="AI26" s="206"/>
      <c r="AJ26" s="206"/>
      <c r="AK26" s="206"/>
      <c r="AL26" s="206"/>
      <c r="AM26" s="206"/>
      <c r="AN26" s="207"/>
      <c r="AO26" s="207"/>
      <c r="AP26" s="206"/>
      <c r="AQ26" s="206"/>
      <c r="AR26" s="206"/>
      <c r="AS26" s="206"/>
    </row>
    <row r="27" spans="1:45" ht="21.95" customHeight="1" x14ac:dyDescent="0.25">
      <c r="B27" s="247" t="s">
        <v>26</v>
      </c>
      <c r="C27" s="204">
        <f t="shared" ref="C27:AG27" si="17">COUNTIF(C8:C22,"F")</f>
        <v>0</v>
      </c>
      <c r="D27" s="204">
        <f t="shared" si="17"/>
        <v>0</v>
      </c>
      <c r="E27" s="204">
        <f t="shared" si="17"/>
        <v>0</v>
      </c>
      <c r="F27" s="204">
        <f t="shared" si="17"/>
        <v>0</v>
      </c>
      <c r="G27" s="204">
        <f t="shared" si="17"/>
        <v>0</v>
      </c>
      <c r="H27" s="204">
        <f t="shared" si="17"/>
        <v>0</v>
      </c>
      <c r="I27" s="204">
        <f t="shared" si="17"/>
        <v>0</v>
      </c>
      <c r="J27" s="204">
        <f t="shared" si="17"/>
        <v>0</v>
      </c>
      <c r="K27" s="204">
        <f t="shared" si="17"/>
        <v>0</v>
      </c>
      <c r="L27" s="204">
        <f t="shared" si="17"/>
        <v>0</v>
      </c>
      <c r="M27" s="204">
        <f t="shared" si="17"/>
        <v>0</v>
      </c>
      <c r="N27" s="204">
        <f t="shared" si="17"/>
        <v>0</v>
      </c>
      <c r="O27" s="204">
        <f t="shared" si="17"/>
        <v>0</v>
      </c>
      <c r="P27" s="204">
        <f t="shared" si="17"/>
        <v>0</v>
      </c>
      <c r="Q27" s="204">
        <f t="shared" si="17"/>
        <v>0</v>
      </c>
      <c r="R27" s="204">
        <f t="shared" si="17"/>
        <v>0</v>
      </c>
      <c r="S27" s="204">
        <f t="shared" si="17"/>
        <v>0</v>
      </c>
      <c r="T27" s="204">
        <f t="shared" si="17"/>
        <v>0</v>
      </c>
      <c r="U27" s="204">
        <f t="shared" si="17"/>
        <v>0</v>
      </c>
      <c r="V27" s="204">
        <f t="shared" si="17"/>
        <v>0</v>
      </c>
      <c r="W27" s="204">
        <f t="shared" si="17"/>
        <v>0</v>
      </c>
      <c r="X27" s="204">
        <f t="shared" si="17"/>
        <v>0</v>
      </c>
      <c r="Y27" s="204">
        <f t="shared" si="17"/>
        <v>0</v>
      </c>
      <c r="Z27" s="204">
        <f t="shared" si="17"/>
        <v>0</v>
      </c>
      <c r="AA27" s="204">
        <f t="shared" si="17"/>
        <v>0</v>
      </c>
      <c r="AB27" s="204">
        <f t="shared" si="17"/>
        <v>0</v>
      </c>
      <c r="AC27" s="204">
        <f t="shared" si="17"/>
        <v>0</v>
      </c>
      <c r="AD27" s="204">
        <f t="shared" si="17"/>
        <v>0</v>
      </c>
      <c r="AE27" s="204">
        <f t="shared" si="17"/>
        <v>0</v>
      </c>
      <c r="AF27" s="204">
        <f t="shared" si="17"/>
        <v>0</v>
      </c>
      <c r="AG27" s="210">
        <f t="shared" si="17"/>
        <v>0</v>
      </c>
      <c r="AH27" s="205"/>
      <c r="AI27" s="206"/>
      <c r="AJ27" s="206"/>
      <c r="AK27" s="206"/>
      <c r="AL27" s="206"/>
      <c r="AM27" s="206"/>
      <c r="AN27" s="207"/>
      <c r="AO27" s="207"/>
      <c r="AP27" s="206"/>
      <c r="AQ27" s="206"/>
      <c r="AR27" s="206"/>
      <c r="AS27" s="206"/>
    </row>
    <row r="28" spans="1:45" ht="21.95" customHeight="1" thickBot="1" x14ac:dyDescent="0.3">
      <c r="B28" s="228" t="s">
        <v>34</v>
      </c>
      <c r="C28" s="229">
        <f>SUM(C23:C27)</f>
        <v>0</v>
      </c>
      <c r="D28" s="229">
        <f t="shared" ref="D28:AG28" si="18">SUM(D23:D27)</f>
        <v>0</v>
      </c>
      <c r="E28" s="229">
        <f t="shared" si="18"/>
        <v>0</v>
      </c>
      <c r="F28" s="229">
        <f t="shared" si="18"/>
        <v>0</v>
      </c>
      <c r="G28" s="229">
        <f t="shared" si="18"/>
        <v>0</v>
      </c>
      <c r="H28" s="229">
        <f t="shared" si="18"/>
        <v>0</v>
      </c>
      <c r="I28" s="229">
        <f t="shared" si="18"/>
        <v>0</v>
      </c>
      <c r="J28" s="229">
        <f t="shared" si="18"/>
        <v>0</v>
      </c>
      <c r="K28" s="229">
        <f t="shared" si="18"/>
        <v>0</v>
      </c>
      <c r="L28" s="229">
        <f t="shared" si="18"/>
        <v>0</v>
      </c>
      <c r="M28" s="229">
        <f t="shared" si="18"/>
        <v>0</v>
      </c>
      <c r="N28" s="229">
        <f t="shared" si="18"/>
        <v>0</v>
      </c>
      <c r="O28" s="229">
        <f t="shared" si="18"/>
        <v>0</v>
      </c>
      <c r="P28" s="229">
        <f t="shared" si="18"/>
        <v>0</v>
      </c>
      <c r="Q28" s="229">
        <f t="shared" si="18"/>
        <v>0</v>
      </c>
      <c r="R28" s="229">
        <f t="shared" si="18"/>
        <v>0</v>
      </c>
      <c r="S28" s="229">
        <f t="shared" si="18"/>
        <v>0</v>
      </c>
      <c r="T28" s="229">
        <f t="shared" si="18"/>
        <v>0</v>
      </c>
      <c r="U28" s="229">
        <f t="shared" si="18"/>
        <v>0</v>
      </c>
      <c r="V28" s="229">
        <f t="shared" si="18"/>
        <v>0</v>
      </c>
      <c r="W28" s="229">
        <f t="shared" si="18"/>
        <v>0</v>
      </c>
      <c r="X28" s="229">
        <f t="shared" si="18"/>
        <v>0</v>
      </c>
      <c r="Y28" s="229">
        <f t="shared" si="18"/>
        <v>0</v>
      </c>
      <c r="Z28" s="229">
        <f t="shared" si="18"/>
        <v>0</v>
      </c>
      <c r="AA28" s="229">
        <f t="shared" si="18"/>
        <v>0</v>
      </c>
      <c r="AB28" s="229">
        <f t="shared" si="18"/>
        <v>0</v>
      </c>
      <c r="AC28" s="229">
        <f t="shared" si="18"/>
        <v>0</v>
      </c>
      <c r="AD28" s="229">
        <f t="shared" si="18"/>
        <v>0</v>
      </c>
      <c r="AE28" s="229">
        <f t="shared" si="18"/>
        <v>0</v>
      </c>
      <c r="AF28" s="229">
        <f t="shared" si="18"/>
        <v>0</v>
      </c>
      <c r="AG28" s="229">
        <f t="shared" si="18"/>
        <v>0</v>
      </c>
      <c r="AH28" s="205"/>
      <c r="AI28" s="206"/>
      <c r="AJ28" s="206"/>
      <c r="AK28" s="206"/>
      <c r="AL28" s="206"/>
      <c r="AM28" s="206"/>
      <c r="AN28" s="207"/>
      <c r="AO28" s="207"/>
      <c r="AP28" s="206"/>
      <c r="AQ28" s="206"/>
      <c r="AR28" s="206"/>
      <c r="AS28" s="206"/>
    </row>
    <row r="29" spans="1:45" ht="21.95" customHeight="1" thickTop="1" x14ac:dyDescent="0.25">
      <c r="A29" s="37"/>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c r="AH29" s="18"/>
      <c r="AI29" s="18"/>
      <c r="AJ29" s="18"/>
      <c r="AK29" s="18"/>
      <c r="AL29" s="18"/>
      <c r="AM29" s="18"/>
      <c r="AN29" s="198"/>
      <c r="AO29" s="198"/>
      <c r="AP29" s="18"/>
      <c r="AQ29" s="18"/>
      <c r="AR29" s="18"/>
      <c r="AS29" s="18"/>
    </row>
    <row r="30" spans="1:45" ht="21.95" customHeight="1" x14ac:dyDescent="0.25">
      <c r="A30" s="37"/>
      <c r="B30" s="37"/>
      <c r="C30" s="38"/>
      <c r="D30" s="38"/>
      <c r="E30" s="38"/>
      <c r="F30" s="38"/>
      <c r="G30" s="38"/>
      <c r="H30" s="38"/>
      <c r="I30" s="242" t="s">
        <v>26</v>
      </c>
      <c r="J30" s="350" t="s">
        <v>40</v>
      </c>
      <c r="K30" s="351"/>
      <c r="L30" s="351"/>
      <c r="M30" s="351"/>
      <c r="N30" s="351"/>
      <c r="O30" s="352"/>
      <c r="P30" s="245" t="s">
        <v>28</v>
      </c>
      <c r="Q30" s="369" t="s">
        <v>46</v>
      </c>
      <c r="R30" s="370"/>
      <c r="S30" s="370"/>
      <c r="T30" s="370"/>
      <c r="U30" s="371"/>
      <c r="V30" s="248" t="s">
        <v>29</v>
      </c>
      <c r="W30" s="357" t="s">
        <v>44</v>
      </c>
      <c r="X30" s="358"/>
      <c r="Y30" s="358"/>
      <c r="Z30" s="358"/>
      <c r="AA30" s="359"/>
      <c r="AB30" s="39"/>
      <c r="AC30" s="39"/>
      <c r="AD30" s="39"/>
      <c r="AE30" s="39"/>
      <c r="AF30" s="39"/>
      <c r="AG30" s="39"/>
      <c r="AH30" s="18"/>
      <c r="AI30" s="18"/>
      <c r="AJ30" s="18"/>
      <c r="AK30" s="18"/>
      <c r="AL30" s="18"/>
      <c r="AM30" s="18"/>
      <c r="AN30" s="18"/>
      <c r="AO30" s="18"/>
      <c r="AP30" s="18"/>
      <c r="AQ30" s="18"/>
      <c r="AR30" s="18"/>
      <c r="AS30" s="18"/>
    </row>
    <row r="31" spans="1:45" ht="21.95" customHeight="1" x14ac:dyDescent="0.25">
      <c r="A31" s="37"/>
      <c r="B31" s="37"/>
      <c r="C31" s="38"/>
      <c r="D31" s="38"/>
      <c r="E31" s="38"/>
      <c r="F31" s="38"/>
      <c r="G31" s="38"/>
      <c r="H31" s="38"/>
      <c r="I31" s="244" t="s">
        <v>39</v>
      </c>
      <c r="J31" s="347" t="s">
        <v>42</v>
      </c>
      <c r="K31" s="348"/>
      <c r="L31" s="348"/>
      <c r="M31" s="348"/>
      <c r="N31" s="348"/>
      <c r="O31" s="349"/>
      <c r="P31" s="245" t="s">
        <v>27</v>
      </c>
      <c r="Q31" s="366" t="s">
        <v>47</v>
      </c>
      <c r="R31" s="367"/>
      <c r="S31" s="367"/>
      <c r="T31" s="367"/>
      <c r="U31" s="368"/>
      <c r="V31" s="243" t="s">
        <v>36</v>
      </c>
      <c r="W31" s="360" t="s">
        <v>45</v>
      </c>
      <c r="X31" s="361"/>
      <c r="Y31" s="361"/>
      <c r="Z31" s="361"/>
      <c r="AA31" s="362"/>
      <c r="AB31" s="39"/>
      <c r="AC31" s="39"/>
      <c r="AD31" s="39"/>
      <c r="AE31" s="39"/>
      <c r="AF31" s="39"/>
      <c r="AG31" s="39"/>
      <c r="AH31" s="18"/>
      <c r="AI31" s="18"/>
      <c r="AJ31" s="18"/>
      <c r="AK31" s="18"/>
      <c r="AL31" s="18"/>
      <c r="AM31" s="18"/>
      <c r="AN31" s="18"/>
      <c r="AO31" s="18"/>
      <c r="AP31" s="18"/>
      <c r="AQ31" s="18"/>
      <c r="AR31" s="18"/>
      <c r="AS31" s="18"/>
    </row>
    <row r="32" spans="1:45" ht="21.95" customHeight="1" x14ac:dyDescent="0.3">
      <c r="A32" s="37"/>
      <c r="B32" s="37"/>
      <c r="C32" s="38"/>
      <c r="D32" s="38"/>
      <c r="E32" s="38"/>
      <c r="F32" s="38"/>
      <c r="G32" s="38"/>
      <c r="H32" s="38"/>
      <c r="I32" s="249" t="s">
        <v>38</v>
      </c>
      <c r="J32" s="344" t="s">
        <v>41</v>
      </c>
      <c r="K32" s="345"/>
      <c r="L32" s="345"/>
      <c r="M32" s="345"/>
      <c r="N32" s="345"/>
      <c r="O32" s="346"/>
      <c r="P32" s="250" t="s">
        <v>48</v>
      </c>
      <c r="Q32" s="363" t="s">
        <v>43</v>
      </c>
      <c r="R32" s="364"/>
      <c r="S32" s="364"/>
      <c r="T32" s="364"/>
      <c r="U32" s="365"/>
      <c r="V32" s="250" t="s">
        <v>30</v>
      </c>
      <c r="W32" s="363" t="s">
        <v>43</v>
      </c>
      <c r="X32" s="364"/>
      <c r="Y32" s="364"/>
      <c r="Z32" s="364"/>
      <c r="AA32" s="365"/>
      <c r="AB32" s="39"/>
      <c r="AC32" s="39"/>
      <c r="AD32" s="39"/>
      <c r="AE32" s="39"/>
      <c r="AF32" s="39"/>
      <c r="AG32" s="39"/>
      <c r="AH32" s="18"/>
      <c r="AI32" s="18"/>
      <c r="AJ32" s="18"/>
      <c r="AK32" s="18"/>
      <c r="AL32" s="18"/>
      <c r="AM32" s="18"/>
      <c r="AN32" s="18"/>
      <c r="AO32" s="18"/>
      <c r="AP32" s="18"/>
      <c r="AQ32" s="18"/>
      <c r="AR32" s="18"/>
      <c r="AS32" s="18"/>
    </row>
    <row r="33" spans="1:34" s="18" customFormat="1" ht="18" customHeigh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c r="AH33" s="37"/>
    </row>
    <row r="34" spans="1:34" s="18" customFormat="1" ht="18" customHeight="1" x14ac:dyDescent="0.25">
      <c r="A34" s="186"/>
      <c r="AH34" s="37"/>
    </row>
    <row r="35" spans="1:34" s="18" customFormat="1" x14ac:dyDescent="0.25">
      <c r="A35" s="186"/>
      <c r="AH35" s="37"/>
    </row>
    <row r="36" spans="1:34" s="18" customFormat="1" x14ac:dyDescent="0.25">
      <c r="A36" s="186"/>
      <c r="AH36" s="37"/>
    </row>
    <row r="37" spans="1:34" s="18" customFormat="1" x14ac:dyDescent="0.25">
      <c r="A37" s="186"/>
      <c r="B37" s="199"/>
      <c r="C37" s="200"/>
      <c r="D37" s="200"/>
      <c r="E37" s="200"/>
      <c r="F37" s="200"/>
      <c r="G37" s="200"/>
      <c r="H37" s="200"/>
      <c r="I37" s="200"/>
      <c r="J37" s="200"/>
      <c r="K37" s="200"/>
      <c r="L37" s="200"/>
      <c r="M37" s="200"/>
      <c r="N37" s="200"/>
      <c r="O37" s="200"/>
      <c r="P37" s="200"/>
      <c r="Q37" s="200"/>
      <c r="R37" s="200"/>
      <c r="S37" s="200"/>
      <c r="T37" s="200"/>
      <c r="U37" s="200"/>
      <c r="V37" s="200"/>
      <c r="W37" s="200"/>
      <c r="X37" s="200"/>
      <c r="Y37" s="200"/>
      <c r="Z37" s="200"/>
      <c r="AA37" s="200"/>
      <c r="AB37" s="200"/>
      <c r="AC37" s="200"/>
      <c r="AD37" s="200"/>
      <c r="AE37" s="200"/>
      <c r="AF37" s="200"/>
      <c r="AG37" s="200"/>
      <c r="AH37" s="37"/>
    </row>
    <row r="38" spans="1:34" s="18" customFormat="1" x14ac:dyDescent="0.25">
      <c r="A38" s="186"/>
      <c r="B38" s="199"/>
      <c r="C38" s="200"/>
      <c r="D38" s="200"/>
      <c r="E38" s="200"/>
      <c r="F38" s="200"/>
      <c r="G38" s="200"/>
      <c r="H38" s="200"/>
      <c r="I38" s="200"/>
      <c r="J38" s="200"/>
      <c r="K38" s="200"/>
      <c r="L38" s="200"/>
      <c r="M38" s="200"/>
      <c r="N38" s="200"/>
      <c r="O38" s="200"/>
      <c r="P38" s="200"/>
      <c r="Q38" s="200"/>
      <c r="R38" s="200"/>
      <c r="S38" s="200"/>
      <c r="T38" s="200"/>
      <c r="U38" s="200"/>
      <c r="V38" s="200"/>
      <c r="W38" s="200"/>
      <c r="X38" s="200"/>
      <c r="Y38" s="200"/>
      <c r="Z38" s="200"/>
      <c r="AA38" s="200"/>
      <c r="AB38" s="200"/>
      <c r="AC38" s="200"/>
      <c r="AD38" s="200"/>
      <c r="AE38" s="200"/>
      <c r="AF38" s="200"/>
      <c r="AG38" s="200"/>
      <c r="AH38" s="37"/>
    </row>
    <row r="39" spans="1:34" s="18" customFormat="1" x14ac:dyDescent="0.25">
      <c r="A39" s="186"/>
      <c r="B39" s="199"/>
      <c r="C39" s="200"/>
      <c r="D39" s="200"/>
      <c r="E39" s="200"/>
      <c r="F39" s="200"/>
      <c r="G39" s="200"/>
      <c r="H39" s="200"/>
      <c r="I39" s="200"/>
      <c r="J39" s="200"/>
      <c r="K39" s="200"/>
      <c r="L39" s="200"/>
      <c r="M39" s="200"/>
      <c r="N39" s="200"/>
      <c r="O39" s="200"/>
      <c r="P39" s="200"/>
      <c r="Q39" s="200"/>
      <c r="R39" s="200"/>
      <c r="S39" s="200"/>
      <c r="T39" s="200"/>
      <c r="U39" s="200"/>
      <c r="V39" s="200"/>
      <c r="W39" s="200"/>
      <c r="X39" s="200"/>
      <c r="Y39" s="200"/>
      <c r="Z39" s="200"/>
      <c r="AA39" s="200"/>
      <c r="AB39" s="200"/>
      <c r="AC39" s="200"/>
      <c r="AD39" s="200"/>
      <c r="AE39" s="200"/>
      <c r="AF39" s="200"/>
      <c r="AG39" s="200"/>
      <c r="AH39" s="37"/>
    </row>
    <row r="40" spans="1:34" s="18" customFormat="1" x14ac:dyDescent="0.25">
      <c r="B40" s="37"/>
      <c r="C40" s="38"/>
      <c r="D40" s="38"/>
      <c r="E40" s="38"/>
      <c r="F40" s="38"/>
      <c r="G40" s="38"/>
      <c r="H40" s="38"/>
      <c r="I40" s="38"/>
      <c r="J40" s="38"/>
      <c r="K40" s="38"/>
      <c r="L40" s="38"/>
      <c r="M40" s="38"/>
      <c r="N40" s="38"/>
      <c r="O40" s="38"/>
      <c r="P40" s="38"/>
      <c r="Q40" s="38"/>
      <c r="R40" s="38"/>
      <c r="S40" s="38"/>
      <c r="T40" s="38"/>
      <c r="U40" s="38"/>
      <c r="V40" s="38"/>
      <c r="W40" s="38"/>
      <c r="X40" s="38"/>
      <c r="Y40" s="38"/>
      <c r="Z40" s="38"/>
      <c r="AA40" s="38"/>
      <c r="AB40" s="38"/>
      <c r="AC40" s="38"/>
      <c r="AD40" s="38"/>
      <c r="AE40" s="38"/>
      <c r="AF40" s="38"/>
      <c r="AG40" s="38"/>
      <c r="AH40" s="37"/>
    </row>
    <row r="41" spans="1:34" s="18" customFormat="1" x14ac:dyDescent="0.25">
      <c r="C41" s="39"/>
      <c r="D41" s="39"/>
      <c r="E41" s="39"/>
      <c r="F41" s="39"/>
      <c r="G41" s="39"/>
      <c r="H41" s="39"/>
      <c r="I41" s="39"/>
      <c r="J41" s="39"/>
      <c r="K41" s="39"/>
      <c r="L41" s="39"/>
      <c r="M41" s="39"/>
      <c r="N41" s="39"/>
      <c r="O41" s="39"/>
      <c r="P41" s="39"/>
      <c r="Q41" s="39"/>
      <c r="R41" s="39"/>
      <c r="S41" s="39"/>
      <c r="T41" s="39"/>
      <c r="U41" s="39"/>
      <c r="V41" s="39"/>
      <c r="W41" s="39"/>
      <c r="X41" s="39"/>
      <c r="Y41" s="39"/>
      <c r="Z41" s="39"/>
      <c r="AA41" s="39"/>
      <c r="AB41" s="39"/>
      <c r="AC41" s="39"/>
      <c r="AD41" s="39"/>
      <c r="AE41" s="39"/>
      <c r="AF41" s="39"/>
      <c r="AG41" s="39"/>
    </row>
    <row r="42" spans="1:34" s="18" customFormat="1" x14ac:dyDescent="0.25">
      <c r="C42" s="39"/>
      <c r="D42" s="39"/>
      <c r="E42" s="39"/>
      <c r="F42" s="39"/>
      <c r="G42" s="39"/>
      <c r="H42" s="39"/>
      <c r="I42" s="39"/>
      <c r="J42" s="39"/>
      <c r="K42" s="39"/>
      <c r="L42" s="39"/>
      <c r="M42" s="39"/>
      <c r="N42" s="39"/>
      <c r="O42" s="39"/>
      <c r="P42" s="39"/>
      <c r="Q42" s="39"/>
      <c r="R42" s="39"/>
      <c r="S42" s="39"/>
      <c r="T42" s="39"/>
      <c r="U42" s="39"/>
      <c r="V42" s="39"/>
      <c r="W42" s="39"/>
      <c r="X42" s="39"/>
      <c r="Y42" s="39"/>
      <c r="Z42" s="39"/>
      <c r="AA42" s="39"/>
      <c r="AB42" s="39"/>
      <c r="AC42" s="39"/>
      <c r="AD42" s="39"/>
      <c r="AE42" s="39"/>
      <c r="AF42" s="39"/>
      <c r="AG42" s="39"/>
    </row>
    <row r="43" spans="1:34" s="18" customFormat="1" x14ac:dyDescent="0.25">
      <c r="C43" s="39"/>
      <c r="D43" s="39"/>
      <c r="E43" s="39"/>
      <c r="F43" s="39"/>
      <c r="G43" s="39"/>
      <c r="H43" s="39"/>
      <c r="I43" s="39"/>
      <c r="J43" s="39"/>
      <c r="K43" s="39"/>
      <c r="L43" s="39"/>
      <c r="M43" s="39"/>
      <c r="N43" s="39"/>
      <c r="O43" s="39"/>
      <c r="P43" s="39"/>
      <c r="Q43" s="39"/>
      <c r="R43" s="39"/>
      <c r="S43" s="39"/>
      <c r="T43" s="39"/>
      <c r="U43" s="39"/>
      <c r="V43" s="39"/>
      <c r="W43" s="39"/>
      <c r="X43" s="39"/>
      <c r="Y43" s="39"/>
      <c r="Z43" s="39"/>
      <c r="AA43" s="39"/>
      <c r="AB43" s="39"/>
      <c r="AC43" s="39"/>
      <c r="AD43" s="39"/>
      <c r="AE43" s="39"/>
      <c r="AF43" s="39"/>
      <c r="AG43" s="39"/>
    </row>
    <row r="44" spans="1:34" s="18" customFormat="1" x14ac:dyDescent="0.25">
      <c r="C44" s="39"/>
      <c r="D44" s="39"/>
      <c r="E44" s="39"/>
      <c r="F44" s="39"/>
      <c r="G44" s="39"/>
      <c r="H44" s="39"/>
      <c r="I44" s="39"/>
      <c r="J44" s="39"/>
      <c r="K44" s="39"/>
      <c r="L44" s="39"/>
      <c r="M44" s="39"/>
      <c r="N44" s="39"/>
      <c r="O44" s="39"/>
      <c r="P44" s="39"/>
      <c r="Q44" s="39"/>
      <c r="R44" s="39"/>
      <c r="S44" s="39"/>
      <c r="T44" s="39"/>
      <c r="U44" s="39"/>
      <c r="V44" s="39"/>
      <c r="W44" s="39"/>
      <c r="X44" s="39"/>
      <c r="Y44" s="39"/>
      <c r="Z44" s="39"/>
      <c r="AA44" s="39"/>
      <c r="AB44" s="39"/>
      <c r="AC44" s="39"/>
      <c r="AD44" s="39"/>
      <c r="AE44" s="39"/>
      <c r="AF44" s="39"/>
      <c r="AG44" s="39"/>
    </row>
    <row r="45" spans="1:34" s="18" customFormat="1" x14ac:dyDescent="0.25">
      <c r="C45" s="39"/>
      <c r="D45" s="39"/>
      <c r="E45" s="39"/>
      <c r="F45" s="39"/>
      <c r="G45" s="39"/>
      <c r="H45" s="39"/>
      <c r="I45" s="39"/>
      <c r="J45" s="39"/>
      <c r="K45" s="39"/>
      <c r="L45" s="39"/>
      <c r="M45" s="39"/>
      <c r="N45" s="39"/>
      <c r="O45" s="39"/>
      <c r="P45" s="39"/>
      <c r="Q45" s="39"/>
      <c r="R45" s="39"/>
      <c r="S45" s="39"/>
      <c r="T45" s="39"/>
      <c r="U45" s="39"/>
      <c r="V45" s="39"/>
      <c r="W45" s="39"/>
      <c r="X45" s="39"/>
      <c r="Y45" s="39"/>
      <c r="Z45" s="39"/>
      <c r="AA45" s="39"/>
      <c r="AB45" s="39"/>
      <c r="AC45" s="39"/>
      <c r="AD45" s="39"/>
      <c r="AE45" s="39"/>
      <c r="AF45" s="39"/>
      <c r="AG45" s="39"/>
    </row>
    <row r="46" spans="1:34" s="18" customFormat="1" x14ac:dyDescent="0.25">
      <c r="C46" s="39"/>
      <c r="D46" s="39"/>
      <c r="E46" s="39"/>
      <c r="F46" s="39"/>
      <c r="G46" s="39"/>
      <c r="H46" s="39"/>
      <c r="I46" s="39"/>
      <c r="J46" s="39"/>
      <c r="K46" s="39"/>
      <c r="L46" s="39"/>
      <c r="M46" s="39"/>
      <c r="N46" s="39"/>
      <c r="O46" s="39"/>
      <c r="P46" s="39"/>
      <c r="Q46" s="39"/>
      <c r="R46" s="39"/>
      <c r="S46" s="39"/>
      <c r="T46" s="39"/>
      <c r="U46" s="39"/>
      <c r="V46" s="39"/>
      <c r="W46" s="39"/>
      <c r="X46" s="39"/>
      <c r="Y46" s="39"/>
      <c r="Z46" s="39"/>
      <c r="AA46" s="39"/>
      <c r="AB46" s="39"/>
      <c r="AC46" s="39"/>
      <c r="AD46" s="39"/>
      <c r="AE46" s="39"/>
      <c r="AF46" s="39"/>
      <c r="AG46" s="39"/>
    </row>
    <row r="47" spans="1:34" s="18" customFormat="1" x14ac:dyDescent="0.25">
      <c r="C47" s="39"/>
      <c r="D47" s="39"/>
      <c r="E47" s="39"/>
      <c r="F47" s="39"/>
      <c r="G47" s="39"/>
      <c r="H47" s="39"/>
      <c r="I47" s="39"/>
      <c r="J47" s="39"/>
      <c r="K47" s="39"/>
      <c r="L47" s="39"/>
      <c r="M47" s="39"/>
      <c r="N47" s="39"/>
      <c r="O47" s="39"/>
      <c r="P47" s="39"/>
      <c r="Q47" s="39"/>
      <c r="R47" s="39"/>
      <c r="S47" s="39"/>
      <c r="T47" s="39"/>
      <c r="U47" s="39"/>
      <c r="V47" s="39"/>
      <c r="W47" s="39"/>
      <c r="X47" s="39"/>
      <c r="Y47" s="39"/>
      <c r="Z47" s="39"/>
      <c r="AA47" s="39"/>
      <c r="AB47" s="39"/>
      <c r="AC47" s="39"/>
      <c r="AD47" s="39"/>
      <c r="AE47" s="39"/>
      <c r="AF47" s="39"/>
      <c r="AG47" s="39"/>
    </row>
    <row r="48" spans="1:34" s="18" customFormat="1" x14ac:dyDescent="0.25">
      <c r="C48" s="39"/>
      <c r="D48" s="39"/>
      <c r="E48" s="39"/>
      <c r="F48" s="39"/>
      <c r="G48" s="39"/>
      <c r="H48" s="39"/>
      <c r="I48" s="39"/>
      <c r="J48" s="39"/>
      <c r="K48" s="39"/>
      <c r="L48" s="39"/>
      <c r="M48" s="39"/>
      <c r="N48" s="39"/>
      <c r="O48" s="39"/>
      <c r="P48" s="39"/>
      <c r="Q48" s="39"/>
      <c r="R48" s="39"/>
      <c r="S48" s="39"/>
      <c r="T48" s="39"/>
      <c r="U48" s="39"/>
      <c r="V48" s="39"/>
      <c r="W48" s="39"/>
      <c r="X48" s="39"/>
      <c r="Y48" s="39"/>
      <c r="Z48" s="39"/>
      <c r="AA48" s="39"/>
      <c r="AB48" s="39"/>
      <c r="AC48" s="39"/>
      <c r="AD48" s="39"/>
      <c r="AE48" s="39"/>
      <c r="AF48" s="39"/>
      <c r="AG48" s="39"/>
    </row>
    <row r="49" spans="3:33" s="18" customFormat="1" x14ac:dyDescent="0.25">
      <c r="C49" s="39"/>
      <c r="D49" s="39"/>
      <c r="E49" s="39"/>
      <c r="F49" s="39"/>
      <c r="G49" s="39"/>
      <c r="H49" s="39"/>
      <c r="I49" s="39"/>
      <c r="J49" s="39"/>
      <c r="K49" s="39"/>
      <c r="L49" s="39"/>
      <c r="M49" s="39"/>
      <c r="N49" s="39"/>
      <c r="O49" s="39"/>
      <c r="P49" s="39"/>
      <c r="Q49" s="39"/>
      <c r="R49" s="39"/>
      <c r="S49" s="39"/>
      <c r="T49" s="39"/>
      <c r="U49" s="39"/>
      <c r="V49" s="39"/>
      <c r="W49" s="39"/>
      <c r="X49" s="39"/>
      <c r="Y49" s="39"/>
      <c r="Z49" s="39"/>
      <c r="AA49" s="39"/>
      <c r="AB49" s="39"/>
      <c r="AC49" s="39"/>
      <c r="AD49" s="39"/>
      <c r="AE49" s="39"/>
      <c r="AF49" s="39"/>
      <c r="AG49" s="39"/>
    </row>
    <row r="50" spans="3:33" s="18" customFormat="1" x14ac:dyDescent="0.25">
      <c r="C50" s="39"/>
      <c r="D50" s="39"/>
      <c r="E50" s="39"/>
      <c r="F50" s="39"/>
      <c r="G50" s="39"/>
      <c r="H50" s="39"/>
      <c r="I50" s="39"/>
      <c r="J50" s="39"/>
      <c r="K50" s="39"/>
      <c r="L50" s="39"/>
      <c r="M50" s="39"/>
      <c r="N50" s="39"/>
      <c r="O50" s="39"/>
      <c r="P50" s="39"/>
      <c r="Q50" s="39"/>
      <c r="R50" s="39"/>
      <c r="S50" s="39"/>
      <c r="T50" s="39"/>
      <c r="U50" s="39"/>
      <c r="V50" s="39"/>
      <c r="W50" s="39"/>
      <c r="X50" s="39"/>
      <c r="Y50" s="39"/>
      <c r="Z50" s="39"/>
      <c r="AA50" s="39"/>
      <c r="AB50" s="39"/>
      <c r="AC50" s="39"/>
      <c r="AD50" s="39"/>
      <c r="AE50" s="39"/>
      <c r="AF50" s="39"/>
      <c r="AG50" s="39"/>
    </row>
    <row r="51" spans="3:33" s="18" customFormat="1" x14ac:dyDescent="0.25">
      <c r="C51" s="39"/>
      <c r="D51" s="39"/>
      <c r="E51" s="39"/>
      <c r="F51" s="39"/>
      <c r="G51" s="39"/>
      <c r="H51" s="39"/>
      <c r="I51" s="39"/>
      <c r="J51" s="39"/>
      <c r="K51" s="39"/>
      <c r="L51" s="39"/>
      <c r="M51" s="39"/>
      <c r="N51" s="39"/>
      <c r="O51" s="39"/>
      <c r="P51" s="39"/>
      <c r="Q51" s="39"/>
      <c r="R51" s="39"/>
      <c r="S51" s="39"/>
      <c r="T51" s="39"/>
      <c r="U51" s="39"/>
      <c r="V51" s="39"/>
      <c r="W51" s="39"/>
      <c r="X51" s="39"/>
      <c r="Y51" s="39"/>
      <c r="Z51" s="39"/>
      <c r="AA51" s="39"/>
      <c r="AB51" s="39"/>
      <c r="AC51" s="39"/>
      <c r="AD51" s="39"/>
      <c r="AE51" s="39"/>
      <c r="AF51" s="39"/>
      <c r="AG51" s="39"/>
    </row>
    <row r="52" spans="3:33" s="18" customFormat="1" x14ac:dyDescent="0.25">
      <c r="C52" s="39"/>
      <c r="D52" s="39"/>
      <c r="E52" s="39"/>
      <c r="F52" s="39"/>
      <c r="G52" s="39"/>
      <c r="H52" s="39"/>
      <c r="I52" s="39"/>
      <c r="J52" s="39"/>
      <c r="K52" s="39"/>
      <c r="L52" s="39"/>
      <c r="M52" s="39"/>
      <c r="N52" s="39"/>
      <c r="O52" s="39"/>
      <c r="P52" s="39"/>
      <c r="Q52" s="39"/>
      <c r="R52" s="39"/>
      <c r="S52" s="39"/>
      <c r="T52" s="39"/>
      <c r="U52" s="39"/>
      <c r="V52" s="39"/>
      <c r="W52" s="39"/>
      <c r="X52" s="39"/>
      <c r="Y52" s="39"/>
      <c r="Z52" s="39"/>
      <c r="AA52" s="39"/>
      <c r="AB52" s="39"/>
      <c r="AC52" s="39"/>
      <c r="AD52" s="39"/>
      <c r="AE52" s="39"/>
      <c r="AF52" s="39"/>
      <c r="AG52" s="39"/>
    </row>
    <row r="53" spans="3:33" s="18" customFormat="1" x14ac:dyDescent="0.25">
      <c r="C53" s="39"/>
      <c r="D53" s="39"/>
      <c r="E53" s="39"/>
      <c r="F53" s="39"/>
      <c r="G53" s="39"/>
      <c r="H53" s="39"/>
      <c r="I53" s="39"/>
      <c r="J53" s="39"/>
      <c r="K53" s="39"/>
      <c r="L53" s="39"/>
      <c r="M53" s="39"/>
      <c r="N53" s="39"/>
      <c r="O53" s="39"/>
      <c r="P53" s="39"/>
      <c r="Q53" s="39"/>
      <c r="R53" s="39"/>
      <c r="S53" s="39"/>
      <c r="T53" s="39"/>
      <c r="U53" s="39"/>
      <c r="V53" s="39"/>
      <c r="W53" s="39"/>
      <c r="X53" s="39"/>
      <c r="Y53" s="39"/>
      <c r="Z53" s="39"/>
      <c r="AA53" s="39"/>
      <c r="AB53" s="39"/>
      <c r="AC53" s="39"/>
      <c r="AD53" s="39"/>
      <c r="AE53" s="39"/>
      <c r="AF53" s="39"/>
      <c r="AG53" s="39"/>
    </row>
    <row r="54" spans="3:33" s="18" customFormat="1" x14ac:dyDescent="0.25">
      <c r="C54" s="39"/>
      <c r="D54" s="39"/>
      <c r="E54" s="39"/>
      <c r="F54" s="39"/>
      <c r="G54" s="39"/>
      <c r="H54" s="39"/>
      <c r="I54" s="39"/>
      <c r="J54" s="39"/>
      <c r="K54" s="39"/>
      <c r="L54" s="39"/>
      <c r="M54" s="39"/>
      <c r="N54" s="39"/>
      <c r="O54" s="39"/>
      <c r="P54" s="39"/>
      <c r="Q54" s="39"/>
      <c r="R54" s="39"/>
      <c r="S54" s="39"/>
      <c r="T54" s="39"/>
      <c r="U54" s="39"/>
      <c r="V54" s="39"/>
      <c r="W54" s="39"/>
      <c r="X54" s="39"/>
      <c r="Y54" s="39"/>
      <c r="Z54" s="39"/>
      <c r="AA54" s="39"/>
      <c r="AB54" s="39"/>
      <c r="AC54" s="39"/>
      <c r="AD54" s="39"/>
      <c r="AE54" s="39"/>
      <c r="AF54" s="39"/>
      <c r="AG54" s="39"/>
    </row>
    <row r="55" spans="3:33" s="18" customFormat="1" x14ac:dyDescent="0.25">
      <c r="C55" s="39"/>
      <c r="D55" s="39"/>
      <c r="E55" s="39"/>
      <c r="F55" s="39"/>
      <c r="G55" s="39"/>
      <c r="H55" s="39"/>
      <c r="I55" s="39"/>
      <c r="J55" s="39"/>
      <c r="K55" s="39"/>
      <c r="L55" s="39"/>
      <c r="M55" s="39"/>
      <c r="N55" s="39"/>
      <c r="O55" s="39"/>
      <c r="P55" s="39"/>
      <c r="Q55" s="39"/>
      <c r="R55" s="39"/>
      <c r="S55" s="39"/>
      <c r="T55" s="39"/>
      <c r="U55" s="39"/>
      <c r="V55" s="39"/>
      <c r="W55" s="39"/>
      <c r="X55" s="39"/>
      <c r="Y55" s="39"/>
      <c r="Z55" s="39"/>
      <c r="AA55" s="39"/>
      <c r="AB55" s="39"/>
      <c r="AC55" s="39"/>
      <c r="AD55" s="39"/>
      <c r="AE55" s="39"/>
      <c r="AF55" s="39"/>
      <c r="AG55" s="39"/>
    </row>
    <row r="56" spans="3:33" s="18" customFormat="1" x14ac:dyDescent="0.25">
      <c r="C56" s="39"/>
      <c r="D56" s="39"/>
      <c r="E56" s="39"/>
      <c r="F56" s="39"/>
      <c r="G56" s="39"/>
      <c r="H56" s="39"/>
      <c r="I56" s="39"/>
      <c r="J56" s="39"/>
      <c r="K56" s="39"/>
      <c r="L56" s="39"/>
      <c r="M56" s="39"/>
      <c r="N56" s="39"/>
      <c r="O56" s="39"/>
      <c r="P56" s="39"/>
      <c r="Q56" s="39"/>
      <c r="R56" s="39"/>
      <c r="S56" s="39"/>
      <c r="T56" s="39"/>
      <c r="U56" s="39"/>
      <c r="V56" s="39"/>
      <c r="W56" s="39"/>
      <c r="X56" s="39"/>
      <c r="Y56" s="39"/>
      <c r="Z56" s="39"/>
      <c r="AA56" s="39"/>
      <c r="AB56" s="39"/>
      <c r="AC56" s="39"/>
      <c r="AD56" s="39"/>
      <c r="AE56" s="39"/>
      <c r="AF56" s="39"/>
      <c r="AG56" s="39"/>
    </row>
    <row r="57" spans="3:33" s="18" customFormat="1" x14ac:dyDescent="0.25">
      <c r="C57" s="39"/>
      <c r="D57" s="39"/>
      <c r="E57" s="39"/>
      <c r="F57" s="39"/>
      <c r="G57" s="39"/>
      <c r="H57" s="39"/>
      <c r="I57" s="39"/>
      <c r="J57" s="39"/>
      <c r="K57" s="39"/>
      <c r="L57" s="39"/>
      <c r="M57" s="39"/>
      <c r="N57" s="39"/>
      <c r="O57" s="39"/>
      <c r="P57" s="39"/>
      <c r="Q57" s="39"/>
      <c r="R57" s="39"/>
      <c r="S57" s="39"/>
      <c r="T57" s="39"/>
      <c r="U57" s="39"/>
      <c r="V57" s="39"/>
      <c r="W57" s="39"/>
      <c r="X57" s="39"/>
      <c r="Y57" s="39"/>
      <c r="Z57" s="39"/>
      <c r="AA57" s="39"/>
      <c r="AB57" s="39"/>
      <c r="AC57" s="39"/>
      <c r="AD57" s="39"/>
      <c r="AE57" s="39"/>
      <c r="AF57" s="39"/>
      <c r="AG57" s="39"/>
    </row>
    <row r="58" spans="3:33" s="18" customFormat="1" x14ac:dyDescent="0.25">
      <c r="C58" s="39"/>
      <c r="D58" s="39"/>
      <c r="E58" s="39"/>
      <c r="F58" s="39"/>
      <c r="G58" s="39"/>
      <c r="H58" s="39"/>
      <c r="I58" s="39"/>
      <c r="J58" s="39"/>
      <c r="K58" s="39"/>
      <c r="L58" s="39"/>
      <c r="M58" s="39"/>
      <c r="N58" s="39"/>
      <c r="O58" s="39"/>
      <c r="P58" s="39"/>
      <c r="Q58" s="39"/>
      <c r="R58" s="39"/>
      <c r="S58" s="39"/>
      <c r="T58" s="39"/>
      <c r="U58" s="39"/>
      <c r="V58" s="39"/>
      <c r="W58" s="39"/>
      <c r="X58" s="39"/>
      <c r="Y58" s="39"/>
      <c r="Z58" s="39"/>
      <c r="AA58" s="39"/>
      <c r="AB58" s="39"/>
      <c r="AC58" s="39"/>
      <c r="AD58" s="39"/>
      <c r="AE58" s="39"/>
      <c r="AF58" s="39"/>
      <c r="AG58" s="39"/>
    </row>
    <row r="59" spans="3:33" s="18" customFormat="1" x14ac:dyDescent="0.25">
      <c r="C59" s="39"/>
      <c r="D59" s="39"/>
      <c r="E59" s="39"/>
      <c r="F59" s="39"/>
      <c r="G59" s="39"/>
      <c r="H59" s="39"/>
      <c r="I59" s="39"/>
      <c r="J59" s="39"/>
      <c r="K59" s="39"/>
      <c r="L59" s="39"/>
      <c r="M59" s="39"/>
      <c r="N59" s="39"/>
      <c r="O59" s="39"/>
      <c r="P59" s="39"/>
      <c r="Q59" s="39"/>
      <c r="R59" s="39"/>
      <c r="S59" s="39"/>
      <c r="T59" s="39"/>
      <c r="U59" s="39"/>
      <c r="V59" s="39"/>
      <c r="W59" s="39"/>
      <c r="X59" s="39"/>
      <c r="Y59" s="39"/>
      <c r="Z59" s="39"/>
      <c r="AA59" s="39"/>
      <c r="AB59" s="39"/>
      <c r="AC59" s="39"/>
      <c r="AD59" s="39"/>
      <c r="AE59" s="39"/>
      <c r="AF59" s="39"/>
      <c r="AG59" s="39"/>
    </row>
    <row r="60" spans="3:33" s="18" customFormat="1" x14ac:dyDescent="0.25">
      <c r="C60" s="39"/>
      <c r="D60" s="39"/>
      <c r="E60" s="39"/>
      <c r="F60" s="39"/>
      <c r="G60" s="39"/>
      <c r="H60" s="39"/>
      <c r="I60" s="39"/>
      <c r="J60" s="39"/>
      <c r="K60" s="39"/>
      <c r="L60" s="39"/>
      <c r="M60" s="39"/>
      <c r="N60" s="39"/>
      <c r="O60" s="39"/>
      <c r="P60" s="39"/>
      <c r="Q60" s="39"/>
      <c r="R60" s="39"/>
      <c r="S60" s="39"/>
      <c r="T60" s="39"/>
      <c r="U60" s="39"/>
      <c r="V60" s="39"/>
      <c r="W60" s="39"/>
      <c r="X60" s="39"/>
      <c r="Y60" s="39"/>
      <c r="Z60" s="39"/>
      <c r="AA60" s="39"/>
      <c r="AB60" s="39"/>
      <c r="AC60" s="39"/>
      <c r="AD60" s="39"/>
      <c r="AE60" s="39"/>
      <c r="AF60" s="39"/>
      <c r="AG60" s="39"/>
    </row>
    <row r="61" spans="3:33" s="18" customFormat="1" x14ac:dyDescent="0.25">
      <c r="C61" s="39"/>
      <c r="D61" s="39"/>
      <c r="E61" s="39"/>
      <c r="F61" s="39"/>
      <c r="G61" s="39"/>
      <c r="H61" s="39"/>
      <c r="I61" s="39"/>
      <c r="J61" s="39"/>
      <c r="K61" s="39"/>
      <c r="L61" s="39"/>
      <c r="M61" s="39"/>
      <c r="N61" s="39"/>
      <c r="O61" s="39"/>
      <c r="P61" s="39"/>
      <c r="Q61" s="39"/>
      <c r="R61" s="39"/>
      <c r="S61" s="39"/>
      <c r="T61" s="39"/>
      <c r="U61" s="39"/>
      <c r="V61" s="39"/>
      <c r="W61" s="39"/>
      <c r="X61" s="39"/>
      <c r="Y61" s="39"/>
      <c r="Z61" s="39"/>
      <c r="AA61" s="39"/>
      <c r="AB61" s="39"/>
      <c r="AC61" s="39"/>
      <c r="AD61" s="39"/>
      <c r="AE61" s="39"/>
      <c r="AF61" s="39"/>
      <c r="AG61" s="39"/>
    </row>
    <row r="62" spans="3:33" s="18" customFormat="1" x14ac:dyDescent="0.25">
      <c r="C62" s="39"/>
      <c r="D62" s="39"/>
      <c r="E62" s="39"/>
      <c r="F62" s="39"/>
      <c r="G62" s="39"/>
      <c r="H62" s="39"/>
      <c r="I62" s="39"/>
      <c r="J62" s="39"/>
      <c r="K62" s="39"/>
      <c r="L62" s="39"/>
      <c r="M62" s="39"/>
      <c r="N62" s="39"/>
      <c r="O62" s="39"/>
      <c r="P62" s="39"/>
      <c r="Q62" s="39"/>
      <c r="R62" s="39"/>
      <c r="S62" s="39"/>
      <c r="T62" s="39"/>
      <c r="U62" s="39"/>
      <c r="V62" s="39"/>
      <c r="W62" s="39"/>
      <c r="X62" s="39"/>
      <c r="Y62" s="39"/>
      <c r="Z62" s="39"/>
      <c r="AA62" s="39"/>
      <c r="AB62" s="39"/>
      <c r="AC62" s="39"/>
      <c r="AD62" s="39"/>
      <c r="AE62" s="39"/>
      <c r="AF62" s="39"/>
      <c r="AG62" s="39"/>
    </row>
    <row r="63" spans="3:33" s="18" customFormat="1" x14ac:dyDescent="0.25">
      <c r="C63" s="39"/>
      <c r="D63" s="39"/>
      <c r="E63" s="39"/>
      <c r="F63" s="39"/>
      <c r="G63" s="39"/>
      <c r="H63" s="39"/>
      <c r="I63" s="39"/>
      <c r="J63" s="39"/>
      <c r="K63" s="39"/>
      <c r="L63" s="39"/>
      <c r="M63" s="39"/>
      <c r="N63" s="39"/>
      <c r="O63" s="39"/>
      <c r="P63" s="39"/>
      <c r="Q63" s="39"/>
      <c r="R63" s="39"/>
      <c r="S63" s="39"/>
      <c r="T63" s="39"/>
      <c r="U63" s="39"/>
      <c r="V63" s="39"/>
      <c r="W63" s="39"/>
      <c r="X63" s="39"/>
      <c r="Y63" s="39"/>
      <c r="Z63" s="39"/>
      <c r="AA63" s="39"/>
      <c r="AB63" s="39"/>
      <c r="AC63" s="39"/>
      <c r="AD63" s="39"/>
      <c r="AE63" s="39"/>
      <c r="AF63" s="39"/>
      <c r="AG63" s="39"/>
    </row>
    <row r="64" spans="3:33" s="18" customFormat="1" x14ac:dyDescent="0.25">
      <c r="C64" s="39"/>
      <c r="D64" s="39"/>
      <c r="E64" s="39"/>
      <c r="F64" s="39"/>
      <c r="G64" s="39"/>
      <c r="H64" s="39"/>
      <c r="I64" s="39"/>
      <c r="J64" s="39"/>
      <c r="K64" s="39"/>
      <c r="L64" s="39"/>
      <c r="M64" s="39"/>
      <c r="N64" s="39"/>
      <c r="O64" s="39"/>
      <c r="P64" s="39"/>
      <c r="Q64" s="39"/>
      <c r="R64" s="39"/>
      <c r="S64" s="39"/>
      <c r="T64" s="39"/>
      <c r="U64" s="39"/>
      <c r="V64" s="39"/>
      <c r="W64" s="39"/>
      <c r="X64" s="39"/>
      <c r="Y64" s="39"/>
      <c r="Z64" s="39"/>
      <c r="AA64" s="39"/>
      <c r="AB64" s="39"/>
      <c r="AC64" s="39"/>
      <c r="AD64" s="39"/>
      <c r="AE64" s="39"/>
      <c r="AF64" s="39"/>
      <c r="AG64" s="39"/>
    </row>
    <row r="65" spans="3:33" s="18" customFormat="1" x14ac:dyDescent="0.25">
      <c r="C65" s="39"/>
      <c r="D65" s="39"/>
      <c r="E65" s="39"/>
      <c r="F65" s="39"/>
      <c r="G65" s="39"/>
      <c r="H65" s="39"/>
      <c r="I65" s="39"/>
      <c r="J65" s="39"/>
      <c r="K65" s="39"/>
      <c r="L65" s="39"/>
      <c r="M65" s="39"/>
      <c r="N65" s="39"/>
      <c r="O65" s="39"/>
      <c r="P65" s="39"/>
      <c r="Q65" s="39"/>
      <c r="R65" s="39"/>
      <c r="S65" s="39"/>
      <c r="T65" s="39"/>
      <c r="U65" s="39"/>
      <c r="V65" s="39"/>
      <c r="W65" s="39"/>
      <c r="X65" s="39"/>
      <c r="Y65" s="39"/>
      <c r="Z65" s="39"/>
      <c r="AA65" s="39"/>
      <c r="AB65" s="39"/>
      <c r="AC65" s="39"/>
      <c r="AD65" s="39"/>
      <c r="AE65" s="39"/>
      <c r="AF65" s="39"/>
      <c r="AG65" s="39"/>
    </row>
    <row r="66" spans="3:33" s="18" customFormat="1" x14ac:dyDescent="0.25">
      <c r="C66" s="39"/>
      <c r="D66" s="39"/>
      <c r="E66" s="39"/>
      <c r="F66" s="39"/>
      <c r="G66" s="39"/>
      <c r="H66" s="39"/>
      <c r="I66" s="39"/>
      <c r="J66" s="39"/>
      <c r="K66" s="39"/>
      <c r="L66" s="39"/>
      <c r="M66" s="39"/>
      <c r="N66" s="39"/>
      <c r="O66" s="39"/>
      <c r="P66" s="39"/>
      <c r="Q66" s="39"/>
      <c r="R66" s="39"/>
      <c r="S66" s="39"/>
      <c r="T66" s="39"/>
      <c r="U66" s="39"/>
      <c r="V66" s="39"/>
      <c r="W66" s="39"/>
      <c r="X66" s="39"/>
      <c r="Y66" s="39"/>
      <c r="Z66" s="39"/>
      <c r="AA66" s="39"/>
      <c r="AB66" s="39"/>
      <c r="AC66" s="39"/>
      <c r="AD66" s="39"/>
      <c r="AE66" s="39"/>
      <c r="AF66" s="39"/>
      <c r="AG66" s="39"/>
    </row>
    <row r="67" spans="3:33" s="18" customFormat="1" x14ac:dyDescent="0.25">
      <c r="C67" s="39"/>
      <c r="D67" s="39"/>
      <c r="E67" s="39"/>
      <c r="F67" s="39"/>
      <c r="G67" s="39"/>
      <c r="H67" s="39"/>
      <c r="I67" s="39"/>
      <c r="J67" s="39"/>
      <c r="K67" s="39"/>
      <c r="L67" s="39"/>
      <c r="M67" s="39"/>
      <c r="N67" s="39"/>
      <c r="O67" s="39"/>
      <c r="P67" s="39"/>
      <c r="Q67" s="39"/>
      <c r="R67" s="39"/>
      <c r="S67" s="39"/>
      <c r="T67" s="39"/>
      <c r="U67" s="39"/>
      <c r="V67" s="39"/>
      <c r="W67" s="39"/>
      <c r="X67" s="39"/>
      <c r="Y67" s="39"/>
      <c r="Z67" s="39"/>
      <c r="AA67" s="39"/>
      <c r="AB67" s="39"/>
      <c r="AC67" s="39"/>
      <c r="AD67" s="39"/>
      <c r="AE67" s="39"/>
      <c r="AF67" s="39"/>
      <c r="AG67" s="39"/>
    </row>
    <row r="68" spans="3:33" s="18" customFormat="1" x14ac:dyDescent="0.25">
      <c r="C68" s="39"/>
      <c r="D68" s="39"/>
      <c r="E68" s="39"/>
      <c r="F68" s="39"/>
      <c r="G68" s="39"/>
      <c r="H68" s="39"/>
      <c r="I68" s="39"/>
      <c r="J68" s="39"/>
      <c r="K68" s="39"/>
      <c r="L68" s="39"/>
      <c r="M68" s="39"/>
      <c r="N68" s="39"/>
      <c r="O68" s="39"/>
      <c r="P68" s="39"/>
      <c r="Q68" s="39"/>
      <c r="R68" s="39"/>
      <c r="S68" s="39"/>
      <c r="T68" s="39"/>
      <c r="U68" s="39"/>
      <c r="V68" s="39"/>
      <c r="W68" s="39"/>
      <c r="X68" s="39"/>
      <c r="Y68" s="39"/>
      <c r="Z68" s="39"/>
      <c r="AA68" s="39"/>
      <c r="AB68" s="39"/>
      <c r="AC68" s="39"/>
      <c r="AD68" s="39"/>
      <c r="AE68" s="39"/>
      <c r="AF68" s="39"/>
      <c r="AG68" s="39"/>
    </row>
    <row r="69" spans="3:33" s="18" customFormat="1" x14ac:dyDescent="0.25">
      <c r="C69" s="39"/>
      <c r="D69" s="39"/>
      <c r="E69" s="39"/>
      <c r="F69" s="39"/>
      <c r="G69" s="39"/>
      <c r="H69" s="39"/>
      <c r="I69" s="39"/>
      <c r="J69" s="39"/>
      <c r="K69" s="39"/>
      <c r="L69" s="39"/>
      <c r="M69" s="39"/>
      <c r="N69" s="39"/>
      <c r="O69" s="39"/>
      <c r="P69" s="39"/>
      <c r="Q69" s="39"/>
      <c r="R69" s="39"/>
      <c r="S69" s="39"/>
      <c r="T69" s="39"/>
      <c r="U69" s="39"/>
      <c r="V69" s="39"/>
      <c r="W69" s="39"/>
      <c r="X69" s="39"/>
      <c r="Y69" s="39"/>
      <c r="Z69" s="39"/>
      <c r="AA69" s="39"/>
      <c r="AB69" s="39"/>
      <c r="AC69" s="39"/>
      <c r="AD69" s="39"/>
      <c r="AE69" s="39"/>
      <c r="AF69" s="39"/>
      <c r="AG69" s="39"/>
    </row>
    <row r="70" spans="3:33" s="18" customFormat="1" x14ac:dyDescent="0.25">
      <c r="C70" s="39"/>
      <c r="D70" s="39"/>
      <c r="E70" s="39"/>
      <c r="F70" s="39"/>
      <c r="G70" s="39"/>
      <c r="H70" s="39"/>
      <c r="I70" s="39"/>
      <c r="J70" s="39"/>
      <c r="K70" s="39"/>
      <c r="L70" s="39"/>
      <c r="M70" s="39"/>
      <c r="N70" s="39"/>
      <c r="O70" s="39"/>
      <c r="P70" s="39"/>
      <c r="Q70" s="39"/>
      <c r="R70" s="39"/>
      <c r="S70" s="39"/>
      <c r="T70" s="39"/>
      <c r="U70" s="39"/>
      <c r="V70" s="39"/>
      <c r="W70" s="39"/>
      <c r="X70" s="39"/>
      <c r="Y70" s="39"/>
      <c r="Z70" s="39"/>
      <c r="AA70" s="39"/>
      <c r="AB70" s="39"/>
      <c r="AC70" s="39"/>
      <c r="AD70" s="39"/>
      <c r="AE70" s="39"/>
      <c r="AF70" s="39"/>
      <c r="AG70" s="39"/>
    </row>
    <row r="71" spans="3:33" s="18" customFormat="1" x14ac:dyDescent="0.25">
      <c r="C71" s="39"/>
      <c r="D71" s="39"/>
      <c r="E71" s="39"/>
      <c r="F71" s="39"/>
      <c r="G71" s="39"/>
      <c r="H71" s="39"/>
      <c r="I71" s="39"/>
      <c r="J71" s="39"/>
      <c r="K71" s="39"/>
      <c r="L71" s="39"/>
      <c r="M71" s="39"/>
      <c r="N71" s="39"/>
      <c r="O71" s="39"/>
      <c r="P71" s="39"/>
      <c r="Q71" s="39"/>
      <c r="R71" s="39"/>
      <c r="S71" s="39"/>
      <c r="T71" s="39"/>
      <c r="U71" s="39"/>
      <c r="V71" s="39"/>
      <c r="W71" s="39"/>
      <c r="X71" s="39"/>
      <c r="Y71" s="39"/>
      <c r="Z71" s="39"/>
      <c r="AA71" s="39"/>
      <c r="AB71" s="39"/>
      <c r="AC71" s="39"/>
      <c r="AD71" s="39"/>
      <c r="AE71" s="39"/>
      <c r="AF71" s="39"/>
      <c r="AG71" s="39"/>
    </row>
    <row r="72" spans="3:33" s="18" customFormat="1" x14ac:dyDescent="0.25">
      <c r="C72" s="39"/>
      <c r="D72" s="39"/>
      <c r="E72" s="39"/>
      <c r="F72" s="39"/>
      <c r="G72" s="39"/>
      <c r="H72" s="39"/>
      <c r="I72" s="39"/>
      <c r="J72" s="39"/>
      <c r="K72" s="39"/>
      <c r="L72" s="39"/>
      <c r="M72" s="39"/>
      <c r="N72" s="39"/>
      <c r="O72" s="39"/>
      <c r="P72" s="39"/>
      <c r="Q72" s="39"/>
      <c r="R72" s="39"/>
      <c r="S72" s="39"/>
      <c r="T72" s="39"/>
      <c r="U72" s="39"/>
      <c r="V72" s="39"/>
      <c r="W72" s="39"/>
      <c r="X72" s="39"/>
      <c r="Y72" s="39"/>
      <c r="Z72" s="39"/>
      <c r="AA72" s="39"/>
      <c r="AB72" s="39"/>
      <c r="AC72" s="39"/>
      <c r="AD72" s="39"/>
      <c r="AE72" s="39"/>
      <c r="AF72" s="39"/>
      <c r="AG72" s="39"/>
    </row>
    <row r="73" spans="3:33" s="18" customFormat="1" x14ac:dyDescent="0.25">
      <c r="C73" s="39"/>
      <c r="D73" s="39"/>
      <c r="E73" s="39"/>
      <c r="F73" s="39"/>
      <c r="G73" s="39"/>
      <c r="H73" s="39"/>
      <c r="I73" s="39"/>
      <c r="J73" s="39"/>
      <c r="K73" s="39"/>
      <c r="L73" s="39"/>
      <c r="M73" s="39"/>
      <c r="N73" s="39"/>
      <c r="O73" s="39"/>
      <c r="P73" s="39"/>
      <c r="Q73" s="39"/>
      <c r="R73" s="39"/>
      <c r="S73" s="39"/>
      <c r="T73" s="39"/>
      <c r="U73" s="39"/>
      <c r="V73" s="39"/>
      <c r="W73" s="39"/>
      <c r="X73" s="39"/>
      <c r="Y73" s="39"/>
      <c r="Z73" s="39"/>
      <c r="AA73" s="39"/>
      <c r="AB73" s="39"/>
      <c r="AC73" s="39"/>
      <c r="AD73" s="39"/>
      <c r="AE73" s="39"/>
      <c r="AF73" s="39"/>
      <c r="AG73" s="39"/>
    </row>
    <row r="74" spans="3:33" s="18" customFormat="1" x14ac:dyDescent="0.25">
      <c r="C74" s="39"/>
      <c r="D74" s="39"/>
      <c r="E74" s="39"/>
      <c r="F74" s="39"/>
      <c r="G74" s="39"/>
      <c r="H74" s="39"/>
      <c r="I74" s="39"/>
      <c r="J74" s="39"/>
      <c r="K74" s="39"/>
      <c r="L74" s="39"/>
      <c r="M74" s="39"/>
      <c r="N74" s="39"/>
      <c r="O74" s="39"/>
      <c r="P74" s="39"/>
      <c r="Q74" s="39"/>
      <c r="R74" s="39"/>
      <c r="S74" s="39"/>
      <c r="T74" s="39"/>
      <c r="U74" s="39"/>
      <c r="V74" s="39"/>
      <c r="W74" s="39"/>
      <c r="X74" s="39"/>
      <c r="Y74" s="39"/>
      <c r="Z74" s="39"/>
      <c r="AA74" s="39"/>
      <c r="AB74" s="39"/>
      <c r="AC74" s="39"/>
      <c r="AD74" s="39"/>
      <c r="AE74" s="39"/>
      <c r="AF74" s="39"/>
      <c r="AG74" s="39"/>
    </row>
  </sheetData>
  <sheetProtection selectLockedCells="1" selectUnlockedCells="1"/>
  <mergeCells count="21">
    <mergeCell ref="J32:O32"/>
    <mergeCell ref="J31:O31"/>
    <mergeCell ref="J30:O30"/>
    <mergeCell ref="AH6:AH7"/>
    <mergeCell ref="AI6:AI7"/>
    <mergeCell ref="W30:AA30"/>
    <mergeCell ref="W31:AA31"/>
    <mergeCell ref="Q32:U32"/>
    <mergeCell ref="Q31:U31"/>
    <mergeCell ref="Q30:U30"/>
    <mergeCell ref="W32:AA32"/>
    <mergeCell ref="B6:B7"/>
    <mergeCell ref="AS6:AS7"/>
    <mergeCell ref="AQ6:AQ7"/>
    <mergeCell ref="AR6:AR7"/>
    <mergeCell ref="I1:J1"/>
    <mergeCell ref="AK6:AK7"/>
    <mergeCell ref="AL6:AL7"/>
    <mergeCell ref="AJ6:AJ7"/>
    <mergeCell ref="AM6:AM7"/>
    <mergeCell ref="AP6:AP7"/>
  </mergeCells>
  <conditionalFormatting sqref="B8">
    <cfRule type="colorScale" priority="51">
      <colorScale>
        <cfvo type="min"/>
        <cfvo type="percentile" val="50"/>
        <cfvo type="max"/>
        <color rgb="FFF8696B"/>
        <color rgb="FFFFEB84"/>
        <color rgb="FF63BE7B"/>
      </colorScale>
    </cfRule>
  </conditionalFormatting>
  <conditionalFormatting sqref="C6:AG22">
    <cfRule type="expression" dxfId="32" priority="16" stopIfTrue="1">
      <formula>WEEKDAY(C$6,2)&gt;5</formula>
    </cfRule>
  </conditionalFormatting>
  <conditionalFormatting sqref="B9">
    <cfRule type="colorScale" priority="14">
      <colorScale>
        <cfvo type="min"/>
        <cfvo type="percentile" val="50"/>
        <cfvo type="max"/>
        <color rgb="FFF8696B"/>
        <color rgb="FFFFEB84"/>
        <color rgb="FF63BE7B"/>
      </colorScale>
    </cfRule>
  </conditionalFormatting>
  <conditionalFormatting sqref="B10">
    <cfRule type="colorScale" priority="13">
      <colorScale>
        <cfvo type="min"/>
        <cfvo type="percentile" val="50"/>
        <cfvo type="max"/>
        <color rgb="FFF8696B"/>
        <color rgb="FFFFEB84"/>
        <color rgb="FF63BE7B"/>
      </colorScale>
    </cfRule>
  </conditionalFormatting>
  <conditionalFormatting sqref="B11">
    <cfRule type="colorScale" priority="12">
      <colorScale>
        <cfvo type="min"/>
        <cfvo type="percentile" val="50"/>
        <cfvo type="max"/>
        <color rgb="FFF8696B"/>
        <color rgb="FFFFEB84"/>
        <color rgb="FF63BE7B"/>
      </colorScale>
    </cfRule>
  </conditionalFormatting>
  <conditionalFormatting sqref="B12">
    <cfRule type="colorScale" priority="11">
      <colorScale>
        <cfvo type="min"/>
        <cfvo type="percentile" val="50"/>
        <cfvo type="max"/>
        <color rgb="FFF8696B"/>
        <color rgb="FFFFEB84"/>
        <color rgb="FF63BE7B"/>
      </colorScale>
    </cfRule>
  </conditionalFormatting>
  <conditionalFormatting sqref="B13">
    <cfRule type="colorScale" priority="10">
      <colorScale>
        <cfvo type="min"/>
        <cfvo type="percentile" val="50"/>
        <cfvo type="max"/>
        <color rgb="FFF8696B"/>
        <color rgb="FFFFEB84"/>
        <color rgb="FF63BE7B"/>
      </colorScale>
    </cfRule>
  </conditionalFormatting>
  <conditionalFormatting sqref="B14">
    <cfRule type="colorScale" priority="9">
      <colorScale>
        <cfvo type="min"/>
        <cfvo type="percentile" val="50"/>
        <cfvo type="max"/>
        <color rgb="FFF8696B"/>
        <color rgb="FFFFEB84"/>
        <color rgb="FF63BE7B"/>
      </colorScale>
    </cfRule>
  </conditionalFormatting>
  <conditionalFormatting sqref="B15">
    <cfRule type="colorScale" priority="8">
      <colorScale>
        <cfvo type="min"/>
        <cfvo type="percentile" val="50"/>
        <cfvo type="max"/>
        <color rgb="FFF8696B"/>
        <color rgb="FFFFEB84"/>
        <color rgb="FF63BE7B"/>
      </colorScale>
    </cfRule>
  </conditionalFormatting>
  <conditionalFormatting sqref="B16">
    <cfRule type="colorScale" priority="7">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23622047244094491" top="1.3385826771653544" bottom="0.74803149606299213" header="0" footer="0.31496062992125984"/>
  <pageSetup paperSize="9" scale="64" fitToWidth="0" orientation="landscape" r:id="rId1"/>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15" stopIfTrue="1" id="{1104E00F-ED23-4466-A617-3908EB04CE5C}">
            <xm:f>NOT(ISNA(VLOOKUP(C$6,'1 ANNEE'!$L$9:$L$21,1,0)))</xm:f>
            <x14:dxf>
              <fill>
                <patternFill>
                  <bgColor rgb="FFFF0000"/>
                </patternFill>
              </fill>
            </x14:dxf>
          </x14:cfRule>
          <xm:sqref>C6:AG22</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BQ153"/>
  <sheetViews>
    <sheetView zoomScale="80" zoomScaleNormal="80" workbookViewId="0">
      <selection activeCell="B8" sqref="B8:B22"/>
    </sheetView>
  </sheetViews>
  <sheetFormatPr baseColWidth="10" defaultRowHeight="15" x14ac:dyDescent="0.25"/>
  <cols>
    <col min="1" max="1" width="3.7109375" style="18" customWidth="1"/>
    <col min="2" max="2" width="22.7109375" style="12" customWidth="1"/>
    <col min="3" max="33" width="5" style="12" customWidth="1"/>
    <col min="34" max="41" width="6" style="12" customWidth="1"/>
    <col min="42" max="45" width="6" style="18" customWidth="1"/>
    <col min="46" max="46" width="20" style="18" customWidth="1"/>
    <col min="47" max="69" width="11.42578125" style="18"/>
    <col min="70" max="16384" width="11.42578125" style="12"/>
  </cols>
  <sheetData>
    <row r="1" spans="1:45" s="18" customFormat="1" ht="9.9499999999999993" customHeight="1" x14ac:dyDescent="0.45">
      <c r="A1" s="15">
        <v>6</v>
      </c>
      <c r="B1" s="46">
        <f>DATE('1 ANNEE'!F4,A1+1,1)-1</f>
        <v>45473</v>
      </c>
      <c r="C1" s="19"/>
      <c r="D1" s="17"/>
      <c r="E1" s="17"/>
      <c r="F1" s="17"/>
      <c r="G1" s="17"/>
      <c r="H1" s="17"/>
      <c r="I1" s="17"/>
      <c r="J1" s="17"/>
      <c r="K1" s="17"/>
      <c r="L1" s="17"/>
      <c r="M1" s="17"/>
      <c r="N1" s="47"/>
      <c r="O1" s="47"/>
      <c r="P1" s="47"/>
      <c r="Q1" s="17"/>
      <c r="R1" s="17"/>
      <c r="S1" s="17"/>
      <c r="T1" s="17"/>
      <c r="U1" s="17"/>
      <c r="V1" s="17"/>
      <c r="W1" s="17"/>
      <c r="X1" s="17"/>
      <c r="Y1" s="17"/>
      <c r="Z1" s="17"/>
      <c r="AA1" s="17"/>
      <c r="AB1" s="17"/>
      <c r="AC1" s="17"/>
      <c r="AD1" s="17"/>
      <c r="AE1" s="17"/>
      <c r="AF1" s="17"/>
      <c r="AG1" s="17"/>
      <c r="AH1" s="17"/>
      <c r="AI1" s="17"/>
    </row>
    <row r="2" spans="1:45" s="18" customFormat="1" ht="9.9499999999999993" customHeight="1" thickBot="1" x14ac:dyDescent="0.5">
      <c r="A2" s="19"/>
      <c r="B2" s="16">
        <f>DATE('1 ANNEE'!F4,A1,1)</f>
        <v>45444</v>
      </c>
      <c r="C2" s="19"/>
      <c r="D2" s="17"/>
      <c r="E2" s="17"/>
      <c r="F2" s="17"/>
      <c r="G2" s="17"/>
      <c r="H2" s="17"/>
      <c r="I2" s="17"/>
      <c r="J2" s="17"/>
      <c r="K2" s="17"/>
      <c r="L2" s="17"/>
      <c r="M2" s="17"/>
      <c r="N2" s="47"/>
      <c r="O2" s="47"/>
      <c r="P2" s="47"/>
      <c r="Q2" s="47"/>
      <c r="R2" s="47"/>
      <c r="S2" s="47"/>
      <c r="T2" s="17"/>
      <c r="U2" s="17"/>
      <c r="V2" s="17"/>
      <c r="W2" s="17"/>
      <c r="X2" s="17"/>
      <c r="Y2" s="17"/>
      <c r="Z2" s="17"/>
      <c r="AA2" s="17"/>
      <c r="AB2" s="17"/>
      <c r="AC2" s="17"/>
      <c r="AD2" s="17"/>
      <c r="AE2" s="17"/>
      <c r="AF2" s="17"/>
      <c r="AG2" s="17"/>
      <c r="AH2" s="17"/>
      <c r="AI2" s="17"/>
    </row>
    <row r="3" spans="1:45" ht="18" customHeight="1" thickTop="1" x14ac:dyDescent="0.25">
      <c r="B3" s="20"/>
      <c r="C3" s="23"/>
      <c r="D3" s="23"/>
      <c r="E3" s="23"/>
      <c r="F3" s="23"/>
      <c r="G3" s="23"/>
      <c r="H3" s="23"/>
      <c r="I3" s="23"/>
      <c r="J3" s="23"/>
      <c r="K3" s="23"/>
      <c r="L3" s="23"/>
      <c r="M3" s="23"/>
      <c r="N3" s="23"/>
      <c r="O3" s="22" t="str">
        <f>"JUIN "&amp;TEXT(B2,"aaaa")</f>
        <v>JUIN 2024</v>
      </c>
      <c r="P3" s="22"/>
      <c r="Q3" s="22"/>
      <c r="R3" s="22"/>
      <c r="S3" s="22"/>
      <c r="T3" s="22"/>
      <c r="U3" s="23"/>
      <c r="V3" s="23"/>
      <c r="W3" s="23"/>
      <c r="X3" s="23"/>
      <c r="Y3" s="23"/>
      <c r="Z3" s="23"/>
      <c r="AA3" s="23"/>
      <c r="AB3" s="23"/>
      <c r="AC3" s="23"/>
      <c r="AD3" s="23"/>
      <c r="AE3" s="23"/>
      <c r="AF3" s="23"/>
      <c r="AG3" s="23"/>
      <c r="AH3" s="23"/>
      <c r="AI3" s="23"/>
      <c r="AJ3" s="23"/>
      <c r="AK3" s="23"/>
      <c r="AL3" s="23"/>
      <c r="AM3" s="24"/>
      <c r="AN3" s="189"/>
      <c r="AO3" s="189"/>
      <c r="AP3" s="189"/>
      <c r="AQ3" s="189"/>
      <c r="AR3" s="189"/>
      <c r="AS3" s="189"/>
    </row>
    <row r="4" spans="1:45" ht="18" customHeight="1" x14ac:dyDescent="0.25">
      <c r="B4" s="25"/>
      <c r="C4" s="28"/>
      <c r="D4" s="28"/>
      <c r="E4" s="28"/>
      <c r="F4" s="28"/>
      <c r="G4" s="28"/>
      <c r="H4" s="28"/>
      <c r="I4" s="28"/>
      <c r="J4" s="28"/>
      <c r="K4" s="28"/>
      <c r="L4" s="28"/>
      <c r="M4" s="28"/>
      <c r="N4" s="28"/>
      <c r="O4" s="48" t="s">
        <v>22</v>
      </c>
      <c r="P4" s="28"/>
      <c r="Q4" s="28"/>
      <c r="R4" s="28"/>
      <c r="S4" s="28"/>
      <c r="T4" s="28"/>
      <c r="U4" s="28"/>
      <c r="V4" s="28"/>
      <c r="W4" s="28"/>
      <c r="X4" s="28"/>
      <c r="Y4" s="28"/>
      <c r="Z4" s="28"/>
      <c r="AA4" s="28"/>
      <c r="AB4" s="28"/>
      <c r="AC4" s="28"/>
      <c r="AD4" s="28"/>
      <c r="AE4" s="28"/>
      <c r="AF4" s="28"/>
      <c r="AG4" s="28"/>
      <c r="AH4" s="28"/>
      <c r="AI4" s="28"/>
      <c r="AJ4" s="28"/>
      <c r="AK4" s="28"/>
      <c r="AL4" s="28"/>
      <c r="AM4" s="29"/>
      <c r="AN4" s="189"/>
      <c r="AO4" s="189"/>
      <c r="AP4" s="189"/>
      <c r="AQ4" s="189"/>
      <c r="AR4" s="189"/>
      <c r="AS4" s="189"/>
    </row>
    <row r="5" spans="1:45" ht="18" customHeight="1" thickBot="1" x14ac:dyDescent="0.3">
      <c r="B5" s="25"/>
      <c r="C5" s="28"/>
      <c r="D5" s="28"/>
      <c r="E5" s="28"/>
      <c r="F5" s="28"/>
      <c r="G5" s="28"/>
      <c r="H5" s="28"/>
      <c r="I5" s="28"/>
      <c r="J5" s="28"/>
      <c r="K5" s="28"/>
      <c r="L5" s="28"/>
      <c r="M5" s="28"/>
      <c r="N5" s="28"/>
      <c r="O5" s="49" t="str">
        <f>"Période    du    "&amp;TEXT(B2,"jj mmmm aaaa")&amp;"    au    "&amp;TEXT(B1,"jj mmmm aaaa")</f>
        <v>Période    du    01 juin 2024    au    30 juin 2024</v>
      </c>
      <c r="P5" s="28"/>
      <c r="Q5" s="28"/>
      <c r="R5" s="28"/>
      <c r="S5" s="28"/>
      <c r="T5" s="28"/>
      <c r="U5" s="28"/>
      <c r="V5" s="28"/>
      <c r="W5" s="28"/>
      <c r="X5" s="28"/>
      <c r="Y5" s="28"/>
      <c r="Z5" s="28"/>
      <c r="AA5" s="28"/>
      <c r="AB5" s="28"/>
      <c r="AC5" s="28"/>
      <c r="AD5" s="28"/>
      <c r="AE5" s="28"/>
      <c r="AF5" s="28"/>
      <c r="AG5" s="28"/>
      <c r="AH5" s="28"/>
      <c r="AI5" s="28"/>
      <c r="AJ5" s="28"/>
      <c r="AK5" s="28"/>
      <c r="AL5" s="28"/>
      <c r="AM5" s="29"/>
      <c r="AN5" s="189"/>
      <c r="AO5" s="189"/>
      <c r="AP5" s="189"/>
      <c r="AQ5" s="189"/>
      <c r="AR5" s="189"/>
      <c r="AS5" s="189"/>
    </row>
    <row r="6" spans="1:45" ht="18" customHeight="1" thickTop="1" x14ac:dyDescent="0.25">
      <c r="B6" s="324" t="s">
        <v>53</v>
      </c>
      <c r="C6" s="34">
        <f>DATE('1 ANNEE'!F4,A1,1)</f>
        <v>45444</v>
      </c>
      <c r="D6" s="34">
        <f>C6+1</f>
        <v>45445</v>
      </c>
      <c r="E6" s="34">
        <f t="shared" ref="E6:AD6" si="0">D6+1</f>
        <v>45446</v>
      </c>
      <c r="F6" s="34">
        <f t="shared" si="0"/>
        <v>45447</v>
      </c>
      <c r="G6" s="34">
        <f t="shared" si="0"/>
        <v>45448</v>
      </c>
      <c r="H6" s="34">
        <f t="shared" si="0"/>
        <v>45449</v>
      </c>
      <c r="I6" s="34">
        <f t="shared" si="0"/>
        <v>45450</v>
      </c>
      <c r="J6" s="34">
        <f t="shared" si="0"/>
        <v>45451</v>
      </c>
      <c r="K6" s="34">
        <f t="shared" si="0"/>
        <v>45452</v>
      </c>
      <c r="L6" s="34">
        <f t="shared" si="0"/>
        <v>45453</v>
      </c>
      <c r="M6" s="34">
        <f t="shared" si="0"/>
        <v>45454</v>
      </c>
      <c r="N6" s="34">
        <f t="shared" si="0"/>
        <v>45455</v>
      </c>
      <c r="O6" s="34">
        <f t="shared" si="0"/>
        <v>45456</v>
      </c>
      <c r="P6" s="34">
        <f t="shared" si="0"/>
        <v>45457</v>
      </c>
      <c r="Q6" s="34">
        <f t="shared" si="0"/>
        <v>45458</v>
      </c>
      <c r="R6" s="34">
        <f t="shared" si="0"/>
        <v>45459</v>
      </c>
      <c r="S6" s="34">
        <f t="shared" si="0"/>
        <v>45460</v>
      </c>
      <c r="T6" s="34">
        <f t="shared" si="0"/>
        <v>45461</v>
      </c>
      <c r="U6" s="34">
        <f t="shared" si="0"/>
        <v>45462</v>
      </c>
      <c r="V6" s="34">
        <f t="shared" si="0"/>
        <v>45463</v>
      </c>
      <c r="W6" s="34">
        <f t="shared" si="0"/>
        <v>45464</v>
      </c>
      <c r="X6" s="34">
        <f t="shared" si="0"/>
        <v>45465</v>
      </c>
      <c r="Y6" s="34">
        <f t="shared" si="0"/>
        <v>45466</v>
      </c>
      <c r="Z6" s="34">
        <f t="shared" si="0"/>
        <v>45467</v>
      </c>
      <c r="AA6" s="34">
        <f t="shared" si="0"/>
        <v>45468</v>
      </c>
      <c r="AB6" s="34">
        <f t="shared" si="0"/>
        <v>45469</v>
      </c>
      <c r="AC6" s="34">
        <f t="shared" si="0"/>
        <v>45470</v>
      </c>
      <c r="AD6" s="34">
        <f t="shared" si="0"/>
        <v>45471</v>
      </c>
      <c r="AE6" s="34">
        <f>IF(AD6="","",IF(AD6+1&gt;EOMONTH($C$6,0),"",AD6+1))</f>
        <v>45472</v>
      </c>
      <c r="AF6" s="34">
        <f t="shared" ref="AF6:AG6" si="1">IF(AE6="","",IF(AE6+1&gt;EOMONTH($C$6,0),"",AE6+1))</f>
        <v>45473</v>
      </c>
      <c r="AG6" s="104" t="str">
        <f t="shared" si="1"/>
        <v/>
      </c>
      <c r="AH6" s="353" t="s">
        <v>23</v>
      </c>
      <c r="AI6" s="355" t="s">
        <v>24</v>
      </c>
      <c r="AJ6" s="338" t="s">
        <v>25</v>
      </c>
      <c r="AK6" s="334" t="s">
        <v>30</v>
      </c>
      <c r="AL6" s="336" t="s">
        <v>48</v>
      </c>
      <c r="AM6" s="340" t="s">
        <v>26</v>
      </c>
      <c r="AN6" s="190"/>
      <c r="AO6" s="190"/>
      <c r="AP6" s="342" t="s">
        <v>27</v>
      </c>
      <c r="AQ6" s="328" t="s">
        <v>28</v>
      </c>
      <c r="AR6" s="330" t="s">
        <v>29</v>
      </c>
      <c r="AS6" s="372" t="s">
        <v>36</v>
      </c>
    </row>
    <row r="7" spans="1:45" ht="18" customHeight="1" thickBot="1" x14ac:dyDescent="0.3">
      <c r="B7" s="325"/>
      <c r="C7" s="167">
        <f>WEEKDAY(C6)</f>
        <v>7</v>
      </c>
      <c r="D7" s="167">
        <f t="shared" ref="D7:AD7" si="2">WEEKDAY(D6)</f>
        <v>1</v>
      </c>
      <c r="E7" s="167">
        <f t="shared" si="2"/>
        <v>2</v>
      </c>
      <c r="F7" s="167">
        <f t="shared" si="2"/>
        <v>3</v>
      </c>
      <c r="G7" s="167">
        <f t="shared" si="2"/>
        <v>4</v>
      </c>
      <c r="H7" s="167">
        <f t="shared" si="2"/>
        <v>5</v>
      </c>
      <c r="I7" s="167">
        <f t="shared" si="2"/>
        <v>6</v>
      </c>
      <c r="J7" s="167">
        <f t="shared" si="2"/>
        <v>7</v>
      </c>
      <c r="K7" s="167">
        <f t="shared" si="2"/>
        <v>1</v>
      </c>
      <c r="L7" s="167">
        <f t="shared" si="2"/>
        <v>2</v>
      </c>
      <c r="M7" s="167">
        <f t="shared" si="2"/>
        <v>3</v>
      </c>
      <c r="N7" s="167">
        <f t="shared" si="2"/>
        <v>4</v>
      </c>
      <c r="O7" s="167">
        <f t="shared" si="2"/>
        <v>5</v>
      </c>
      <c r="P7" s="167">
        <f t="shared" si="2"/>
        <v>6</v>
      </c>
      <c r="Q7" s="167">
        <f t="shared" si="2"/>
        <v>7</v>
      </c>
      <c r="R7" s="167">
        <f t="shared" si="2"/>
        <v>1</v>
      </c>
      <c r="S7" s="167">
        <f t="shared" si="2"/>
        <v>2</v>
      </c>
      <c r="T7" s="167">
        <f t="shared" si="2"/>
        <v>3</v>
      </c>
      <c r="U7" s="167">
        <f t="shared" si="2"/>
        <v>4</v>
      </c>
      <c r="V7" s="167">
        <f t="shared" si="2"/>
        <v>5</v>
      </c>
      <c r="W7" s="167">
        <f t="shared" si="2"/>
        <v>6</v>
      </c>
      <c r="X7" s="167">
        <f t="shared" si="2"/>
        <v>7</v>
      </c>
      <c r="Y7" s="167">
        <f t="shared" si="2"/>
        <v>1</v>
      </c>
      <c r="Z7" s="167">
        <f t="shared" si="2"/>
        <v>2</v>
      </c>
      <c r="AA7" s="167">
        <f t="shared" si="2"/>
        <v>3</v>
      </c>
      <c r="AB7" s="167">
        <f t="shared" si="2"/>
        <v>4</v>
      </c>
      <c r="AC7" s="167">
        <f t="shared" si="2"/>
        <v>5</v>
      </c>
      <c r="AD7" s="167">
        <f t="shared" si="2"/>
        <v>6</v>
      </c>
      <c r="AE7" s="167">
        <f>IF(AD6="","",IF(AD6+1&gt;EOMONTH($C$6,0),"",AD6+1))</f>
        <v>45472</v>
      </c>
      <c r="AF7" s="167">
        <f t="shared" ref="AF7:AG7" si="3">IF(AE6="","",IF(AE6+1&gt;EOMONTH($C$6,0),"",AE6+1))</f>
        <v>45473</v>
      </c>
      <c r="AG7" s="168" t="str">
        <f t="shared" si="3"/>
        <v/>
      </c>
      <c r="AH7" s="354"/>
      <c r="AI7" s="356"/>
      <c r="AJ7" s="339"/>
      <c r="AK7" s="335"/>
      <c r="AL7" s="337"/>
      <c r="AM7" s="341"/>
      <c r="AN7" s="190"/>
      <c r="AO7" s="190"/>
      <c r="AP7" s="343"/>
      <c r="AQ7" s="329"/>
      <c r="AR7" s="331"/>
      <c r="AS7" s="373"/>
    </row>
    <row r="8" spans="1:45" ht="21.95" customHeight="1" thickTop="1" x14ac:dyDescent="0.25">
      <c r="B8" s="323" t="str">
        <f>REPT('2 AVRIL'!B8,1)</f>
        <v>1</v>
      </c>
      <c r="C8" s="43"/>
      <c r="D8" s="43"/>
      <c r="E8" s="43"/>
      <c r="F8" s="43"/>
      <c r="G8" s="43"/>
      <c r="H8" s="43"/>
      <c r="I8" s="43"/>
      <c r="J8" s="43"/>
      <c r="K8" s="43"/>
      <c r="L8" s="43"/>
      <c r="M8" s="43"/>
      <c r="N8" s="43"/>
      <c r="O8" s="43"/>
      <c r="P8" s="43"/>
      <c r="Q8" s="43"/>
      <c r="R8" s="43"/>
      <c r="S8" s="43"/>
      <c r="T8" s="43"/>
      <c r="U8" s="43"/>
      <c r="V8" s="43"/>
      <c r="W8" s="43"/>
      <c r="X8" s="43"/>
      <c r="Y8" s="43"/>
      <c r="Z8" s="43"/>
      <c r="AA8" s="43"/>
      <c r="AB8" s="43"/>
      <c r="AC8" s="43"/>
      <c r="AD8" s="43"/>
      <c r="AE8" s="43"/>
      <c r="AF8" s="43"/>
      <c r="AG8" s="153"/>
      <c r="AH8" s="231">
        <f t="shared" ref="AH8:AH22" si="4">SUM(AI8:AM8,AL8:AL8)</f>
        <v>0</v>
      </c>
      <c r="AI8" s="135">
        <f t="shared" ref="AI8:AI22" si="5">COUNTIF(C8:AG8,"J")</f>
        <v>0</v>
      </c>
      <c r="AJ8" s="123">
        <f t="shared" ref="AJ8:AJ22" si="6">COUNTIF(C8:AG8,"N")</f>
        <v>0</v>
      </c>
      <c r="AK8" s="181">
        <f t="shared" ref="AK8:AK22" si="7">COUNTIF(B8:AF8,"JF")</f>
        <v>0</v>
      </c>
      <c r="AL8" s="181">
        <f t="shared" ref="AL8:AL22" si="8">COUNTIF(C8:AG8,"NF")</f>
        <v>0</v>
      </c>
      <c r="AM8" s="192">
        <f t="shared" ref="AM8:AM22" si="9">COUNTIF(C8:AG8,"F")</f>
        <v>0</v>
      </c>
      <c r="AN8" s="191"/>
      <c r="AO8" s="191"/>
      <c r="AP8" s="194">
        <f t="shared" ref="AP8:AP22" si="10">COUNTIF(C8:AG8,"RC")</f>
        <v>0</v>
      </c>
      <c r="AQ8" s="130">
        <f t="shared" ref="AQ8:AQ22" si="11">COUNTIF(C8:AG8,"R")</f>
        <v>0</v>
      </c>
      <c r="AR8" s="10">
        <f t="shared" ref="AR8:AR22" si="12">COUNTIF(C8:AG8,"CP")</f>
        <v>0</v>
      </c>
      <c r="AS8" s="196">
        <f t="shared" ref="AS8:AS22" si="13">COUNTIF(C8:AG8,"AM")</f>
        <v>0</v>
      </c>
    </row>
    <row r="9" spans="1:45" ht="21.95" customHeight="1" x14ac:dyDescent="0.25">
      <c r="B9" s="323" t="str">
        <f>REPT('2 AVRIL'!B9,1)</f>
        <v>2</v>
      </c>
      <c r="C9" s="42"/>
      <c r="D9" s="42"/>
      <c r="E9" s="42"/>
      <c r="F9" s="42"/>
      <c r="G9" s="42"/>
      <c r="H9" s="42"/>
      <c r="I9" s="42"/>
      <c r="J9" s="42"/>
      <c r="K9" s="44"/>
      <c r="L9" s="44"/>
      <c r="M9" s="42"/>
      <c r="N9" s="42"/>
      <c r="O9" s="42"/>
      <c r="P9" s="42"/>
      <c r="Q9" s="42"/>
      <c r="R9" s="42"/>
      <c r="S9" s="42"/>
      <c r="T9" s="42"/>
      <c r="U9" s="42"/>
      <c r="V9" s="42"/>
      <c r="W9" s="42"/>
      <c r="X9" s="42"/>
      <c r="Y9" s="42"/>
      <c r="Z9" s="42"/>
      <c r="AA9" s="42"/>
      <c r="AB9" s="42"/>
      <c r="AC9" s="42"/>
      <c r="AD9" s="42"/>
      <c r="AE9" s="42"/>
      <c r="AF9" s="42"/>
      <c r="AG9" s="76"/>
      <c r="AH9" s="231">
        <f t="shared" si="4"/>
        <v>0</v>
      </c>
      <c r="AI9" s="135">
        <f t="shared" si="5"/>
        <v>0</v>
      </c>
      <c r="AJ9" s="123">
        <f t="shared" si="6"/>
        <v>0</v>
      </c>
      <c r="AK9" s="182">
        <f t="shared" si="7"/>
        <v>0</v>
      </c>
      <c r="AL9" s="182">
        <f t="shared" si="8"/>
        <v>0</v>
      </c>
      <c r="AM9" s="192">
        <f t="shared" si="9"/>
        <v>0</v>
      </c>
      <c r="AN9" s="191"/>
      <c r="AO9" s="191"/>
      <c r="AP9" s="194">
        <f t="shared" si="10"/>
        <v>0</v>
      </c>
      <c r="AQ9" s="130">
        <f t="shared" si="11"/>
        <v>0</v>
      </c>
      <c r="AR9" s="10">
        <f t="shared" si="12"/>
        <v>0</v>
      </c>
      <c r="AS9" s="196">
        <f t="shared" si="13"/>
        <v>0</v>
      </c>
    </row>
    <row r="10" spans="1:45" ht="21.95" customHeight="1" x14ac:dyDescent="0.25">
      <c r="B10" s="323" t="str">
        <f>REPT('2 AVRIL'!B10,1)</f>
        <v>3</v>
      </c>
      <c r="C10" s="42"/>
      <c r="D10" s="42"/>
      <c r="E10" s="42"/>
      <c r="F10" s="42"/>
      <c r="G10" s="42"/>
      <c r="H10" s="42"/>
      <c r="I10" s="42"/>
      <c r="J10" s="44"/>
      <c r="K10" s="44"/>
      <c r="L10" s="44"/>
      <c r="M10" s="42"/>
      <c r="N10" s="42"/>
      <c r="O10" s="42"/>
      <c r="P10" s="42"/>
      <c r="Q10" s="42"/>
      <c r="R10" s="42"/>
      <c r="S10" s="42"/>
      <c r="T10" s="42"/>
      <c r="U10" s="42"/>
      <c r="V10" s="42"/>
      <c r="W10" s="42"/>
      <c r="X10" s="42"/>
      <c r="Y10" s="42"/>
      <c r="Z10" s="42"/>
      <c r="AA10" s="42"/>
      <c r="AB10" s="42"/>
      <c r="AC10" s="42"/>
      <c r="AD10" s="42"/>
      <c r="AE10" s="42"/>
      <c r="AF10" s="42"/>
      <c r="AG10" s="76"/>
      <c r="AH10" s="231">
        <f t="shared" si="4"/>
        <v>0</v>
      </c>
      <c r="AI10" s="135">
        <f t="shared" si="5"/>
        <v>0</v>
      </c>
      <c r="AJ10" s="123">
        <f t="shared" si="6"/>
        <v>0</v>
      </c>
      <c r="AK10" s="182">
        <f t="shared" si="7"/>
        <v>0</v>
      </c>
      <c r="AL10" s="182">
        <f t="shared" si="8"/>
        <v>0</v>
      </c>
      <c r="AM10" s="192">
        <f t="shared" si="9"/>
        <v>0</v>
      </c>
      <c r="AN10" s="191"/>
      <c r="AO10" s="191"/>
      <c r="AP10" s="194">
        <f t="shared" si="10"/>
        <v>0</v>
      </c>
      <c r="AQ10" s="130">
        <f t="shared" si="11"/>
        <v>0</v>
      </c>
      <c r="AR10" s="10">
        <f t="shared" si="12"/>
        <v>0</v>
      </c>
      <c r="AS10" s="196">
        <f t="shared" si="13"/>
        <v>0</v>
      </c>
    </row>
    <row r="11" spans="1:45" ht="21.95" customHeight="1" x14ac:dyDescent="0.25">
      <c r="B11" s="323" t="str">
        <f>REPT('2 AVRIL'!B11,1)</f>
        <v>4</v>
      </c>
      <c r="C11" s="42"/>
      <c r="D11" s="42"/>
      <c r="E11" s="42"/>
      <c r="F11" s="42"/>
      <c r="G11" s="42"/>
      <c r="H11" s="42"/>
      <c r="I11" s="42"/>
      <c r="J11" s="42"/>
      <c r="K11" s="42"/>
      <c r="L11" s="42"/>
      <c r="M11" s="42"/>
      <c r="N11" s="42"/>
      <c r="O11" s="42"/>
      <c r="P11" s="42"/>
      <c r="Q11" s="42"/>
      <c r="R11" s="42"/>
      <c r="S11" s="42"/>
      <c r="T11" s="42"/>
      <c r="U11" s="42"/>
      <c r="V11" s="42"/>
      <c r="W11" s="42"/>
      <c r="X11" s="42"/>
      <c r="Y11" s="42"/>
      <c r="Z11" s="42"/>
      <c r="AA11" s="42"/>
      <c r="AB11" s="42"/>
      <c r="AC11" s="42"/>
      <c r="AD11" s="42"/>
      <c r="AE11" s="42"/>
      <c r="AF11" s="42"/>
      <c r="AG11" s="76"/>
      <c r="AH11" s="231">
        <f t="shared" si="4"/>
        <v>0</v>
      </c>
      <c r="AI11" s="135">
        <f t="shared" si="5"/>
        <v>0</v>
      </c>
      <c r="AJ11" s="123">
        <f t="shared" si="6"/>
        <v>0</v>
      </c>
      <c r="AK11" s="182">
        <f t="shared" si="7"/>
        <v>0</v>
      </c>
      <c r="AL11" s="182">
        <f t="shared" si="8"/>
        <v>0</v>
      </c>
      <c r="AM11" s="192">
        <f t="shared" si="9"/>
        <v>0</v>
      </c>
      <c r="AN11" s="191"/>
      <c r="AO11" s="191"/>
      <c r="AP11" s="194">
        <f t="shared" si="10"/>
        <v>0</v>
      </c>
      <c r="AQ11" s="130">
        <f t="shared" si="11"/>
        <v>0</v>
      </c>
      <c r="AR11" s="10">
        <f t="shared" si="12"/>
        <v>0</v>
      </c>
      <c r="AS11" s="196">
        <f t="shared" si="13"/>
        <v>0</v>
      </c>
    </row>
    <row r="12" spans="1:45" ht="21.95" customHeight="1" x14ac:dyDescent="0.25">
      <c r="B12" s="323" t="str">
        <f>REPT('2 AVRIL'!B12,1)</f>
        <v>5</v>
      </c>
      <c r="C12" s="42"/>
      <c r="D12" s="42"/>
      <c r="E12" s="42"/>
      <c r="F12" s="42"/>
      <c r="G12" s="42"/>
      <c r="H12" s="42"/>
      <c r="I12" s="42"/>
      <c r="J12" s="42"/>
      <c r="K12" s="42"/>
      <c r="L12" s="42"/>
      <c r="M12" s="42"/>
      <c r="N12" s="42"/>
      <c r="O12" s="42"/>
      <c r="P12" s="42"/>
      <c r="Q12" s="42"/>
      <c r="R12" s="42"/>
      <c r="S12" s="42"/>
      <c r="T12" s="42"/>
      <c r="U12" s="42"/>
      <c r="V12" s="42"/>
      <c r="W12" s="42"/>
      <c r="X12" s="42"/>
      <c r="Y12" s="42"/>
      <c r="Z12" s="42"/>
      <c r="AA12" s="42"/>
      <c r="AB12" s="42"/>
      <c r="AC12" s="42"/>
      <c r="AD12" s="42"/>
      <c r="AE12" s="42"/>
      <c r="AF12" s="42"/>
      <c r="AG12" s="76"/>
      <c r="AH12" s="231">
        <f t="shared" si="4"/>
        <v>0</v>
      </c>
      <c r="AI12" s="135">
        <f t="shared" si="5"/>
        <v>0</v>
      </c>
      <c r="AJ12" s="123">
        <f t="shared" si="6"/>
        <v>0</v>
      </c>
      <c r="AK12" s="182">
        <f t="shared" si="7"/>
        <v>0</v>
      </c>
      <c r="AL12" s="182">
        <f t="shared" si="8"/>
        <v>0</v>
      </c>
      <c r="AM12" s="192">
        <f t="shared" si="9"/>
        <v>0</v>
      </c>
      <c r="AN12" s="191"/>
      <c r="AO12" s="191"/>
      <c r="AP12" s="194">
        <f t="shared" si="10"/>
        <v>0</v>
      </c>
      <c r="AQ12" s="130">
        <f t="shared" si="11"/>
        <v>0</v>
      </c>
      <c r="AR12" s="10">
        <f t="shared" si="12"/>
        <v>0</v>
      </c>
      <c r="AS12" s="196">
        <f t="shared" si="13"/>
        <v>0</v>
      </c>
    </row>
    <row r="13" spans="1:45" ht="21.95" customHeight="1" x14ac:dyDescent="0.25">
      <c r="B13" s="323" t="str">
        <f>REPT('2 AVRIL'!B13,1)</f>
        <v>6</v>
      </c>
      <c r="C13" s="42"/>
      <c r="D13" s="42"/>
      <c r="E13" s="42"/>
      <c r="F13" s="42"/>
      <c r="G13" s="42"/>
      <c r="H13" s="42"/>
      <c r="I13" s="42"/>
      <c r="J13" s="42"/>
      <c r="K13" s="42"/>
      <c r="L13" s="42"/>
      <c r="M13" s="42"/>
      <c r="N13" s="42"/>
      <c r="O13" s="42"/>
      <c r="P13" s="42"/>
      <c r="Q13" s="42"/>
      <c r="R13" s="42"/>
      <c r="S13" s="42"/>
      <c r="T13" s="42"/>
      <c r="U13" s="42"/>
      <c r="V13" s="42"/>
      <c r="W13" s="42"/>
      <c r="X13" s="42"/>
      <c r="Y13" s="42"/>
      <c r="Z13" s="42"/>
      <c r="AA13" s="42"/>
      <c r="AB13" s="42"/>
      <c r="AC13" s="42"/>
      <c r="AD13" s="42"/>
      <c r="AE13" s="42"/>
      <c r="AF13" s="42"/>
      <c r="AG13" s="76"/>
      <c r="AH13" s="231">
        <f t="shared" si="4"/>
        <v>0</v>
      </c>
      <c r="AI13" s="135">
        <f t="shared" si="5"/>
        <v>0</v>
      </c>
      <c r="AJ13" s="123">
        <f t="shared" si="6"/>
        <v>0</v>
      </c>
      <c r="AK13" s="182">
        <f t="shared" si="7"/>
        <v>0</v>
      </c>
      <c r="AL13" s="182">
        <f t="shared" si="8"/>
        <v>0</v>
      </c>
      <c r="AM13" s="192">
        <f t="shared" si="9"/>
        <v>0</v>
      </c>
      <c r="AN13" s="191"/>
      <c r="AO13" s="191"/>
      <c r="AP13" s="194">
        <f t="shared" si="10"/>
        <v>0</v>
      </c>
      <c r="AQ13" s="130">
        <f t="shared" si="11"/>
        <v>0</v>
      </c>
      <c r="AR13" s="10">
        <f t="shared" si="12"/>
        <v>0</v>
      </c>
      <c r="AS13" s="196">
        <f t="shared" si="13"/>
        <v>0</v>
      </c>
    </row>
    <row r="14" spans="1:45" ht="21.95" customHeight="1" x14ac:dyDescent="0.25">
      <c r="B14" s="323" t="str">
        <f>REPT('2 AVRIL'!B14,1)</f>
        <v>7</v>
      </c>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231">
        <f t="shared" si="4"/>
        <v>0</v>
      </c>
      <c r="AI14" s="135">
        <f t="shared" si="5"/>
        <v>0</v>
      </c>
      <c r="AJ14" s="123">
        <f t="shared" si="6"/>
        <v>0</v>
      </c>
      <c r="AK14" s="182">
        <f t="shared" si="7"/>
        <v>0</v>
      </c>
      <c r="AL14" s="182">
        <f t="shared" si="8"/>
        <v>0</v>
      </c>
      <c r="AM14" s="192">
        <f t="shared" si="9"/>
        <v>0</v>
      </c>
      <c r="AN14" s="191"/>
      <c r="AO14" s="191"/>
      <c r="AP14" s="194">
        <f t="shared" si="10"/>
        <v>0</v>
      </c>
      <c r="AQ14" s="130">
        <f t="shared" si="11"/>
        <v>0</v>
      </c>
      <c r="AR14" s="10">
        <f t="shared" si="12"/>
        <v>0</v>
      </c>
      <c r="AS14" s="196">
        <f t="shared" si="13"/>
        <v>0</v>
      </c>
    </row>
    <row r="15" spans="1:45" ht="21.95" customHeight="1" x14ac:dyDescent="0.25">
      <c r="B15" s="323" t="str">
        <f>REPT('2 AVRIL'!B15,1)</f>
        <v>8</v>
      </c>
      <c r="C15" s="42"/>
      <c r="D15" s="42"/>
      <c r="E15" s="42"/>
      <c r="F15" s="42"/>
      <c r="G15" s="42"/>
      <c r="H15" s="42"/>
      <c r="I15" s="42"/>
      <c r="J15" s="42"/>
      <c r="K15" s="42"/>
      <c r="L15" s="42"/>
      <c r="M15" s="42"/>
      <c r="N15" s="42"/>
      <c r="O15" s="42"/>
      <c r="P15" s="42"/>
      <c r="Q15" s="42"/>
      <c r="R15" s="42"/>
      <c r="S15" s="42"/>
      <c r="T15" s="42"/>
      <c r="U15" s="42"/>
      <c r="V15" s="42"/>
      <c r="W15" s="42"/>
      <c r="X15" s="42"/>
      <c r="Y15" s="42"/>
      <c r="Z15" s="42"/>
      <c r="AA15" s="42"/>
      <c r="AB15" s="42"/>
      <c r="AC15" s="42"/>
      <c r="AD15" s="42"/>
      <c r="AE15" s="42"/>
      <c r="AF15" s="42"/>
      <c r="AG15" s="76"/>
      <c r="AH15" s="231">
        <f t="shared" si="4"/>
        <v>0</v>
      </c>
      <c r="AI15" s="135">
        <f t="shared" si="5"/>
        <v>0</v>
      </c>
      <c r="AJ15" s="123">
        <f t="shared" si="6"/>
        <v>0</v>
      </c>
      <c r="AK15" s="182">
        <f t="shared" si="7"/>
        <v>0</v>
      </c>
      <c r="AL15" s="182">
        <f t="shared" si="8"/>
        <v>0</v>
      </c>
      <c r="AM15" s="192">
        <f t="shared" si="9"/>
        <v>0</v>
      </c>
      <c r="AN15" s="191"/>
      <c r="AO15" s="191"/>
      <c r="AP15" s="194">
        <f t="shared" si="10"/>
        <v>0</v>
      </c>
      <c r="AQ15" s="130">
        <f t="shared" si="11"/>
        <v>0</v>
      </c>
      <c r="AR15" s="10">
        <f t="shared" si="12"/>
        <v>0</v>
      </c>
      <c r="AS15" s="196">
        <f t="shared" si="13"/>
        <v>0</v>
      </c>
    </row>
    <row r="16" spans="1:45" ht="21.95" customHeight="1" x14ac:dyDescent="0.25">
      <c r="B16" s="323" t="str">
        <f>REPT('2 AVRIL'!B16,1)</f>
        <v>9</v>
      </c>
      <c r="C16" s="42"/>
      <c r="D16" s="42"/>
      <c r="E16" s="120"/>
      <c r="F16" s="42"/>
      <c r="G16" s="42"/>
      <c r="H16" s="42"/>
      <c r="I16" s="42"/>
      <c r="J16" s="42"/>
      <c r="K16" s="42"/>
      <c r="L16" s="42"/>
      <c r="M16" s="42"/>
      <c r="N16" s="42"/>
      <c r="O16" s="42"/>
      <c r="P16" s="42"/>
      <c r="Q16" s="42"/>
      <c r="R16" s="42"/>
      <c r="S16" s="42"/>
      <c r="T16" s="42"/>
      <c r="U16" s="42"/>
      <c r="V16" s="42"/>
      <c r="W16" s="42"/>
      <c r="X16" s="42"/>
      <c r="Y16" s="42"/>
      <c r="Z16" s="42"/>
      <c r="AA16" s="42"/>
      <c r="AB16" s="42"/>
      <c r="AC16" s="42"/>
      <c r="AD16" s="42"/>
      <c r="AE16" s="42"/>
      <c r="AF16" s="42"/>
      <c r="AG16" s="76"/>
      <c r="AH16" s="231">
        <f t="shared" si="4"/>
        <v>0</v>
      </c>
      <c r="AI16" s="135">
        <f t="shared" si="5"/>
        <v>0</v>
      </c>
      <c r="AJ16" s="123">
        <f t="shared" si="6"/>
        <v>0</v>
      </c>
      <c r="AK16" s="182">
        <f t="shared" si="7"/>
        <v>0</v>
      </c>
      <c r="AL16" s="182">
        <f t="shared" si="8"/>
        <v>0</v>
      </c>
      <c r="AM16" s="192">
        <f t="shared" si="9"/>
        <v>0</v>
      </c>
      <c r="AN16" s="191"/>
      <c r="AO16" s="191"/>
      <c r="AP16" s="194">
        <f t="shared" si="10"/>
        <v>0</v>
      </c>
      <c r="AQ16" s="130">
        <f t="shared" si="11"/>
        <v>0</v>
      </c>
      <c r="AR16" s="10">
        <f t="shared" si="12"/>
        <v>0</v>
      </c>
      <c r="AS16" s="196">
        <f t="shared" si="13"/>
        <v>0</v>
      </c>
    </row>
    <row r="17" spans="1:45" ht="21.95" customHeight="1" x14ac:dyDescent="0.25">
      <c r="B17" s="323" t="str">
        <f>REPT('2 AVRIL'!B17,1)</f>
        <v>10</v>
      </c>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231">
        <f t="shared" si="4"/>
        <v>0</v>
      </c>
      <c r="AI17" s="135">
        <f t="shared" si="5"/>
        <v>0</v>
      </c>
      <c r="AJ17" s="123">
        <f t="shared" si="6"/>
        <v>0</v>
      </c>
      <c r="AK17" s="182">
        <f t="shared" si="7"/>
        <v>0</v>
      </c>
      <c r="AL17" s="182">
        <f t="shared" si="8"/>
        <v>0</v>
      </c>
      <c r="AM17" s="192">
        <f t="shared" si="9"/>
        <v>0</v>
      </c>
      <c r="AN17" s="191"/>
      <c r="AO17" s="191"/>
      <c r="AP17" s="194">
        <f t="shared" si="10"/>
        <v>0</v>
      </c>
      <c r="AQ17" s="130">
        <f t="shared" si="11"/>
        <v>0</v>
      </c>
      <c r="AR17" s="10">
        <f t="shared" si="12"/>
        <v>0</v>
      </c>
      <c r="AS17" s="196">
        <f t="shared" si="13"/>
        <v>0</v>
      </c>
    </row>
    <row r="18" spans="1:45" ht="21.95" customHeight="1" x14ac:dyDescent="0.25">
      <c r="B18" s="323" t="str">
        <f>REPT('2 AVRIL'!B18,1)</f>
        <v>11</v>
      </c>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231">
        <f t="shared" si="4"/>
        <v>0</v>
      </c>
      <c r="AI18" s="135">
        <f t="shared" si="5"/>
        <v>0</v>
      </c>
      <c r="AJ18" s="123">
        <f t="shared" si="6"/>
        <v>0</v>
      </c>
      <c r="AK18" s="182">
        <f t="shared" si="7"/>
        <v>0</v>
      </c>
      <c r="AL18" s="182">
        <f t="shared" si="8"/>
        <v>0</v>
      </c>
      <c r="AM18" s="192">
        <f t="shared" si="9"/>
        <v>0</v>
      </c>
      <c r="AN18" s="191"/>
      <c r="AO18" s="191"/>
      <c r="AP18" s="194">
        <f t="shared" si="10"/>
        <v>0</v>
      </c>
      <c r="AQ18" s="130">
        <f t="shared" si="11"/>
        <v>0</v>
      </c>
      <c r="AR18" s="10">
        <f t="shared" si="12"/>
        <v>0</v>
      </c>
      <c r="AS18" s="196">
        <f t="shared" si="13"/>
        <v>0</v>
      </c>
    </row>
    <row r="19" spans="1:45" ht="21.95" customHeight="1" x14ac:dyDescent="0.25">
      <c r="B19" s="323" t="str">
        <f>REPT('2 AVRIL'!B19,1)</f>
        <v>12</v>
      </c>
      <c r="C19" s="42"/>
      <c r="D19" s="42"/>
      <c r="E19" s="42"/>
      <c r="F19" s="42"/>
      <c r="G19" s="42"/>
      <c r="H19" s="42"/>
      <c r="I19" s="42"/>
      <c r="J19" s="42"/>
      <c r="K19" s="42"/>
      <c r="L19" s="42"/>
      <c r="M19" s="42"/>
      <c r="N19" s="42"/>
      <c r="O19" s="42"/>
      <c r="P19" s="42"/>
      <c r="Q19" s="42"/>
      <c r="R19" s="42"/>
      <c r="S19" s="42"/>
      <c r="T19" s="42"/>
      <c r="U19" s="42"/>
      <c r="V19" s="42"/>
      <c r="W19" s="42"/>
      <c r="X19" s="42"/>
      <c r="Y19" s="42"/>
      <c r="Z19" s="42"/>
      <c r="AA19" s="42"/>
      <c r="AB19" s="42"/>
      <c r="AC19" s="42"/>
      <c r="AD19" s="42"/>
      <c r="AE19" s="42"/>
      <c r="AF19" s="42"/>
      <c r="AG19" s="76"/>
      <c r="AH19" s="231">
        <f t="shared" si="4"/>
        <v>0</v>
      </c>
      <c r="AI19" s="135">
        <f t="shared" si="5"/>
        <v>0</v>
      </c>
      <c r="AJ19" s="123">
        <f t="shared" si="6"/>
        <v>0</v>
      </c>
      <c r="AK19" s="182">
        <f t="shared" si="7"/>
        <v>0</v>
      </c>
      <c r="AL19" s="182">
        <f t="shared" si="8"/>
        <v>0</v>
      </c>
      <c r="AM19" s="192">
        <f t="shared" si="9"/>
        <v>0</v>
      </c>
      <c r="AN19" s="191"/>
      <c r="AO19" s="191"/>
      <c r="AP19" s="194">
        <f t="shared" si="10"/>
        <v>0</v>
      </c>
      <c r="AQ19" s="130">
        <f t="shared" si="11"/>
        <v>0</v>
      </c>
      <c r="AR19" s="10">
        <f t="shared" si="12"/>
        <v>0</v>
      </c>
      <c r="AS19" s="196">
        <f t="shared" si="13"/>
        <v>0</v>
      </c>
    </row>
    <row r="20" spans="1:45" ht="21.95" customHeight="1" x14ac:dyDescent="0.25">
      <c r="B20" s="323" t="str">
        <f>REPT('2 AVRIL'!B20,1)</f>
        <v>13</v>
      </c>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231">
        <f t="shared" si="4"/>
        <v>0</v>
      </c>
      <c r="AI20" s="135">
        <f t="shared" si="5"/>
        <v>0</v>
      </c>
      <c r="AJ20" s="123">
        <f t="shared" si="6"/>
        <v>0</v>
      </c>
      <c r="AK20" s="182">
        <f t="shared" si="7"/>
        <v>0</v>
      </c>
      <c r="AL20" s="182">
        <f t="shared" si="8"/>
        <v>0</v>
      </c>
      <c r="AM20" s="192">
        <f t="shared" si="9"/>
        <v>0</v>
      </c>
      <c r="AN20" s="191"/>
      <c r="AO20" s="191"/>
      <c r="AP20" s="194">
        <f t="shared" si="10"/>
        <v>0</v>
      </c>
      <c r="AQ20" s="130">
        <f t="shared" si="11"/>
        <v>0</v>
      </c>
      <c r="AR20" s="10">
        <f t="shared" si="12"/>
        <v>0</v>
      </c>
      <c r="AS20" s="196">
        <f t="shared" si="13"/>
        <v>0</v>
      </c>
    </row>
    <row r="21" spans="1:45" ht="21.95" customHeight="1" x14ac:dyDescent="0.25">
      <c r="B21" s="323" t="str">
        <f>REPT('2 AVRIL'!B21,1)</f>
        <v>14</v>
      </c>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231">
        <f t="shared" si="4"/>
        <v>0</v>
      </c>
      <c r="AI21" s="135">
        <f t="shared" si="5"/>
        <v>0</v>
      </c>
      <c r="AJ21" s="123">
        <f t="shared" si="6"/>
        <v>0</v>
      </c>
      <c r="AK21" s="182">
        <f t="shared" si="7"/>
        <v>0</v>
      </c>
      <c r="AL21" s="182">
        <f t="shared" si="8"/>
        <v>0</v>
      </c>
      <c r="AM21" s="192">
        <f t="shared" si="9"/>
        <v>0</v>
      </c>
      <c r="AN21" s="191"/>
      <c r="AO21" s="191"/>
      <c r="AP21" s="194">
        <f t="shared" si="10"/>
        <v>0</v>
      </c>
      <c r="AQ21" s="130">
        <f t="shared" si="11"/>
        <v>0</v>
      </c>
      <c r="AR21" s="10">
        <f t="shared" si="12"/>
        <v>0</v>
      </c>
      <c r="AS21" s="196">
        <f t="shared" si="13"/>
        <v>0</v>
      </c>
    </row>
    <row r="22" spans="1:45" ht="21.95" customHeight="1" thickBot="1" x14ac:dyDescent="0.3">
      <c r="B22" s="323" t="str">
        <f>REPT('2 AVRIL'!B22,1)</f>
        <v>15</v>
      </c>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232">
        <f t="shared" si="4"/>
        <v>0</v>
      </c>
      <c r="AI22" s="149">
        <f t="shared" si="5"/>
        <v>0</v>
      </c>
      <c r="AJ22" s="150">
        <f t="shared" si="6"/>
        <v>0</v>
      </c>
      <c r="AK22" s="183">
        <f t="shared" si="7"/>
        <v>0</v>
      </c>
      <c r="AL22" s="183">
        <f t="shared" si="8"/>
        <v>0</v>
      </c>
      <c r="AM22" s="193">
        <f t="shared" si="9"/>
        <v>0</v>
      </c>
      <c r="AN22" s="191"/>
      <c r="AO22" s="191"/>
      <c r="AP22" s="195">
        <f t="shared" si="10"/>
        <v>0</v>
      </c>
      <c r="AQ22" s="151">
        <f t="shared" si="11"/>
        <v>0</v>
      </c>
      <c r="AR22" s="152">
        <f t="shared" si="12"/>
        <v>0</v>
      </c>
      <c r="AS22" s="197">
        <f t="shared" si="13"/>
        <v>0</v>
      </c>
    </row>
    <row r="23" spans="1:45" ht="21.95" customHeight="1" thickTop="1" x14ac:dyDescent="0.25">
      <c r="B23" s="131" t="s">
        <v>24</v>
      </c>
      <c r="C23" s="165">
        <f t="shared" ref="C23:AG23" si="14">COUNTIF(C8:C22,"J")</f>
        <v>0</v>
      </c>
      <c r="D23" s="165">
        <f t="shared" si="14"/>
        <v>0</v>
      </c>
      <c r="E23" s="165">
        <f t="shared" si="14"/>
        <v>0</v>
      </c>
      <c r="F23" s="165">
        <f t="shared" si="14"/>
        <v>0</v>
      </c>
      <c r="G23" s="165">
        <f t="shared" si="14"/>
        <v>0</v>
      </c>
      <c r="H23" s="165">
        <f t="shared" si="14"/>
        <v>0</v>
      </c>
      <c r="I23" s="165">
        <f t="shared" si="14"/>
        <v>0</v>
      </c>
      <c r="J23" s="165">
        <f t="shared" si="14"/>
        <v>0</v>
      </c>
      <c r="K23" s="165">
        <f t="shared" si="14"/>
        <v>0</v>
      </c>
      <c r="L23" s="165">
        <f t="shared" si="14"/>
        <v>0</v>
      </c>
      <c r="M23" s="165">
        <f t="shared" si="14"/>
        <v>0</v>
      </c>
      <c r="N23" s="165">
        <f t="shared" si="14"/>
        <v>0</v>
      </c>
      <c r="O23" s="165">
        <f t="shared" si="14"/>
        <v>0</v>
      </c>
      <c r="P23" s="165">
        <f t="shared" si="14"/>
        <v>0</v>
      </c>
      <c r="Q23" s="165">
        <f t="shared" si="14"/>
        <v>0</v>
      </c>
      <c r="R23" s="165">
        <f t="shared" si="14"/>
        <v>0</v>
      </c>
      <c r="S23" s="165">
        <f t="shared" si="14"/>
        <v>0</v>
      </c>
      <c r="T23" s="165">
        <f t="shared" si="14"/>
        <v>0</v>
      </c>
      <c r="U23" s="165">
        <f t="shared" si="14"/>
        <v>0</v>
      </c>
      <c r="V23" s="165">
        <f t="shared" si="14"/>
        <v>0</v>
      </c>
      <c r="W23" s="165">
        <f t="shared" si="14"/>
        <v>0</v>
      </c>
      <c r="X23" s="165">
        <f t="shared" si="14"/>
        <v>0</v>
      </c>
      <c r="Y23" s="165">
        <f t="shared" si="14"/>
        <v>0</v>
      </c>
      <c r="Z23" s="165">
        <f t="shared" si="14"/>
        <v>0</v>
      </c>
      <c r="AA23" s="165">
        <f t="shared" si="14"/>
        <v>0</v>
      </c>
      <c r="AB23" s="165">
        <f t="shared" si="14"/>
        <v>0</v>
      </c>
      <c r="AC23" s="165">
        <f t="shared" si="14"/>
        <v>0</v>
      </c>
      <c r="AD23" s="165">
        <f t="shared" si="14"/>
        <v>0</v>
      </c>
      <c r="AE23" s="165">
        <f t="shared" si="14"/>
        <v>0</v>
      </c>
      <c r="AF23" s="165">
        <f t="shared" si="14"/>
        <v>0</v>
      </c>
      <c r="AG23" s="166">
        <f t="shared" si="14"/>
        <v>0</v>
      </c>
    </row>
    <row r="24" spans="1:45" ht="21.95" customHeight="1" x14ac:dyDescent="0.25">
      <c r="B24" s="129" t="s">
        <v>25</v>
      </c>
      <c r="C24" s="122">
        <f t="shared" ref="C24:AG24" si="15">COUNTIF(C8:C22,"N")</f>
        <v>0</v>
      </c>
      <c r="D24" s="122">
        <f t="shared" si="15"/>
        <v>0</v>
      </c>
      <c r="E24" s="122">
        <f t="shared" si="15"/>
        <v>0</v>
      </c>
      <c r="F24" s="122">
        <f t="shared" si="15"/>
        <v>0</v>
      </c>
      <c r="G24" s="122">
        <f t="shared" si="15"/>
        <v>0</v>
      </c>
      <c r="H24" s="122">
        <f t="shared" si="15"/>
        <v>0</v>
      </c>
      <c r="I24" s="122">
        <f t="shared" si="15"/>
        <v>0</v>
      </c>
      <c r="J24" s="122">
        <f t="shared" si="15"/>
        <v>0</v>
      </c>
      <c r="K24" s="122">
        <f t="shared" si="15"/>
        <v>0</v>
      </c>
      <c r="L24" s="122">
        <f t="shared" si="15"/>
        <v>0</v>
      </c>
      <c r="M24" s="122">
        <f t="shared" si="15"/>
        <v>0</v>
      </c>
      <c r="N24" s="122">
        <f t="shared" si="15"/>
        <v>0</v>
      </c>
      <c r="O24" s="122">
        <f t="shared" si="15"/>
        <v>0</v>
      </c>
      <c r="P24" s="122">
        <f t="shared" si="15"/>
        <v>0</v>
      </c>
      <c r="Q24" s="122">
        <f t="shared" si="15"/>
        <v>0</v>
      </c>
      <c r="R24" s="122">
        <f t="shared" si="15"/>
        <v>0</v>
      </c>
      <c r="S24" s="122">
        <f t="shared" si="15"/>
        <v>0</v>
      </c>
      <c r="T24" s="122">
        <f t="shared" si="15"/>
        <v>0</v>
      </c>
      <c r="U24" s="122">
        <f t="shared" si="15"/>
        <v>0</v>
      </c>
      <c r="V24" s="122">
        <f t="shared" si="15"/>
        <v>0</v>
      </c>
      <c r="W24" s="122">
        <f t="shared" si="15"/>
        <v>0</v>
      </c>
      <c r="X24" s="122">
        <f t="shared" si="15"/>
        <v>0</v>
      </c>
      <c r="Y24" s="122">
        <f t="shared" si="15"/>
        <v>0</v>
      </c>
      <c r="Z24" s="122">
        <f t="shared" si="15"/>
        <v>0</v>
      </c>
      <c r="AA24" s="122">
        <f t="shared" si="15"/>
        <v>0</v>
      </c>
      <c r="AB24" s="122">
        <f t="shared" si="15"/>
        <v>0</v>
      </c>
      <c r="AC24" s="122">
        <f t="shared" si="15"/>
        <v>0</v>
      </c>
      <c r="AD24" s="122">
        <f t="shared" si="15"/>
        <v>0</v>
      </c>
      <c r="AE24" s="122">
        <f t="shared" si="15"/>
        <v>0</v>
      </c>
      <c r="AF24" s="122">
        <f t="shared" si="15"/>
        <v>0</v>
      </c>
      <c r="AG24" s="125">
        <f t="shared" si="15"/>
        <v>0</v>
      </c>
    </row>
    <row r="25" spans="1:45" ht="21.95" customHeight="1" x14ac:dyDescent="0.3">
      <c r="B25" s="201" t="s">
        <v>30</v>
      </c>
      <c r="C25" s="202">
        <f t="shared" ref="C25:AG25" si="16">COUNTIF(C8:C22,"JF")</f>
        <v>0</v>
      </c>
      <c r="D25" s="202">
        <f t="shared" si="16"/>
        <v>0</v>
      </c>
      <c r="E25" s="202">
        <f t="shared" si="16"/>
        <v>0</v>
      </c>
      <c r="F25" s="202">
        <f t="shared" si="16"/>
        <v>0</v>
      </c>
      <c r="G25" s="202">
        <f t="shared" si="16"/>
        <v>0</v>
      </c>
      <c r="H25" s="202">
        <f t="shared" si="16"/>
        <v>0</v>
      </c>
      <c r="I25" s="202">
        <f t="shared" si="16"/>
        <v>0</v>
      </c>
      <c r="J25" s="202">
        <f t="shared" si="16"/>
        <v>0</v>
      </c>
      <c r="K25" s="202">
        <f t="shared" si="16"/>
        <v>0</v>
      </c>
      <c r="L25" s="202">
        <f t="shared" si="16"/>
        <v>0</v>
      </c>
      <c r="M25" s="202">
        <f t="shared" si="16"/>
        <v>0</v>
      </c>
      <c r="N25" s="202">
        <f t="shared" si="16"/>
        <v>0</v>
      </c>
      <c r="O25" s="202">
        <f t="shared" si="16"/>
        <v>0</v>
      </c>
      <c r="P25" s="202">
        <f t="shared" si="16"/>
        <v>0</v>
      </c>
      <c r="Q25" s="202">
        <f t="shared" si="16"/>
        <v>0</v>
      </c>
      <c r="R25" s="202">
        <f t="shared" si="16"/>
        <v>0</v>
      </c>
      <c r="S25" s="202">
        <f t="shared" si="16"/>
        <v>0</v>
      </c>
      <c r="T25" s="202">
        <f t="shared" si="16"/>
        <v>0</v>
      </c>
      <c r="U25" s="202">
        <f t="shared" si="16"/>
        <v>0</v>
      </c>
      <c r="V25" s="202">
        <f t="shared" si="16"/>
        <v>0</v>
      </c>
      <c r="W25" s="202">
        <f t="shared" si="16"/>
        <v>0</v>
      </c>
      <c r="X25" s="202">
        <f t="shared" si="16"/>
        <v>0</v>
      </c>
      <c r="Y25" s="202">
        <f t="shared" si="16"/>
        <v>0</v>
      </c>
      <c r="Z25" s="202">
        <f t="shared" si="16"/>
        <v>0</v>
      </c>
      <c r="AA25" s="202">
        <f t="shared" si="16"/>
        <v>0</v>
      </c>
      <c r="AB25" s="202">
        <f t="shared" si="16"/>
        <v>0</v>
      </c>
      <c r="AC25" s="202">
        <f t="shared" si="16"/>
        <v>0</v>
      </c>
      <c r="AD25" s="202">
        <f t="shared" si="16"/>
        <v>0</v>
      </c>
      <c r="AE25" s="202">
        <f t="shared" si="16"/>
        <v>0</v>
      </c>
      <c r="AF25" s="202">
        <f t="shared" si="16"/>
        <v>0</v>
      </c>
      <c r="AG25" s="220">
        <f t="shared" si="16"/>
        <v>0</v>
      </c>
    </row>
    <row r="26" spans="1:45" s="19" customFormat="1" ht="21.95" customHeight="1" x14ac:dyDescent="0.3">
      <c r="B26" s="201" t="s">
        <v>48</v>
      </c>
      <c r="C26" s="202">
        <f t="shared" ref="C26:AG26" si="17">COUNTIF(C8:C22,"NF")</f>
        <v>0</v>
      </c>
      <c r="D26" s="202">
        <f t="shared" si="17"/>
        <v>0</v>
      </c>
      <c r="E26" s="202">
        <f t="shared" si="17"/>
        <v>0</v>
      </c>
      <c r="F26" s="202">
        <f t="shared" si="17"/>
        <v>0</v>
      </c>
      <c r="G26" s="202">
        <f t="shared" si="17"/>
        <v>0</v>
      </c>
      <c r="H26" s="202">
        <f t="shared" si="17"/>
        <v>0</v>
      </c>
      <c r="I26" s="202">
        <f t="shared" si="17"/>
        <v>0</v>
      </c>
      <c r="J26" s="202">
        <f t="shared" si="17"/>
        <v>0</v>
      </c>
      <c r="K26" s="202">
        <f t="shared" si="17"/>
        <v>0</v>
      </c>
      <c r="L26" s="202">
        <f t="shared" si="17"/>
        <v>0</v>
      </c>
      <c r="M26" s="202">
        <f t="shared" si="17"/>
        <v>0</v>
      </c>
      <c r="N26" s="202">
        <f t="shared" si="17"/>
        <v>0</v>
      </c>
      <c r="O26" s="202">
        <f t="shared" si="17"/>
        <v>0</v>
      </c>
      <c r="P26" s="202">
        <f t="shared" si="17"/>
        <v>0</v>
      </c>
      <c r="Q26" s="202">
        <f t="shared" si="17"/>
        <v>0</v>
      </c>
      <c r="R26" s="202">
        <f t="shared" si="17"/>
        <v>0</v>
      </c>
      <c r="S26" s="202">
        <f t="shared" si="17"/>
        <v>0</v>
      </c>
      <c r="T26" s="202">
        <f t="shared" si="17"/>
        <v>0</v>
      </c>
      <c r="U26" s="202">
        <f t="shared" si="17"/>
        <v>0</v>
      </c>
      <c r="V26" s="202">
        <f t="shared" si="17"/>
        <v>0</v>
      </c>
      <c r="W26" s="202">
        <f t="shared" si="17"/>
        <v>0</v>
      </c>
      <c r="X26" s="202">
        <f t="shared" si="17"/>
        <v>0</v>
      </c>
      <c r="Y26" s="202">
        <f t="shared" si="17"/>
        <v>0</v>
      </c>
      <c r="Z26" s="202">
        <f t="shared" si="17"/>
        <v>0</v>
      </c>
      <c r="AA26" s="202">
        <f t="shared" si="17"/>
        <v>0</v>
      </c>
      <c r="AB26" s="202">
        <f t="shared" si="17"/>
        <v>0</v>
      </c>
      <c r="AC26" s="202">
        <f t="shared" si="17"/>
        <v>0</v>
      </c>
      <c r="AD26" s="202">
        <f t="shared" si="17"/>
        <v>0</v>
      </c>
      <c r="AE26" s="202">
        <f t="shared" si="17"/>
        <v>0</v>
      </c>
      <c r="AF26" s="202">
        <f t="shared" si="17"/>
        <v>0</v>
      </c>
      <c r="AG26" s="220">
        <f t="shared" si="17"/>
        <v>0</v>
      </c>
      <c r="AH26" s="12"/>
      <c r="AI26" s="12"/>
      <c r="AJ26" s="12"/>
      <c r="AK26" s="12"/>
      <c r="AL26" s="12"/>
      <c r="AM26" s="12"/>
      <c r="AN26" s="12"/>
      <c r="AO26" s="12"/>
      <c r="AP26" s="18"/>
      <c r="AQ26" s="18"/>
    </row>
    <row r="27" spans="1:45" s="19" customFormat="1" ht="21.95" customHeight="1" x14ac:dyDescent="0.25">
      <c r="B27" s="203" t="s">
        <v>26</v>
      </c>
      <c r="C27" s="204">
        <f t="shared" ref="C27:AG27" si="18">COUNTIF(C8:C22,"F")</f>
        <v>0</v>
      </c>
      <c r="D27" s="204">
        <f t="shared" si="18"/>
        <v>0</v>
      </c>
      <c r="E27" s="204">
        <f t="shared" si="18"/>
        <v>0</v>
      </c>
      <c r="F27" s="204">
        <f t="shared" si="18"/>
        <v>0</v>
      </c>
      <c r="G27" s="204">
        <f t="shared" si="18"/>
        <v>0</v>
      </c>
      <c r="H27" s="204">
        <f t="shared" si="18"/>
        <v>0</v>
      </c>
      <c r="I27" s="204">
        <f t="shared" si="18"/>
        <v>0</v>
      </c>
      <c r="J27" s="204">
        <f t="shared" si="18"/>
        <v>0</v>
      </c>
      <c r="K27" s="204">
        <f t="shared" si="18"/>
        <v>0</v>
      </c>
      <c r="L27" s="204">
        <f t="shared" si="18"/>
        <v>0</v>
      </c>
      <c r="M27" s="204">
        <f t="shared" si="18"/>
        <v>0</v>
      </c>
      <c r="N27" s="204">
        <f t="shared" si="18"/>
        <v>0</v>
      </c>
      <c r="O27" s="204">
        <f t="shared" si="18"/>
        <v>0</v>
      </c>
      <c r="P27" s="204">
        <f t="shared" si="18"/>
        <v>0</v>
      </c>
      <c r="Q27" s="204">
        <f t="shared" si="18"/>
        <v>0</v>
      </c>
      <c r="R27" s="204">
        <f t="shared" si="18"/>
        <v>0</v>
      </c>
      <c r="S27" s="204">
        <f t="shared" si="18"/>
        <v>0</v>
      </c>
      <c r="T27" s="204">
        <f t="shared" si="18"/>
        <v>0</v>
      </c>
      <c r="U27" s="204">
        <f t="shared" si="18"/>
        <v>0</v>
      </c>
      <c r="V27" s="204">
        <f t="shared" si="18"/>
        <v>0</v>
      </c>
      <c r="W27" s="204">
        <f t="shared" si="18"/>
        <v>0</v>
      </c>
      <c r="X27" s="204">
        <f t="shared" si="18"/>
        <v>0</v>
      </c>
      <c r="Y27" s="204">
        <f t="shared" si="18"/>
        <v>0</v>
      </c>
      <c r="Z27" s="204">
        <f t="shared" si="18"/>
        <v>0</v>
      </c>
      <c r="AA27" s="204">
        <f t="shared" si="18"/>
        <v>0</v>
      </c>
      <c r="AB27" s="204">
        <f t="shared" si="18"/>
        <v>0</v>
      </c>
      <c r="AC27" s="204">
        <f t="shared" si="18"/>
        <v>0</v>
      </c>
      <c r="AD27" s="204">
        <f t="shared" si="18"/>
        <v>0</v>
      </c>
      <c r="AE27" s="204">
        <f t="shared" si="18"/>
        <v>0</v>
      </c>
      <c r="AF27" s="204">
        <f t="shared" si="18"/>
        <v>0</v>
      </c>
      <c r="AG27" s="221">
        <f t="shared" si="18"/>
        <v>0</v>
      </c>
      <c r="AH27" s="12"/>
      <c r="AI27" s="12"/>
      <c r="AJ27" s="12"/>
      <c r="AK27" s="12"/>
      <c r="AL27" s="12"/>
      <c r="AM27" s="12"/>
      <c r="AN27" s="12"/>
      <c r="AO27" s="12"/>
      <c r="AP27" s="18"/>
      <c r="AQ27" s="18"/>
    </row>
    <row r="28" spans="1:45" s="19" customFormat="1" ht="21.95" customHeight="1" thickBot="1" x14ac:dyDescent="0.3">
      <c r="B28" s="228" t="s">
        <v>34</v>
      </c>
      <c r="C28" s="229">
        <f t="shared" ref="C28:AG28" si="19">SUM(C23:C24,C25:C27)</f>
        <v>0</v>
      </c>
      <c r="D28" s="229">
        <f t="shared" si="19"/>
        <v>0</v>
      </c>
      <c r="E28" s="229">
        <f t="shared" si="19"/>
        <v>0</v>
      </c>
      <c r="F28" s="229">
        <f t="shared" si="19"/>
        <v>0</v>
      </c>
      <c r="G28" s="229">
        <f t="shared" si="19"/>
        <v>0</v>
      </c>
      <c r="H28" s="229">
        <f t="shared" si="19"/>
        <v>0</v>
      </c>
      <c r="I28" s="229">
        <f t="shared" si="19"/>
        <v>0</v>
      </c>
      <c r="J28" s="229">
        <f t="shared" si="19"/>
        <v>0</v>
      </c>
      <c r="K28" s="229">
        <f t="shared" si="19"/>
        <v>0</v>
      </c>
      <c r="L28" s="229">
        <f t="shared" si="19"/>
        <v>0</v>
      </c>
      <c r="M28" s="229">
        <f t="shared" si="19"/>
        <v>0</v>
      </c>
      <c r="N28" s="229">
        <f t="shared" si="19"/>
        <v>0</v>
      </c>
      <c r="O28" s="229">
        <f t="shared" si="19"/>
        <v>0</v>
      </c>
      <c r="P28" s="229">
        <f t="shared" si="19"/>
        <v>0</v>
      </c>
      <c r="Q28" s="229">
        <f t="shared" si="19"/>
        <v>0</v>
      </c>
      <c r="R28" s="229">
        <f t="shared" si="19"/>
        <v>0</v>
      </c>
      <c r="S28" s="229">
        <f t="shared" si="19"/>
        <v>0</v>
      </c>
      <c r="T28" s="229">
        <f t="shared" si="19"/>
        <v>0</v>
      </c>
      <c r="U28" s="229">
        <f t="shared" si="19"/>
        <v>0</v>
      </c>
      <c r="V28" s="229">
        <f t="shared" si="19"/>
        <v>0</v>
      </c>
      <c r="W28" s="229">
        <f t="shared" si="19"/>
        <v>0</v>
      </c>
      <c r="X28" s="229">
        <f t="shared" si="19"/>
        <v>0</v>
      </c>
      <c r="Y28" s="229">
        <f t="shared" si="19"/>
        <v>0</v>
      </c>
      <c r="Z28" s="229">
        <f t="shared" si="19"/>
        <v>0</v>
      </c>
      <c r="AA28" s="229">
        <f t="shared" si="19"/>
        <v>0</v>
      </c>
      <c r="AB28" s="229">
        <f t="shared" si="19"/>
        <v>0</v>
      </c>
      <c r="AC28" s="229">
        <f t="shared" si="19"/>
        <v>0</v>
      </c>
      <c r="AD28" s="229">
        <f t="shared" si="19"/>
        <v>0</v>
      </c>
      <c r="AE28" s="229">
        <f t="shared" si="19"/>
        <v>0</v>
      </c>
      <c r="AF28" s="229">
        <f t="shared" si="19"/>
        <v>0</v>
      </c>
      <c r="AG28" s="230">
        <f t="shared" si="19"/>
        <v>0</v>
      </c>
      <c r="AH28" s="12"/>
      <c r="AI28" s="12"/>
      <c r="AJ28" s="12"/>
      <c r="AK28" s="12"/>
      <c r="AL28" s="12"/>
      <c r="AM28" s="12"/>
      <c r="AN28" s="12"/>
      <c r="AO28" s="12"/>
      <c r="AP28" s="18"/>
      <c r="AQ28" s="18"/>
    </row>
    <row r="29" spans="1:45" s="18" customFormat="1" ht="21.95"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c r="AH29" s="12"/>
      <c r="AI29" s="12"/>
      <c r="AJ29" s="12"/>
      <c r="AK29" s="12"/>
      <c r="AL29" s="12"/>
      <c r="AM29" s="12"/>
      <c r="AN29" s="12"/>
      <c r="AO29" s="12"/>
    </row>
    <row r="30" spans="1:45" s="18" customFormat="1" ht="21.95" customHeight="1"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c r="AH30" s="12"/>
      <c r="AI30" s="12"/>
      <c r="AJ30" s="12"/>
      <c r="AK30" s="12"/>
      <c r="AL30" s="12"/>
      <c r="AM30" s="12"/>
      <c r="AN30" s="12"/>
      <c r="AO30" s="12"/>
    </row>
    <row r="31" spans="1:45" s="18" customFormat="1" ht="21.95" customHeight="1"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c r="AH31" s="12"/>
      <c r="AI31" s="12"/>
      <c r="AJ31" s="12"/>
      <c r="AK31" s="12"/>
      <c r="AL31" s="12"/>
      <c r="AM31" s="12"/>
      <c r="AN31" s="12"/>
      <c r="AO31" s="12"/>
    </row>
    <row r="32" spans="1:45" s="18" customFormat="1" ht="21.95" customHeight="1"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c r="AH32" s="12"/>
      <c r="AI32" s="12"/>
      <c r="AJ32" s="12"/>
      <c r="AK32" s="12"/>
      <c r="AL32" s="12"/>
      <c r="AM32" s="12"/>
      <c r="AN32" s="12"/>
      <c r="AO32" s="12"/>
    </row>
    <row r="33" spans="1:33"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18" customFormat="1" x14ac:dyDescent="0.25">
      <c r="A34" s="186"/>
    </row>
    <row r="35" spans="1:33" s="18" customFormat="1" x14ac:dyDescent="0.25">
      <c r="A35" s="186"/>
    </row>
    <row r="36" spans="1:33" s="18" customFormat="1" x14ac:dyDescent="0.25">
      <c r="A36" s="186"/>
    </row>
    <row r="37" spans="1:33" s="18" customFormat="1" x14ac:dyDescent="0.25"/>
    <row r="38" spans="1:33" s="18" customFormat="1" x14ac:dyDescent="0.25"/>
    <row r="39" spans="1:33" s="18" customFormat="1" x14ac:dyDescent="0.25"/>
    <row r="40" spans="1:33" s="18" customFormat="1" x14ac:dyDescent="0.25"/>
    <row r="41" spans="1:33" s="18" customFormat="1" x14ac:dyDescent="0.25"/>
    <row r="42" spans="1:33" s="18" customFormat="1" x14ac:dyDescent="0.25"/>
    <row r="43" spans="1:33" s="18" customFormat="1" x14ac:dyDescent="0.25"/>
    <row r="44" spans="1:33" s="18" customFormat="1" x14ac:dyDescent="0.25"/>
    <row r="45" spans="1:33" s="18" customFormat="1" x14ac:dyDescent="0.25"/>
    <row r="46" spans="1:33" s="18" customFormat="1" x14ac:dyDescent="0.25"/>
    <row r="47" spans="1:33" s="18" customFormat="1" x14ac:dyDescent="0.25"/>
    <row r="48" spans="1:33" s="18" customFormat="1" x14ac:dyDescent="0.25"/>
    <row r="49" s="18" customFormat="1" x14ac:dyDescent="0.25"/>
    <row r="50" s="18" customFormat="1" x14ac:dyDescent="0.25"/>
    <row r="51" s="18" customFormat="1" x14ac:dyDescent="0.25"/>
    <row r="52" s="18" customFormat="1" x14ac:dyDescent="0.25"/>
    <row r="53" s="18" customFormat="1" x14ac:dyDescent="0.25"/>
    <row r="54" s="18" customFormat="1" x14ac:dyDescent="0.25"/>
    <row r="55" s="18" customFormat="1" x14ac:dyDescent="0.25"/>
    <row r="56" s="18" customFormat="1" x14ac:dyDescent="0.25"/>
    <row r="57" s="18" customFormat="1" x14ac:dyDescent="0.25"/>
    <row r="58" s="18" customFormat="1" x14ac:dyDescent="0.25"/>
    <row r="59" s="18" customFormat="1" x14ac:dyDescent="0.25"/>
    <row r="60" s="18" customFormat="1" x14ac:dyDescent="0.25"/>
    <row r="61" s="18" customFormat="1" x14ac:dyDescent="0.25"/>
    <row r="62" s="18" customFormat="1" x14ac:dyDescent="0.25"/>
    <row r="63" s="18" customFormat="1" x14ac:dyDescent="0.25"/>
    <row r="64" s="18" customFormat="1" x14ac:dyDescent="0.25"/>
    <row r="65" s="18" customFormat="1" x14ac:dyDescent="0.25"/>
    <row r="66" s="18" customFormat="1" x14ac:dyDescent="0.25"/>
    <row r="67" s="18" customFormat="1" x14ac:dyDescent="0.25"/>
    <row r="68" s="18" customFormat="1" x14ac:dyDescent="0.25"/>
    <row r="69" s="18" customFormat="1" x14ac:dyDescent="0.25"/>
    <row r="70" s="18" customFormat="1" x14ac:dyDescent="0.25"/>
    <row r="71" s="18" customFormat="1" x14ac:dyDescent="0.25"/>
    <row r="72" s="18" customFormat="1" x14ac:dyDescent="0.25"/>
    <row r="73" s="18" customFormat="1" x14ac:dyDescent="0.25"/>
    <row r="74" s="18" customFormat="1" x14ac:dyDescent="0.25"/>
    <row r="75" s="18" customFormat="1" x14ac:dyDescent="0.25"/>
    <row r="76" s="18" customFormat="1" x14ac:dyDescent="0.25"/>
    <row r="77" s="18" customFormat="1" x14ac:dyDescent="0.25"/>
    <row r="78" s="18" customFormat="1" x14ac:dyDescent="0.25"/>
    <row r="79" s="18" customFormat="1" x14ac:dyDescent="0.25"/>
    <row r="80" s="18" customFormat="1" x14ac:dyDescent="0.25"/>
    <row r="81" s="18" customFormat="1" x14ac:dyDescent="0.25"/>
    <row r="82" s="18" customFormat="1" x14ac:dyDescent="0.25"/>
    <row r="83" s="18" customFormat="1" x14ac:dyDescent="0.25"/>
    <row r="84" s="18" customFormat="1" x14ac:dyDescent="0.25"/>
    <row r="85" s="18" customFormat="1" x14ac:dyDescent="0.25"/>
    <row r="86" s="18" customFormat="1" x14ac:dyDescent="0.25"/>
    <row r="87" s="18" customFormat="1" x14ac:dyDescent="0.25"/>
    <row r="88" s="18" customFormat="1" x14ac:dyDescent="0.25"/>
    <row r="89" s="18" customFormat="1" x14ac:dyDescent="0.25"/>
    <row r="90" s="18" customFormat="1" x14ac:dyDescent="0.25"/>
    <row r="91" s="18" customFormat="1" x14ac:dyDescent="0.25"/>
    <row r="92" s="18" customFormat="1" x14ac:dyDescent="0.25"/>
    <row r="93" s="18" customFormat="1" x14ac:dyDescent="0.25"/>
    <row r="94" s="18" customFormat="1" x14ac:dyDescent="0.25"/>
    <row r="95" s="18" customFormat="1" x14ac:dyDescent="0.25"/>
    <row r="96" s="18" customFormat="1" x14ac:dyDescent="0.25"/>
    <row r="97" s="18" customFormat="1" x14ac:dyDescent="0.25"/>
    <row r="98" s="18" customFormat="1" x14ac:dyDescent="0.25"/>
    <row r="99" s="18" customFormat="1" x14ac:dyDescent="0.25"/>
    <row r="100" s="18" customFormat="1" x14ac:dyDescent="0.25"/>
    <row r="101" s="18" customFormat="1" x14ac:dyDescent="0.25"/>
    <row r="102" s="18" customFormat="1" x14ac:dyDescent="0.25"/>
    <row r="103" s="18" customFormat="1" x14ac:dyDescent="0.25"/>
    <row r="104" s="18" customFormat="1" x14ac:dyDescent="0.25"/>
    <row r="105" s="18" customFormat="1" x14ac:dyDescent="0.25"/>
    <row r="106" s="18" customFormat="1" x14ac:dyDescent="0.25"/>
    <row r="107" s="18" customFormat="1" x14ac:dyDescent="0.25"/>
    <row r="108" s="18" customFormat="1" x14ac:dyDescent="0.25"/>
    <row r="109" s="18" customFormat="1" x14ac:dyDescent="0.25"/>
    <row r="110" s="18" customFormat="1" x14ac:dyDescent="0.25"/>
    <row r="111" s="18" customFormat="1" x14ac:dyDescent="0.25"/>
    <row r="112" s="18" customFormat="1" x14ac:dyDescent="0.25"/>
    <row r="113" s="18" customFormat="1" x14ac:dyDescent="0.25"/>
    <row r="114" s="18" customFormat="1" x14ac:dyDescent="0.25"/>
    <row r="115" s="18" customFormat="1" x14ac:dyDescent="0.25"/>
    <row r="116" s="18" customFormat="1" x14ac:dyDescent="0.25"/>
    <row r="117" s="18" customFormat="1" x14ac:dyDescent="0.25"/>
    <row r="118" s="18" customFormat="1" x14ac:dyDescent="0.25"/>
    <row r="119" s="18" customFormat="1" x14ac:dyDescent="0.25"/>
    <row r="120" s="18" customFormat="1" x14ac:dyDescent="0.25"/>
    <row r="121" s="18" customFormat="1" x14ac:dyDescent="0.25"/>
    <row r="122" s="18" customFormat="1" x14ac:dyDescent="0.25"/>
    <row r="123" s="18" customFormat="1" x14ac:dyDescent="0.25"/>
    <row r="124" s="18" customFormat="1" x14ac:dyDescent="0.25"/>
    <row r="125" s="18" customFormat="1" x14ac:dyDescent="0.25"/>
    <row r="126" s="18" customFormat="1" x14ac:dyDescent="0.25"/>
    <row r="127" s="18" customFormat="1" x14ac:dyDescent="0.25"/>
    <row r="128" s="18" customFormat="1" x14ac:dyDescent="0.25"/>
    <row r="129" s="18" customFormat="1" x14ac:dyDescent="0.25"/>
    <row r="130" s="18" customFormat="1" x14ac:dyDescent="0.25"/>
    <row r="131" s="18" customFormat="1" x14ac:dyDescent="0.25"/>
    <row r="132" s="18" customFormat="1" x14ac:dyDescent="0.25"/>
    <row r="133" s="18" customFormat="1" x14ac:dyDescent="0.25"/>
    <row r="134" s="18" customFormat="1" x14ac:dyDescent="0.25"/>
    <row r="135" s="18" customFormat="1" x14ac:dyDescent="0.25"/>
    <row r="136" s="18" customFormat="1" x14ac:dyDescent="0.25"/>
    <row r="137" s="18" customFormat="1" x14ac:dyDescent="0.25"/>
    <row r="138" s="18" customFormat="1" x14ac:dyDescent="0.25"/>
    <row r="139" s="18" customFormat="1" x14ac:dyDescent="0.25"/>
    <row r="140" s="18" customFormat="1" x14ac:dyDescent="0.25"/>
    <row r="141" s="18" customFormat="1" x14ac:dyDescent="0.25"/>
    <row r="142" s="18" customFormat="1" x14ac:dyDescent="0.25"/>
    <row r="143" s="18" customFormat="1" x14ac:dyDescent="0.25"/>
    <row r="144" s="18" customFormat="1" x14ac:dyDescent="0.25"/>
    <row r="145" s="18" customFormat="1" x14ac:dyDescent="0.25"/>
    <row r="146" s="18" customFormat="1" x14ac:dyDescent="0.25"/>
    <row r="147" s="18" customFormat="1" x14ac:dyDescent="0.25"/>
    <row r="148" s="18" customFormat="1" x14ac:dyDescent="0.25"/>
    <row r="149" s="18" customFormat="1" x14ac:dyDescent="0.25"/>
    <row r="150" s="18" customFormat="1" x14ac:dyDescent="0.25"/>
    <row r="151" s="18" customFormat="1" x14ac:dyDescent="0.25"/>
    <row r="152" s="18" customFormat="1" x14ac:dyDescent="0.25"/>
    <row r="153" s="18" customFormat="1" x14ac:dyDescent="0.25"/>
  </sheetData>
  <sheetProtection selectLockedCells="1"/>
  <mergeCells count="20">
    <mergeCell ref="J31:O31"/>
    <mergeCell ref="Q31:U31"/>
    <mergeCell ref="W31:AA31"/>
    <mergeCell ref="J32:O32"/>
    <mergeCell ref="Q32:U32"/>
    <mergeCell ref="W32:AA32"/>
    <mergeCell ref="J30:O30"/>
    <mergeCell ref="Q30:U30"/>
    <mergeCell ref="W30:AA30"/>
    <mergeCell ref="AL6:AL7"/>
    <mergeCell ref="AM6:AM7"/>
    <mergeCell ref="AH6:AH7"/>
    <mergeCell ref="AI6:AI7"/>
    <mergeCell ref="AJ6:AJ7"/>
    <mergeCell ref="AK6:AK7"/>
    <mergeCell ref="B6:B7"/>
    <mergeCell ref="AP6:AP7"/>
    <mergeCell ref="AQ6:AQ7"/>
    <mergeCell ref="AR6:AR7"/>
    <mergeCell ref="AS6:AS7"/>
  </mergeCells>
  <conditionalFormatting sqref="C6:AG22">
    <cfRule type="expression" dxfId="30" priority="18" stopIfTrue="1">
      <formula>WEEKDAY(C$6,2)&gt;5</formula>
    </cfRule>
  </conditionalFormatting>
  <conditionalFormatting sqref="B8:B16">
    <cfRule type="colorScale" priority="13">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scale="60" orientation="landscape" r:id="rId1"/>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15" stopIfTrue="1" id="{BE7C86B6-5539-456F-8D4E-F4BC46567D96}">
            <xm:f>NOT(ISNA(VLOOKUP(C$6,'1 ANNEE'!$L$9:$L$21,1,0)))</xm:f>
            <x14:dxf>
              <fill>
                <patternFill patternType="gray0625">
                  <bgColor rgb="FFFF0000"/>
                </patternFill>
              </fill>
            </x14:dxf>
          </x14:cfRule>
          <xm:sqref>C6:AG22</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BG68"/>
  <sheetViews>
    <sheetView zoomScale="80" zoomScaleNormal="80" workbookViewId="0">
      <selection activeCell="B14" sqref="B14"/>
    </sheetView>
  </sheetViews>
  <sheetFormatPr baseColWidth="10" defaultRowHeight="15" x14ac:dyDescent="0.25"/>
  <cols>
    <col min="1" max="1" width="3.7109375" style="18" customWidth="1"/>
    <col min="2" max="2" width="22.7109375" style="12" customWidth="1"/>
    <col min="3" max="33" width="5" style="12" customWidth="1"/>
    <col min="34" max="41" width="6" style="12" customWidth="1"/>
    <col min="42" max="45" width="6" style="18" customWidth="1"/>
    <col min="46" max="59" width="11.42578125" style="18"/>
    <col min="60" max="16384" width="11.42578125" style="12"/>
  </cols>
  <sheetData>
    <row r="1" spans="1:45" s="18" customFormat="1" ht="9.9499999999999993" customHeight="1" x14ac:dyDescent="0.25">
      <c r="A1" s="15">
        <v>7</v>
      </c>
      <c r="B1" s="16">
        <f>DATE('1 ANNEE'!F4,A1+1,1)-1</f>
        <v>45504</v>
      </c>
      <c r="C1" s="17"/>
      <c r="D1" s="17"/>
      <c r="E1" s="17"/>
      <c r="F1" s="17"/>
      <c r="G1" s="17"/>
      <c r="H1" s="17"/>
      <c r="I1" s="17"/>
      <c r="J1" s="17"/>
      <c r="K1" s="17"/>
      <c r="L1" s="17"/>
      <c r="M1" s="17"/>
      <c r="N1" s="17"/>
      <c r="O1" s="17"/>
      <c r="P1" s="17"/>
      <c r="Q1" s="17"/>
      <c r="R1" s="17"/>
      <c r="S1" s="17"/>
      <c r="T1" s="17"/>
      <c r="U1" s="17"/>
      <c r="V1" s="17"/>
      <c r="W1" s="17"/>
    </row>
    <row r="2" spans="1:45" s="18" customFormat="1" ht="9.9499999999999993" customHeight="1" thickBot="1" x14ac:dyDescent="0.3">
      <c r="A2" s="19"/>
      <c r="B2" s="16">
        <f>DATE('1 ANNEE'!F4,A1,1)</f>
        <v>45474</v>
      </c>
      <c r="C2" s="17"/>
      <c r="D2" s="17"/>
      <c r="E2" s="17"/>
      <c r="F2" s="17"/>
      <c r="G2" s="17"/>
      <c r="H2" s="17"/>
      <c r="I2" s="17"/>
      <c r="J2" s="17"/>
      <c r="K2" s="17"/>
      <c r="L2" s="17"/>
      <c r="M2" s="17"/>
      <c r="N2" s="17"/>
      <c r="O2" s="17"/>
      <c r="P2" s="17"/>
      <c r="Q2" s="17"/>
      <c r="R2" s="17"/>
      <c r="S2" s="17"/>
      <c r="T2" s="17"/>
      <c r="U2" s="17"/>
      <c r="V2" s="17"/>
      <c r="W2" s="17"/>
    </row>
    <row r="3" spans="1:45" ht="18" customHeight="1" thickTop="1" x14ac:dyDescent="0.25">
      <c r="B3" s="50"/>
      <c r="C3" s="51"/>
      <c r="D3" s="51"/>
      <c r="E3" s="51"/>
      <c r="F3" s="51"/>
      <c r="G3" s="51"/>
      <c r="H3" s="51"/>
      <c r="I3" s="51"/>
      <c r="J3" s="51"/>
      <c r="K3" s="51"/>
      <c r="L3" s="51"/>
      <c r="M3" s="51"/>
      <c r="N3" s="51"/>
      <c r="O3" s="52" t="str">
        <f>"JUILLET "&amp;TEXT(B2,"aaaa")</f>
        <v>JUILLET 2024</v>
      </c>
      <c r="P3" s="52"/>
      <c r="Q3" s="52"/>
      <c r="R3" s="52"/>
      <c r="S3" s="52"/>
      <c r="T3" s="52"/>
      <c r="U3" s="51"/>
      <c r="V3" s="51"/>
      <c r="W3" s="51"/>
      <c r="X3" s="51"/>
      <c r="Y3" s="51"/>
      <c r="Z3" s="51"/>
      <c r="AA3" s="51"/>
      <c r="AB3" s="51"/>
      <c r="AC3" s="51"/>
      <c r="AD3" s="51"/>
      <c r="AE3" s="51"/>
      <c r="AF3" s="51"/>
      <c r="AG3" s="51"/>
      <c r="AH3" s="23"/>
      <c r="AI3" s="23"/>
      <c r="AJ3" s="23"/>
      <c r="AK3" s="23"/>
      <c r="AL3" s="23"/>
      <c r="AM3" s="24"/>
      <c r="AN3" s="189"/>
      <c r="AO3" s="189"/>
      <c r="AP3" s="189"/>
      <c r="AQ3" s="189"/>
      <c r="AR3" s="189"/>
      <c r="AS3" s="189"/>
    </row>
    <row r="4" spans="1:45" ht="18" customHeight="1" x14ac:dyDescent="0.25">
      <c r="B4" s="53"/>
      <c r="C4" s="54"/>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row>
    <row r="5" spans="1:45" ht="18" customHeight="1" thickBot="1" x14ac:dyDescent="0.3">
      <c r="B5" s="53"/>
      <c r="C5" s="54"/>
      <c r="D5" s="54"/>
      <c r="E5" s="54"/>
      <c r="F5" s="54"/>
      <c r="G5" s="54"/>
      <c r="H5" s="54"/>
      <c r="I5" s="54"/>
      <c r="J5" s="54"/>
      <c r="K5" s="54"/>
      <c r="L5" s="54"/>
      <c r="M5" s="54"/>
      <c r="N5" s="54"/>
      <c r="O5" s="49" t="str">
        <f>"Période    du    "&amp;TEXT(B2,"jj mmmm aaaa")&amp;"    au    "&amp;TEXT(B1,"jj mmmm aaaa")</f>
        <v>Période    du    01 juillet 2024    au    31 juillet 2024</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row>
    <row r="6" spans="1:45" ht="18" customHeight="1" thickTop="1" x14ac:dyDescent="0.25">
      <c r="B6" s="324" t="s">
        <v>53</v>
      </c>
      <c r="C6" s="55">
        <f>DATE('1 ANNEE'!F4,A1,1)</f>
        <v>45474</v>
      </c>
      <c r="D6" s="34">
        <f>C6+1</f>
        <v>45475</v>
      </c>
      <c r="E6" s="34">
        <f t="shared" ref="E6:AG6" si="0">D6+1</f>
        <v>45476</v>
      </c>
      <c r="F6" s="34">
        <f t="shared" si="0"/>
        <v>45477</v>
      </c>
      <c r="G6" s="34">
        <f t="shared" si="0"/>
        <v>45478</v>
      </c>
      <c r="H6" s="34">
        <f t="shared" si="0"/>
        <v>45479</v>
      </c>
      <c r="I6" s="34">
        <f t="shared" si="0"/>
        <v>45480</v>
      </c>
      <c r="J6" s="34">
        <f t="shared" si="0"/>
        <v>45481</v>
      </c>
      <c r="K6" s="34">
        <f t="shared" si="0"/>
        <v>45482</v>
      </c>
      <c r="L6" s="34">
        <f t="shared" si="0"/>
        <v>45483</v>
      </c>
      <c r="M6" s="34">
        <f t="shared" si="0"/>
        <v>45484</v>
      </c>
      <c r="N6" s="34">
        <f t="shared" si="0"/>
        <v>45485</v>
      </c>
      <c r="O6" s="34">
        <f t="shared" si="0"/>
        <v>45486</v>
      </c>
      <c r="P6" s="34">
        <f t="shared" si="0"/>
        <v>45487</v>
      </c>
      <c r="Q6" s="34">
        <f t="shared" si="0"/>
        <v>45488</v>
      </c>
      <c r="R6" s="34">
        <f t="shared" si="0"/>
        <v>45489</v>
      </c>
      <c r="S6" s="34">
        <f t="shared" si="0"/>
        <v>45490</v>
      </c>
      <c r="T6" s="34">
        <f t="shared" si="0"/>
        <v>45491</v>
      </c>
      <c r="U6" s="34">
        <f t="shared" si="0"/>
        <v>45492</v>
      </c>
      <c r="V6" s="34">
        <f t="shared" si="0"/>
        <v>45493</v>
      </c>
      <c r="W6" s="34">
        <f t="shared" si="0"/>
        <v>45494</v>
      </c>
      <c r="X6" s="34">
        <f t="shared" si="0"/>
        <v>45495</v>
      </c>
      <c r="Y6" s="34">
        <f t="shared" si="0"/>
        <v>45496</v>
      </c>
      <c r="Z6" s="34">
        <f t="shared" si="0"/>
        <v>45497</v>
      </c>
      <c r="AA6" s="34">
        <f t="shared" si="0"/>
        <v>45498</v>
      </c>
      <c r="AB6" s="34">
        <f t="shared" si="0"/>
        <v>45499</v>
      </c>
      <c r="AC6" s="34">
        <f t="shared" si="0"/>
        <v>45500</v>
      </c>
      <c r="AD6" s="34">
        <f t="shared" si="0"/>
        <v>45501</v>
      </c>
      <c r="AE6" s="34">
        <f t="shared" si="0"/>
        <v>45502</v>
      </c>
      <c r="AF6" s="34">
        <f t="shared" si="0"/>
        <v>45503</v>
      </c>
      <c r="AG6" s="104">
        <f t="shared" si="0"/>
        <v>45504</v>
      </c>
      <c r="AH6" s="374" t="s">
        <v>23</v>
      </c>
      <c r="AI6" s="355" t="s">
        <v>24</v>
      </c>
      <c r="AJ6" s="338" t="s">
        <v>25</v>
      </c>
      <c r="AK6" s="334" t="s">
        <v>30</v>
      </c>
      <c r="AL6" s="336" t="s">
        <v>48</v>
      </c>
      <c r="AM6" s="340" t="s">
        <v>26</v>
      </c>
      <c r="AN6" s="190"/>
      <c r="AO6" s="190"/>
      <c r="AP6" s="342" t="s">
        <v>27</v>
      </c>
      <c r="AQ6" s="328" t="s">
        <v>28</v>
      </c>
      <c r="AR6" s="330" t="s">
        <v>29</v>
      </c>
      <c r="AS6" s="372" t="s">
        <v>36</v>
      </c>
    </row>
    <row r="7" spans="1:45" ht="18" customHeight="1" thickBot="1" x14ac:dyDescent="0.3">
      <c r="B7" s="325"/>
      <c r="C7" s="169">
        <f>WEEKDAY(C6)</f>
        <v>2</v>
      </c>
      <c r="D7" s="162">
        <f t="shared" ref="D7:AG7" si="1">WEEKDAY(D6)</f>
        <v>3</v>
      </c>
      <c r="E7" s="162">
        <f t="shared" si="1"/>
        <v>4</v>
      </c>
      <c r="F7" s="162">
        <f t="shared" si="1"/>
        <v>5</v>
      </c>
      <c r="G7" s="162">
        <f t="shared" si="1"/>
        <v>6</v>
      </c>
      <c r="H7" s="162">
        <f t="shared" si="1"/>
        <v>7</v>
      </c>
      <c r="I7" s="162">
        <f t="shared" si="1"/>
        <v>1</v>
      </c>
      <c r="J7" s="162">
        <f t="shared" si="1"/>
        <v>2</v>
      </c>
      <c r="K7" s="162">
        <f t="shared" si="1"/>
        <v>3</v>
      </c>
      <c r="L7" s="162">
        <f t="shared" si="1"/>
        <v>4</v>
      </c>
      <c r="M7" s="162">
        <f t="shared" si="1"/>
        <v>5</v>
      </c>
      <c r="N7" s="162">
        <f t="shared" si="1"/>
        <v>6</v>
      </c>
      <c r="O7" s="162">
        <f t="shared" si="1"/>
        <v>7</v>
      </c>
      <c r="P7" s="162">
        <f t="shared" si="1"/>
        <v>1</v>
      </c>
      <c r="Q7" s="162">
        <f t="shared" si="1"/>
        <v>2</v>
      </c>
      <c r="R7" s="162">
        <f t="shared" si="1"/>
        <v>3</v>
      </c>
      <c r="S7" s="162">
        <f t="shared" si="1"/>
        <v>4</v>
      </c>
      <c r="T7" s="162">
        <f t="shared" si="1"/>
        <v>5</v>
      </c>
      <c r="U7" s="162">
        <f t="shared" si="1"/>
        <v>6</v>
      </c>
      <c r="V7" s="162">
        <f t="shared" si="1"/>
        <v>7</v>
      </c>
      <c r="W7" s="162">
        <f t="shared" si="1"/>
        <v>1</v>
      </c>
      <c r="X7" s="162">
        <f t="shared" si="1"/>
        <v>2</v>
      </c>
      <c r="Y7" s="162">
        <f t="shared" si="1"/>
        <v>3</v>
      </c>
      <c r="Z7" s="162">
        <f t="shared" si="1"/>
        <v>4</v>
      </c>
      <c r="AA7" s="162">
        <f t="shared" si="1"/>
        <v>5</v>
      </c>
      <c r="AB7" s="162">
        <f t="shared" si="1"/>
        <v>6</v>
      </c>
      <c r="AC7" s="162">
        <f t="shared" si="1"/>
        <v>7</v>
      </c>
      <c r="AD7" s="162">
        <f t="shared" si="1"/>
        <v>1</v>
      </c>
      <c r="AE7" s="162">
        <f t="shared" si="1"/>
        <v>2</v>
      </c>
      <c r="AF7" s="162">
        <f t="shared" si="1"/>
        <v>3</v>
      </c>
      <c r="AG7" s="163">
        <f t="shared" si="1"/>
        <v>4</v>
      </c>
      <c r="AH7" s="375"/>
      <c r="AI7" s="356"/>
      <c r="AJ7" s="339"/>
      <c r="AK7" s="335"/>
      <c r="AL7" s="337"/>
      <c r="AM7" s="341"/>
      <c r="AN7" s="190"/>
      <c r="AO7" s="190"/>
      <c r="AP7" s="343"/>
      <c r="AQ7" s="329"/>
      <c r="AR7" s="331"/>
      <c r="AS7" s="373"/>
    </row>
    <row r="8" spans="1:45" ht="21.95" customHeight="1" thickTop="1" x14ac:dyDescent="0.3">
      <c r="B8" s="323" t="str">
        <f>REPT('2 AVRIL'!B8,1)</f>
        <v>1</v>
      </c>
      <c r="C8" s="110"/>
      <c r="D8" s="110"/>
      <c r="E8" s="110"/>
      <c r="F8" s="110"/>
      <c r="G8" s="110"/>
      <c r="H8" s="110"/>
      <c r="I8" s="110"/>
      <c r="J8" s="43"/>
      <c r="K8" s="43"/>
      <c r="L8" s="43"/>
      <c r="M8" s="43"/>
      <c r="N8" s="108"/>
      <c r="O8" s="43"/>
      <c r="P8" s="108"/>
      <c r="Q8" s="43"/>
      <c r="R8" s="43"/>
      <c r="S8" s="108"/>
      <c r="T8" s="43"/>
      <c r="U8" s="43"/>
      <c r="V8" s="43"/>
      <c r="W8" s="43"/>
      <c r="X8" s="43"/>
      <c r="Y8" s="43"/>
      <c r="Z8" s="43"/>
      <c r="AA8" s="108"/>
      <c r="AB8" s="43"/>
      <c r="AC8" s="43"/>
      <c r="AD8" s="43"/>
      <c r="AE8" s="43"/>
      <c r="AF8" s="108"/>
      <c r="AG8" s="153"/>
      <c r="AH8" s="161">
        <f t="shared" ref="AH8:AH22" si="2">SUM(AI8:AM8,AL8:AL8)</f>
        <v>0</v>
      </c>
      <c r="AI8" s="135">
        <f t="shared" ref="AI8:AI22" si="3">COUNTIF(C8:AG8,"J")</f>
        <v>0</v>
      </c>
      <c r="AJ8" s="123">
        <f t="shared" ref="AJ8:AJ22" si="4">COUNTIF(C8:AG8,"N")</f>
        <v>0</v>
      </c>
      <c r="AK8" s="181">
        <f t="shared" ref="AK8:AK22" si="5">COUNTIF(B8:AF8,"JF")</f>
        <v>0</v>
      </c>
      <c r="AL8" s="181">
        <f t="shared" ref="AL8:AL22" si="6">COUNTIF(C8:AG8,"NF")</f>
        <v>0</v>
      </c>
      <c r="AM8" s="192">
        <f t="shared" ref="AM8:AM22" si="7">COUNTIF(C8:AG8,"F")</f>
        <v>0</v>
      </c>
      <c r="AN8" s="191"/>
      <c r="AO8" s="191"/>
      <c r="AP8" s="194">
        <f t="shared" ref="AP8:AP22" si="8">COUNTIF(C8:AG8,"RC")</f>
        <v>0</v>
      </c>
      <c r="AQ8" s="130">
        <f t="shared" ref="AQ8:AQ22" si="9">COUNTIF(C8:AG8,"R")</f>
        <v>0</v>
      </c>
      <c r="AR8" s="10">
        <f t="shared" ref="AR8:AR22" si="10">COUNTIF(C8:AG8,"CP")</f>
        <v>0</v>
      </c>
      <c r="AS8" s="196">
        <f t="shared" ref="AS8:AS22" si="11">COUNTIF(C8:AG8,"AM")</f>
        <v>0</v>
      </c>
    </row>
    <row r="9" spans="1:45" ht="21.95" customHeight="1" x14ac:dyDescent="0.3">
      <c r="B9" s="323" t="str">
        <f>REPT('2 AVRIL'!B9,1)</f>
        <v>2</v>
      </c>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161">
        <f t="shared" si="2"/>
        <v>0</v>
      </c>
      <c r="AI9" s="135">
        <f t="shared" si="3"/>
        <v>0</v>
      </c>
      <c r="AJ9" s="123">
        <f t="shared" si="4"/>
        <v>0</v>
      </c>
      <c r="AK9" s="182">
        <f t="shared" si="5"/>
        <v>0</v>
      </c>
      <c r="AL9" s="182">
        <f t="shared" si="6"/>
        <v>0</v>
      </c>
      <c r="AM9" s="192">
        <f t="shared" si="7"/>
        <v>0</v>
      </c>
      <c r="AN9" s="191"/>
      <c r="AO9" s="191"/>
      <c r="AP9" s="194">
        <f t="shared" si="8"/>
        <v>0</v>
      </c>
      <c r="AQ9" s="130">
        <f t="shared" si="9"/>
        <v>0</v>
      </c>
      <c r="AR9" s="10">
        <f t="shared" si="10"/>
        <v>0</v>
      </c>
      <c r="AS9" s="196">
        <f t="shared" si="11"/>
        <v>0</v>
      </c>
    </row>
    <row r="10" spans="1:45" ht="21.95" customHeight="1" x14ac:dyDescent="0.3">
      <c r="B10" s="323" t="str">
        <f>REPT('2 AVRIL'!B10,1)</f>
        <v>3</v>
      </c>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161">
        <f t="shared" si="2"/>
        <v>0</v>
      </c>
      <c r="AI10" s="135">
        <f t="shared" si="3"/>
        <v>0</v>
      </c>
      <c r="AJ10" s="123">
        <f t="shared" si="4"/>
        <v>0</v>
      </c>
      <c r="AK10" s="182">
        <f t="shared" si="5"/>
        <v>0</v>
      </c>
      <c r="AL10" s="182">
        <f t="shared" si="6"/>
        <v>0</v>
      </c>
      <c r="AM10" s="192">
        <f t="shared" si="7"/>
        <v>0</v>
      </c>
      <c r="AN10" s="191"/>
      <c r="AO10" s="191"/>
      <c r="AP10" s="194">
        <f t="shared" si="8"/>
        <v>0</v>
      </c>
      <c r="AQ10" s="130">
        <f t="shared" si="9"/>
        <v>0</v>
      </c>
      <c r="AR10" s="10">
        <f t="shared" si="10"/>
        <v>0</v>
      </c>
      <c r="AS10" s="196">
        <f t="shared" si="11"/>
        <v>0</v>
      </c>
    </row>
    <row r="11" spans="1:45" ht="21.95" customHeight="1" x14ac:dyDescent="0.3">
      <c r="B11" s="323" t="str">
        <f>REPT('2 AVRIL'!B11,1)</f>
        <v>4</v>
      </c>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161">
        <f t="shared" si="2"/>
        <v>0</v>
      </c>
      <c r="AI11" s="135">
        <f t="shared" si="3"/>
        <v>0</v>
      </c>
      <c r="AJ11" s="123">
        <f t="shared" si="4"/>
        <v>0</v>
      </c>
      <c r="AK11" s="182">
        <f t="shared" si="5"/>
        <v>0</v>
      </c>
      <c r="AL11" s="182">
        <f t="shared" si="6"/>
        <v>0</v>
      </c>
      <c r="AM11" s="192">
        <f t="shared" si="7"/>
        <v>0</v>
      </c>
      <c r="AN11" s="191"/>
      <c r="AO11" s="191"/>
      <c r="AP11" s="194">
        <f t="shared" si="8"/>
        <v>0</v>
      </c>
      <c r="AQ11" s="130">
        <f t="shared" si="9"/>
        <v>0</v>
      </c>
      <c r="AR11" s="10">
        <f t="shared" si="10"/>
        <v>0</v>
      </c>
      <c r="AS11" s="196">
        <f t="shared" si="11"/>
        <v>0</v>
      </c>
    </row>
    <row r="12" spans="1:45" ht="21.95" customHeight="1" x14ac:dyDescent="0.3">
      <c r="B12" s="323" t="str">
        <f>REPT('2 AVRIL'!B12,1)</f>
        <v>5</v>
      </c>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161">
        <f t="shared" si="2"/>
        <v>0</v>
      </c>
      <c r="AI12" s="135">
        <f t="shared" si="3"/>
        <v>0</v>
      </c>
      <c r="AJ12" s="123">
        <f t="shared" si="4"/>
        <v>0</v>
      </c>
      <c r="AK12" s="182">
        <f t="shared" si="5"/>
        <v>0</v>
      </c>
      <c r="AL12" s="182">
        <f t="shared" si="6"/>
        <v>0</v>
      </c>
      <c r="AM12" s="192">
        <f t="shared" si="7"/>
        <v>0</v>
      </c>
      <c r="AN12" s="191"/>
      <c r="AO12" s="191"/>
      <c r="AP12" s="194">
        <f t="shared" si="8"/>
        <v>0</v>
      </c>
      <c r="AQ12" s="130">
        <f t="shared" si="9"/>
        <v>0</v>
      </c>
      <c r="AR12" s="10">
        <f t="shared" si="10"/>
        <v>0</v>
      </c>
      <c r="AS12" s="196">
        <f t="shared" si="11"/>
        <v>0</v>
      </c>
    </row>
    <row r="13" spans="1:45" ht="21.95" customHeight="1" x14ac:dyDescent="0.3">
      <c r="B13" s="323" t="str">
        <f>REPT('2 AVRIL'!B13,1)</f>
        <v>6</v>
      </c>
      <c r="C13" s="42"/>
      <c r="D13" s="42"/>
      <c r="E13" s="45"/>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161">
        <f t="shared" si="2"/>
        <v>0</v>
      </c>
      <c r="AI13" s="135">
        <f t="shared" si="3"/>
        <v>0</v>
      </c>
      <c r="AJ13" s="123">
        <f t="shared" si="4"/>
        <v>0</v>
      </c>
      <c r="AK13" s="182">
        <f t="shared" si="5"/>
        <v>0</v>
      </c>
      <c r="AL13" s="182">
        <f t="shared" si="6"/>
        <v>0</v>
      </c>
      <c r="AM13" s="192">
        <f t="shared" si="7"/>
        <v>0</v>
      </c>
      <c r="AN13" s="191"/>
      <c r="AO13" s="191"/>
      <c r="AP13" s="194">
        <f t="shared" si="8"/>
        <v>0</v>
      </c>
      <c r="AQ13" s="130">
        <f t="shared" si="9"/>
        <v>0</v>
      </c>
      <c r="AR13" s="10">
        <f t="shared" si="10"/>
        <v>0</v>
      </c>
      <c r="AS13" s="196">
        <f t="shared" si="11"/>
        <v>0</v>
      </c>
    </row>
    <row r="14" spans="1:45" ht="21.95" customHeight="1" x14ac:dyDescent="0.25">
      <c r="B14" s="323" t="str">
        <f>REPT('2 AVRIL'!B14,1)</f>
        <v>7</v>
      </c>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161">
        <f t="shared" si="2"/>
        <v>0</v>
      </c>
      <c r="AI14" s="135">
        <f t="shared" si="3"/>
        <v>0</v>
      </c>
      <c r="AJ14" s="123">
        <f t="shared" si="4"/>
        <v>0</v>
      </c>
      <c r="AK14" s="182">
        <f t="shared" si="5"/>
        <v>0</v>
      </c>
      <c r="AL14" s="182">
        <f t="shared" si="6"/>
        <v>0</v>
      </c>
      <c r="AM14" s="192">
        <f t="shared" si="7"/>
        <v>0</v>
      </c>
      <c r="AN14" s="191"/>
      <c r="AO14" s="191"/>
      <c r="AP14" s="194">
        <f t="shared" si="8"/>
        <v>0</v>
      </c>
      <c r="AQ14" s="130">
        <f t="shared" si="9"/>
        <v>0</v>
      </c>
      <c r="AR14" s="10">
        <f t="shared" si="10"/>
        <v>0</v>
      </c>
      <c r="AS14" s="196">
        <f t="shared" si="11"/>
        <v>0</v>
      </c>
    </row>
    <row r="15" spans="1:45" ht="21.95" customHeight="1" x14ac:dyDescent="0.3">
      <c r="B15" s="323" t="str">
        <f>REPT('2 AVRIL'!B15,1)</f>
        <v>8</v>
      </c>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161">
        <f t="shared" si="2"/>
        <v>0</v>
      </c>
      <c r="AI15" s="135">
        <f t="shared" si="3"/>
        <v>0</v>
      </c>
      <c r="AJ15" s="123">
        <f t="shared" si="4"/>
        <v>0</v>
      </c>
      <c r="AK15" s="182">
        <f t="shared" si="5"/>
        <v>0</v>
      </c>
      <c r="AL15" s="182">
        <f t="shared" si="6"/>
        <v>0</v>
      </c>
      <c r="AM15" s="192">
        <f t="shared" si="7"/>
        <v>0</v>
      </c>
      <c r="AN15" s="191"/>
      <c r="AO15" s="191"/>
      <c r="AP15" s="194">
        <f t="shared" si="8"/>
        <v>0</v>
      </c>
      <c r="AQ15" s="130">
        <f t="shared" si="9"/>
        <v>0</v>
      </c>
      <c r="AR15" s="10">
        <f t="shared" si="10"/>
        <v>0</v>
      </c>
      <c r="AS15" s="196">
        <f t="shared" si="11"/>
        <v>0</v>
      </c>
    </row>
    <row r="16" spans="1:45" ht="21.95" customHeight="1" x14ac:dyDescent="0.3">
      <c r="B16" s="323" t="str">
        <f>REPT('2 AVRIL'!B16,1)</f>
        <v>9</v>
      </c>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161">
        <f t="shared" si="2"/>
        <v>0</v>
      </c>
      <c r="AI16" s="135">
        <f t="shared" si="3"/>
        <v>0</v>
      </c>
      <c r="AJ16" s="123">
        <f t="shared" si="4"/>
        <v>0</v>
      </c>
      <c r="AK16" s="182">
        <f t="shared" si="5"/>
        <v>0</v>
      </c>
      <c r="AL16" s="182">
        <f t="shared" si="6"/>
        <v>0</v>
      </c>
      <c r="AM16" s="192">
        <f t="shared" si="7"/>
        <v>0</v>
      </c>
      <c r="AN16" s="191"/>
      <c r="AO16" s="191"/>
      <c r="AP16" s="194">
        <f t="shared" si="8"/>
        <v>0</v>
      </c>
      <c r="AQ16" s="130">
        <f t="shared" si="9"/>
        <v>0</v>
      </c>
      <c r="AR16" s="10">
        <f t="shared" si="10"/>
        <v>0</v>
      </c>
      <c r="AS16" s="196">
        <f t="shared" si="11"/>
        <v>0</v>
      </c>
    </row>
    <row r="17" spans="1:45" ht="21.95" customHeight="1" x14ac:dyDescent="0.25">
      <c r="B17" s="323" t="str">
        <f>REPT('2 AVRIL'!B17,1)</f>
        <v>10</v>
      </c>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2"/>
        <v>0</v>
      </c>
      <c r="AI17" s="135">
        <f t="shared" si="3"/>
        <v>0</v>
      </c>
      <c r="AJ17" s="123">
        <f t="shared" si="4"/>
        <v>0</v>
      </c>
      <c r="AK17" s="182">
        <f t="shared" si="5"/>
        <v>0</v>
      </c>
      <c r="AL17" s="182">
        <f t="shared" si="6"/>
        <v>0</v>
      </c>
      <c r="AM17" s="192">
        <f t="shared" si="7"/>
        <v>0</v>
      </c>
      <c r="AN17" s="191"/>
      <c r="AO17" s="191"/>
      <c r="AP17" s="194">
        <f t="shared" si="8"/>
        <v>0</v>
      </c>
      <c r="AQ17" s="130">
        <f t="shared" si="9"/>
        <v>0</v>
      </c>
      <c r="AR17" s="10">
        <f t="shared" si="10"/>
        <v>0</v>
      </c>
      <c r="AS17" s="196">
        <f t="shared" si="11"/>
        <v>0</v>
      </c>
    </row>
    <row r="18" spans="1:45" ht="21.95" customHeight="1" x14ac:dyDescent="0.25">
      <c r="B18" s="323" t="str">
        <f>REPT('2 AVRIL'!B18,1)</f>
        <v>11</v>
      </c>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161">
        <f t="shared" si="2"/>
        <v>0</v>
      </c>
      <c r="AI18" s="135">
        <f t="shared" si="3"/>
        <v>0</v>
      </c>
      <c r="AJ18" s="123">
        <f t="shared" si="4"/>
        <v>0</v>
      </c>
      <c r="AK18" s="182">
        <f t="shared" si="5"/>
        <v>0</v>
      </c>
      <c r="AL18" s="182">
        <f t="shared" si="6"/>
        <v>0</v>
      </c>
      <c r="AM18" s="192">
        <f t="shared" si="7"/>
        <v>0</v>
      </c>
      <c r="AN18" s="191"/>
      <c r="AO18" s="191"/>
      <c r="AP18" s="194">
        <f t="shared" si="8"/>
        <v>0</v>
      </c>
      <c r="AQ18" s="130">
        <f t="shared" si="9"/>
        <v>0</v>
      </c>
      <c r="AR18" s="10">
        <f t="shared" si="10"/>
        <v>0</v>
      </c>
      <c r="AS18" s="196">
        <f t="shared" si="11"/>
        <v>0</v>
      </c>
    </row>
    <row r="19" spans="1:45" ht="21.95" customHeight="1" x14ac:dyDescent="0.3">
      <c r="B19" s="323" t="str">
        <f>REPT('2 AVRIL'!B19,1)</f>
        <v>12</v>
      </c>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161">
        <f t="shared" si="2"/>
        <v>0</v>
      </c>
      <c r="AI19" s="135">
        <f t="shared" si="3"/>
        <v>0</v>
      </c>
      <c r="AJ19" s="123">
        <f t="shared" si="4"/>
        <v>0</v>
      </c>
      <c r="AK19" s="182">
        <f t="shared" si="5"/>
        <v>0</v>
      </c>
      <c r="AL19" s="182">
        <f t="shared" si="6"/>
        <v>0</v>
      </c>
      <c r="AM19" s="192">
        <f t="shared" si="7"/>
        <v>0</v>
      </c>
      <c r="AN19" s="191"/>
      <c r="AO19" s="191"/>
      <c r="AP19" s="194">
        <f t="shared" si="8"/>
        <v>0</v>
      </c>
      <c r="AQ19" s="130">
        <f t="shared" si="9"/>
        <v>0</v>
      </c>
      <c r="AR19" s="10">
        <f t="shared" si="10"/>
        <v>0</v>
      </c>
      <c r="AS19" s="196">
        <f t="shared" si="11"/>
        <v>0</v>
      </c>
    </row>
    <row r="20" spans="1:45" ht="21.95" customHeight="1" x14ac:dyDescent="0.25">
      <c r="B20" s="323" t="str">
        <f>REPT('2 AVRIL'!B20,1)</f>
        <v>13</v>
      </c>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161">
        <f t="shared" si="2"/>
        <v>0</v>
      </c>
      <c r="AI20" s="135">
        <f t="shared" si="3"/>
        <v>0</v>
      </c>
      <c r="AJ20" s="123">
        <f t="shared" si="4"/>
        <v>0</v>
      </c>
      <c r="AK20" s="182">
        <f t="shared" si="5"/>
        <v>0</v>
      </c>
      <c r="AL20" s="182">
        <f t="shared" si="6"/>
        <v>0</v>
      </c>
      <c r="AM20" s="192">
        <f t="shared" si="7"/>
        <v>0</v>
      </c>
      <c r="AN20" s="191"/>
      <c r="AO20" s="191"/>
      <c r="AP20" s="194">
        <f t="shared" si="8"/>
        <v>0</v>
      </c>
      <c r="AQ20" s="130">
        <f t="shared" si="9"/>
        <v>0</v>
      </c>
      <c r="AR20" s="10">
        <f t="shared" si="10"/>
        <v>0</v>
      </c>
      <c r="AS20" s="196">
        <f t="shared" si="11"/>
        <v>0</v>
      </c>
    </row>
    <row r="21" spans="1:45" ht="21.95" customHeight="1" x14ac:dyDescent="0.25">
      <c r="B21" s="323" t="str">
        <f>REPT('2 AVRIL'!B21,1)</f>
        <v>14</v>
      </c>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161">
        <f t="shared" si="2"/>
        <v>0</v>
      </c>
      <c r="AI21" s="135">
        <f t="shared" si="3"/>
        <v>0</v>
      </c>
      <c r="AJ21" s="123">
        <f t="shared" si="4"/>
        <v>0</v>
      </c>
      <c r="AK21" s="182">
        <f t="shared" si="5"/>
        <v>0</v>
      </c>
      <c r="AL21" s="182">
        <f t="shared" si="6"/>
        <v>0</v>
      </c>
      <c r="AM21" s="192">
        <f t="shared" si="7"/>
        <v>0</v>
      </c>
      <c r="AN21" s="191"/>
      <c r="AO21" s="191"/>
      <c r="AP21" s="194">
        <f t="shared" si="8"/>
        <v>0</v>
      </c>
      <c r="AQ21" s="130">
        <f t="shared" si="9"/>
        <v>0</v>
      </c>
      <c r="AR21" s="10">
        <f t="shared" si="10"/>
        <v>0</v>
      </c>
      <c r="AS21" s="196">
        <f t="shared" si="11"/>
        <v>0</v>
      </c>
    </row>
    <row r="22" spans="1:45" ht="21.95" customHeight="1" thickBot="1" x14ac:dyDescent="0.3">
      <c r="B22" s="323" t="str">
        <f>REPT('2 AVRIL'!B22,1)</f>
        <v>15</v>
      </c>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126">
        <f t="shared" si="2"/>
        <v>0</v>
      </c>
      <c r="AI22" s="149">
        <f t="shared" si="3"/>
        <v>0</v>
      </c>
      <c r="AJ22" s="150">
        <f t="shared" si="4"/>
        <v>0</v>
      </c>
      <c r="AK22" s="183">
        <f t="shared" si="5"/>
        <v>0</v>
      </c>
      <c r="AL22" s="183">
        <f t="shared" si="6"/>
        <v>0</v>
      </c>
      <c r="AM22" s="193">
        <f t="shared" si="7"/>
        <v>0</v>
      </c>
      <c r="AN22" s="191"/>
      <c r="AO22" s="191"/>
      <c r="AP22" s="195">
        <f t="shared" si="8"/>
        <v>0</v>
      </c>
      <c r="AQ22" s="151">
        <f t="shared" si="9"/>
        <v>0</v>
      </c>
      <c r="AR22" s="152">
        <f t="shared" si="10"/>
        <v>0</v>
      </c>
      <c r="AS22" s="197">
        <f t="shared" si="11"/>
        <v>0</v>
      </c>
    </row>
    <row r="23" spans="1:45" ht="21.95"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c r="AP23" s="12"/>
      <c r="AQ23" s="12"/>
      <c r="AR23" s="12"/>
      <c r="AS23" s="12"/>
    </row>
    <row r="24" spans="1:45" ht="21.95" customHeight="1" x14ac:dyDescent="0.25">
      <c r="B24" s="129" t="s">
        <v>25</v>
      </c>
      <c r="C24" s="122">
        <f t="shared" ref="C24:AG24" si="13">COUNTIF(C8:C22,"N")</f>
        <v>0</v>
      </c>
      <c r="D24" s="122">
        <f t="shared" si="13"/>
        <v>0</v>
      </c>
      <c r="E24" s="122">
        <f t="shared" si="13"/>
        <v>0</v>
      </c>
      <c r="F24" s="122">
        <f t="shared" si="13"/>
        <v>0</v>
      </c>
      <c r="G24" s="122">
        <f t="shared" si="13"/>
        <v>0</v>
      </c>
      <c r="H24" s="122">
        <f t="shared" si="13"/>
        <v>0</v>
      </c>
      <c r="I24" s="122">
        <f t="shared" si="13"/>
        <v>0</v>
      </c>
      <c r="J24" s="122">
        <f t="shared" si="13"/>
        <v>0</v>
      </c>
      <c r="K24" s="122">
        <f t="shared" si="13"/>
        <v>0</v>
      </c>
      <c r="L24" s="122">
        <f t="shared" si="13"/>
        <v>0</v>
      </c>
      <c r="M24" s="122">
        <f t="shared" si="13"/>
        <v>0</v>
      </c>
      <c r="N24" s="122">
        <f t="shared" si="13"/>
        <v>0</v>
      </c>
      <c r="O24" s="122">
        <f t="shared" si="13"/>
        <v>0</v>
      </c>
      <c r="P24" s="122">
        <f t="shared" si="13"/>
        <v>0</v>
      </c>
      <c r="Q24" s="122">
        <f t="shared" si="13"/>
        <v>0</v>
      </c>
      <c r="R24" s="122">
        <f t="shared" si="13"/>
        <v>0</v>
      </c>
      <c r="S24" s="122">
        <f t="shared" si="13"/>
        <v>0</v>
      </c>
      <c r="T24" s="122">
        <f t="shared" si="13"/>
        <v>0</v>
      </c>
      <c r="U24" s="122">
        <f t="shared" si="13"/>
        <v>0</v>
      </c>
      <c r="V24" s="122">
        <f t="shared" si="13"/>
        <v>0</v>
      </c>
      <c r="W24" s="122">
        <f t="shared" si="13"/>
        <v>0</v>
      </c>
      <c r="X24" s="122">
        <f t="shared" si="13"/>
        <v>0</v>
      </c>
      <c r="Y24" s="122">
        <f t="shared" si="13"/>
        <v>0</v>
      </c>
      <c r="Z24" s="122">
        <f t="shared" si="13"/>
        <v>0</v>
      </c>
      <c r="AA24" s="122">
        <f t="shared" si="13"/>
        <v>0</v>
      </c>
      <c r="AB24" s="122">
        <f t="shared" si="13"/>
        <v>0</v>
      </c>
      <c r="AC24" s="122">
        <f t="shared" si="13"/>
        <v>0</v>
      </c>
      <c r="AD24" s="122">
        <f t="shared" si="13"/>
        <v>0</v>
      </c>
      <c r="AE24" s="122">
        <f t="shared" si="13"/>
        <v>0</v>
      </c>
      <c r="AF24" s="122">
        <f t="shared" si="13"/>
        <v>0</v>
      </c>
      <c r="AG24" s="125">
        <f t="shared" si="13"/>
        <v>0</v>
      </c>
      <c r="AP24" s="12"/>
      <c r="AQ24" s="12"/>
      <c r="AR24" s="12"/>
      <c r="AS24" s="12"/>
    </row>
    <row r="25" spans="1:45" ht="21.95"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c r="AP25" s="12"/>
      <c r="AQ25" s="12"/>
      <c r="AR25" s="12"/>
      <c r="AS25" s="12"/>
    </row>
    <row r="26" spans="1:45" s="18" customFormat="1" ht="21.95" customHeight="1" x14ac:dyDescent="0.3">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row>
    <row r="27" spans="1:45" s="18" customFormat="1" ht="21.95" customHeight="1" x14ac:dyDescent="0.25">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row>
    <row r="28" spans="1:45" s="18" customFormat="1" ht="21.95" customHeight="1" thickBot="1" x14ac:dyDescent="0.3">
      <c r="B28" s="127" t="s">
        <v>34</v>
      </c>
      <c r="C28" s="128">
        <f t="shared" ref="C28:AG28" si="17">SUM(C23:C24,C25:C27)</f>
        <v>0</v>
      </c>
      <c r="D28" s="128">
        <f t="shared" si="17"/>
        <v>0</v>
      </c>
      <c r="E28" s="128">
        <f t="shared" si="17"/>
        <v>0</v>
      </c>
      <c r="F28" s="128">
        <f t="shared" si="17"/>
        <v>0</v>
      </c>
      <c r="G28" s="128">
        <f t="shared" si="17"/>
        <v>0</v>
      </c>
      <c r="H28" s="128">
        <f t="shared" si="17"/>
        <v>0</v>
      </c>
      <c r="I28" s="128">
        <f t="shared" si="17"/>
        <v>0</v>
      </c>
      <c r="J28" s="128">
        <f t="shared" si="17"/>
        <v>0</v>
      </c>
      <c r="K28" s="128">
        <f t="shared" si="17"/>
        <v>0</v>
      </c>
      <c r="L28" s="128">
        <f t="shared" si="17"/>
        <v>0</v>
      </c>
      <c r="M28" s="128">
        <f t="shared" si="17"/>
        <v>0</v>
      </c>
      <c r="N28" s="128">
        <f t="shared" si="17"/>
        <v>0</v>
      </c>
      <c r="O28" s="128">
        <f t="shared" si="17"/>
        <v>0</v>
      </c>
      <c r="P28" s="128">
        <f t="shared" si="17"/>
        <v>0</v>
      </c>
      <c r="Q28" s="128">
        <f t="shared" si="17"/>
        <v>0</v>
      </c>
      <c r="R28" s="128">
        <f t="shared" si="17"/>
        <v>0</v>
      </c>
      <c r="S28" s="128">
        <f t="shared" si="17"/>
        <v>0</v>
      </c>
      <c r="T28" s="128">
        <f t="shared" si="17"/>
        <v>0</v>
      </c>
      <c r="U28" s="128">
        <f t="shared" si="17"/>
        <v>0</v>
      </c>
      <c r="V28" s="128">
        <f t="shared" si="17"/>
        <v>0</v>
      </c>
      <c r="W28" s="128">
        <f t="shared" si="17"/>
        <v>0</v>
      </c>
      <c r="X28" s="128">
        <f t="shared" si="17"/>
        <v>0</v>
      </c>
      <c r="Y28" s="128">
        <f t="shared" si="17"/>
        <v>0</v>
      </c>
      <c r="Z28" s="128">
        <f t="shared" si="17"/>
        <v>0</v>
      </c>
      <c r="AA28" s="128">
        <f t="shared" si="17"/>
        <v>0</v>
      </c>
      <c r="AB28" s="128">
        <f t="shared" si="17"/>
        <v>0</v>
      </c>
      <c r="AC28" s="128">
        <f t="shared" si="17"/>
        <v>0</v>
      </c>
      <c r="AD28" s="128">
        <f t="shared" si="17"/>
        <v>0</v>
      </c>
      <c r="AE28" s="128">
        <f t="shared" si="17"/>
        <v>0</v>
      </c>
      <c r="AF28" s="128">
        <f t="shared" si="17"/>
        <v>0</v>
      </c>
      <c r="AG28" s="222">
        <f t="shared" si="17"/>
        <v>0</v>
      </c>
    </row>
    <row r="29" spans="1:45" s="18" customFormat="1" ht="21.95"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1:45" s="18" customFormat="1" ht="21.95" customHeight="1"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row>
    <row r="31" spans="1:45" s="18" customFormat="1" ht="21.95" customHeight="1"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row>
    <row r="32" spans="1:45" s="18" customFormat="1" ht="21.95" customHeight="1"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row>
    <row r="33" spans="1:33"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18" customFormat="1" x14ac:dyDescent="0.25">
      <c r="A34" s="186"/>
    </row>
    <row r="35" spans="1:33" s="18" customFormat="1" x14ac:dyDescent="0.25">
      <c r="A35" s="186"/>
    </row>
    <row r="36" spans="1:33" s="18" customFormat="1" x14ac:dyDescent="0.25">
      <c r="A36" s="186"/>
    </row>
    <row r="37" spans="1:33" s="18" customFormat="1" x14ac:dyDescent="0.25"/>
    <row r="38" spans="1:33" s="18" customFormat="1" x14ac:dyDescent="0.25"/>
    <row r="39" spans="1:33" s="18" customFormat="1" x14ac:dyDescent="0.25"/>
    <row r="40" spans="1:33" s="18" customFormat="1" x14ac:dyDescent="0.25"/>
    <row r="41" spans="1:33" s="18" customFormat="1" x14ac:dyDescent="0.25"/>
    <row r="42" spans="1:33" s="18" customFormat="1" x14ac:dyDescent="0.25"/>
    <row r="43" spans="1:33" s="18" customFormat="1" x14ac:dyDescent="0.25"/>
    <row r="44" spans="1:33" s="18" customFormat="1" x14ac:dyDescent="0.25"/>
    <row r="45" spans="1:33" s="18" customFormat="1" x14ac:dyDescent="0.25"/>
    <row r="46" spans="1:33" s="18" customFormat="1" x14ac:dyDescent="0.25"/>
    <row r="47" spans="1:33" s="18" customFormat="1" x14ac:dyDescent="0.25"/>
    <row r="48" spans="1:33" s="18" customFormat="1" x14ac:dyDescent="0.25"/>
    <row r="49" s="18" customFormat="1" x14ac:dyDescent="0.25"/>
    <row r="50" s="18" customFormat="1" x14ac:dyDescent="0.25"/>
    <row r="51" s="18" customFormat="1" x14ac:dyDescent="0.25"/>
    <row r="52" s="18" customFormat="1" x14ac:dyDescent="0.25"/>
    <row r="53" s="18" customFormat="1" x14ac:dyDescent="0.25"/>
    <row r="54" s="18" customFormat="1" x14ac:dyDescent="0.25"/>
    <row r="55" s="18" customFormat="1" x14ac:dyDescent="0.25"/>
    <row r="56" s="18" customFormat="1" x14ac:dyDescent="0.25"/>
    <row r="57" s="18" customFormat="1" x14ac:dyDescent="0.25"/>
    <row r="58" s="18" customFormat="1" x14ac:dyDescent="0.25"/>
    <row r="59" s="18" customFormat="1" x14ac:dyDescent="0.25"/>
    <row r="60" s="18" customFormat="1" x14ac:dyDescent="0.25"/>
    <row r="61" s="18" customFormat="1" x14ac:dyDescent="0.25"/>
    <row r="62" s="18" customFormat="1" x14ac:dyDescent="0.25"/>
    <row r="63" s="18" customFormat="1" x14ac:dyDescent="0.25"/>
    <row r="64" s="18" customFormat="1" x14ac:dyDescent="0.25"/>
    <row r="65" s="18" customFormat="1" x14ac:dyDescent="0.25"/>
    <row r="66" s="18" customFormat="1" x14ac:dyDescent="0.25"/>
    <row r="67" s="18" customFormat="1" x14ac:dyDescent="0.25"/>
    <row r="68" s="18" customFormat="1" x14ac:dyDescent="0.25"/>
  </sheetData>
  <sheetProtection selectLockedCells="1"/>
  <mergeCells count="20">
    <mergeCell ref="AR6:AR7"/>
    <mergeCell ref="AS6:AS7"/>
    <mergeCell ref="J30:O30"/>
    <mergeCell ref="Q30:U30"/>
    <mergeCell ref="W30:AA30"/>
    <mergeCell ref="AL6:AL7"/>
    <mergeCell ref="AM6:AM7"/>
    <mergeCell ref="AQ6:AQ7"/>
    <mergeCell ref="AP6:AP7"/>
    <mergeCell ref="AH6:AH7"/>
    <mergeCell ref="AI6:AI7"/>
    <mergeCell ref="AJ6:AJ7"/>
    <mergeCell ref="AK6:AK7"/>
    <mergeCell ref="B6:B7"/>
    <mergeCell ref="J32:O32"/>
    <mergeCell ref="Q32:U32"/>
    <mergeCell ref="W32:AA32"/>
    <mergeCell ref="J31:O31"/>
    <mergeCell ref="Q31:U31"/>
    <mergeCell ref="W31:AA31"/>
  </mergeCells>
  <conditionalFormatting sqref="C6:AG22">
    <cfRule type="expression" dxfId="28" priority="12" stopIfTrue="1">
      <formula>WEEKDAY(C$6,2)&gt;5</formula>
    </cfRule>
  </conditionalFormatting>
  <conditionalFormatting sqref="B8:B16">
    <cfRule type="colorScale" priority="7">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scale="77" fitToWidth="0" orientation="landscape" r:id="rId1"/>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9" stopIfTrue="1" id="{77D5CA50-F501-47C7-BBA2-8E655A65DCA7}">
            <xm:f>NOT(ISNA(VLOOKUP(C$6,'1 ANNEE'!$L$9:$L$21,1,0)))</xm:f>
            <x14:dxf>
              <fill>
                <patternFill patternType="gray0625">
                  <bgColor rgb="FFFF0000"/>
                </patternFill>
              </fill>
            </x14:dxf>
          </x14:cfRule>
          <xm:sqref>C6:AG22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I67"/>
  <sheetViews>
    <sheetView zoomScale="80" zoomScaleNormal="80" workbookViewId="0">
      <selection activeCell="B12" sqref="B12"/>
    </sheetView>
  </sheetViews>
  <sheetFormatPr baseColWidth="10" defaultRowHeight="15" x14ac:dyDescent="0.25"/>
  <cols>
    <col min="1" max="1" width="3.7109375" style="12" customWidth="1"/>
    <col min="2" max="2" width="22.7109375" style="12" customWidth="1"/>
    <col min="3" max="33" width="5" style="12" customWidth="1"/>
    <col min="34" max="41" width="6" style="12" customWidth="1"/>
    <col min="42" max="45" width="6" style="58" customWidth="1"/>
    <col min="46" max="47" width="11.42578125" style="58"/>
    <col min="48" max="61" width="11.42578125" style="18"/>
    <col min="62" max="16384" width="11.42578125" style="12"/>
  </cols>
  <sheetData>
    <row r="1" spans="1:47" s="18" customFormat="1" ht="9.9499999999999993" customHeight="1" x14ac:dyDescent="0.25">
      <c r="A1" s="15">
        <v>8</v>
      </c>
      <c r="B1" s="16">
        <f>DATE('1 ANNEE'!F4,A1+1,1)-1</f>
        <v>45535</v>
      </c>
      <c r="C1" s="17"/>
      <c r="D1" s="17"/>
      <c r="E1" s="17"/>
      <c r="F1" s="17"/>
      <c r="G1" s="17"/>
      <c r="H1" s="17"/>
      <c r="I1" s="17"/>
      <c r="J1" s="17"/>
      <c r="K1" s="17"/>
      <c r="AP1" s="58"/>
      <c r="AQ1" s="58"/>
      <c r="AR1" s="58"/>
      <c r="AS1" s="58"/>
      <c r="AT1" s="58"/>
      <c r="AU1" s="58"/>
    </row>
    <row r="2" spans="1:47" s="18" customFormat="1" ht="9.9499999999999993" customHeight="1" thickBot="1" x14ac:dyDescent="0.3">
      <c r="A2" s="19"/>
      <c r="B2" s="16">
        <f>DATE('1 ANNEE'!F4,A1,1)</f>
        <v>45505</v>
      </c>
      <c r="C2" s="17"/>
      <c r="D2" s="17"/>
      <c r="E2" s="17"/>
      <c r="F2" s="17"/>
      <c r="G2" s="17"/>
      <c r="H2" s="17"/>
      <c r="I2" s="17"/>
      <c r="J2" s="17"/>
      <c r="K2" s="17"/>
      <c r="AP2" s="58"/>
      <c r="AQ2" s="58"/>
      <c r="AR2" s="58"/>
      <c r="AS2" s="58"/>
      <c r="AT2" s="58"/>
      <c r="AU2" s="58"/>
    </row>
    <row r="3" spans="1:47" ht="18" customHeight="1" thickTop="1" x14ac:dyDescent="0.25">
      <c r="B3" s="50"/>
      <c r="C3" s="51"/>
      <c r="D3" s="51"/>
      <c r="E3" s="51"/>
      <c r="F3" s="51"/>
      <c r="G3" s="51"/>
      <c r="H3" s="51"/>
      <c r="I3" s="51"/>
      <c r="J3" s="51"/>
      <c r="K3" s="51"/>
      <c r="L3" s="51"/>
      <c r="M3" s="51"/>
      <c r="N3" s="51"/>
      <c r="O3" s="22" t="str">
        <f>"AOUT "&amp;TEXT(B2,"aaaa")</f>
        <v>AOUT 2024</v>
      </c>
      <c r="P3" s="22"/>
      <c r="Q3" s="22"/>
      <c r="R3" s="22"/>
      <c r="S3" s="22"/>
      <c r="T3" s="22"/>
      <c r="U3" s="51"/>
      <c r="V3" s="51"/>
      <c r="W3" s="51"/>
      <c r="X3" s="51"/>
      <c r="Y3" s="51"/>
      <c r="Z3" s="51"/>
      <c r="AA3" s="51"/>
      <c r="AB3" s="51"/>
      <c r="AC3" s="51"/>
      <c r="AD3" s="51"/>
      <c r="AE3" s="51"/>
      <c r="AF3" s="51"/>
      <c r="AG3" s="51"/>
      <c r="AH3" s="23"/>
      <c r="AI3" s="23"/>
      <c r="AJ3" s="23"/>
      <c r="AK3" s="23"/>
      <c r="AL3" s="23"/>
      <c r="AM3" s="24"/>
      <c r="AN3" s="189"/>
      <c r="AO3" s="189"/>
      <c r="AP3" s="189"/>
      <c r="AQ3" s="189"/>
      <c r="AR3" s="189"/>
      <c r="AS3" s="189"/>
      <c r="AT3" s="18"/>
      <c r="AU3" s="18"/>
    </row>
    <row r="4" spans="1:47" ht="18" customHeight="1" x14ac:dyDescent="0.25">
      <c r="B4" s="53"/>
      <c r="C4" s="54"/>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c r="AT4" s="18"/>
      <c r="AU4" s="18"/>
    </row>
    <row r="5" spans="1:47" ht="18" customHeight="1" thickBot="1" x14ac:dyDescent="0.3">
      <c r="B5" s="53"/>
      <c r="C5" s="54"/>
      <c r="D5" s="54"/>
      <c r="E5" s="54"/>
      <c r="F5" s="54"/>
      <c r="G5" s="54"/>
      <c r="H5" s="54"/>
      <c r="I5" s="54"/>
      <c r="J5" s="54"/>
      <c r="K5" s="54"/>
      <c r="L5" s="54"/>
      <c r="M5" s="54"/>
      <c r="N5" s="54"/>
      <c r="O5" s="49" t="str">
        <f>"Période    du    "&amp;TEXT(B2,"jj mmmm aaaa")&amp;"    au    "&amp;TEXT(B1,"jj mmmm aaaa")</f>
        <v>Période    du    01 août 2024    au    31 août 2024</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c r="AT5" s="18"/>
      <c r="AU5" s="18"/>
    </row>
    <row r="6" spans="1:47" ht="18" customHeight="1" thickTop="1" x14ac:dyDescent="0.25">
      <c r="B6" s="324" t="s">
        <v>53</v>
      </c>
      <c r="C6" s="59">
        <f>DATE('1 ANNEE'!F4,A1,1)</f>
        <v>45505</v>
      </c>
      <c r="D6" s="60">
        <f>C6+1</f>
        <v>45506</v>
      </c>
      <c r="E6" s="60">
        <f t="shared" ref="E6:AG6" si="0">D6+1</f>
        <v>45507</v>
      </c>
      <c r="F6" s="60">
        <f t="shared" si="0"/>
        <v>45508</v>
      </c>
      <c r="G6" s="60">
        <f t="shared" si="0"/>
        <v>45509</v>
      </c>
      <c r="H6" s="60">
        <f t="shared" si="0"/>
        <v>45510</v>
      </c>
      <c r="I6" s="60">
        <f t="shared" si="0"/>
        <v>45511</v>
      </c>
      <c r="J6" s="60">
        <f t="shared" si="0"/>
        <v>45512</v>
      </c>
      <c r="K6" s="60">
        <f t="shared" si="0"/>
        <v>45513</v>
      </c>
      <c r="L6" s="60">
        <f t="shared" si="0"/>
        <v>45514</v>
      </c>
      <c r="M6" s="60">
        <f t="shared" si="0"/>
        <v>45515</v>
      </c>
      <c r="N6" s="60">
        <f t="shared" si="0"/>
        <v>45516</v>
      </c>
      <c r="O6" s="60">
        <f t="shared" si="0"/>
        <v>45517</v>
      </c>
      <c r="P6" s="60">
        <f t="shared" si="0"/>
        <v>45518</v>
      </c>
      <c r="Q6" s="60">
        <f t="shared" si="0"/>
        <v>45519</v>
      </c>
      <c r="R6" s="60">
        <f t="shared" si="0"/>
        <v>45520</v>
      </c>
      <c r="S6" s="60">
        <f t="shared" si="0"/>
        <v>45521</v>
      </c>
      <c r="T6" s="60">
        <f t="shared" si="0"/>
        <v>45522</v>
      </c>
      <c r="U6" s="60">
        <f t="shared" si="0"/>
        <v>45523</v>
      </c>
      <c r="V6" s="60">
        <f t="shared" si="0"/>
        <v>45524</v>
      </c>
      <c r="W6" s="60">
        <f t="shared" si="0"/>
        <v>45525</v>
      </c>
      <c r="X6" s="60">
        <f t="shared" si="0"/>
        <v>45526</v>
      </c>
      <c r="Y6" s="60">
        <f t="shared" si="0"/>
        <v>45527</v>
      </c>
      <c r="Z6" s="60">
        <f t="shared" si="0"/>
        <v>45528</v>
      </c>
      <c r="AA6" s="60">
        <f t="shared" si="0"/>
        <v>45529</v>
      </c>
      <c r="AB6" s="60">
        <f t="shared" si="0"/>
        <v>45530</v>
      </c>
      <c r="AC6" s="60">
        <f t="shared" si="0"/>
        <v>45531</v>
      </c>
      <c r="AD6" s="60">
        <f t="shared" si="0"/>
        <v>45532</v>
      </c>
      <c r="AE6" s="60">
        <f t="shared" si="0"/>
        <v>45533</v>
      </c>
      <c r="AF6" s="60">
        <f t="shared" si="0"/>
        <v>45534</v>
      </c>
      <c r="AG6" s="157">
        <f t="shared" si="0"/>
        <v>45535</v>
      </c>
      <c r="AH6" s="374" t="s">
        <v>23</v>
      </c>
      <c r="AI6" s="355" t="s">
        <v>24</v>
      </c>
      <c r="AJ6" s="338" t="s">
        <v>25</v>
      </c>
      <c r="AK6" s="334" t="s">
        <v>30</v>
      </c>
      <c r="AL6" s="334" t="s">
        <v>48</v>
      </c>
      <c r="AM6" s="340" t="s">
        <v>26</v>
      </c>
      <c r="AN6" s="190"/>
      <c r="AO6" s="190"/>
      <c r="AP6" s="342" t="s">
        <v>27</v>
      </c>
      <c r="AQ6" s="328" t="s">
        <v>28</v>
      </c>
      <c r="AR6" s="330" t="s">
        <v>29</v>
      </c>
      <c r="AS6" s="372" t="s">
        <v>36</v>
      </c>
      <c r="AT6" s="18"/>
      <c r="AU6" s="18"/>
    </row>
    <row r="7" spans="1:47" ht="18" customHeight="1" thickBot="1" x14ac:dyDescent="0.3">
      <c r="B7" s="325"/>
      <c r="C7" s="162">
        <f>WEEKDAY(C6)</f>
        <v>5</v>
      </c>
      <c r="D7" s="162">
        <f t="shared" ref="D7:AG7" si="1">WEEKDAY(D6)</f>
        <v>6</v>
      </c>
      <c r="E7" s="162">
        <f t="shared" si="1"/>
        <v>7</v>
      </c>
      <c r="F7" s="162">
        <f t="shared" si="1"/>
        <v>1</v>
      </c>
      <c r="G7" s="162">
        <f t="shared" si="1"/>
        <v>2</v>
      </c>
      <c r="H7" s="162">
        <f t="shared" si="1"/>
        <v>3</v>
      </c>
      <c r="I7" s="162">
        <f t="shared" si="1"/>
        <v>4</v>
      </c>
      <c r="J7" s="162">
        <f t="shared" si="1"/>
        <v>5</v>
      </c>
      <c r="K7" s="162">
        <f t="shared" si="1"/>
        <v>6</v>
      </c>
      <c r="L7" s="162">
        <f t="shared" si="1"/>
        <v>7</v>
      </c>
      <c r="M7" s="162">
        <f t="shared" si="1"/>
        <v>1</v>
      </c>
      <c r="N7" s="162">
        <f t="shared" si="1"/>
        <v>2</v>
      </c>
      <c r="O7" s="162">
        <f t="shared" si="1"/>
        <v>3</v>
      </c>
      <c r="P7" s="162">
        <f t="shared" si="1"/>
        <v>4</v>
      </c>
      <c r="Q7" s="162">
        <f t="shared" si="1"/>
        <v>5</v>
      </c>
      <c r="R7" s="162">
        <f t="shared" si="1"/>
        <v>6</v>
      </c>
      <c r="S7" s="162">
        <f t="shared" si="1"/>
        <v>7</v>
      </c>
      <c r="T7" s="162">
        <f t="shared" si="1"/>
        <v>1</v>
      </c>
      <c r="U7" s="162">
        <f t="shared" si="1"/>
        <v>2</v>
      </c>
      <c r="V7" s="162">
        <f t="shared" si="1"/>
        <v>3</v>
      </c>
      <c r="W7" s="162">
        <f t="shared" si="1"/>
        <v>4</v>
      </c>
      <c r="X7" s="162">
        <f t="shared" si="1"/>
        <v>5</v>
      </c>
      <c r="Y7" s="162">
        <f t="shared" si="1"/>
        <v>6</v>
      </c>
      <c r="Z7" s="162">
        <f t="shared" si="1"/>
        <v>7</v>
      </c>
      <c r="AA7" s="162">
        <f t="shared" si="1"/>
        <v>1</v>
      </c>
      <c r="AB7" s="162">
        <f t="shared" si="1"/>
        <v>2</v>
      </c>
      <c r="AC7" s="162">
        <f t="shared" si="1"/>
        <v>3</v>
      </c>
      <c r="AD7" s="162">
        <f t="shared" si="1"/>
        <v>4</v>
      </c>
      <c r="AE7" s="162">
        <f t="shared" si="1"/>
        <v>5</v>
      </c>
      <c r="AF7" s="162">
        <f t="shared" si="1"/>
        <v>6</v>
      </c>
      <c r="AG7" s="163">
        <f t="shared" si="1"/>
        <v>7</v>
      </c>
      <c r="AH7" s="375"/>
      <c r="AI7" s="356"/>
      <c r="AJ7" s="339"/>
      <c r="AK7" s="335"/>
      <c r="AL7" s="335"/>
      <c r="AM7" s="341"/>
      <c r="AN7" s="190"/>
      <c r="AO7" s="190"/>
      <c r="AP7" s="343"/>
      <c r="AQ7" s="329"/>
      <c r="AR7" s="331"/>
      <c r="AS7" s="373"/>
      <c r="AT7" s="18"/>
      <c r="AU7" s="18"/>
    </row>
    <row r="8" spans="1:47" ht="21.95" customHeight="1" thickTop="1" x14ac:dyDescent="0.25">
      <c r="B8" s="323" t="str">
        <f>REPT('2 AVRIL'!B8,1)</f>
        <v>1</v>
      </c>
      <c r="C8" s="111"/>
      <c r="D8" s="111"/>
      <c r="E8" s="111"/>
      <c r="F8" s="111"/>
      <c r="G8" s="111"/>
      <c r="H8" s="111"/>
      <c r="I8" s="111"/>
      <c r="J8" s="112"/>
      <c r="K8" s="112"/>
      <c r="L8" s="112"/>
      <c r="M8" s="112"/>
      <c r="N8" s="113"/>
      <c r="O8" s="112"/>
      <c r="P8" s="113"/>
      <c r="Q8" s="112"/>
      <c r="R8" s="112"/>
      <c r="S8" s="113"/>
      <c r="T8" s="112"/>
      <c r="U8" s="112"/>
      <c r="V8" s="112"/>
      <c r="W8" s="112"/>
      <c r="X8" s="112"/>
      <c r="Y8" s="112"/>
      <c r="Z8" s="112"/>
      <c r="AA8" s="113"/>
      <c r="AB8" s="112"/>
      <c r="AC8" s="112"/>
      <c r="AD8" s="112"/>
      <c r="AE8" s="112"/>
      <c r="AF8" s="113"/>
      <c r="AG8" s="158"/>
      <c r="AH8" s="161">
        <f t="shared" ref="AH8:AH22" si="2">SUM(AI8:AM8,AL8:AL8)</f>
        <v>0</v>
      </c>
      <c r="AI8" s="135">
        <f t="shared" ref="AI8:AI22" si="3">COUNTIF(C8:AG8,"J")</f>
        <v>0</v>
      </c>
      <c r="AJ8" s="123">
        <f t="shared" ref="AJ8:AJ22" si="4">COUNTIF(C8:AG8,"N")</f>
        <v>0</v>
      </c>
      <c r="AK8" s="181">
        <f t="shared" ref="AK8:AK22" si="5">COUNTIF(B8:AF8,"JF")</f>
        <v>0</v>
      </c>
      <c r="AL8" s="181">
        <f t="shared" ref="AL8:AL22" si="6">COUNTIF(C8:AG8,"NF")</f>
        <v>0</v>
      </c>
      <c r="AM8" s="192">
        <f t="shared" ref="AM8:AM22" si="7">COUNTIF(C8:AG8,"F")</f>
        <v>0</v>
      </c>
      <c r="AN8" s="191"/>
      <c r="AO8" s="191"/>
      <c r="AP8" s="194">
        <f t="shared" ref="AP8:AP22" si="8">COUNTIF(C8:AG8,"RC")</f>
        <v>0</v>
      </c>
      <c r="AQ8" s="130">
        <f t="shared" ref="AQ8:AQ22" si="9">COUNTIF(C8:AG8,"R")</f>
        <v>0</v>
      </c>
      <c r="AR8" s="10">
        <f t="shared" ref="AR8:AR22" si="10">COUNTIF(C8:AG8,"CP")</f>
        <v>0</v>
      </c>
      <c r="AS8" s="196">
        <f t="shared" ref="AS8:AS22" si="11">COUNTIF(C8:AG8,"AM")</f>
        <v>0</v>
      </c>
      <c r="AT8" s="18"/>
      <c r="AU8" s="18"/>
    </row>
    <row r="9" spans="1:47" ht="21.95" customHeight="1" x14ac:dyDescent="0.25">
      <c r="B9" s="323" t="str">
        <f>REPT('2 AVRIL'!B9,1)</f>
        <v>2</v>
      </c>
      <c r="C9" s="61"/>
      <c r="D9" s="61"/>
      <c r="E9" s="61"/>
      <c r="F9" s="61"/>
      <c r="G9" s="61"/>
      <c r="H9" s="61"/>
      <c r="I9" s="61"/>
      <c r="J9" s="61"/>
      <c r="K9" s="62"/>
      <c r="L9" s="62"/>
      <c r="M9" s="61"/>
      <c r="N9" s="61"/>
      <c r="O9" s="61"/>
      <c r="P9" s="61"/>
      <c r="Q9" s="61"/>
      <c r="R9" s="61"/>
      <c r="S9" s="61"/>
      <c r="T9" s="63"/>
      <c r="U9" s="63"/>
      <c r="V9" s="63"/>
      <c r="W9" s="63"/>
      <c r="X9" s="63"/>
      <c r="Y9" s="63"/>
      <c r="Z9" s="64"/>
      <c r="AA9" s="61"/>
      <c r="AB9" s="61"/>
      <c r="AC9" s="63"/>
      <c r="AD9" s="61"/>
      <c r="AE9" s="61"/>
      <c r="AF9" s="61"/>
      <c r="AG9" s="159"/>
      <c r="AH9" s="161">
        <f t="shared" si="2"/>
        <v>0</v>
      </c>
      <c r="AI9" s="135">
        <f t="shared" si="3"/>
        <v>0</v>
      </c>
      <c r="AJ9" s="123">
        <f t="shared" si="4"/>
        <v>0</v>
      </c>
      <c r="AK9" s="182">
        <f t="shared" si="5"/>
        <v>0</v>
      </c>
      <c r="AL9" s="182">
        <f t="shared" si="6"/>
        <v>0</v>
      </c>
      <c r="AM9" s="192">
        <f t="shared" si="7"/>
        <v>0</v>
      </c>
      <c r="AN9" s="191"/>
      <c r="AO9" s="191"/>
      <c r="AP9" s="194">
        <f t="shared" si="8"/>
        <v>0</v>
      </c>
      <c r="AQ9" s="130">
        <f t="shared" si="9"/>
        <v>0</v>
      </c>
      <c r="AR9" s="10">
        <f t="shared" si="10"/>
        <v>0</v>
      </c>
      <c r="AS9" s="196">
        <f t="shared" si="11"/>
        <v>0</v>
      </c>
      <c r="AT9" s="18"/>
      <c r="AU9" s="18"/>
    </row>
    <row r="10" spans="1:47" ht="21.95" customHeight="1" x14ac:dyDescent="0.25">
      <c r="B10" s="323" t="str">
        <f>REPT('2 AVRIL'!B10,1)</f>
        <v>3</v>
      </c>
      <c r="C10" s="61"/>
      <c r="D10" s="61"/>
      <c r="E10" s="61"/>
      <c r="F10" s="61"/>
      <c r="G10" s="61"/>
      <c r="H10" s="61"/>
      <c r="I10" s="61"/>
      <c r="J10" s="62"/>
      <c r="K10" s="62"/>
      <c r="L10" s="62"/>
      <c r="M10" s="63"/>
      <c r="N10" s="63"/>
      <c r="O10" s="63"/>
      <c r="P10" s="63"/>
      <c r="Q10" s="61"/>
      <c r="R10" s="61"/>
      <c r="S10" s="61"/>
      <c r="T10" s="61"/>
      <c r="U10" s="61"/>
      <c r="V10" s="61"/>
      <c r="W10" s="61"/>
      <c r="X10" s="61"/>
      <c r="Y10" s="61"/>
      <c r="Z10" s="61"/>
      <c r="AA10" s="61"/>
      <c r="AB10" s="61"/>
      <c r="AC10" s="61"/>
      <c r="AD10" s="61"/>
      <c r="AE10" s="61"/>
      <c r="AF10" s="61"/>
      <c r="AG10" s="159"/>
      <c r="AH10" s="161">
        <f t="shared" si="2"/>
        <v>0</v>
      </c>
      <c r="AI10" s="135">
        <f t="shared" si="3"/>
        <v>0</v>
      </c>
      <c r="AJ10" s="123">
        <f t="shared" si="4"/>
        <v>0</v>
      </c>
      <c r="AK10" s="182">
        <f t="shared" si="5"/>
        <v>0</v>
      </c>
      <c r="AL10" s="182">
        <f t="shared" si="6"/>
        <v>0</v>
      </c>
      <c r="AM10" s="192">
        <f t="shared" si="7"/>
        <v>0</v>
      </c>
      <c r="AN10" s="191"/>
      <c r="AO10" s="191"/>
      <c r="AP10" s="194">
        <f t="shared" si="8"/>
        <v>0</v>
      </c>
      <c r="AQ10" s="130">
        <f t="shared" si="9"/>
        <v>0</v>
      </c>
      <c r="AR10" s="10">
        <f t="shared" si="10"/>
        <v>0</v>
      </c>
      <c r="AS10" s="196">
        <f t="shared" si="11"/>
        <v>0</v>
      </c>
      <c r="AT10" s="18"/>
      <c r="AU10" s="18"/>
    </row>
    <row r="11" spans="1:47" ht="21.95" customHeight="1" x14ac:dyDescent="0.25">
      <c r="B11" s="323" t="str">
        <f>REPT('2 AVRIL'!B11,1)</f>
        <v>4</v>
      </c>
      <c r="C11" s="63"/>
      <c r="D11" s="61"/>
      <c r="E11" s="61"/>
      <c r="F11" s="61"/>
      <c r="G11" s="63"/>
      <c r="H11" s="61"/>
      <c r="I11" s="61"/>
      <c r="J11" s="61"/>
      <c r="K11" s="61"/>
      <c r="L11" s="61"/>
      <c r="M11" s="61"/>
      <c r="N11" s="61"/>
      <c r="O11" s="61"/>
      <c r="P11" s="61"/>
      <c r="Q11" s="61"/>
      <c r="R11" s="61"/>
      <c r="S11" s="61"/>
      <c r="T11" s="61"/>
      <c r="U11" s="61"/>
      <c r="V11" s="61"/>
      <c r="W11" s="63"/>
      <c r="X11" s="61"/>
      <c r="Y11" s="61"/>
      <c r="Z11" s="61"/>
      <c r="AA11" s="63"/>
      <c r="AB11" s="61"/>
      <c r="AC11" s="61"/>
      <c r="AD11" s="61"/>
      <c r="AE11" s="63"/>
      <c r="AF11" s="61"/>
      <c r="AG11" s="159"/>
      <c r="AH11" s="161">
        <f t="shared" si="2"/>
        <v>0</v>
      </c>
      <c r="AI11" s="135">
        <f t="shared" si="3"/>
        <v>0</v>
      </c>
      <c r="AJ11" s="123">
        <f t="shared" si="4"/>
        <v>0</v>
      </c>
      <c r="AK11" s="182">
        <f t="shared" si="5"/>
        <v>0</v>
      </c>
      <c r="AL11" s="182">
        <f t="shared" si="6"/>
        <v>0</v>
      </c>
      <c r="AM11" s="192">
        <f t="shared" si="7"/>
        <v>0</v>
      </c>
      <c r="AN11" s="191"/>
      <c r="AO11" s="191"/>
      <c r="AP11" s="194">
        <f t="shared" si="8"/>
        <v>0</v>
      </c>
      <c r="AQ11" s="130">
        <f t="shared" si="9"/>
        <v>0</v>
      </c>
      <c r="AR11" s="10">
        <f t="shared" si="10"/>
        <v>0</v>
      </c>
      <c r="AS11" s="196">
        <f t="shared" si="11"/>
        <v>0</v>
      </c>
      <c r="AT11" s="18"/>
      <c r="AU11" s="18"/>
    </row>
    <row r="12" spans="1:47" ht="21.95" customHeight="1" x14ac:dyDescent="0.25">
      <c r="B12" s="323" t="str">
        <f>REPT('2 AVRIL'!B12,1)</f>
        <v>5</v>
      </c>
      <c r="C12" s="61"/>
      <c r="D12" s="61"/>
      <c r="E12" s="61"/>
      <c r="F12" s="61"/>
      <c r="G12" s="61"/>
      <c r="H12" s="61"/>
      <c r="I12" s="61"/>
      <c r="J12" s="61"/>
      <c r="K12" s="63"/>
      <c r="L12" s="63"/>
      <c r="M12" s="63"/>
      <c r="N12" s="63"/>
      <c r="O12" s="63"/>
      <c r="P12" s="63"/>
      <c r="Q12" s="63"/>
      <c r="R12" s="61"/>
      <c r="S12" s="61"/>
      <c r="T12" s="61"/>
      <c r="U12" s="61"/>
      <c r="V12" s="61"/>
      <c r="W12" s="61"/>
      <c r="X12" s="61"/>
      <c r="Y12" s="61"/>
      <c r="Z12" s="61"/>
      <c r="AA12" s="61"/>
      <c r="AB12" s="61"/>
      <c r="AC12" s="61"/>
      <c r="AD12" s="61"/>
      <c r="AE12" s="61"/>
      <c r="AF12" s="61"/>
      <c r="AG12" s="159"/>
      <c r="AH12" s="161">
        <f t="shared" si="2"/>
        <v>0</v>
      </c>
      <c r="AI12" s="135">
        <f t="shared" si="3"/>
        <v>0</v>
      </c>
      <c r="AJ12" s="123">
        <f t="shared" si="4"/>
        <v>0</v>
      </c>
      <c r="AK12" s="182">
        <f t="shared" si="5"/>
        <v>0</v>
      </c>
      <c r="AL12" s="182">
        <f t="shared" si="6"/>
        <v>0</v>
      </c>
      <c r="AM12" s="192">
        <f t="shared" si="7"/>
        <v>0</v>
      </c>
      <c r="AN12" s="191"/>
      <c r="AO12" s="191"/>
      <c r="AP12" s="194">
        <f t="shared" si="8"/>
        <v>0</v>
      </c>
      <c r="AQ12" s="130">
        <f t="shared" si="9"/>
        <v>0</v>
      </c>
      <c r="AR12" s="10">
        <f t="shared" si="10"/>
        <v>0</v>
      </c>
      <c r="AS12" s="196">
        <f t="shared" si="11"/>
        <v>0</v>
      </c>
      <c r="AT12" s="18"/>
      <c r="AU12" s="18"/>
    </row>
    <row r="13" spans="1:47" ht="21.95" customHeight="1" x14ac:dyDescent="0.25">
      <c r="B13" s="323" t="str">
        <f>REPT('2 AVRIL'!B13,1)</f>
        <v>6</v>
      </c>
      <c r="C13" s="61"/>
      <c r="D13" s="61"/>
      <c r="E13" s="63"/>
      <c r="F13" s="61"/>
      <c r="G13" s="61"/>
      <c r="H13" s="61"/>
      <c r="I13" s="61"/>
      <c r="J13" s="61"/>
      <c r="K13" s="61"/>
      <c r="L13" s="61"/>
      <c r="M13" s="61"/>
      <c r="N13" s="61"/>
      <c r="O13" s="61"/>
      <c r="P13" s="61"/>
      <c r="Q13" s="61"/>
      <c r="R13" s="61"/>
      <c r="S13" s="61"/>
      <c r="T13" s="61"/>
      <c r="U13" s="61"/>
      <c r="V13" s="61"/>
      <c r="W13" s="61"/>
      <c r="X13" s="61"/>
      <c r="Y13" s="61"/>
      <c r="Z13" s="65"/>
      <c r="AA13" s="61"/>
      <c r="AB13" s="61"/>
      <c r="AC13" s="63"/>
      <c r="AD13" s="61"/>
      <c r="AE13" s="61"/>
      <c r="AF13" s="61"/>
      <c r="AG13" s="160"/>
      <c r="AH13" s="161">
        <f t="shared" si="2"/>
        <v>0</v>
      </c>
      <c r="AI13" s="135">
        <f t="shared" si="3"/>
        <v>0</v>
      </c>
      <c r="AJ13" s="123">
        <f t="shared" si="4"/>
        <v>0</v>
      </c>
      <c r="AK13" s="182">
        <f t="shared" si="5"/>
        <v>0</v>
      </c>
      <c r="AL13" s="182">
        <f t="shared" si="6"/>
        <v>0</v>
      </c>
      <c r="AM13" s="192">
        <f t="shared" si="7"/>
        <v>0</v>
      </c>
      <c r="AN13" s="191"/>
      <c r="AO13" s="191"/>
      <c r="AP13" s="194">
        <f t="shared" si="8"/>
        <v>0</v>
      </c>
      <c r="AQ13" s="130">
        <f t="shared" si="9"/>
        <v>0</v>
      </c>
      <c r="AR13" s="10">
        <f t="shared" si="10"/>
        <v>0</v>
      </c>
      <c r="AS13" s="196">
        <f t="shared" si="11"/>
        <v>0</v>
      </c>
      <c r="AT13" s="18"/>
      <c r="AU13" s="18"/>
    </row>
    <row r="14" spans="1:47" ht="21.95" customHeight="1" x14ac:dyDescent="0.25">
      <c r="B14" s="323" t="str">
        <f>REPT('2 AVRIL'!B14,1)</f>
        <v>7</v>
      </c>
      <c r="C14" s="61"/>
      <c r="D14" s="61"/>
      <c r="E14" s="61"/>
      <c r="F14" s="61"/>
      <c r="G14" s="61"/>
      <c r="H14" s="61"/>
      <c r="I14" s="61"/>
      <c r="J14" s="61"/>
      <c r="K14" s="61"/>
      <c r="L14" s="61"/>
      <c r="M14" s="61"/>
      <c r="N14" s="61"/>
      <c r="O14" s="61"/>
      <c r="P14" s="61"/>
      <c r="Q14" s="61"/>
      <c r="R14" s="61"/>
      <c r="S14" s="61"/>
      <c r="T14" s="61"/>
      <c r="U14" s="61"/>
      <c r="V14" s="61"/>
      <c r="W14" s="61"/>
      <c r="X14" s="61"/>
      <c r="Y14" s="61"/>
      <c r="Z14" s="61"/>
      <c r="AA14" s="61"/>
      <c r="AB14" s="61"/>
      <c r="AC14" s="61"/>
      <c r="AD14" s="61"/>
      <c r="AE14" s="61"/>
      <c r="AF14" s="61"/>
      <c r="AG14" s="159"/>
      <c r="AH14" s="161">
        <f t="shared" si="2"/>
        <v>0</v>
      </c>
      <c r="AI14" s="135">
        <f t="shared" si="3"/>
        <v>0</v>
      </c>
      <c r="AJ14" s="123">
        <f t="shared" si="4"/>
        <v>0</v>
      </c>
      <c r="AK14" s="182">
        <f t="shared" si="5"/>
        <v>0</v>
      </c>
      <c r="AL14" s="182">
        <f t="shared" si="6"/>
        <v>0</v>
      </c>
      <c r="AM14" s="192">
        <f t="shared" si="7"/>
        <v>0</v>
      </c>
      <c r="AN14" s="191"/>
      <c r="AO14" s="191"/>
      <c r="AP14" s="194">
        <f t="shared" si="8"/>
        <v>0</v>
      </c>
      <c r="AQ14" s="130">
        <f t="shared" si="9"/>
        <v>0</v>
      </c>
      <c r="AR14" s="10">
        <f t="shared" si="10"/>
        <v>0</v>
      </c>
      <c r="AS14" s="196">
        <f t="shared" si="11"/>
        <v>0</v>
      </c>
      <c r="AT14" s="18"/>
      <c r="AU14" s="18"/>
    </row>
    <row r="15" spans="1:47" ht="21.95" customHeight="1" x14ac:dyDescent="0.25">
      <c r="B15" s="323" t="str">
        <f>REPT('2 AVRIL'!B15,1)</f>
        <v>8</v>
      </c>
      <c r="C15" s="63"/>
      <c r="D15" s="61"/>
      <c r="E15" s="61"/>
      <c r="F15" s="61"/>
      <c r="G15" s="61"/>
      <c r="H15" s="61"/>
      <c r="I15" s="61"/>
      <c r="J15" s="61"/>
      <c r="K15" s="61"/>
      <c r="L15" s="63"/>
      <c r="M15" s="61"/>
      <c r="N15" s="61"/>
      <c r="O15" s="61"/>
      <c r="P15" s="61"/>
      <c r="Q15" s="61"/>
      <c r="R15" s="61"/>
      <c r="S15" s="61"/>
      <c r="T15" s="61"/>
      <c r="U15" s="61"/>
      <c r="V15" s="61"/>
      <c r="W15" s="61"/>
      <c r="X15" s="61"/>
      <c r="Y15" s="61"/>
      <c r="Z15" s="61"/>
      <c r="AA15" s="61"/>
      <c r="AB15" s="61"/>
      <c r="AC15" s="61"/>
      <c r="AD15" s="61"/>
      <c r="AE15" s="63"/>
      <c r="AF15" s="61"/>
      <c r="AG15" s="159"/>
      <c r="AH15" s="161">
        <f t="shared" si="2"/>
        <v>0</v>
      </c>
      <c r="AI15" s="135">
        <f t="shared" si="3"/>
        <v>0</v>
      </c>
      <c r="AJ15" s="123">
        <f t="shared" si="4"/>
        <v>0</v>
      </c>
      <c r="AK15" s="182">
        <f t="shared" si="5"/>
        <v>0</v>
      </c>
      <c r="AL15" s="182">
        <f t="shared" si="6"/>
        <v>0</v>
      </c>
      <c r="AM15" s="192">
        <f t="shared" si="7"/>
        <v>0</v>
      </c>
      <c r="AN15" s="191"/>
      <c r="AO15" s="191"/>
      <c r="AP15" s="194">
        <f t="shared" si="8"/>
        <v>0</v>
      </c>
      <c r="AQ15" s="130">
        <f t="shared" si="9"/>
        <v>0</v>
      </c>
      <c r="AR15" s="10">
        <f t="shared" si="10"/>
        <v>0</v>
      </c>
      <c r="AS15" s="196">
        <f t="shared" si="11"/>
        <v>0</v>
      </c>
      <c r="AT15" s="18"/>
      <c r="AU15" s="18"/>
    </row>
    <row r="16" spans="1:47" ht="21.95" customHeight="1" x14ac:dyDescent="0.25">
      <c r="B16" s="323" t="str">
        <f>REPT('2 AVRIL'!B16,1)</f>
        <v>9</v>
      </c>
      <c r="C16" s="61"/>
      <c r="D16" s="61"/>
      <c r="E16" s="61"/>
      <c r="F16" s="61"/>
      <c r="G16" s="61"/>
      <c r="H16" s="61"/>
      <c r="I16" s="61"/>
      <c r="J16" s="61"/>
      <c r="K16" s="61"/>
      <c r="L16" s="61"/>
      <c r="M16" s="61"/>
      <c r="N16" s="61"/>
      <c r="O16" s="61"/>
      <c r="P16" s="61"/>
      <c r="Q16" s="61"/>
      <c r="R16" s="61"/>
      <c r="S16" s="61"/>
      <c r="T16" s="61"/>
      <c r="U16" s="61"/>
      <c r="V16" s="61"/>
      <c r="W16" s="61"/>
      <c r="X16" s="61"/>
      <c r="Y16" s="61"/>
      <c r="Z16" s="61"/>
      <c r="AA16" s="61"/>
      <c r="AB16" s="63"/>
      <c r="AC16" s="63"/>
      <c r="AD16" s="61"/>
      <c r="AE16" s="61"/>
      <c r="AF16" s="61"/>
      <c r="AG16" s="159"/>
      <c r="AH16" s="161">
        <f t="shared" si="2"/>
        <v>0</v>
      </c>
      <c r="AI16" s="135">
        <f t="shared" si="3"/>
        <v>0</v>
      </c>
      <c r="AJ16" s="123">
        <f t="shared" si="4"/>
        <v>0</v>
      </c>
      <c r="AK16" s="182">
        <f t="shared" si="5"/>
        <v>0</v>
      </c>
      <c r="AL16" s="182">
        <f t="shared" si="6"/>
        <v>0</v>
      </c>
      <c r="AM16" s="192">
        <f t="shared" si="7"/>
        <v>0</v>
      </c>
      <c r="AN16" s="191"/>
      <c r="AO16" s="191"/>
      <c r="AP16" s="194">
        <f t="shared" si="8"/>
        <v>0</v>
      </c>
      <c r="AQ16" s="130">
        <f t="shared" si="9"/>
        <v>0</v>
      </c>
      <c r="AR16" s="10">
        <f t="shared" si="10"/>
        <v>0</v>
      </c>
      <c r="AS16" s="196">
        <f t="shared" si="11"/>
        <v>0</v>
      </c>
      <c r="AT16" s="18"/>
      <c r="AU16" s="18"/>
    </row>
    <row r="17" spans="2:47" ht="21.95" customHeight="1" x14ac:dyDescent="0.25">
      <c r="B17" s="323" t="str">
        <f>REPT('2 AVRIL'!B17,1)</f>
        <v>10</v>
      </c>
      <c r="C17" s="61"/>
      <c r="D17" s="61"/>
      <c r="E17" s="61"/>
      <c r="F17" s="61"/>
      <c r="G17" s="61"/>
      <c r="H17" s="61"/>
      <c r="I17" s="61"/>
      <c r="J17" s="61"/>
      <c r="K17" s="61"/>
      <c r="L17" s="61"/>
      <c r="M17" s="61"/>
      <c r="N17" s="61"/>
      <c r="O17" s="61"/>
      <c r="P17" s="61"/>
      <c r="Q17" s="61"/>
      <c r="R17" s="61"/>
      <c r="S17" s="61"/>
      <c r="T17" s="61"/>
      <c r="U17" s="61"/>
      <c r="V17" s="61"/>
      <c r="W17" s="61"/>
      <c r="X17" s="61"/>
      <c r="Y17" s="61"/>
      <c r="Z17" s="61"/>
      <c r="AA17" s="61"/>
      <c r="AB17" s="61"/>
      <c r="AC17" s="61"/>
      <c r="AD17" s="61"/>
      <c r="AE17" s="61"/>
      <c r="AF17" s="61"/>
      <c r="AG17" s="159"/>
      <c r="AH17" s="161">
        <f t="shared" si="2"/>
        <v>0</v>
      </c>
      <c r="AI17" s="135">
        <f t="shared" si="3"/>
        <v>0</v>
      </c>
      <c r="AJ17" s="123">
        <f t="shared" si="4"/>
        <v>0</v>
      </c>
      <c r="AK17" s="182">
        <f t="shared" si="5"/>
        <v>0</v>
      </c>
      <c r="AL17" s="182">
        <f t="shared" si="6"/>
        <v>0</v>
      </c>
      <c r="AM17" s="192">
        <f t="shared" si="7"/>
        <v>0</v>
      </c>
      <c r="AN17" s="191"/>
      <c r="AO17" s="191"/>
      <c r="AP17" s="194">
        <f t="shared" si="8"/>
        <v>0</v>
      </c>
      <c r="AQ17" s="130">
        <f t="shared" si="9"/>
        <v>0</v>
      </c>
      <c r="AR17" s="10">
        <f t="shared" si="10"/>
        <v>0</v>
      </c>
      <c r="AS17" s="196">
        <f t="shared" si="11"/>
        <v>0</v>
      </c>
      <c r="AT17" s="18"/>
      <c r="AU17" s="18"/>
    </row>
    <row r="18" spans="2:47" ht="21.95" customHeight="1" x14ac:dyDescent="0.25">
      <c r="B18" s="323" t="str">
        <f>REPT('2 AVRIL'!B18,1)</f>
        <v>11</v>
      </c>
      <c r="C18" s="61"/>
      <c r="D18" s="61"/>
      <c r="E18" s="61"/>
      <c r="F18" s="61"/>
      <c r="G18" s="61"/>
      <c r="H18" s="61"/>
      <c r="I18" s="61"/>
      <c r="J18" s="61"/>
      <c r="K18" s="61"/>
      <c r="L18" s="61"/>
      <c r="M18" s="61"/>
      <c r="N18" s="61"/>
      <c r="O18" s="61"/>
      <c r="P18" s="61"/>
      <c r="Q18" s="61"/>
      <c r="R18" s="61"/>
      <c r="S18" s="61"/>
      <c r="T18" s="61"/>
      <c r="U18" s="61"/>
      <c r="V18" s="61"/>
      <c r="W18" s="61"/>
      <c r="X18" s="61"/>
      <c r="Y18" s="61"/>
      <c r="Z18" s="61"/>
      <c r="AA18" s="61"/>
      <c r="AB18" s="61"/>
      <c r="AC18" s="61"/>
      <c r="AD18" s="61"/>
      <c r="AE18" s="61"/>
      <c r="AF18" s="61"/>
      <c r="AG18" s="159"/>
      <c r="AH18" s="161">
        <f t="shared" si="2"/>
        <v>0</v>
      </c>
      <c r="AI18" s="135">
        <f t="shared" si="3"/>
        <v>0</v>
      </c>
      <c r="AJ18" s="123">
        <f t="shared" si="4"/>
        <v>0</v>
      </c>
      <c r="AK18" s="182">
        <f t="shared" si="5"/>
        <v>0</v>
      </c>
      <c r="AL18" s="182">
        <f t="shared" si="6"/>
        <v>0</v>
      </c>
      <c r="AM18" s="192">
        <f t="shared" si="7"/>
        <v>0</v>
      </c>
      <c r="AN18" s="191"/>
      <c r="AO18" s="191"/>
      <c r="AP18" s="194">
        <f t="shared" si="8"/>
        <v>0</v>
      </c>
      <c r="AQ18" s="130">
        <f t="shared" si="9"/>
        <v>0</v>
      </c>
      <c r="AR18" s="10">
        <f t="shared" si="10"/>
        <v>0</v>
      </c>
      <c r="AS18" s="196">
        <f t="shared" si="11"/>
        <v>0</v>
      </c>
      <c r="AT18" s="18"/>
      <c r="AU18" s="18"/>
    </row>
    <row r="19" spans="2:47" ht="21.95" customHeight="1" x14ac:dyDescent="0.25">
      <c r="B19" s="323" t="str">
        <f>REPT('2 AVRIL'!B19,1)</f>
        <v>12</v>
      </c>
      <c r="C19" s="61"/>
      <c r="D19" s="61"/>
      <c r="E19" s="61"/>
      <c r="F19" s="63"/>
      <c r="G19" s="61"/>
      <c r="H19" s="61"/>
      <c r="I19" s="61"/>
      <c r="J19" s="61"/>
      <c r="K19" s="61"/>
      <c r="L19" s="61"/>
      <c r="M19" s="61"/>
      <c r="N19" s="61"/>
      <c r="O19" s="61"/>
      <c r="P19" s="61"/>
      <c r="Q19" s="61"/>
      <c r="R19" s="61"/>
      <c r="S19" s="61"/>
      <c r="T19" s="61"/>
      <c r="U19" s="61"/>
      <c r="V19" s="61"/>
      <c r="W19" s="61"/>
      <c r="X19" s="61"/>
      <c r="Y19" s="61"/>
      <c r="Z19" s="61"/>
      <c r="AA19" s="61"/>
      <c r="AB19" s="61"/>
      <c r="AC19" s="63"/>
      <c r="AD19" s="61"/>
      <c r="AE19" s="61"/>
      <c r="AF19" s="61"/>
      <c r="AG19" s="160"/>
      <c r="AH19" s="161">
        <f t="shared" si="2"/>
        <v>0</v>
      </c>
      <c r="AI19" s="135">
        <f t="shared" si="3"/>
        <v>0</v>
      </c>
      <c r="AJ19" s="123">
        <f t="shared" si="4"/>
        <v>0</v>
      </c>
      <c r="AK19" s="182">
        <f t="shared" si="5"/>
        <v>0</v>
      </c>
      <c r="AL19" s="182">
        <f t="shared" si="6"/>
        <v>0</v>
      </c>
      <c r="AM19" s="192">
        <f t="shared" si="7"/>
        <v>0</v>
      </c>
      <c r="AN19" s="191"/>
      <c r="AO19" s="191"/>
      <c r="AP19" s="194">
        <f t="shared" si="8"/>
        <v>0</v>
      </c>
      <c r="AQ19" s="130">
        <f t="shared" si="9"/>
        <v>0</v>
      </c>
      <c r="AR19" s="10">
        <f t="shared" si="10"/>
        <v>0</v>
      </c>
      <c r="AS19" s="196">
        <f t="shared" si="11"/>
        <v>0</v>
      </c>
      <c r="AT19" s="18"/>
      <c r="AU19" s="18"/>
    </row>
    <row r="20" spans="2:47" ht="21.95" customHeight="1" x14ac:dyDescent="0.25">
      <c r="B20" s="323" t="str">
        <f>REPT('2 AVRIL'!B20,1)</f>
        <v>13</v>
      </c>
      <c r="C20" s="61"/>
      <c r="D20" s="61"/>
      <c r="E20" s="61"/>
      <c r="F20" s="61"/>
      <c r="G20" s="61"/>
      <c r="H20" s="61"/>
      <c r="I20" s="61"/>
      <c r="J20" s="61"/>
      <c r="K20" s="61"/>
      <c r="L20" s="61"/>
      <c r="M20" s="61"/>
      <c r="N20" s="61"/>
      <c r="O20" s="61"/>
      <c r="P20" s="61"/>
      <c r="Q20" s="61"/>
      <c r="R20" s="61"/>
      <c r="S20" s="61"/>
      <c r="T20" s="61"/>
      <c r="U20" s="61"/>
      <c r="V20" s="61"/>
      <c r="W20" s="61"/>
      <c r="X20" s="61"/>
      <c r="Y20" s="61"/>
      <c r="Z20" s="61"/>
      <c r="AA20" s="61"/>
      <c r="AB20" s="61"/>
      <c r="AC20" s="61"/>
      <c r="AD20" s="61"/>
      <c r="AE20" s="61"/>
      <c r="AF20" s="61"/>
      <c r="AG20" s="159"/>
      <c r="AH20" s="161">
        <f t="shared" si="2"/>
        <v>0</v>
      </c>
      <c r="AI20" s="135">
        <f t="shared" si="3"/>
        <v>0</v>
      </c>
      <c r="AJ20" s="123">
        <f t="shared" si="4"/>
        <v>0</v>
      </c>
      <c r="AK20" s="182">
        <f t="shared" si="5"/>
        <v>0</v>
      </c>
      <c r="AL20" s="182">
        <f t="shared" si="6"/>
        <v>0</v>
      </c>
      <c r="AM20" s="192">
        <f t="shared" si="7"/>
        <v>0</v>
      </c>
      <c r="AN20" s="191"/>
      <c r="AO20" s="191"/>
      <c r="AP20" s="194">
        <f t="shared" si="8"/>
        <v>0</v>
      </c>
      <c r="AQ20" s="130">
        <f t="shared" si="9"/>
        <v>0</v>
      </c>
      <c r="AR20" s="10">
        <f t="shared" si="10"/>
        <v>0</v>
      </c>
      <c r="AS20" s="196">
        <f t="shared" si="11"/>
        <v>0</v>
      </c>
      <c r="AT20" s="18"/>
      <c r="AU20" s="18"/>
    </row>
    <row r="21" spans="2:47" ht="21.95" customHeight="1" x14ac:dyDescent="0.25">
      <c r="B21" s="323" t="str">
        <f>REPT('2 AVRIL'!B21,1)</f>
        <v>14</v>
      </c>
      <c r="C21" s="61"/>
      <c r="D21" s="61"/>
      <c r="E21" s="61"/>
      <c r="F21" s="61"/>
      <c r="G21" s="61"/>
      <c r="H21" s="61"/>
      <c r="I21" s="61"/>
      <c r="J21" s="61"/>
      <c r="K21" s="61"/>
      <c r="L21" s="61"/>
      <c r="M21" s="61"/>
      <c r="N21" s="61"/>
      <c r="O21" s="61"/>
      <c r="P21" s="61"/>
      <c r="Q21" s="61"/>
      <c r="R21" s="61"/>
      <c r="S21" s="61"/>
      <c r="T21" s="61"/>
      <c r="U21" s="61"/>
      <c r="V21" s="61"/>
      <c r="W21" s="61"/>
      <c r="X21" s="61"/>
      <c r="Y21" s="61"/>
      <c r="Z21" s="61"/>
      <c r="AA21" s="61"/>
      <c r="AB21" s="61"/>
      <c r="AC21" s="61"/>
      <c r="AD21" s="61"/>
      <c r="AE21" s="61"/>
      <c r="AF21" s="61"/>
      <c r="AG21" s="159"/>
      <c r="AH21" s="161">
        <f t="shared" si="2"/>
        <v>0</v>
      </c>
      <c r="AI21" s="135">
        <f t="shared" si="3"/>
        <v>0</v>
      </c>
      <c r="AJ21" s="123">
        <f t="shared" si="4"/>
        <v>0</v>
      </c>
      <c r="AK21" s="182">
        <f t="shared" si="5"/>
        <v>0</v>
      </c>
      <c r="AL21" s="182">
        <f t="shared" si="6"/>
        <v>0</v>
      </c>
      <c r="AM21" s="192">
        <f t="shared" si="7"/>
        <v>0</v>
      </c>
      <c r="AN21" s="191"/>
      <c r="AO21" s="191"/>
      <c r="AP21" s="194">
        <f t="shared" si="8"/>
        <v>0</v>
      </c>
      <c r="AQ21" s="130">
        <f t="shared" si="9"/>
        <v>0</v>
      </c>
      <c r="AR21" s="10">
        <f t="shared" si="10"/>
        <v>0</v>
      </c>
      <c r="AS21" s="196">
        <f t="shared" si="11"/>
        <v>0</v>
      </c>
      <c r="AT21" s="18"/>
      <c r="AU21" s="18"/>
    </row>
    <row r="22" spans="2:47" ht="21.95" customHeight="1" thickBot="1" x14ac:dyDescent="0.3">
      <c r="B22" s="323" t="str">
        <f>REPT('2 AVRIL'!B22,1)</f>
        <v>15</v>
      </c>
      <c r="C22" s="170"/>
      <c r="D22" s="170"/>
      <c r="E22" s="170"/>
      <c r="F22" s="170"/>
      <c r="G22" s="170"/>
      <c r="H22" s="170"/>
      <c r="I22" s="170"/>
      <c r="J22" s="170"/>
      <c r="K22" s="170"/>
      <c r="L22" s="170"/>
      <c r="M22" s="170"/>
      <c r="N22" s="170"/>
      <c r="O22" s="170"/>
      <c r="P22" s="170"/>
      <c r="Q22" s="170"/>
      <c r="R22" s="170"/>
      <c r="S22" s="170"/>
      <c r="T22" s="170"/>
      <c r="U22" s="170"/>
      <c r="V22" s="170"/>
      <c r="W22" s="170"/>
      <c r="X22" s="170"/>
      <c r="Y22" s="170"/>
      <c r="Z22" s="170"/>
      <c r="AA22" s="170"/>
      <c r="AB22" s="170"/>
      <c r="AC22" s="170"/>
      <c r="AD22" s="170"/>
      <c r="AE22" s="170"/>
      <c r="AF22" s="170"/>
      <c r="AG22" s="171"/>
      <c r="AH22" s="126">
        <f t="shared" si="2"/>
        <v>0</v>
      </c>
      <c r="AI22" s="149">
        <f t="shared" si="3"/>
        <v>0</v>
      </c>
      <c r="AJ22" s="150">
        <f t="shared" si="4"/>
        <v>0</v>
      </c>
      <c r="AK22" s="183">
        <f t="shared" si="5"/>
        <v>0</v>
      </c>
      <c r="AL22" s="183">
        <f t="shared" si="6"/>
        <v>0</v>
      </c>
      <c r="AM22" s="193">
        <f t="shared" si="7"/>
        <v>0</v>
      </c>
      <c r="AN22" s="191"/>
      <c r="AO22" s="191"/>
      <c r="AP22" s="195">
        <f t="shared" si="8"/>
        <v>0</v>
      </c>
      <c r="AQ22" s="151">
        <f t="shared" si="9"/>
        <v>0</v>
      </c>
      <c r="AR22" s="152">
        <f t="shared" si="10"/>
        <v>0</v>
      </c>
      <c r="AS22" s="197">
        <f t="shared" si="11"/>
        <v>0</v>
      </c>
      <c r="AT22" s="18"/>
      <c r="AU22" s="18"/>
    </row>
    <row r="23" spans="2:47" ht="21.95"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c r="AP23" s="12"/>
      <c r="AQ23" s="12"/>
      <c r="AR23" s="12"/>
      <c r="AS23" s="12"/>
      <c r="AT23" s="18"/>
      <c r="AU23" s="18"/>
    </row>
    <row r="24" spans="2:47" ht="21.95" customHeight="1" x14ac:dyDescent="0.25">
      <c r="B24" s="129" t="s">
        <v>25</v>
      </c>
      <c r="C24" s="122">
        <f t="shared" ref="C24:AG24" si="13">COUNTIF(C8:C22,"N")</f>
        <v>0</v>
      </c>
      <c r="D24" s="122">
        <f t="shared" si="13"/>
        <v>0</v>
      </c>
      <c r="E24" s="122">
        <f t="shared" si="13"/>
        <v>0</v>
      </c>
      <c r="F24" s="122">
        <f t="shared" si="13"/>
        <v>0</v>
      </c>
      <c r="G24" s="122">
        <f t="shared" si="13"/>
        <v>0</v>
      </c>
      <c r="H24" s="122">
        <f t="shared" si="13"/>
        <v>0</v>
      </c>
      <c r="I24" s="122">
        <f t="shared" si="13"/>
        <v>0</v>
      </c>
      <c r="J24" s="122">
        <f t="shared" si="13"/>
        <v>0</v>
      </c>
      <c r="K24" s="122">
        <f t="shared" si="13"/>
        <v>0</v>
      </c>
      <c r="L24" s="122">
        <f t="shared" si="13"/>
        <v>0</v>
      </c>
      <c r="M24" s="122">
        <f t="shared" si="13"/>
        <v>0</v>
      </c>
      <c r="N24" s="122">
        <f t="shared" si="13"/>
        <v>0</v>
      </c>
      <c r="O24" s="122">
        <f t="shared" si="13"/>
        <v>0</v>
      </c>
      <c r="P24" s="122">
        <f t="shared" si="13"/>
        <v>0</v>
      </c>
      <c r="Q24" s="122">
        <f t="shared" si="13"/>
        <v>0</v>
      </c>
      <c r="R24" s="122">
        <f t="shared" si="13"/>
        <v>0</v>
      </c>
      <c r="S24" s="122">
        <f t="shared" si="13"/>
        <v>0</v>
      </c>
      <c r="T24" s="122">
        <f t="shared" si="13"/>
        <v>0</v>
      </c>
      <c r="U24" s="122">
        <f t="shared" si="13"/>
        <v>0</v>
      </c>
      <c r="V24" s="122">
        <f t="shared" si="13"/>
        <v>0</v>
      </c>
      <c r="W24" s="122">
        <f t="shared" si="13"/>
        <v>0</v>
      </c>
      <c r="X24" s="122">
        <f t="shared" si="13"/>
        <v>0</v>
      </c>
      <c r="Y24" s="122">
        <f t="shared" si="13"/>
        <v>0</v>
      </c>
      <c r="Z24" s="122">
        <f t="shared" si="13"/>
        <v>0</v>
      </c>
      <c r="AA24" s="122">
        <f t="shared" si="13"/>
        <v>0</v>
      </c>
      <c r="AB24" s="122">
        <f t="shared" si="13"/>
        <v>0</v>
      </c>
      <c r="AC24" s="122">
        <f t="shared" si="13"/>
        <v>0</v>
      </c>
      <c r="AD24" s="122">
        <f t="shared" si="13"/>
        <v>0</v>
      </c>
      <c r="AE24" s="122">
        <f t="shared" si="13"/>
        <v>0</v>
      </c>
      <c r="AF24" s="122">
        <f t="shared" si="13"/>
        <v>0</v>
      </c>
      <c r="AG24" s="125">
        <f t="shared" si="13"/>
        <v>0</v>
      </c>
      <c r="AP24" s="12"/>
      <c r="AQ24" s="12"/>
      <c r="AR24" s="12"/>
      <c r="AS24" s="12"/>
      <c r="AT24" s="18"/>
      <c r="AU24" s="18"/>
    </row>
    <row r="25" spans="2:47" ht="21.95"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c r="AP25" s="12"/>
      <c r="AQ25" s="12"/>
      <c r="AR25" s="12"/>
      <c r="AS25" s="12"/>
      <c r="AT25" s="18"/>
      <c r="AU25" s="18"/>
    </row>
    <row r="26" spans="2:47" s="18" customFormat="1" ht="21.95" customHeight="1" x14ac:dyDescent="0.3">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row>
    <row r="27" spans="2:47" s="18" customFormat="1" ht="21.95" customHeight="1" x14ac:dyDescent="0.25">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row>
    <row r="28" spans="2:47" s="18" customFormat="1" ht="21.95" customHeight="1" thickBot="1" x14ac:dyDescent="0.3">
      <c r="B28" s="127" t="s">
        <v>34</v>
      </c>
      <c r="C28" s="128">
        <f t="shared" ref="C28:AG28" si="17">SUM(C23:C24,C25:C27)</f>
        <v>0</v>
      </c>
      <c r="D28" s="128">
        <f t="shared" si="17"/>
        <v>0</v>
      </c>
      <c r="E28" s="128">
        <f t="shared" si="17"/>
        <v>0</v>
      </c>
      <c r="F28" s="128">
        <f t="shared" si="17"/>
        <v>0</v>
      </c>
      <c r="G28" s="128">
        <f t="shared" si="17"/>
        <v>0</v>
      </c>
      <c r="H28" s="128">
        <f t="shared" si="17"/>
        <v>0</v>
      </c>
      <c r="I28" s="128">
        <f t="shared" si="17"/>
        <v>0</v>
      </c>
      <c r="J28" s="128">
        <f t="shared" si="17"/>
        <v>0</v>
      </c>
      <c r="K28" s="128">
        <f t="shared" si="17"/>
        <v>0</v>
      </c>
      <c r="L28" s="128">
        <f t="shared" si="17"/>
        <v>0</v>
      </c>
      <c r="M28" s="128">
        <f t="shared" si="17"/>
        <v>0</v>
      </c>
      <c r="N28" s="128">
        <f t="shared" si="17"/>
        <v>0</v>
      </c>
      <c r="O28" s="128">
        <f t="shared" si="17"/>
        <v>0</v>
      </c>
      <c r="P28" s="128">
        <f t="shared" si="17"/>
        <v>0</v>
      </c>
      <c r="Q28" s="128">
        <f t="shared" si="17"/>
        <v>0</v>
      </c>
      <c r="R28" s="128">
        <f t="shared" si="17"/>
        <v>0</v>
      </c>
      <c r="S28" s="128">
        <f t="shared" si="17"/>
        <v>0</v>
      </c>
      <c r="T28" s="128">
        <f t="shared" si="17"/>
        <v>0</v>
      </c>
      <c r="U28" s="128">
        <f t="shared" si="17"/>
        <v>0</v>
      </c>
      <c r="V28" s="128">
        <f t="shared" si="17"/>
        <v>0</v>
      </c>
      <c r="W28" s="128">
        <f t="shared" si="17"/>
        <v>0</v>
      </c>
      <c r="X28" s="128">
        <f t="shared" si="17"/>
        <v>0</v>
      </c>
      <c r="Y28" s="128">
        <f t="shared" si="17"/>
        <v>0</v>
      </c>
      <c r="Z28" s="128">
        <f t="shared" si="17"/>
        <v>0</v>
      </c>
      <c r="AA28" s="128">
        <f t="shared" si="17"/>
        <v>0</v>
      </c>
      <c r="AB28" s="128">
        <f t="shared" si="17"/>
        <v>0</v>
      </c>
      <c r="AC28" s="128">
        <f t="shared" si="17"/>
        <v>0</v>
      </c>
      <c r="AD28" s="128">
        <f t="shared" si="17"/>
        <v>0</v>
      </c>
      <c r="AE28" s="128">
        <f t="shared" si="17"/>
        <v>0</v>
      </c>
      <c r="AF28" s="128">
        <f t="shared" si="17"/>
        <v>0</v>
      </c>
      <c r="AG28" s="222">
        <f t="shared" si="17"/>
        <v>0</v>
      </c>
    </row>
    <row r="29" spans="2:47" s="18" customFormat="1" ht="21.95"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2:47" s="18" customFormat="1" ht="21.95" customHeight="1" x14ac:dyDescent="0.25">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row>
    <row r="31" spans="2:47" s="18" customFormat="1" ht="21.95" customHeight="1" x14ac:dyDescent="0.25">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row>
    <row r="32" spans="2:47" s="18" customFormat="1" ht="21.95" customHeight="1" x14ac:dyDescent="0.3">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row>
    <row r="33" spans="2:47" s="18" customFormat="1" x14ac:dyDescent="0.25">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2:47" s="18" customFormat="1" x14ac:dyDescent="0.25"/>
    <row r="35" spans="2:47" s="18" customFormat="1" x14ac:dyDescent="0.25"/>
    <row r="36" spans="2:47" s="18" customFormat="1" x14ac:dyDescent="0.25"/>
    <row r="37" spans="2:47" s="18" customFormat="1" x14ac:dyDescent="0.25">
      <c r="B37" s="58"/>
      <c r="C37" s="58"/>
      <c r="D37" s="58"/>
      <c r="E37" s="58"/>
    </row>
    <row r="38" spans="2:47" s="18" customFormat="1" x14ac:dyDescent="0.25">
      <c r="AP38" s="58"/>
      <c r="AQ38" s="58"/>
      <c r="AR38" s="58"/>
      <c r="AS38" s="58"/>
      <c r="AT38" s="58"/>
      <c r="AU38" s="58"/>
    </row>
    <row r="39" spans="2:47" s="18" customFormat="1" x14ac:dyDescent="0.25">
      <c r="AP39" s="58"/>
      <c r="AQ39" s="58"/>
      <c r="AR39" s="58"/>
      <c r="AS39" s="58"/>
      <c r="AT39" s="58"/>
      <c r="AU39" s="58"/>
    </row>
    <row r="40" spans="2:47" s="18" customFormat="1" x14ac:dyDescent="0.25">
      <c r="AP40" s="58"/>
      <c r="AQ40" s="58"/>
      <c r="AR40" s="58"/>
      <c r="AS40" s="58"/>
      <c r="AT40" s="58"/>
      <c r="AU40" s="58"/>
    </row>
    <row r="41" spans="2:47" s="18" customFormat="1" x14ac:dyDescent="0.25">
      <c r="AP41" s="58"/>
      <c r="AQ41" s="58"/>
      <c r="AR41" s="58"/>
      <c r="AS41" s="58"/>
      <c r="AT41" s="58"/>
      <c r="AU41" s="58"/>
    </row>
    <row r="42" spans="2:47" s="18" customFormat="1" x14ac:dyDescent="0.25">
      <c r="AP42" s="58"/>
      <c r="AQ42" s="58"/>
      <c r="AR42" s="58"/>
      <c r="AS42" s="58"/>
      <c r="AT42" s="58"/>
      <c r="AU42" s="58"/>
    </row>
    <row r="43" spans="2:47" s="18" customFormat="1" x14ac:dyDescent="0.25">
      <c r="AP43" s="58"/>
      <c r="AQ43" s="58"/>
      <c r="AR43" s="58"/>
      <c r="AS43" s="58"/>
      <c r="AT43" s="58"/>
      <c r="AU43" s="58"/>
    </row>
    <row r="44" spans="2:47" s="18" customFormat="1" x14ac:dyDescent="0.25">
      <c r="AP44" s="58"/>
      <c r="AQ44" s="58"/>
      <c r="AR44" s="58"/>
      <c r="AS44" s="58"/>
      <c r="AT44" s="58"/>
      <c r="AU44" s="58"/>
    </row>
    <row r="45" spans="2:47" s="18" customFormat="1" x14ac:dyDescent="0.25">
      <c r="AP45" s="58"/>
      <c r="AQ45" s="58"/>
      <c r="AR45" s="58"/>
      <c r="AS45" s="58"/>
      <c r="AT45" s="58"/>
      <c r="AU45" s="58"/>
    </row>
    <row r="46" spans="2:47" s="18" customFormat="1" x14ac:dyDescent="0.25">
      <c r="AP46" s="58"/>
      <c r="AQ46" s="58"/>
      <c r="AR46" s="58"/>
      <c r="AS46" s="58"/>
      <c r="AT46" s="58"/>
      <c r="AU46" s="58"/>
    </row>
    <row r="47" spans="2:47" s="18" customFormat="1" x14ac:dyDescent="0.25">
      <c r="AP47" s="58"/>
      <c r="AQ47" s="58"/>
      <c r="AR47" s="58"/>
      <c r="AS47" s="58"/>
      <c r="AT47" s="58"/>
      <c r="AU47" s="58"/>
    </row>
    <row r="48" spans="2:47" s="18" customFormat="1" x14ac:dyDescent="0.25">
      <c r="AP48" s="58"/>
      <c r="AQ48" s="58"/>
      <c r="AR48" s="58"/>
      <c r="AS48" s="58"/>
      <c r="AT48" s="58"/>
      <c r="AU48" s="58"/>
    </row>
    <row r="49" spans="42:47" s="18" customFormat="1" x14ac:dyDescent="0.25">
      <c r="AP49" s="58"/>
      <c r="AQ49" s="58"/>
      <c r="AR49" s="58"/>
      <c r="AS49" s="58"/>
      <c r="AT49" s="58"/>
      <c r="AU49" s="58"/>
    </row>
    <row r="50" spans="42:47" s="18" customFormat="1" x14ac:dyDescent="0.25">
      <c r="AP50" s="58"/>
      <c r="AQ50" s="58"/>
      <c r="AR50" s="58"/>
      <c r="AS50" s="58"/>
      <c r="AT50" s="58"/>
      <c r="AU50" s="58"/>
    </row>
    <row r="51" spans="42:47" s="18" customFormat="1" x14ac:dyDescent="0.25">
      <c r="AP51" s="58"/>
      <c r="AQ51" s="58"/>
      <c r="AR51" s="58"/>
      <c r="AS51" s="58"/>
      <c r="AT51" s="58"/>
      <c r="AU51" s="58"/>
    </row>
    <row r="52" spans="42:47" s="18" customFormat="1" x14ac:dyDescent="0.25">
      <c r="AP52" s="58"/>
      <c r="AQ52" s="58"/>
      <c r="AR52" s="58"/>
      <c r="AS52" s="58"/>
      <c r="AT52" s="58"/>
      <c r="AU52" s="58"/>
    </row>
    <row r="53" spans="42:47" s="18" customFormat="1" x14ac:dyDescent="0.25">
      <c r="AP53" s="58"/>
      <c r="AQ53" s="58"/>
      <c r="AR53" s="58"/>
      <c r="AS53" s="58"/>
      <c r="AT53" s="58"/>
      <c r="AU53" s="58"/>
    </row>
    <row r="54" spans="42:47" s="18" customFormat="1" x14ac:dyDescent="0.25">
      <c r="AP54" s="58"/>
      <c r="AQ54" s="58"/>
      <c r="AR54" s="58"/>
      <c r="AS54" s="58"/>
      <c r="AT54" s="58"/>
      <c r="AU54" s="58"/>
    </row>
    <row r="55" spans="42:47" s="18" customFormat="1" x14ac:dyDescent="0.25">
      <c r="AP55" s="58"/>
      <c r="AQ55" s="58"/>
      <c r="AR55" s="58"/>
      <c r="AS55" s="58"/>
      <c r="AT55" s="58"/>
      <c r="AU55" s="58"/>
    </row>
    <row r="56" spans="42:47" s="18" customFormat="1" x14ac:dyDescent="0.25">
      <c r="AP56" s="58"/>
      <c r="AQ56" s="58"/>
      <c r="AR56" s="58"/>
      <c r="AS56" s="58"/>
      <c r="AT56" s="58"/>
      <c r="AU56" s="58"/>
    </row>
    <row r="57" spans="42:47" s="18" customFormat="1" x14ac:dyDescent="0.25">
      <c r="AP57" s="58"/>
      <c r="AQ57" s="58"/>
      <c r="AR57" s="58"/>
      <c r="AS57" s="58"/>
      <c r="AT57" s="58"/>
      <c r="AU57" s="58"/>
    </row>
    <row r="58" spans="42:47" s="18" customFormat="1" x14ac:dyDescent="0.25">
      <c r="AP58" s="58"/>
      <c r="AQ58" s="58"/>
      <c r="AR58" s="58"/>
      <c r="AS58" s="58"/>
      <c r="AT58" s="58"/>
      <c r="AU58" s="58"/>
    </row>
    <row r="59" spans="42:47" s="18" customFormat="1" x14ac:dyDescent="0.25">
      <c r="AP59" s="58"/>
      <c r="AQ59" s="58"/>
      <c r="AR59" s="58"/>
      <c r="AS59" s="58"/>
      <c r="AT59" s="58"/>
      <c r="AU59" s="58"/>
    </row>
    <row r="60" spans="42:47" s="18" customFormat="1" x14ac:dyDescent="0.25">
      <c r="AP60" s="58"/>
      <c r="AQ60" s="58"/>
      <c r="AR60" s="58"/>
      <c r="AS60" s="58"/>
      <c r="AT60" s="58"/>
      <c r="AU60" s="58"/>
    </row>
    <row r="61" spans="42:47" s="18" customFormat="1" x14ac:dyDescent="0.25">
      <c r="AP61" s="58"/>
      <c r="AQ61" s="58"/>
      <c r="AR61" s="58"/>
      <c r="AS61" s="58"/>
      <c r="AT61" s="58"/>
      <c r="AU61" s="58"/>
    </row>
    <row r="62" spans="42:47" s="18" customFormat="1" x14ac:dyDescent="0.25">
      <c r="AP62" s="58"/>
      <c r="AQ62" s="58"/>
      <c r="AR62" s="58"/>
      <c r="AS62" s="58"/>
      <c r="AT62" s="58"/>
      <c r="AU62" s="58"/>
    </row>
    <row r="63" spans="42:47" s="18" customFormat="1" x14ac:dyDescent="0.25">
      <c r="AP63" s="58"/>
      <c r="AQ63" s="58"/>
      <c r="AR63" s="58"/>
      <c r="AS63" s="58"/>
      <c r="AT63" s="58"/>
      <c r="AU63" s="58"/>
    </row>
    <row r="64" spans="42:47" s="18" customFormat="1" x14ac:dyDescent="0.25">
      <c r="AP64" s="58"/>
      <c r="AQ64" s="58"/>
      <c r="AR64" s="58"/>
      <c r="AS64" s="58"/>
      <c r="AT64" s="58"/>
      <c r="AU64" s="58"/>
    </row>
    <row r="65" spans="42:47" s="18" customFormat="1" x14ac:dyDescent="0.25">
      <c r="AP65" s="58"/>
      <c r="AQ65" s="58"/>
      <c r="AR65" s="58"/>
      <c r="AS65" s="58"/>
      <c r="AT65" s="58"/>
      <c r="AU65" s="58"/>
    </row>
    <row r="66" spans="42:47" s="18" customFormat="1" x14ac:dyDescent="0.25">
      <c r="AP66" s="58"/>
      <c r="AQ66" s="58"/>
      <c r="AR66" s="58"/>
      <c r="AS66" s="58"/>
      <c r="AT66" s="58"/>
      <c r="AU66" s="58"/>
    </row>
    <row r="67" spans="42:47" s="18" customFormat="1" x14ac:dyDescent="0.25">
      <c r="AP67" s="58"/>
      <c r="AQ67" s="58"/>
      <c r="AR67" s="58"/>
      <c r="AS67" s="58"/>
      <c r="AT67" s="58"/>
      <c r="AU67" s="58"/>
    </row>
  </sheetData>
  <sheetProtection selectLockedCells="1"/>
  <mergeCells count="20">
    <mergeCell ref="AR6:AR7"/>
    <mergeCell ref="AS6:AS7"/>
    <mergeCell ref="J30:O30"/>
    <mergeCell ref="Q30:U30"/>
    <mergeCell ref="W30:AA30"/>
    <mergeCell ref="AQ6:AQ7"/>
    <mergeCell ref="AK6:AK7"/>
    <mergeCell ref="AH6:AH7"/>
    <mergeCell ref="AJ6:AJ7"/>
    <mergeCell ref="AI6:AI7"/>
    <mergeCell ref="AL6:AL7"/>
    <mergeCell ref="AM6:AM7"/>
    <mergeCell ref="AP6:AP7"/>
    <mergeCell ref="B6:B7"/>
    <mergeCell ref="J32:O32"/>
    <mergeCell ref="Q32:U32"/>
    <mergeCell ref="W32:AA32"/>
    <mergeCell ref="J31:O31"/>
    <mergeCell ref="Q31:U31"/>
    <mergeCell ref="W31:AA31"/>
  </mergeCells>
  <conditionalFormatting sqref="C6:AG22">
    <cfRule type="expression" dxfId="26" priority="13" stopIfTrue="1">
      <formula>WEEKDAY(C$6,2)&gt;5</formula>
    </cfRule>
  </conditionalFormatting>
  <conditionalFormatting sqref="B8:B16">
    <cfRule type="colorScale" priority="7">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orientation="landscape" r:id="rId1"/>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9" stopIfTrue="1" id="{5F8DB026-B603-4064-98CE-7FEFF41DA8C5}">
            <xm:f>NOT(ISNA(VLOOKUP(C$6,'1 ANNEE'!$L$9:$L$21,1,0)))</xm:f>
            <x14:dxf>
              <fill>
                <patternFill patternType="gray0625">
                  <bgColor rgb="FFFF0000"/>
                </patternFill>
              </fill>
            </x14:dxf>
          </x14:cfRule>
          <xm:sqref>C6:AG22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BS202"/>
  <sheetViews>
    <sheetView zoomScale="80" zoomScaleNormal="80" workbookViewId="0">
      <selection activeCell="B8" sqref="B8:B22"/>
    </sheetView>
  </sheetViews>
  <sheetFormatPr baseColWidth="10" defaultRowHeight="15" x14ac:dyDescent="0.25"/>
  <cols>
    <col min="1" max="1" width="3.7109375" style="18" customWidth="1"/>
    <col min="2" max="2" width="22.7109375" style="12" customWidth="1"/>
    <col min="3" max="33" width="5" style="12" customWidth="1"/>
    <col min="34" max="41" width="6" style="12" customWidth="1"/>
    <col min="42" max="45" width="6" style="18" customWidth="1"/>
    <col min="46" max="71" width="11.42578125" style="18"/>
    <col min="72" max="16384" width="11.42578125" style="12"/>
  </cols>
  <sheetData>
    <row r="1" spans="1:71" s="140" customFormat="1" ht="9.9499999999999993" customHeight="1" x14ac:dyDescent="0.25">
      <c r="A1" s="136">
        <v>9</v>
      </c>
      <c r="B1" s="137">
        <f>DATE('1 ANNEE'!F4,A1+1,1)-1</f>
        <v>45565</v>
      </c>
      <c r="C1" s="139"/>
      <c r="D1" s="139"/>
      <c r="E1" s="139"/>
      <c r="F1" s="139"/>
      <c r="G1" s="139"/>
      <c r="H1" s="139"/>
      <c r="I1" s="139"/>
      <c r="J1" s="139"/>
      <c r="K1" s="139"/>
      <c r="L1" s="139"/>
      <c r="M1" s="139"/>
      <c r="N1" s="139"/>
      <c r="O1" s="139"/>
      <c r="AT1" s="18"/>
      <c r="AU1" s="18"/>
      <c r="AV1" s="18"/>
      <c r="AW1" s="18"/>
      <c r="AX1" s="18"/>
      <c r="AY1" s="18"/>
      <c r="AZ1" s="18"/>
      <c r="BA1" s="18"/>
      <c r="BB1" s="18"/>
      <c r="BC1" s="18"/>
      <c r="BD1" s="18"/>
      <c r="BE1" s="18"/>
      <c r="BF1" s="18"/>
      <c r="BG1" s="18"/>
      <c r="BH1" s="18"/>
      <c r="BI1" s="18"/>
      <c r="BJ1" s="18"/>
      <c r="BK1" s="18"/>
      <c r="BL1" s="18"/>
      <c r="BM1" s="18"/>
      <c r="BN1" s="18"/>
      <c r="BO1" s="18"/>
      <c r="BP1" s="18"/>
      <c r="BQ1" s="18"/>
      <c r="BR1" s="18"/>
      <c r="BS1" s="18"/>
    </row>
    <row r="2" spans="1:71" s="140" customFormat="1" ht="9.9499999999999993" customHeight="1" thickBot="1" x14ac:dyDescent="0.3">
      <c r="A2" s="141"/>
      <c r="B2" s="137">
        <f>DATE('1 ANNEE'!F4,A1,1)</f>
        <v>45536</v>
      </c>
      <c r="C2" s="139"/>
      <c r="D2" s="139"/>
      <c r="E2" s="139"/>
      <c r="F2" s="139"/>
      <c r="G2" s="139"/>
      <c r="H2" s="139"/>
      <c r="I2" s="139"/>
      <c r="J2" s="139"/>
      <c r="K2" s="139"/>
      <c r="L2" s="139"/>
      <c r="M2" s="139"/>
      <c r="N2" s="139"/>
      <c r="O2" s="139"/>
      <c r="AT2" s="18"/>
      <c r="AU2" s="18"/>
      <c r="AV2" s="18"/>
      <c r="AW2" s="18"/>
      <c r="AX2" s="18"/>
      <c r="AY2" s="18"/>
      <c r="AZ2" s="18"/>
      <c r="BA2" s="18"/>
      <c r="BB2" s="18"/>
      <c r="BC2" s="18"/>
      <c r="BD2" s="18"/>
      <c r="BE2" s="18"/>
      <c r="BF2" s="18"/>
      <c r="BG2" s="18"/>
      <c r="BH2" s="18"/>
      <c r="BI2" s="18"/>
      <c r="BJ2" s="18"/>
      <c r="BK2" s="18"/>
      <c r="BL2" s="18"/>
      <c r="BM2" s="18"/>
      <c r="BN2" s="18"/>
      <c r="BO2" s="18"/>
      <c r="BP2" s="18"/>
      <c r="BQ2" s="18"/>
      <c r="BR2" s="18"/>
      <c r="BS2" s="18"/>
    </row>
    <row r="3" spans="1:71" ht="18" customHeight="1" thickTop="1" x14ac:dyDescent="0.25">
      <c r="B3" s="50"/>
      <c r="C3" s="51"/>
      <c r="D3" s="51"/>
      <c r="E3" s="51"/>
      <c r="F3" s="51"/>
      <c r="G3" s="51"/>
      <c r="H3" s="51"/>
      <c r="I3" s="51"/>
      <c r="J3" s="51"/>
      <c r="K3" s="51"/>
      <c r="L3" s="51"/>
      <c r="M3" s="51"/>
      <c r="N3" s="51"/>
      <c r="O3" s="22" t="str">
        <f>"SEPTEMBRE "&amp;TEXT(B2,"aaaa")</f>
        <v>SEPTEMBRE 2024</v>
      </c>
      <c r="P3" s="66"/>
      <c r="Q3" s="51"/>
      <c r="R3" s="67"/>
      <c r="S3" s="68"/>
      <c r="T3" s="68"/>
      <c r="U3" s="51"/>
      <c r="V3" s="51"/>
      <c r="W3" s="51"/>
      <c r="X3" s="51"/>
      <c r="Y3" s="51"/>
      <c r="Z3" s="51"/>
      <c r="AA3" s="51"/>
      <c r="AB3" s="51"/>
      <c r="AC3" s="51"/>
      <c r="AD3" s="51"/>
      <c r="AE3" s="51"/>
      <c r="AF3" s="51"/>
      <c r="AG3" s="51"/>
      <c r="AH3" s="23"/>
      <c r="AI3" s="23"/>
      <c r="AJ3" s="23"/>
      <c r="AK3" s="23"/>
      <c r="AL3" s="23"/>
      <c r="AM3" s="24"/>
      <c r="AN3" s="189"/>
      <c r="AO3" s="189"/>
      <c r="AP3" s="189"/>
      <c r="AQ3" s="189"/>
      <c r="AR3" s="189"/>
      <c r="AS3" s="189"/>
    </row>
    <row r="4" spans="1:71" ht="18" customHeight="1" x14ac:dyDescent="0.25">
      <c r="B4" s="53"/>
      <c r="C4" s="54"/>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row>
    <row r="5" spans="1:71" ht="18" customHeight="1" thickBot="1" x14ac:dyDescent="0.3">
      <c r="B5" s="53"/>
      <c r="C5" s="54"/>
      <c r="D5" s="54"/>
      <c r="E5" s="54"/>
      <c r="F5" s="54"/>
      <c r="G5" s="54"/>
      <c r="H5" s="54"/>
      <c r="I5" s="54"/>
      <c r="J5" s="54"/>
      <c r="K5" s="54"/>
      <c r="L5" s="54"/>
      <c r="M5" s="54"/>
      <c r="N5" s="54"/>
      <c r="O5" s="49" t="str">
        <f>"Période    du    "&amp;TEXT(B2,"jj mmmm aaaa")&amp;"    au    "&amp;TEXT(B1,"jj mmmm aaaa")</f>
        <v>Période    du    01 septembre 2024    au    30 septembre 2024</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row>
    <row r="6" spans="1:71" ht="18" customHeight="1" thickTop="1" x14ac:dyDescent="0.25">
      <c r="B6" s="324" t="s">
        <v>53</v>
      </c>
      <c r="C6" s="34">
        <f>DATE('1 ANNEE'!F4,A1,1)</f>
        <v>45536</v>
      </c>
      <c r="D6" s="34">
        <f>C6+1</f>
        <v>45537</v>
      </c>
      <c r="E6" s="34">
        <f t="shared" ref="E6:AD6" si="0">D6+1</f>
        <v>45538</v>
      </c>
      <c r="F6" s="34">
        <f t="shared" si="0"/>
        <v>45539</v>
      </c>
      <c r="G6" s="34">
        <f t="shared" si="0"/>
        <v>45540</v>
      </c>
      <c r="H6" s="34">
        <f t="shared" si="0"/>
        <v>45541</v>
      </c>
      <c r="I6" s="34">
        <f t="shared" si="0"/>
        <v>45542</v>
      </c>
      <c r="J6" s="34">
        <f t="shared" si="0"/>
        <v>45543</v>
      </c>
      <c r="K6" s="34">
        <f t="shared" si="0"/>
        <v>45544</v>
      </c>
      <c r="L6" s="34">
        <f t="shared" si="0"/>
        <v>45545</v>
      </c>
      <c r="M6" s="34">
        <f t="shared" si="0"/>
        <v>45546</v>
      </c>
      <c r="N6" s="34">
        <f t="shared" si="0"/>
        <v>45547</v>
      </c>
      <c r="O6" s="34">
        <f t="shared" si="0"/>
        <v>45548</v>
      </c>
      <c r="P6" s="34">
        <f t="shared" si="0"/>
        <v>45549</v>
      </c>
      <c r="Q6" s="34">
        <f t="shared" si="0"/>
        <v>45550</v>
      </c>
      <c r="R6" s="34">
        <f t="shared" si="0"/>
        <v>45551</v>
      </c>
      <c r="S6" s="34">
        <f t="shared" si="0"/>
        <v>45552</v>
      </c>
      <c r="T6" s="34">
        <f t="shared" si="0"/>
        <v>45553</v>
      </c>
      <c r="U6" s="34">
        <f t="shared" si="0"/>
        <v>45554</v>
      </c>
      <c r="V6" s="34">
        <f t="shared" si="0"/>
        <v>45555</v>
      </c>
      <c r="W6" s="34">
        <f t="shared" si="0"/>
        <v>45556</v>
      </c>
      <c r="X6" s="34">
        <f t="shared" si="0"/>
        <v>45557</v>
      </c>
      <c r="Y6" s="34">
        <f t="shared" si="0"/>
        <v>45558</v>
      </c>
      <c r="Z6" s="34">
        <f t="shared" si="0"/>
        <v>45559</v>
      </c>
      <c r="AA6" s="34">
        <f t="shared" si="0"/>
        <v>45560</v>
      </c>
      <c r="AB6" s="34">
        <f t="shared" si="0"/>
        <v>45561</v>
      </c>
      <c r="AC6" s="34">
        <f t="shared" si="0"/>
        <v>45562</v>
      </c>
      <c r="AD6" s="34">
        <f t="shared" si="0"/>
        <v>45563</v>
      </c>
      <c r="AE6" s="34">
        <f>IF(AD6="","",IF(AD6+1&gt;EOMONTH($C$6,0),"",AD6+1))</f>
        <v>45564</v>
      </c>
      <c r="AF6" s="34">
        <f t="shared" ref="AF6:AG6" si="1">IF(AE6="","",IF(AE6+1&gt;EOMONTH($C$6,0),"",AE6+1))</f>
        <v>45565</v>
      </c>
      <c r="AG6" s="104" t="str">
        <f t="shared" si="1"/>
        <v/>
      </c>
      <c r="AH6" s="374" t="s">
        <v>23</v>
      </c>
      <c r="AI6" s="355" t="s">
        <v>24</v>
      </c>
      <c r="AJ6" s="338" t="s">
        <v>25</v>
      </c>
      <c r="AK6" s="334" t="s">
        <v>30</v>
      </c>
      <c r="AL6" s="334" t="s">
        <v>48</v>
      </c>
      <c r="AM6" s="340" t="s">
        <v>26</v>
      </c>
      <c r="AN6" s="190"/>
      <c r="AO6" s="190"/>
      <c r="AP6" s="342" t="s">
        <v>27</v>
      </c>
      <c r="AQ6" s="328" t="s">
        <v>28</v>
      </c>
      <c r="AR6" s="330" t="s">
        <v>29</v>
      </c>
      <c r="AS6" s="372" t="s">
        <v>36</v>
      </c>
    </row>
    <row r="7" spans="1:71" ht="18" customHeight="1" thickBot="1" x14ac:dyDescent="0.3">
      <c r="B7" s="325"/>
      <c r="C7" s="162">
        <f>WEEKDAY(C6)</f>
        <v>1</v>
      </c>
      <c r="D7" s="162">
        <f t="shared" ref="D7:AD7" si="2">WEEKDAY(D6)</f>
        <v>2</v>
      </c>
      <c r="E7" s="162">
        <f t="shared" si="2"/>
        <v>3</v>
      </c>
      <c r="F7" s="162">
        <f t="shared" si="2"/>
        <v>4</v>
      </c>
      <c r="G7" s="162">
        <f t="shared" si="2"/>
        <v>5</v>
      </c>
      <c r="H7" s="162">
        <f t="shared" si="2"/>
        <v>6</v>
      </c>
      <c r="I7" s="162">
        <f t="shared" si="2"/>
        <v>7</v>
      </c>
      <c r="J7" s="162">
        <f t="shared" si="2"/>
        <v>1</v>
      </c>
      <c r="K7" s="162">
        <f t="shared" si="2"/>
        <v>2</v>
      </c>
      <c r="L7" s="162">
        <f t="shared" si="2"/>
        <v>3</v>
      </c>
      <c r="M7" s="162">
        <f t="shared" si="2"/>
        <v>4</v>
      </c>
      <c r="N7" s="162">
        <f t="shared" si="2"/>
        <v>5</v>
      </c>
      <c r="O7" s="162">
        <f t="shared" si="2"/>
        <v>6</v>
      </c>
      <c r="P7" s="162">
        <f t="shared" si="2"/>
        <v>7</v>
      </c>
      <c r="Q7" s="162">
        <f t="shared" si="2"/>
        <v>1</v>
      </c>
      <c r="R7" s="162">
        <f t="shared" si="2"/>
        <v>2</v>
      </c>
      <c r="S7" s="162">
        <f t="shared" si="2"/>
        <v>3</v>
      </c>
      <c r="T7" s="162">
        <f t="shared" si="2"/>
        <v>4</v>
      </c>
      <c r="U7" s="162">
        <f t="shared" si="2"/>
        <v>5</v>
      </c>
      <c r="V7" s="162">
        <f t="shared" si="2"/>
        <v>6</v>
      </c>
      <c r="W7" s="162">
        <f t="shared" si="2"/>
        <v>7</v>
      </c>
      <c r="X7" s="162">
        <f t="shared" si="2"/>
        <v>1</v>
      </c>
      <c r="Y7" s="162">
        <f t="shared" si="2"/>
        <v>2</v>
      </c>
      <c r="Z7" s="162">
        <f t="shared" si="2"/>
        <v>3</v>
      </c>
      <c r="AA7" s="162">
        <f t="shared" si="2"/>
        <v>4</v>
      </c>
      <c r="AB7" s="162">
        <f t="shared" si="2"/>
        <v>5</v>
      </c>
      <c r="AC7" s="162">
        <f t="shared" si="2"/>
        <v>6</v>
      </c>
      <c r="AD7" s="162">
        <f t="shared" si="2"/>
        <v>7</v>
      </c>
      <c r="AE7" s="162">
        <f>IF(AD6="","",IF(AD6+1&gt;EOMONTH($C$6,0),"",AD6+1))</f>
        <v>45564</v>
      </c>
      <c r="AF7" s="162">
        <f t="shared" ref="AF7:AG7" si="3">IF(AE6="","",IF(AE6+1&gt;EOMONTH($C$6,0),"",AE6+1))</f>
        <v>45565</v>
      </c>
      <c r="AG7" s="163" t="str">
        <f t="shared" si="3"/>
        <v/>
      </c>
      <c r="AH7" s="375"/>
      <c r="AI7" s="356"/>
      <c r="AJ7" s="339"/>
      <c r="AK7" s="335"/>
      <c r="AL7" s="335"/>
      <c r="AM7" s="341"/>
      <c r="AN7" s="190"/>
      <c r="AO7" s="190"/>
      <c r="AP7" s="343"/>
      <c r="AQ7" s="329"/>
      <c r="AR7" s="331"/>
      <c r="AS7" s="373"/>
    </row>
    <row r="8" spans="1:71" ht="21.95" customHeight="1" thickTop="1" x14ac:dyDescent="0.3">
      <c r="B8" s="323" t="str">
        <f>REPT('2 AVRIL'!B8,1)</f>
        <v>1</v>
      </c>
      <c r="C8" s="110"/>
      <c r="D8" s="110"/>
      <c r="E8" s="110"/>
      <c r="F8" s="110"/>
      <c r="G8" s="110"/>
      <c r="H8" s="110"/>
      <c r="I8" s="110"/>
      <c r="J8" s="43"/>
      <c r="K8" s="43"/>
      <c r="L8" s="43"/>
      <c r="M8" s="43"/>
      <c r="N8" s="108"/>
      <c r="O8" s="43"/>
      <c r="P8" s="108"/>
      <c r="Q8" s="43"/>
      <c r="R8" s="43"/>
      <c r="S8" s="108"/>
      <c r="T8" s="43"/>
      <c r="U8" s="43"/>
      <c r="V8" s="43"/>
      <c r="W8" s="43"/>
      <c r="X8" s="43"/>
      <c r="Y8" s="43"/>
      <c r="Z8" s="43"/>
      <c r="AA8" s="108"/>
      <c r="AB8" s="43"/>
      <c r="AC8" s="43"/>
      <c r="AD8" s="43"/>
      <c r="AE8" s="43"/>
      <c r="AF8" s="108"/>
      <c r="AG8" s="153"/>
      <c r="AH8" s="161">
        <f t="shared" ref="AH8:AH22" si="4">SUM(AI8:AM8,AL8:AL8)</f>
        <v>0</v>
      </c>
      <c r="AI8" s="135">
        <f t="shared" ref="AI8:AI22" si="5">COUNTIF(C8:AG8,"J")</f>
        <v>0</v>
      </c>
      <c r="AJ8" s="123">
        <f t="shared" ref="AJ8:AJ22" si="6">COUNTIF(C8:AG8,"N")</f>
        <v>0</v>
      </c>
      <c r="AK8" s="181">
        <f t="shared" ref="AK8:AK22" si="7">COUNTIF(B8:AF8,"JF")</f>
        <v>0</v>
      </c>
      <c r="AL8" s="181">
        <f t="shared" ref="AL8:AL22" si="8">COUNTIF(C8:AG8,"NF")</f>
        <v>0</v>
      </c>
      <c r="AM8" s="192">
        <f t="shared" ref="AM8:AM22" si="9">COUNTIF(C8:AG8,"F")</f>
        <v>0</v>
      </c>
      <c r="AN8" s="191"/>
      <c r="AO8" s="191"/>
      <c r="AP8" s="194">
        <f t="shared" ref="AP8:AP22" si="10">COUNTIF(C8:AG8,"RC")</f>
        <v>0</v>
      </c>
      <c r="AQ8" s="130">
        <f t="shared" ref="AQ8:AQ22" si="11">COUNTIF(C8:AG8,"R")</f>
        <v>0</v>
      </c>
      <c r="AR8" s="10">
        <f t="shared" ref="AR8:AR22" si="12">COUNTIF(C8:AG8,"CP")</f>
        <v>0</v>
      </c>
      <c r="AS8" s="196">
        <f t="shared" ref="AS8:AS22" si="13">COUNTIF(C8:AG8,"AM")</f>
        <v>0</v>
      </c>
    </row>
    <row r="9" spans="1:71" ht="21.95" customHeight="1" x14ac:dyDescent="0.3">
      <c r="B9" s="323" t="str">
        <f>REPT('2 AVRIL'!B9,1)</f>
        <v>2</v>
      </c>
      <c r="C9" s="42"/>
      <c r="D9" s="42"/>
      <c r="E9" s="42"/>
      <c r="F9" s="42"/>
      <c r="G9" s="42"/>
      <c r="H9" s="42"/>
      <c r="I9" s="42"/>
      <c r="J9" s="42"/>
      <c r="K9" s="42"/>
      <c r="L9" s="42"/>
      <c r="M9" s="42"/>
      <c r="N9" s="42"/>
      <c r="O9" s="42"/>
      <c r="P9" s="42"/>
      <c r="Q9" s="42"/>
      <c r="R9" s="42"/>
      <c r="S9" s="42"/>
      <c r="T9" s="45"/>
      <c r="U9" s="45"/>
      <c r="V9" s="45"/>
      <c r="W9" s="45"/>
      <c r="X9" s="45"/>
      <c r="Y9" s="45"/>
      <c r="Z9" s="56"/>
      <c r="AA9" s="56"/>
      <c r="AB9" s="56"/>
      <c r="AC9" s="56"/>
      <c r="AD9" s="56"/>
      <c r="AE9" s="56"/>
      <c r="AF9" s="56"/>
      <c r="AG9" s="154"/>
      <c r="AH9" s="161">
        <f t="shared" si="4"/>
        <v>0</v>
      </c>
      <c r="AI9" s="135">
        <f t="shared" si="5"/>
        <v>0</v>
      </c>
      <c r="AJ9" s="123">
        <f t="shared" si="6"/>
        <v>0</v>
      </c>
      <c r="AK9" s="182">
        <f t="shared" si="7"/>
        <v>0</v>
      </c>
      <c r="AL9" s="182">
        <f t="shared" si="8"/>
        <v>0</v>
      </c>
      <c r="AM9" s="192">
        <f t="shared" si="9"/>
        <v>0</v>
      </c>
      <c r="AN9" s="191"/>
      <c r="AO9" s="191"/>
      <c r="AP9" s="194">
        <f t="shared" si="10"/>
        <v>0</v>
      </c>
      <c r="AQ9" s="130">
        <f t="shared" si="11"/>
        <v>0</v>
      </c>
      <c r="AR9" s="10">
        <f t="shared" si="12"/>
        <v>0</v>
      </c>
      <c r="AS9" s="196">
        <f t="shared" si="13"/>
        <v>0</v>
      </c>
    </row>
    <row r="10" spans="1:71" ht="21.95" customHeight="1" x14ac:dyDescent="0.3">
      <c r="B10" s="323" t="str">
        <f>REPT('2 AVRIL'!B10,1)</f>
        <v>3</v>
      </c>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161">
        <f t="shared" si="4"/>
        <v>0</v>
      </c>
      <c r="AI10" s="135">
        <f t="shared" si="5"/>
        <v>0</v>
      </c>
      <c r="AJ10" s="123">
        <f t="shared" si="6"/>
        <v>0</v>
      </c>
      <c r="AK10" s="182">
        <f t="shared" si="7"/>
        <v>0</v>
      </c>
      <c r="AL10" s="182">
        <f t="shared" si="8"/>
        <v>0</v>
      </c>
      <c r="AM10" s="192">
        <f t="shared" si="9"/>
        <v>0</v>
      </c>
      <c r="AN10" s="191"/>
      <c r="AO10" s="191"/>
      <c r="AP10" s="194">
        <f t="shared" si="10"/>
        <v>0</v>
      </c>
      <c r="AQ10" s="130">
        <f t="shared" si="11"/>
        <v>0</v>
      </c>
      <c r="AR10" s="10">
        <f t="shared" si="12"/>
        <v>0</v>
      </c>
      <c r="AS10" s="196">
        <f t="shared" si="13"/>
        <v>0</v>
      </c>
    </row>
    <row r="11" spans="1:71" ht="21.95" customHeight="1" x14ac:dyDescent="0.3">
      <c r="B11" s="323" t="str">
        <f>REPT('2 AVRIL'!B11,1)</f>
        <v>4</v>
      </c>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161">
        <f t="shared" si="4"/>
        <v>0</v>
      </c>
      <c r="AI11" s="135">
        <f t="shared" si="5"/>
        <v>0</v>
      </c>
      <c r="AJ11" s="123">
        <f t="shared" si="6"/>
        <v>0</v>
      </c>
      <c r="AK11" s="182">
        <f t="shared" si="7"/>
        <v>0</v>
      </c>
      <c r="AL11" s="182">
        <f t="shared" si="8"/>
        <v>0</v>
      </c>
      <c r="AM11" s="192">
        <f t="shared" si="9"/>
        <v>0</v>
      </c>
      <c r="AN11" s="191"/>
      <c r="AO11" s="191"/>
      <c r="AP11" s="194">
        <f t="shared" si="10"/>
        <v>0</v>
      </c>
      <c r="AQ11" s="130">
        <f t="shared" si="11"/>
        <v>0</v>
      </c>
      <c r="AR11" s="10">
        <f t="shared" si="12"/>
        <v>0</v>
      </c>
      <c r="AS11" s="196">
        <f t="shared" si="13"/>
        <v>0</v>
      </c>
    </row>
    <row r="12" spans="1:71" ht="21.95" customHeight="1" x14ac:dyDescent="0.3">
      <c r="B12" s="323" t="str">
        <f>REPT('2 AVRIL'!B12,1)</f>
        <v>5</v>
      </c>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161">
        <f t="shared" si="4"/>
        <v>0</v>
      </c>
      <c r="AI12" s="135">
        <f t="shared" si="5"/>
        <v>0</v>
      </c>
      <c r="AJ12" s="123">
        <f t="shared" si="6"/>
        <v>0</v>
      </c>
      <c r="AK12" s="182">
        <f t="shared" si="7"/>
        <v>0</v>
      </c>
      <c r="AL12" s="182">
        <f t="shared" si="8"/>
        <v>0</v>
      </c>
      <c r="AM12" s="192">
        <f t="shared" si="9"/>
        <v>0</v>
      </c>
      <c r="AN12" s="191"/>
      <c r="AO12" s="191"/>
      <c r="AP12" s="194">
        <f t="shared" si="10"/>
        <v>0</v>
      </c>
      <c r="AQ12" s="130">
        <f t="shared" si="11"/>
        <v>0</v>
      </c>
      <c r="AR12" s="10">
        <f t="shared" si="12"/>
        <v>0</v>
      </c>
      <c r="AS12" s="196">
        <f t="shared" si="13"/>
        <v>0</v>
      </c>
    </row>
    <row r="13" spans="1:71" ht="21.95" customHeight="1" x14ac:dyDescent="0.3">
      <c r="B13" s="323" t="str">
        <f>REPT('2 AVRIL'!B13,1)</f>
        <v>6</v>
      </c>
      <c r="C13" s="42"/>
      <c r="D13" s="42"/>
      <c r="E13" s="45"/>
      <c r="F13" s="42"/>
      <c r="G13" s="42"/>
      <c r="H13" s="42"/>
      <c r="I13" s="42"/>
      <c r="J13" s="42"/>
      <c r="K13" s="42"/>
      <c r="L13" s="42"/>
      <c r="M13" s="42"/>
      <c r="N13" s="42"/>
      <c r="O13" s="42"/>
      <c r="P13" s="42"/>
      <c r="Q13" s="42"/>
      <c r="R13" s="42"/>
      <c r="S13" s="42"/>
      <c r="T13" s="42"/>
      <c r="U13" s="42"/>
      <c r="V13" s="42"/>
      <c r="W13" s="42"/>
      <c r="X13" s="42"/>
      <c r="Y13" s="42"/>
      <c r="Z13" s="42"/>
      <c r="AA13" s="42"/>
      <c r="AB13" s="42"/>
      <c r="AC13" s="42"/>
      <c r="AD13" s="42"/>
      <c r="AE13" s="42"/>
      <c r="AF13" s="42"/>
      <c r="AG13" s="77"/>
      <c r="AH13" s="161">
        <f t="shared" si="4"/>
        <v>0</v>
      </c>
      <c r="AI13" s="135">
        <f t="shared" si="5"/>
        <v>0</v>
      </c>
      <c r="AJ13" s="123">
        <f t="shared" si="6"/>
        <v>0</v>
      </c>
      <c r="AK13" s="182">
        <f t="shared" si="7"/>
        <v>0</v>
      </c>
      <c r="AL13" s="182">
        <f t="shared" si="8"/>
        <v>0</v>
      </c>
      <c r="AM13" s="192">
        <f t="shared" si="9"/>
        <v>0</v>
      </c>
      <c r="AN13" s="191"/>
      <c r="AO13" s="191"/>
      <c r="AP13" s="194">
        <f t="shared" si="10"/>
        <v>0</v>
      </c>
      <c r="AQ13" s="130">
        <f t="shared" si="11"/>
        <v>0</v>
      </c>
      <c r="AR13" s="10">
        <f t="shared" si="12"/>
        <v>0</v>
      </c>
      <c r="AS13" s="196">
        <f t="shared" si="13"/>
        <v>0</v>
      </c>
    </row>
    <row r="14" spans="1:71" ht="21.95" customHeight="1" x14ac:dyDescent="0.25">
      <c r="B14" s="323" t="str">
        <f>REPT('2 AVRIL'!B14,1)</f>
        <v>7</v>
      </c>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161">
        <f t="shared" si="4"/>
        <v>0</v>
      </c>
      <c r="AI14" s="135">
        <f t="shared" si="5"/>
        <v>0</v>
      </c>
      <c r="AJ14" s="123">
        <f t="shared" si="6"/>
        <v>0</v>
      </c>
      <c r="AK14" s="182">
        <f t="shared" si="7"/>
        <v>0</v>
      </c>
      <c r="AL14" s="182">
        <f t="shared" si="8"/>
        <v>0</v>
      </c>
      <c r="AM14" s="192">
        <f t="shared" si="9"/>
        <v>0</v>
      </c>
      <c r="AN14" s="191"/>
      <c r="AO14" s="191"/>
      <c r="AP14" s="194">
        <f t="shared" si="10"/>
        <v>0</v>
      </c>
      <c r="AQ14" s="130">
        <f t="shared" si="11"/>
        <v>0</v>
      </c>
      <c r="AR14" s="10">
        <f t="shared" si="12"/>
        <v>0</v>
      </c>
      <c r="AS14" s="196">
        <f t="shared" si="13"/>
        <v>0</v>
      </c>
    </row>
    <row r="15" spans="1:71" ht="21.95" customHeight="1" x14ac:dyDescent="0.3">
      <c r="B15" s="323" t="str">
        <f>REPT('2 AVRIL'!B15,1)</f>
        <v>8</v>
      </c>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161">
        <f t="shared" si="4"/>
        <v>0</v>
      </c>
      <c r="AI15" s="135">
        <f t="shared" si="5"/>
        <v>0</v>
      </c>
      <c r="AJ15" s="123">
        <f t="shared" si="6"/>
        <v>0</v>
      </c>
      <c r="AK15" s="182">
        <f t="shared" si="7"/>
        <v>0</v>
      </c>
      <c r="AL15" s="182">
        <f t="shared" si="8"/>
        <v>0</v>
      </c>
      <c r="AM15" s="192">
        <f t="shared" si="9"/>
        <v>0</v>
      </c>
      <c r="AN15" s="191"/>
      <c r="AO15" s="191"/>
      <c r="AP15" s="194">
        <f t="shared" si="10"/>
        <v>0</v>
      </c>
      <c r="AQ15" s="130">
        <f t="shared" si="11"/>
        <v>0</v>
      </c>
      <c r="AR15" s="10">
        <f t="shared" si="12"/>
        <v>0</v>
      </c>
      <c r="AS15" s="196">
        <f t="shared" si="13"/>
        <v>0</v>
      </c>
    </row>
    <row r="16" spans="1:71" ht="21.95" customHeight="1" x14ac:dyDescent="0.3">
      <c r="B16" s="323" t="str">
        <f>REPT('2 AVRIL'!B16,1)</f>
        <v>9</v>
      </c>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161">
        <f t="shared" si="4"/>
        <v>0</v>
      </c>
      <c r="AI16" s="135">
        <f t="shared" si="5"/>
        <v>0</v>
      </c>
      <c r="AJ16" s="123">
        <f t="shared" si="6"/>
        <v>0</v>
      </c>
      <c r="AK16" s="182">
        <f t="shared" si="7"/>
        <v>0</v>
      </c>
      <c r="AL16" s="182">
        <f t="shared" si="8"/>
        <v>0</v>
      </c>
      <c r="AM16" s="192">
        <f t="shared" si="9"/>
        <v>0</v>
      </c>
      <c r="AN16" s="191"/>
      <c r="AO16" s="191"/>
      <c r="AP16" s="194">
        <f t="shared" si="10"/>
        <v>0</v>
      </c>
      <c r="AQ16" s="130">
        <f t="shared" si="11"/>
        <v>0</v>
      </c>
      <c r="AR16" s="10">
        <f t="shared" si="12"/>
        <v>0</v>
      </c>
      <c r="AS16" s="196">
        <f t="shared" si="13"/>
        <v>0</v>
      </c>
    </row>
    <row r="17" spans="1:45" ht="21.95" customHeight="1" x14ac:dyDescent="0.25">
      <c r="B17" s="323" t="str">
        <f>REPT('2 AVRIL'!B17,1)</f>
        <v>10</v>
      </c>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4"/>
        <v>0</v>
      </c>
      <c r="AI17" s="135">
        <f t="shared" si="5"/>
        <v>0</v>
      </c>
      <c r="AJ17" s="123">
        <f t="shared" si="6"/>
        <v>0</v>
      </c>
      <c r="AK17" s="182">
        <f t="shared" si="7"/>
        <v>0</v>
      </c>
      <c r="AL17" s="182">
        <f t="shared" si="8"/>
        <v>0</v>
      </c>
      <c r="AM17" s="192">
        <f t="shared" si="9"/>
        <v>0</v>
      </c>
      <c r="AN17" s="191"/>
      <c r="AO17" s="191"/>
      <c r="AP17" s="194">
        <f t="shared" si="10"/>
        <v>0</v>
      </c>
      <c r="AQ17" s="130">
        <f t="shared" si="11"/>
        <v>0</v>
      </c>
      <c r="AR17" s="10">
        <f t="shared" si="12"/>
        <v>0</v>
      </c>
      <c r="AS17" s="196">
        <f t="shared" si="13"/>
        <v>0</v>
      </c>
    </row>
    <row r="18" spans="1:45" ht="21.95" customHeight="1" x14ac:dyDescent="0.25">
      <c r="B18" s="323" t="str">
        <f>REPT('2 AVRIL'!B18,1)</f>
        <v>11</v>
      </c>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161">
        <f t="shared" si="4"/>
        <v>0</v>
      </c>
      <c r="AI18" s="135">
        <f t="shared" si="5"/>
        <v>0</v>
      </c>
      <c r="AJ18" s="123">
        <f t="shared" si="6"/>
        <v>0</v>
      </c>
      <c r="AK18" s="182">
        <f t="shared" si="7"/>
        <v>0</v>
      </c>
      <c r="AL18" s="182">
        <f t="shared" si="8"/>
        <v>0</v>
      </c>
      <c r="AM18" s="192">
        <f t="shared" si="9"/>
        <v>0</v>
      </c>
      <c r="AN18" s="191"/>
      <c r="AO18" s="191"/>
      <c r="AP18" s="194">
        <f t="shared" si="10"/>
        <v>0</v>
      </c>
      <c r="AQ18" s="130">
        <f t="shared" si="11"/>
        <v>0</v>
      </c>
      <c r="AR18" s="10">
        <f t="shared" si="12"/>
        <v>0</v>
      </c>
      <c r="AS18" s="196">
        <f t="shared" si="13"/>
        <v>0</v>
      </c>
    </row>
    <row r="19" spans="1:45" ht="21.95" customHeight="1" x14ac:dyDescent="0.3">
      <c r="B19" s="323" t="str">
        <f>REPT('2 AVRIL'!B19,1)</f>
        <v>12</v>
      </c>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161">
        <f t="shared" si="4"/>
        <v>0</v>
      </c>
      <c r="AI19" s="135">
        <f t="shared" si="5"/>
        <v>0</v>
      </c>
      <c r="AJ19" s="123">
        <f t="shared" si="6"/>
        <v>0</v>
      </c>
      <c r="AK19" s="182">
        <f t="shared" si="7"/>
        <v>0</v>
      </c>
      <c r="AL19" s="182">
        <f t="shared" si="8"/>
        <v>0</v>
      </c>
      <c r="AM19" s="192">
        <f t="shared" si="9"/>
        <v>0</v>
      </c>
      <c r="AN19" s="191"/>
      <c r="AO19" s="191"/>
      <c r="AP19" s="194">
        <f t="shared" si="10"/>
        <v>0</v>
      </c>
      <c r="AQ19" s="130">
        <f t="shared" si="11"/>
        <v>0</v>
      </c>
      <c r="AR19" s="10">
        <f t="shared" si="12"/>
        <v>0</v>
      </c>
      <c r="AS19" s="196">
        <f t="shared" si="13"/>
        <v>0</v>
      </c>
    </row>
    <row r="20" spans="1:45" ht="21.95" customHeight="1" x14ac:dyDescent="0.25">
      <c r="B20" s="323" t="str">
        <f>REPT('2 AVRIL'!B20,1)</f>
        <v>13</v>
      </c>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161">
        <f t="shared" si="4"/>
        <v>0</v>
      </c>
      <c r="AI20" s="135">
        <f t="shared" si="5"/>
        <v>0</v>
      </c>
      <c r="AJ20" s="123">
        <f t="shared" si="6"/>
        <v>0</v>
      </c>
      <c r="AK20" s="182">
        <f t="shared" si="7"/>
        <v>0</v>
      </c>
      <c r="AL20" s="182">
        <f t="shared" si="8"/>
        <v>0</v>
      </c>
      <c r="AM20" s="192">
        <f t="shared" si="9"/>
        <v>0</v>
      </c>
      <c r="AN20" s="191"/>
      <c r="AO20" s="191"/>
      <c r="AP20" s="194">
        <f t="shared" si="10"/>
        <v>0</v>
      </c>
      <c r="AQ20" s="130">
        <f t="shared" si="11"/>
        <v>0</v>
      </c>
      <c r="AR20" s="10">
        <f t="shared" si="12"/>
        <v>0</v>
      </c>
      <c r="AS20" s="196">
        <f t="shared" si="13"/>
        <v>0</v>
      </c>
    </row>
    <row r="21" spans="1:45" ht="21.95" customHeight="1" x14ac:dyDescent="0.25">
      <c r="B21" s="323" t="str">
        <f>REPT('2 AVRIL'!B21,1)</f>
        <v>14</v>
      </c>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161">
        <f t="shared" si="4"/>
        <v>0</v>
      </c>
      <c r="AI21" s="135">
        <f t="shared" si="5"/>
        <v>0</v>
      </c>
      <c r="AJ21" s="123">
        <f t="shared" si="6"/>
        <v>0</v>
      </c>
      <c r="AK21" s="182">
        <f t="shared" si="7"/>
        <v>0</v>
      </c>
      <c r="AL21" s="182">
        <f t="shared" si="8"/>
        <v>0</v>
      </c>
      <c r="AM21" s="192">
        <f t="shared" si="9"/>
        <v>0</v>
      </c>
      <c r="AN21" s="191"/>
      <c r="AO21" s="191"/>
      <c r="AP21" s="194">
        <f t="shared" si="10"/>
        <v>0</v>
      </c>
      <c r="AQ21" s="130">
        <f t="shared" si="11"/>
        <v>0</v>
      </c>
      <c r="AR21" s="10">
        <f t="shared" si="12"/>
        <v>0</v>
      </c>
      <c r="AS21" s="196">
        <f t="shared" si="13"/>
        <v>0</v>
      </c>
    </row>
    <row r="22" spans="1:45" ht="21.95" customHeight="1" thickBot="1" x14ac:dyDescent="0.3">
      <c r="B22" s="323" t="str">
        <f>REPT('2 AVRIL'!B22,1)</f>
        <v>15</v>
      </c>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126">
        <f t="shared" si="4"/>
        <v>0</v>
      </c>
      <c r="AI22" s="149">
        <f t="shared" si="5"/>
        <v>0</v>
      </c>
      <c r="AJ22" s="150">
        <f t="shared" si="6"/>
        <v>0</v>
      </c>
      <c r="AK22" s="183">
        <f t="shared" si="7"/>
        <v>0</v>
      </c>
      <c r="AL22" s="183">
        <f t="shared" si="8"/>
        <v>0</v>
      </c>
      <c r="AM22" s="193">
        <f t="shared" si="9"/>
        <v>0</v>
      </c>
      <c r="AN22" s="191"/>
      <c r="AO22" s="191"/>
      <c r="AP22" s="195">
        <f t="shared" si="10"/>
        <v>0</v>
      </c>
      <c r="AQ22" s="151">
        <f t="shared" si="11"/>
        <v>0</v>
      </c>
      <c r="AR22" s="152">
        <f t="shared" si="12"/>
        <v>0</v>
      </c>
      <c r="AS22" s="197">
        <f t="shared" si="13"/>
        <v>0</v>
      </c>
    </row>
    <row r="23" spans="1:45" ht="21.95" customHeight="1" thickTop="1" x14ac:dyDescent="0.25">
      <c r="B23" s="131" t="s">
        <v>24</v>
      </c>
      <c r="C23" s="165">
        <f t="shared" ref="C23:AG23" si="14">COUNTIF(C8:C22,"J")</f>
        <v>0</v>
      </c>
      <c r="D23" s="165">
        <f t="shared" si="14"/>
        <v>0</v>
      </c>
      <c r="E23" s="165">
        <f t="shared" si="14"/>
        <v>0</v>
      </c>
      <c r="F23" s="165">
        <f t="shared" si="14"/>
        <v>0</v>
      </c>
      <c r="G23" s="165">
        <f t="shared" si="14"/>
        <v>0</v>
      </c>
      <c r="H23" s="165">
        <f t="shared" si="14"/>
        <v>0</v>
      </c>
      <c r="I23" s="165">
        <f t="shared" si="14"/>
        <v>0</v>
      </c>
      <c r="J23" s="165">
        <f t="shared" si="14"/>
        <v>0</v>
      </c>
      <c r="K23" s="165">
        <f t="shared" si="14"/>
        <v>0</v>
      </c>
      <c r="L23" s="165">
        <f t="shared" si="14"/>
        <v>0</v>
      </c>
      <c r="M23" s="165">
        <f t="shared" si="14"/>
        <v>0</v>
      </c>
      <c r="N23" s="165">
        <f t="shared" si="14"/>
        <v>0</v>
      </c>
      <c r="O23" s="165">
        <f t="shared" si="14"/>
        <v>0</v>
      </c>
      <c r="P23" s="165">
        <f t="shared" si="14"/>
        <v>0</v>
      </c>
      <c r="Q23" s="165">
        <f t="shared" si="14"/>
        <v>0</v>
      </c>
      <c r="R23" s="165">
        <f t="shared" si="14"/>
        <v>0</v>
      </c>
      <c r="S23" s="165">
        <f t="shared" si="14"/>
        <v>0</v>
      </c>
      <c r="T23" s="165">
        <f t="shared" si="14"/>
        <v>0</v>
      </c>
      <c r="U23" s="165">
        <f t="shared" si="14"/>
        <v>0</v>
      </c>
      <c r="V23" s="165">
        <f t="shared" si="14"/>
        <v>0</v>
      </c>
      <c r="W23" s="165">
        <f t="shared" si="14"/>
        <v>0</v>
      </c>
      <c r="X23" s="165">
        <f t="shared" si="14"/>
        <v>0</v>
      </c>
      <c r="Y23" s="165">
        <f t="shared" si="14"/>
        <v>0</v>
      </c>
      <c r="Z23" s="165">
        <f t="shared" si="14"/>
        <v>0</v>
      </c>
      <c r="AA23" s="165">
        <f t="shared" si="14"/>
        <v>0</v>
      </c>
      <c r="AB23" s="165">
        <f t="shared" si="14"/>
        <v>0</v>
      </c>
      <c r="AC23" s="165">
        <f t="shared" si="14"/>
        <v>0</v>
      </c>
      <c r="AD23" s="165">
        <f t="shared" si="14"/>
        <v>0</v>
      </c>
      <c r="AE23" s="165">
        <f t="shared" si="14"/>
        <v>0</v>
      </c>
      <c r="AF23" s="165">
        <f t="shared" si="14"/>
        <v>0</v>
      </c>
      <c r="AG23" s="166">
        <f t="shared" si="14"/>
        <v>0</v>
      </c>
      <c r="AP23" s="12"/>
      <c r="AQ23" s="12"/>
      <c r="AR23" s="12"/>
      <c r="AS23" s="12"/>
    </row>
    <row r="24" spans="1:45" ht="21.95" customHeight="1" x14ac:dyDescent="0.25">
      <c r="B24" s="129" t="s">
        <v>25</v>
      </c>
      <c r="C24" s="122">
        <f t="shared" ref="C24:AG24" si="15">COUNTIF(C8:C22,"N")</f>
        <v>0</v>
      </c>
      <c r="D24" s="122">
        <f t="shared" si="15"/>
        <v>0</v>
      </c>
      <c r="E24" s="122">
        <f t="shared" si="15"/>
        <v>0</v>
      </c>
      <c r="F24" s="122">
        <f t="shared" si="15"/>
        <v>0</v>
      </c>
      <c r="G24" s="122">
        <f t="shared" si="15"/>
        <v>0</v>
      </c>
      <c r="H24" s="122">
        <f t="shared" si="15"/>
        <v>0</v>
      </c>
      <c r="I24" s="122">
        <f t="shared" si="15"/>
        <v>0</v>
      </c>
      <c r="J24" s="122">
        <f t="shared" si="15"/>
        <v>0</v>
      </c>
      <c r="K24" s="122">
        <f t="shared" si="15"/>
        <v>0</v>
      </c>
      <c r="L24" s="122">
        <f t="shared" si="15"/>
        <v>0</v>
      </c>
      <c r="M24" s="122">
        <f t="shared" si="15"/>
        <v>0</v>
      </c>
      <c r="N24" s="122">
        <f t="shared" si="15"/>
        <v>0</v>
      </c>
      <c r="O24" s="122">
        <f t="shared" si="15"/>
        <v>0</v>
      </c>
      <c r="P24" s="122">
        <f t="shared" si="15"/>
        <v>0</v>
      </c>
      <c r="Q24" s="122">
        <f t="shared" si="15"/>
        <v>0</v>
      </c>
      <c r="R24" s="122">
        <f t="shared" si="15"/>
        <v>0</v>
      </c>
      <c r="S24" s="122">
        <f t="shared" si="15"/>
        <v>0</v>
      </c>
      <c r="T24" s="122">
        <f t="shared" si="15"/>
        <v>0</v>
      </c>
      <c r="U24" s="122">
        <f t="shared" si="15"/>
        <v>0</v>
      </c>
      <c r="V24" s="122">
        <f t="shared" si="15"/>
        <v>0</v>
      </c>
      <c r="W24" s="122">
        <f t="shared" si="15"/>
        <v>0</v>
      </c>
      <c r="X24" s="122">
        <f t="shared" si="15"/>
        <v>0</v>
      </c>
      <c r="Y24" s="122">
        <f t="shared" si="15"/>
        <v>0</v>
      </c>
      <c r="Z24" s="122">
        <f t="shared" si="15"/>
        <v>0</v>
      </c>
      <c r="AA24" s="122">
        <f t="shared" si="15"/>
        <v>0</v>
      </c>
      <c r="AB24" s="122">
        <f t="shared" si="15"/>
        <v>0</v>
      </c>
      <c r="AC24" s="122">
        <f t="shared" si="15"/>
        <v>0</v>
      </c>
      <c r="AD24" s="122">
        <f t="shared" si="15"/>
        <v>0</v>
      </c>
      <c r="AE24" s="122">
        <f t="shared" si="15"/>
        <v>0</v>
      </c>
      <c r="AF24" s="122">
        <f t="shared" si="15"/>
        <v>0</v>
      </c>
      <c r="AG24" s="125">
        <f t="shared" si="15"/>
        <v>0</v>
      </c>
      <c r="AP24" s="12"/>
      <c r="AQ24" s="12"/>
      <c r="AR24" s="12"/>
      <c r="AS24" s="12"/>
    </row>
    <row r="25" spans="1:45" ht="21.95" customHeight="1" x14ac:dyDescent="0.3">
      <c r="B25" s="201" t="s">
        <v>30</v>
      </c>
      <c r="C25" s="202">
        <f t="shared" ref="C25:AG25" si="16">COUNTIF(C8:C22,"JF")</f>
        <v>0</v>
      </c>
      <c r="D25" s="202">
        <f t="shared" si="16"/>
        <v>0</v>
      </c>
      <c r="E25" s="202">
        <f t="shared" si="16"/>
        <v>0</v>
      </c>
      <c r="F25" s="202">
        <f t="shared" si="16"/>
        <v>0</v>
      </c>
      <c r="G25" s="202">
        <f t="shared" si="16"/>
        <v>0</v>
      </c>
      <c r="H25" s="202">
        <f t="shared" si="16"/>
        <v>0</v>
      </c>
      <c r="I25" s="202">
        <f t="shared" si="16"/>
        <v>0</v>
      </c>
      <c r="J25" s="202">
        <f t="shared" si="16"/>
        <v>0</v>
      </c>
      <c r="K25" s="202">
        <f t="shared" si="16"/>
        <v>0</v>
      </c>
      <c r="L25" s="202">
        <f t="shared" si="16"/>
        <v>0</v>
      </c>
      <c r="M25" s="202">
        <f t="shared" si="16"/>
        <v>0</v>
      </c>
      <c r="N25" s="202">
        <f t="shared" si="16"/>
        <v>0</v>
      </c>
      <c r="O25" s="202">
        <f t="shared" si="16"/>
        <v>0</v>
      </c>
      <c r="P25" s="202">
        <f t="shared" si="16"/>
        <v>0</v>
      </c>
      <c r="Q25" s="202">
        <f t="shared" si="16"/>
        <v>0</v>
      </c>
      <c r="R25" s="202">
        <f t="shared" si="16"/>
        <v>0</v>
      </c>
      <c r="S25" s="202">
        <f t="shared" si="16"/>
        <v>0</v>
      </c>
      <c r="T25" s="202">
        <f t="shared" si="16"/>
        <v>0</v>
      </c>
      <c r="U25" s="202">
        <f t="shared" si="16"/>
        <v>0</v>
      </c>
      <c r="V25" s="202">
        <f t="shared" si="16"/>
        <v>0</v>
      </c>
      <c r="W25" s="202">
        <f t="shared" si="16"/>
        <v>0</v>
      </c>
      <c r="X25" s="202">
        <f t="shared" si="16"/>
        <v>0</v>
      </c>
      <c r="Y25" s="202">
        <f t="shared" si="16"/>
        <v>0</v>
      </c>
      <c r="Z25" s="202">
        <f t="shared" si="16"/>
        <v>0</v>
      </c>
      <c r="AA25" s="202">
        <f t="shared" si="16"/>
        <v>0</v>
      </c>
      <c r="AB25" s="202">
        <f t="shared" si="16"/>
        <v>0</v>
      </c>
      <c r="AC25" s="202">
        <f t="shared" si="16"/>
        <v>0</v>
      </c>
      <c r="AD25" s="202">
        <f t="shared" si="16"/>
        <v>0</v>
      </c>
      <c r="AE25" s="202">
        <f t="shared" si="16"/>
        <v>0</v>
      </c>
      <c r="AF25" s="202">
        <f t="shared" si="16"/>
        <v>0</v>
      </c>
      <c r="AG25" s="220">
        <f t="shared" si="16"/>
        <v>0</v>
      </c>
      <c r="AP25" s="12"/>
      <c r="AQ25" s="12"/>
      <c r="AR25" s="12"/>
      <c r="AS25" s="12"/>
    </row>
    <row r="26" spans="1:45" s="18" customFormat="1" ht="21.95" customHeight="1" x14ac:dyDescent="0.3">
      <c r="B26" s="201" t="s">
        <v>48</v>
      </c>
      <c r="C26" s="202">
        <f t="shared" ref="C26:AG26" si="17">COUNTIF(C8:C22,"NF")</f>
        <v>0</v>
      </c>
      <c r="D26" s="202">
        <f t="shared" si="17"/>
        <v>0</v>
      </c>
      <c r="E26" s="202">
        <f t="shared" si="17"/>
        <v>0</v>
      </c>
      <c r="F26" s="202">
        <f t="shared" si="17"/>
        <v>0</v>
      </c>
      <c r="G26" s="202">
        <f t="shared" si="17"/>
        <v>0</v>
      </c>
      <c r="H26" s="202">
        <f t="shared" si="17"/>
        <v>0</v>
      </c>
      <c r="I26" s="202">
        <f t="shared" si="17"/>
        <v>0</v>
      </c>
      <c r="J26" s="202">
        <f t="shared" si="17"/>
        <v>0</v>
      </c>
      <c r="K26" s="202">
        <f t="shared" si="17"/>
        <v>0</v>
      </c>
      <c r="L26" s="202">
        <f t="shared" si="17"/>
        <v>0</v>
      </c>
      <c r="M26" s="202">
        <f t="shared" si="17"/>
        <v>0</v>
      </c>
      <c r="N26" s="202">
        <f t="shared" si="17"/>
        <v>0</v>
      </c>
      <c r="O26" s="202">
        <f t="shared" si="17"/>
        <v>0</v>
      </c>
      <c r="P26" s="202">
        <f t="shared" si="17"/>
        <v>0</v>
      </c>
      <c r="Q26" s="202">
        <f t="shared" si="17"/>
        <v>0</v>
      </c>
      <c r="R26" s="202">
        <f t="shared" si="17"/>
        <v>0</v>
      </c>
      <c r="S26" s="202">
        <f t="shared" si="17"/>
        <v>0</v>
      </c>
      <c r="T26" s="202">
        <f t="shared" si="17"/>
        <v>0</v>
      </c>
      <c r="U26" s="202">
        <f t="shared" si="17"/>
        <v>0</v>
      </c>
      <c r="V26" s="202">
        <f t="shared" si="17"/>
        <v>0</v>
      </c>
      <c r="W26" s="202">
        <f t="shared" si="17"/>
        <v>0</v>
      </c>
      <c r="X26" s="202">
        <f t="shared" si="17"/>
        <v>0</v>
      </c>
      <c r="Y26" s="202">
        <f t="shared" si="17"/>
        <v>0</v>
      </c>
      <c r="Z26" s="202">
        <f t="shared" si="17"/>
        <v>0</v>
      </c>
      <c r="AA26" s="202">
        <f t="shared" si="17"/>
        <v>0</v>
      </c>
      <c r="AB26" s="202">
        <f t="shared" si="17"/>
        <v>0</v>
      </c>
      <c r="AC26" s="202">
        <f t="shared" si="17"/>
        <v>0</v>
      </c>
      <c r="AD26" s="202">
        <f t="shared" si="17"/>
        <v>0</v>
      </c>
      <c r="AE26" s="202">
        <f t="shared" si="17"/>
        <v>0</v>
      </c>
      <c r="AF26" s="202">
        <f t="shared" si="17"/>
        <v>0</v>
      </c>
      <c r="AG26" s="220">
        <f t="shared" si="17"/>
        <v>0</v>
      </c>
    </row>
    <row r="27" spans="1:45" s="18" customFormat="1" ht="21.95" customHeight="1" x14ac:dyDescent="0.25">
      <c r="B27" s="203" t="s">
        <v>26</v>
      </c>
      <c r="C27" s="204">
        <f t="shared" ref="C27:AG27" si="18">COUNTIF(C8:C22,"F")</f>
        <v>0</v>
      </c>
      <c r="D27" s="204">
        <f t="shared" si="18"/>
        <v>0</v>
      </c>
      <c r="E27" s="204">
        <f t="shared" si="18"/>
        <v>0</v>
      </c>
      <c r="F27" s="204">
        <f t="shared" si="18"/>
        <v>0</v>
      </c>
      <c r="G27" s="204">
        <f t="shared" si="18"/>
        <v>0</v>
      </c>
      <c r="H27" s="204">
        <f t="shared" si="18"/>
        <v>0</v>
      </c>
      <c r="I27" s="204">
        <f t="shared" si="18"/>
        <v>0</v>
      </c>
      <c r="J27" s="204">
        <f t="shared" si="18"/>
        <v>0</v>
      </c>
      <c r="K27" s="204">
        <f t="shared" si="18"/>
        <v>0</v>
      </c>
      <c r="L27" s="204">
        <f t="shared" si="18"/>
        <v>0</v>
      </c>
      <c r="M27" s="204">
        <f t="shared" si="18"/>
        <v>0</v>
      </c>
      <c r="N27" s="204">
        <f t="shared" si="18"/>
        <v>0</v>
      </c>
      <c r="O27" s="204">
        <f t="shared" si="18"/>
        <v>0</v>
      </c>
      <c r="P27" s="204">
        <f t="shared" si="18"/>
        <v>0</v>
      </c>
      <c r="Q27" s="204">
        <f t="shared" si="18"/>
        <v>0</v>
      </c>
      <c r="R27" s="204">
        <f t="shared" si="18"/>
        <v>0</v>
      </c>
      <c r="S27" s="204">
        <f t="shared" si="18"/>
        <v>0</v>
      </c>
      <c r="T27" s="204">
        <f t="shared" si="18"/>
        <v>0</v>
      </c>
      <c r="U27" s="204">
        <f t="shared" si="18"/>
        <v>0</v>
      </c>
      <c r="V27" s="204">
        <f t="shared" si="18"/>
        <v>0</v>
      </c>
      <c r="W27" s="204">
        <f t="shared" si="18"/>
        <v>0</v>
      </c>
      <c r="X27" s="204">
        <f t="shared" si="18"/>
        <v>0</v>
      </c>
      <c r="Y27" s="204">
        <f t="shared" si="18"/>
        <v>0</v>
      </c>
      <c r="Z27" s="204">
        <f t="shared" si="18"/>
        <v>0</v>
      </c>
      <c r="AA27" s="204">
        <f t="shared" si="18"/>
        <v>0</v>
      </c>
      <c r="AB27" s="204">
        <f t="shared" si="18"/>
        <v>0</v>
      </c>
      <c r="AC27" s="204">
        <f t="shared" si="18"/>
        <v>0</v>
      </c>
      <c r="AD27" s="204">
        <f t="shared" si="18"/>
        <v>0</v>
      </c>
      <c r="AE27" s="204">
        <f t="shared" si="18"/>
        <v>0</v>
      </c>
      <c r="AF27" s="204">
        <f t="shared" si="18"/>
        <v>0</v>
      </c>
      <c r="AG27" s="221">
        <f t="shared" si="18"/>
        <v>0</v>
      </c>
    </row>
    <row r="28" spans="1:45" s="18" customFormat="1" ht="21.95" customHeight="1" thickBot="1" x14ac:dyDescent="0.3">
      <c r="B28" s="127" t="s">
        <v>34</v>
      </c>
      <c r="C28" s="128">
        <f t="shared" ref="C28:AG28" si="19">SUM(C23:C24,C25:C27)</f>
        <v>0</v>
      </c>
      <c r="D28" s="128">
        <f t="shared" si="19"/>
        <v>0</v>
      </c>
      <c r="E28" s="128">
        <f t="shared" si="19"/>
        <v>0</v>
      </c>
      <c r="F28" s="128">
        <f t="shared" si="19"/>
        <v>0</v>
      </c>
      <c r="G28" s="128">
        <f t="shared" si="19"/>
        <v>0</v>
      </c>
      <c r="H28" s="128">
        <f t="shared" si="19"/>
        <v>0</v>
      </c>
      <c r="I28" s="128">
        <f t="shared" si="19"/>
        <v>0</v>
      </c>
      <c r="J28" s="128">
        <f t="shared" si="19"/>
        <v>0</v>
      </c>
      <c r="K28" s="128">
        <f t="shared" si="19"/>
        <v>0</v>
      </c>
      <c r="L28" s="128">
        <f t="shared" si="19"/>
        <v>0</v>
      </c>
      <c r="M28" s="128">
        <f t="shared" si="19"/>
        <v>0</v>
      </c>
      <c r="N28" s="128">
        <f t="shared" si="19"/>
        <v>0</v>
      </c>
      <c r="O28" s="128">
        <f t="shared" si="19"/>
        <v>0</v>
      </c>
      <c r="P28" s="128">
        <f t="shared" si="19"/>
        <v>0</v>
      </c>
      <c r="Q28" s="128">
        <f t="shared" si="19"/>
        <v>0</v>
      </c>
      <c r="R28" s="128">
        <f t="shared" si="19"/>
        <v>0</v>
      </c>
      <c r="S28" s="128">
        <f t="shared" si="19"/>
        <v>0</v>
      </c>
      <c r="T28" s="128">
        <f t="shared" si="19"/>
        <v>0</v>
      </c>
      <c r="U28" s="128">
        <f t="shared" si="19"/>
        <v>0</v>
      </c>
      <c r="V28" s="128">
        <f t="shared" si="19"/>
        <v>0</v>
      </c>
      <c r="W28" s="128">
        <f t="shared" si="19"/>
        <v>0</v>
      </c>
      <c r="X28" s="128">
        <f t="shared" si="19"/>
        <v>0</v>
      </c>
      <c r="Y28" s="128">
        <f t="shared" si="19"/>
        <v>0</v>
      </c>
      <c r="Z28" s="128">
        <f t="shared" si="19"/>
        <v>0</v>
      </c>
      <c r="AA28" s="128">
        <f t="shared" si="19"/>
        <v>0</v>
      </c>
      <c r="AB28" s="128">
        <f t="shared" si="19"/>
        <v>0</v>
      </c>
      <c r="AC28" s="128">
        <f t="shared" si="19"/>
        <v>0</v>
      </c>
      <c r="AD28" s="128">
        <f t="shared" si="19"/>
        <v>0</v>
      </c>
      <c r="AE28" s="128">
        <f t="shared" si="19"/>
        <v>0</v>
      </c>
      <c r="AF28" s="128">
        <f t="shared" si="19"/>
        <v>0</v>
      </c>
      <c r="AG28" s="222">
        <f t="shared" si="19"/>
        <v>0</v>
      </c>
    </row>
    <row r="29" spans="1:45" s="18" customFormat="1" ht="21.95"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1:45" s="18" customFormat="1" ht="21.95" customHeight="1"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row>
    <row r="31" spans="1:45" s="18" customFormat="1" ht="21.95" customHeight="1"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row>
    <row r="32" spans="1:45" s="18" customFormat="1" ht="21.95" customHeight="1"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row>
    <row r="33" spans="1:33"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18" customFormat="1" x14ac:dyDescent="0.25">
      <c r="A34" s="186"/>
    </row>
    <row r="35" spans="1:33" s="18" customFormat="1" x14ac:dyDescent="0.25">
      <c r="A35" s="186"/>
    </row>
    <row r="36" spans="1:33" s="18" customFormat="1" x14ac:dyDescent="0.25">
      <c r="A36" s="186"/>
    </row>
    <row r="37" spans="1:33" s="18" customFormat="1" x14ac:dyDescent="0.25"/>
    <row r="38" spans="1:33" s="18" customFormat="1" x14ac:dyDescent="0.25"/>
    <row r="39" spans="1:33" s="18" customFormat="1" x14ac:dyDescent="0.25"/>
    <row r="40" spans="1:33" s="18" customFormat="1" x14ac:dyDescent="0.25"/>
    <row r="41" spans="1:33" s="18" customFormat="1" x14ac:dyDescent="0.25"/>
    <row r="42" spans="1:33" s="18" customFormat="1" x14ac:dyDescent="0.25"/>
    <row r="43" spans="1:33" s="18" customFormat="1" x14ac:dyDescent="0.25"/>
    <row r="44" spans="1:33" s="18" customFormat="1" x14ac:dyDescent="0.25"/>
    <row r="45" spans="1:33" s="18" customFormat="1" x14ac:dyDescent="0.25"/>
    <row r="46" spans="1:33" s="18" customFormat="1" x14ac:dyDescent="0.25"/>
    <row r="47" spans="1:33" s="18" customFormat="1" x14ac:dyDescent="0.25"/>
    <row r="48" spans="1:33" s="18" customFormat="1" x14ac:dyDescent="0.25"/>
    <row r="49" s="18" customFormat="1" x14ac:dyDescent="0.25"/>
    <row r="50" s="18" customFormat="1" x14ac:dyDescent="0.25"/>
    <row r="51" s="18" customFormat="1" x14ac:dyDescent="0.25"/>
    <row r="52" s="18" customFormat="1" x14ac:dyDescent="0.25"/>
    <row r="53" s="18" customFormat="1" x14ac:dyDescent="0.25"/>
    <row r="54" s="18" customFormat="1" x14ac:dyDescent="0.25"/>
    <row r="55" s="18" customFormat="1" x14ac:dyDescent="0.25"/>
    <row r="56" s="18" customFormat="1" x14ac:dyDescent="0.25"/>
    <row r="57" s="18" customFormat="1" x14ac:dyDescent="0.25"/>
    <row r="58" s="18" customFormat="1" x14ac:dyDescent="0.25"/>
    <row r="59" s="18" customFormat="1" x14ac:dyDescent="0.25"/>
    <row r="60" s="18" customFormat="1" x14ac:dyDescent="0.25"/>
    <row r="61" s="18" customFormat="1" x14ac:dyDescent="0.25"/>
    <row r="62" s="18" customFormat="1" x14ac:dyDescent="0.25"/>
    <row r="63" s="18" customFormat="1" x14ac:dyDescent="0.25"/>
    <row r="64" s="18" customFormat="1" x14ac:dyDescent="0.25"/>
    <row r="65" s="18" customFormat="1" x14ac:dyDescent="0.25"/>
    <row r="66" s="18" customFormat="1" x14ac:dyDescent="0.25"/>
    <row r="67" s="18" customFormat="1" x14ac:dyDescent="0.25"/>
    <row r="68" s="18" customFormat="1" x14ac:dyDescent="0.25"/>
    <row r="69" s="18" customFormat="1" x14ac:dyDescent="0.25"/>
    <row r="70" s="18" customFormat="1" x14ac:dyDescent="0.25"/>
    <row r="71" s="18" customFormat="1" x14ac:dyDescent="0.25"/>
    <row r="72" s="18" customFormat="1" x14ac:dyDescent="0.25"/>
    <row r="73" s="18" customFormat="1" x14ac:dyDescent="0.25"/>
    <row r="74" s="18" customFormat="1" x14ac:dyDescent="0.25"/>
    <row r="75" s="18" customFormat="1" x14ac:dyDescent="0.25"/>
    <row r="76" s="18" customFormat="1" x14ac:dyDescent="0.25"/>
    <row r="77" s="18" customFormat="1" x14ac:dyDescent="0.25"/>
    <row r="78" s="18" customFormat="1" x14ac:dyDescent="0.25"/>
    <row r="79" s="18" customFormat="1" x14ac:dyDescent="0.25"/>
    <row r="80" s="18" customFormat="1" x14ac:dyDescent="0.25"/>
    <row r="81" s="18" customFormat="1" x14ac:dyDescent="0.25"/>
    <row r="82" s="18" customFormat="1" x14ac:dyDescent="0.25"/>
    <row r="83" s="18" customFormat="1" x14ac:dyDescent="0.25"/>
    <row r="84" s="18" customFormat="1" x14ac:dyDescent="0.25"/>
    <row r="85" s="18" customFormat="1" x14ac:dyDescent="0.25"/>
    <row r="86" s="18" customFormat="1" x14ac:dyDescent="0.25"/>
    <row r="87" s="18" customFormat="1" x14ac:dyDescent="0.25"/>
    <row r="88" s="18" customFormat="1" x14ac:dyDescent="0.25"/>
    <row r="89" s="18" customFormat="1" x14ac:dyDescent="0.25"/>
    <row r="90" s="18" customFormat="1" x14ac:dyDescent="0.25"/>
    <row r="91" s="18" customFormat="1" x14ac:dyDescent="0.25"/>
    <row r="92" s="18" customFormat="1" x14ac:dyDescent="0.25"/>
    <row r="93" s="18" customFormat="1" x14ac:dyDescent="0.25"/>
    <row r="94" s="18" customFormat="1" x14ac:dyDescent="0.25"/>
    <row r="95" s="18" customFormat="1" x14ac:dyDescent="0.25"/>
    <row r="96" s="18" customFormat="1" x14ac:dyDescent="0.25"/>
    <row r="97" s="18" customFormat="1" x14ac:dyDescent="0.25"/>
    <row r="98" s="18" customFormat="1" x14ac:dyDescent="0.25"/>
    <row r="99" s="18" customFormat="1" x14ac:dyDescent="0.25"/>
    <row r="100" s="18" customFormat="1" x14ac:dyDescent="0.25"/>
    <row r="101" s="18" customFormat="1" x14ac:dyDescent="0.25"/>
    <row r="102" s="18" customFormat="1" x14ac:dyDescent="0.25"/>
    <row r="103" s="18" customFormat="1" x14ac:dyDescent="0.25"/>
    <row r="104" s="18" customFormat="1" x14ac:dyDescent="0.25"/>
    <row r="105" s="18" customFormat="1" x14ac:dyDescent="0.25"/>
    <row r="106" s="18" customFormat="1" x14ac:dyDescent="0.25"/>
    <row r="107" s="18" customFormat="1" x14ac:dyDescent="0.25"/>
    <row r="108" s="18" customFormat="1" x14ac:dyDescent="0.25"/>
    <row r="109" s="18" customFormat="1" x14ac:dyDescent="0.25"/>
    <row r="110" s="18" customFormat="1" x14ac:dyDescent="0.25"/>
    <row r="111" s="18" customFormat="1" x14ac:dyDescent="0.25"/>
    <row r="112" s="18" customFormat="1" x14ac:dyDescent="0.25"/>
    <row r="113" s="18" customFormat="1" x14ac:dyDescent="0.25"/>
    <row r="114" s="18" customFormat="1" x14ac:dyDescent="0.25"/>
    <row r="115" s="18" customFormat="1" x14ac:dyDescent="0.25"/>
    <row r="116" s="18" customFormat="1" x14ac:dyDescent="0.25"/>
    <row r="117" s="18" customFormat="1" x14ac:dyDescent="0.25"/>
    <row r="118" s="18" customFormat="1" x14ac:dyDescent="0.25"/>
    <row r="119" s="18" customFormat="1" x14ac:dyDescent="0.25"/>
    <row r="120" s="18" customFormat="1" x14ac:dyDescent="0.25"/>
    <row r="121" s="18" customFormat="1" x14ac:dyDescent="0.25"/>
    <row r="122" s="18" customFormat="1" x14ac:dyDescent="0.25"/>
    <row r="123" s="18" customFormat="1" x14ac:dyDescent="0.25"/>
    <row r="124" s="18" customFormat="1" x14ac:dyDescent="0.25"/>
    <row r="125" s="18" customFormat="1" x14ac:dyDescent="0.25"/>
    <row r="126" s="18" customFormat="1" x14ac:dyDescent="0.25"/>
    <row r="127" s="18" customFormat="1" x14ac:dyDescent="0.25"/>
    <row r="128" s="18" customFormat="1" x14ac:dyDescent="0.25"/>
    <row r="129" s="18" customFormat="1" x14ac:dyDescent="0.25"/>
    <row r="130" s="18" customFormat="1" x14ac:dyDescent="0.25"/>
    <row r="131" s="18" customFormat="1" x14ac:dyDescent="0.25"/>
    <row r="132" s="18" customFormat="1" x14ac:dyDescent="0.25"/>
    <row r="133" s="18" customFormat="1" x14ac:dyDescent="0.25"/>
    <row r="134" s="18" customFormat="1" x14ac:dyDescent="0.25"/>
    <row r="135" s="18" customFormat="1" x14ac:dyDescent="0.25"/>
    <row r="136" s="18" customFormat="1" x14ac:dyDescent="0.25"/>
    <row r="137" s="18" customFormat="1" x14ac:dyDescent="0.25"/>
    <row r="138" s="18" customFormat="1" x14ac:dyDescent="0.25"/>
    <row r="139" s="18" customFormat="1" x14ac:dyDescent="0.25"/>
    <row r="140" s="18" customFormat="1" x14ac:dyDescent="0.25"/>
    <row r="141" s="18" customFormat="1" x14ac:dyDescent="0.25"/>
    <row r="142" s="18" customFormat="1" x14ac:dyDescent="0.25"/>
    <row r="143" s="18" customFormat="1" x14ac:dyDescent="0.25"/>
    <row r="144" s="18" customFormat="1" x14ac:dyDescent="0.25"/>
    <row r="145" s="18" customFormat="1" x14ac:dyDescent="0.25"/>
    <row r="146" s="18" customFormat="1" x14ac:dyDescent="0.25"/>
    <row r="147" s="18" customFormat="1" x14ac:dyDescent="0.25"/>
    <row r="148" s="18" customFormat="1" x14ac:dyDescent="0.25"/>
    <row r="149" s="18" customFormat="1" x14ac:dyDescent="0.25"/>
    <row r="150" s="18" customFormat="1" x14ac:dyDescent="0.25"/>
    <row r="151" s="18" customFormat="1" x14ac:dyDescent="0.25"/>
    <row r="152" s="18" customFormat="1" x14ac:dyDescent="0.25"/>
    <row r="153" s="18" customFormat="1" x14ac:dyDescent="0.25"/>
    <row r="154" s="18" customFormat="1" x14ac:dyDescent="0.25"/>
    <row r="155" s="18" customFormat="1" x14ac:dyDescent="0.25"/>
    <row r="156" s="18" customFormat="1" x14ac:dyDescent="0.25"/>
    <row r="157" s="18" customFormat="1" x14ac:dyDescent="0.25"/>
    <row r="158" s="18" customFormat="1" x14ac:dyDescent="0.25"/>
    <row r="159" s="18" customFormat="1" x14ac:dyDescent="0.25"/>
    <row r="160" s="18" customFormat="1" x14ac:dyDescent="0.25"/>
    <row r="161" s="18" customFormat="1" x14ac:dyDescent="0.25"/>
    <row r="162" s="18" customFormat="1" x14ac:dyDescent="0.25"/>
    <row r="163" s="18" customFormat="1" x14ac:dyDescent="0.25"/>
    <row r="164" s="18" customFormat="1" x14ac:dyDescent="0.25"/>
    <row r="165" s="18" customFormat="1" x14ac:dyDescent="0.25"/>
    <row r="166" s="18" customFormat="1" x14ac:dyDescent="0.25"/>
    <row r="167" s="18" customFormat="1" x14ac:dyDescent="0.25"/>
    <row r="168" s="18" customFormat="1" x14ac:dyDescent="0.25"/>
    <row r="169" s="18" customFormat="1" x14ac:dyDescent="0.25"/>
    <row r="170" s="18" customFormat="1" x14ac:dyDescent="0.25"/>
    <row r="171" s="18" customFormat="1" x14ac:dyDescent="0.25"/>
    <row r="172" s="18" customFormat="1" x14ac:dyDescent="0.25"/>
    <row r="173" s="18" customFormat="1" x14ac:dyDescent="0.25"/>
    <row r="174" s="18" customFormat="1" x14ac:dyDescent="0.25"/>
    <row r="175" s="18" customFormat="1" x14ac:dyDescent="0.25"/>
    <row r="176" s="18" customFormat="1" x14ac:dyDescent="0.25"/>
    <row r="177" s="18" customFormat="1" x14ac:dyDescent="0.25"/>
    <row r="178" s="18" customFormat="1" x14ac:dyDescent="0.25"/>
    <row r="179" s="18" customFormat="1" x14ac:dyDescent="0.25"/>
    <row r="180" s="18" customFormat="1" x14ac:dyDescent="0.25"/>
    <row r="181" s="18" customFormat="1" x14ac:dyDescent="0.25"/>
    <row r="182" s="18" customFormat="1" x14ac:dyDescent="0.25"/>
    <row r="183" s="18" customFormat="1" x14ac:dyDescent="0.25"/>
    <row r="184" s="18" customFormat="1" x14ac:dyDescent="0.25"/>
    <row r="185" s="18" customFormat="1" x14ac:dyDescent="0.25"/>
    <row r="186" s="18" customFormat="1" x14ac:dyDescent="0.25"/>
    <row r="187" s="18" customFormat="1" x14ac:dyDescent="0.25"/>
    <row r="188" s="18" customFormat="1" x14ac:dyDescent="0.25"/>
    <row r="189" s="18" customFormat="1" x14ac:dyDescent="0.25"/>
    <row r="190" s="18" customFormat="1" x14ac:dyDescent="0.25"/>
    <row r="191" s="18" customFormat="1" x14ac:dyDescent="0.25"/>
    <row r="192" s="18" customFormat="1" x14ac:dyDescent="0.25"/>
    <row r="193" s="18" customFormat="1" x14ac:dyDescent="0.25"/>
    <row r="194" s="18" customFormat="1" x14ac:dyDescent="0.25"/>
    <row r="195" s="18" customFormat="1" x14ac:dyDescent="0.25"/>
    <row r="196" s="18" customFormat="1" x14ac:dyDescent="0.25"/>
    <row r="197" s="18" customFormat="1" x14ac:dyDescent="0.25"/>
    <row r="198" s="18" customFormat="1" x14ac:dyDescent="0.25"/>
    <row r="199" s="18" customFormat="1" x14ac:dyDescent="0.25"/>
    <row r="200" s="18" customFormat="1" x14ac:dyDescent="0.25"/>
    <row r="201" s="18" customFormat="1" x14ac:dyDescent="0.25"/>
    <row r="202" s="18" customFormat="1" x14ac:dyDescent="0.25"/>
  </sheetData>
  <sheetProtection formatCells="0" selectLockedCells="1"/>
  <mergeCells count="20">
    <mergeCell ref="AR6:AR7"/>
    <mergeCell ref="AS6:AS7"/>
    <mergeCell ref="J30:O30"/>
    <mergeCell ref="Q30:U30"/>
    <mergeCell ref="W30:AA30"/>
    <mergeCell ref="AQ6:AQ7"/>
    <mergeCell ref="AK6:AK7"/>
    <mergeCell ref="AH6:AH7"/>
    <mergeCell ref="AI6:AI7"/>
    <mergeCell ref="AJ6:AJ7"/>
    <mergeCell ref="AL6:AL7"/>
    <mergeCell ref="AM6:AM7"/>
    <mergeCell ref="AP6:AP7"/>
    <mergeCell ref="B6:B7"/>
    <mergeCell ref="J32:O32"/>
    <mergeCell ref="Q32:U32"/>
    <mergeCell ref="W32:AA32"/>
    <mergeCell ref="J31:O31"/>
    <mergeCell ref="Q31:U31"/>
    <mergeCell ref="W31:AA31"/>
  </mergeCells>
  <conditionalFormatting sqref="C6:AG22">
    <cfRule type="expression" dxfId="24" priority="12" stopIfTrue="1">
      <formula>WEEKDAY(C$6,2)&gt;5</formula>
    </cfRule>
  </conditionalFormatting>
  <conditionalFormatting sqref="B8:B16">
    <cfRule type="colorScale" priority="7">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scale="77" fitToWidth="0" orientation="landscape" r:id="rId1"/>
  <extLst>
    <ext xmlns:x14="http://schemas.microsoft.com/office/spreadsheetml/2009/9/main" uri="{78C0D931-6437-407d-A8EE-F0AAD7539E65}">
      <x14:conditionalFormattings>
        <x14:conditionalFormatting xmlns:xm="http://schemas.microsoft.com/office/excel/2006/main">
          <x14:cfRule type="expression" priority="9" stopIfTrue="1" id="{89FC7BC5-EB38-44F7-9577-EB31FC2E44B0}">
            <xm:f>NOT(ISNA(VLOOKUP(C$6,'1 ANNEE'!$L$9:$L$21,1,0)))</xm:f>
            <x14:dxf>
              <fill>
                <patternFill patternType="gray0625">
                  <bgColor rgb="FFFF0000"/>
                </patternFill>
              </fill>
            </x14:dxf>
          </x14:cfRule>
          <xm:sqref>C6:AG22</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BM134"/>
  <sheetViews>
    <sheetView zoomScale="80" zoomScaleNormal="80" workbookViewId="0">
      <selection activeCell="B8" sqref="B8:B22"/>
    </sheetView>
  </sheetViews>
  <sheetFormatPr baseColWidth="10" defaultRowHeight="15" x14ac:dyDescent="0.25"/>
  <cols>
    <col min="1" max="1" width="3.7109375" style="18" customWidth="1"/>
    <col min="2" max="2" width="22.7109375" style="12" customWidth="1"/>
    <col min="3" max="3" width="5" style="14" customWidth="1"/>
    <col min="4" max="33" width="5" style="12" customWidth="1"/>
    <col min="34" max="42" width="6" style="12" customWidth="1"/>
    <col min="43" max="46" width="6" style="18" customWidth="1"/>
    <col min="47" max="65" width="11.42578125" style="18"/>
    <col min="66" max="16384" width="11.42578125" style="12"/>
  </cols>
  <sheetData>
    <row r="1" spans="1:65" s="140" customFormat="1" ht="9.9499999999999993" customHeight="1" x14ac:dyDescent="0.25">
      <c r="A1" s="136">
        <v>10</v>
      </c>
      <c r="B1" s="137">
        <f>DATE('1 ANNEE'!F4,A1+1,1)-1</f>
        <v>45596</v>
      </c>
      <c r="C1" s="138"/>
      <c r="D1" s="139"/>
      <c r="E1" s="139"/>
      <c r="AU1" s="18"/>
      <c r="AV1" s="18"/>
      <c r="AW1" s="18"/>
      <c r="AX1" s="18"/>
      <c r="AY1" s="18"/>
      <c r="AZ1" s="18"/>
      <c r="BA1" s="18"/>
      <c r="BB1" s="18"/>
      <c r="BC1" s="18"/>
      <c r="BD1" s="18"/>
      <c r="BE1" s="18"/>
      <c r="BF1" s="18"/>
      <c r="BG1" s="18"/>
      <c r="BH1" s="18"/>
      <c r="BI1" s="18"/>
      <c r="BJ1" s="18"/>
      <c r="BK1" s="18"/>
      <c r="BL1" s="18"/>
      <c r="BM1" s="18"/>
    </row>
    <row r="2" spans="1:65" s="140" customFormat="1" ht="9.9499999999999993" customHeight="1" thickBot="1" x14ac:dyDescent="0.3">
      <c r="A2" s="141"/>
      <c r="B2" s="137">
        <f>DATE('1 ANNEE'!F4,A1,1)</f>
        <v>45566</v>
      </c>
      <c r="C2" s="138"/>
      <c r="D2" s="139"/>
      <c r="E2" s="139"/>
      <c r="AU2" s="18"/>
      <c r="AV2" s="18"/>
      <c r="AW2" s="18"/>
      <c r="AX2" s="18"/>
      <c r="AY2" s="18"/>
      <c r="AZ2" s="18"/>
      <c r="BA2" s="18"/>
      <c r="BB2" s="18"/>
      <c r="BC2" s="18"/>
      <c r="BD2" s="18"/>
      <c r="BE2" s="18"/>
      <c r="BF2" s="18"/>
      <c r="BG2" s="18"/>
      <c r="BH2" s="18"/>
      <c r="BI2" s="18"/>
      <c r="BJ2" s="18"/>
      <c r="BK2" s="18"/>
      <c r="BL2" s="18"/>
      <c r="BM2" s="18"/>
    </row>
    <row r="3" spans="1:65" ht="18" customHeight="1" thickTop="1" x14ac:dyDescent="0.25">
      <c r="B3" s="50"/>
      <c r="C3" s="69"/>
      <c r="D3" s="51"/>
      <c r="E3" s="51"/>
      <c r="F3" s="51"/>
      <c r="G3" s="51"/>
      <c r="H3" s="51"/>
      <c r="I3" s="51"/>
      <c r="J3" s="51"/>
      <c r="K3" s="51"/>
      <c r="L3" s="51"/>
      <c r="M3" s="51"/>
      <c r="N3" s="51"/>
      <c r="O3" s="22" t="str">
        <f>"OCTOBRE "&amp;TEXT(B2,"aaaa")</f>
        <v>OCTOBRE 2024</v>
      </c>
      <c r="P3" s="70"/>
      <c r="Q3" s="51"/>
      <c r="R3" s="51"/>
      <c r="S3" s="51"/>
      <c r="T3" s="71"/>
      <c r="U3" s="71"/>
      <c r="V3" s="51"/>
      <c r="W3" s="51"/>
      <c r="X3" s="51"/>
      <c r="Y3" s="51"/>
      <c r="Z3" s="51"/>
      <c r="AA3" s="51"/>
      <c r="AB3" s="51"/>
      <c r="AC3" s="51"/>
      <c r="AD3" s="51"/>
      <c r="AE3" s="51"/>
      <c r="AF3" s="51"/>
      <c r="AG3" s="51"/>
      <c r="AH3" s="23"/>
      <c r="AI3" s="23"/>
      <c r="AJ3" s="23"/>
      <c r="AK3" s="23"/>
      <c r="AL3" s="23"/>
      <c r="AM3" s="24"/>
      <c r="AN3" s="189"/>
      <c r="AO3" s="189"/>
      <c r="AP3" s="189"/>
      <c r="AQ3" s="189"/>
      <c r="AR3" s="189"/>
      <c r="AS3" s="189"/>
      <c r="AT3" s="12"/>
    </row>
    <row r="4" spans="1:65" ht="18" customHeight="1" x14ac:dyDescent="0.25">
      <c r="B4" s="53"/>
      <c r="C4" s="72"/>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c r="AT4" s="12"/>
    </row>
    <row r="5" spans="1:65" ht="18" customHeight="1" thickBot="1" x14ac:dyDescent="0.3">
      <c r="B5" s="53"/>
      <c r="C5" s="72"/>
      <c r="D5" s="54"/>
      <c r="E5" s="54"/>
      <c r="F5" s="54"/>
      <c r="G5" s="54"/>
      <c r="H5" s="54"/>
      <c r="I5" s="54"/>
      <c r="J5" s="54"/>
      <c r="K5" s="54"/>
      <c r="L5" s="54"/>
      <c r="M5" s="54"/>
      <c r="N5" s="54"/>
      <c r="O5" s="49" t="str">
        <f>"Période    du    "&amp;TEXT(B2,"jj mmmm aaaa")&amp;"    au    "&amp;TEXT(B1,"jj mmmm aaaa")</f>
        <v>Période    du    01 octobre 2024    au    31 octobre 2024</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c r="AT5" s="12"/>
    </row>
    <row r="6" spans="1:65" ht="18" customHeight="1" thickTop="1" x14ac:dyDescent="0.25">
      <c r="B6" s="324" t="s">
        <v>53</v>
      </c>
      <c r="C6" s="34">
        <f>DATE('1 ANNEE'!F4,A1,1)</f>
        <v>45566</v>
      </c>
      <c r="D6" s="34">
        <f>C6+1</f>
        <v>45567</v>
      </c>
      <c r="E6" s="34">
        <f t="shared" ref="E6:AG6" si="0">D6+1</f>
        <v>45568</v>
      </c>
      <c r="F6" s="34">
        <f t="shared" si="0"/>
        <v>45569</v>
      </c>
      <c r="G6" s="34">
        <f t="shared" si="0"/>
        <v>45570</v>
      </c>
      <c r="H6" s="34">
        <f t="shared" si="0"/>
        <v>45571</v>
      </c>
      <c r="I6" s="34">
        <f t="shared" si="0"/>
        <v>45572</v>
      </c>
      <c r="J6" s="34">
        <f t="shared" si="0"/>
        <v>45573</v>
      </c>
      <c r="K6" s="34">
        <f t="shared" si="0"/>
        <v>45574</v>
      </c>
      <c r="L6" s="34">
        <f t="shared" si="0"/>
        <v>45575</v>
      </c>
      <c r="M6" s="34">
        <f t="shared" si="0"/>
        <v>45576</v>
      </c>
      <c r="N6" s="34">
        <f t="shared" si="0"/>
        <v>45577</v>
      </c>
      <c r="O6" s="34">
        <f t="shared" si="0"/>
        <v>45578</v>
      </c>
      <c r="P6" s="34">
        <f t="shared" si="0"/>
        <v>45579</v>
      </c>
      <c r="Q6" s="34">
        <f t="shared" si="0"/>
        <v>45580</v>
      </c>
      <c r="R6" s="34">
        <f t="shared" si="0"/>
        <v>45581</v>
      </c>
      <c r="S6" s="34">
        <f t="shared" si="0"/>
        <v>45582</v>
      </c>
      <c r="T6" s="34">
        <f t="shared" si="0"/>
        <v>45583</v>
      </c>
      <c r="U6" s="34">
        <f t="shared" si="0"/>
        <v>45584</v>
      </c>
      <c r="V6" s="34">
        <f t="shared" si="0"/>
        <v>45585</v>
      </c>
      <c r="W6" s="34">
        <f t="shared" si="0"/>
        <v>45586</v>
      </c>
      <c r="X6" s="34">
        <f t="shared" si="0"/>
        <v>45587</v>
      </c>
      <c r="Y6" s="34">
        <f t="shared" si="0"/>
        <v>45588</v>
      </c>
      <c r="Z6" s="34">
        <f t="shared" si="0"/>
        <v>45589</v>
      </c>
      <c r="AA6" s="34">
        <f t="shared" si="0"/>
        <v>45590</v>
      </c>
      <c r="AB6" s="34">
        <f t="shared" si="0"/>
        <v>45591</v>
      </c>
      <c r="AC6" s="34">
        <f t="shared" si="0"/>
        <v>45592</v>
      </c>
      <c r="AD6" s="34">
        <f t="shared" si="0"/>
        <v>45593</v>
      </c>
      <c r="AE6" s="34">
        <f t="shared" si="0"/>
        <v>45594</v>
      </c>
      <c r="AF6" s="34">
        <f t="shared" si="0"/>
        <v>45595</v>
      </c>
      <c r="AG6" s="104">
        <f t="shared" si="0"/>
        <v>45596</v>
      </c>
      <c r="AH6" s="353" t="s">
        <v>23</v>
      </c>
      <c r="AI6" s="355" t="s">
        <v>24</v>
      </c>
      <c r="AJ6" s="338" t="s">
        <v>25</v>
      </c>
      <c r="AK6" s="334" t="s">
        <v>30</v>
      </c>
      <c r="AL6" s="334" t="s">
        <v>48</v>
      </c>
      <c r="AM6" s="340" t="s">
        <v>26</v>
      </c>
      <c r="AN6" s="190"/>
      <c r="AO6" s="190"/>
      <c r="AP6" s="342" t="s">
        <v>27</v>
      </c>
      <c r="AQ6" s="328" t="s">
        <v>28</v>
      </c>
      <c r="AR6" s="330" t="s">
        <v>29</v>
      </c>
      <c r="AS6" s="377" t="s">
        <v>36</v>
      </c>
      <c r="AT6" s="326" t="s">
        <v>49</v>
      </c>
    </row>
    <row r="7" spans="1:65" ht="18" customHeight="1" thickBot="1" x14ac:dyDescent="0.3">
      <c r="B7" s="325"/>
      <c r="C7" s="162">
        <f>WEEKDAY(C6)</f>
        <v>3</v>
      </c>
      <c r="D7" s="162">
        <f t="shared" ref="D7:AG7" si="1">WEEKDAY(D6)</f>
        <v>4</v>
      </c>
      <c r="E7" s="162">
        <f t="shared" si="1"/>
        <v>5</v>
      </c>
      <c r="F7" s="162">
        <f t="shared" si="1"/>
        <v>6</v>
      </c>
      <c r="G7" s="162">
        <f t="shared" si="1"/>
        <v>7</v>
      </c>
      <c r="H7" s="162">
        <f t="shared" si="1"/>
        <v>1</v>
      </c>
      <c r="I7" s="162">
        <f t="shared" si="1"/>
        <v>2</v>
      </c>
      <c r="J7" s="162">
        <f t="shared" si="1"/>
        <v>3</v>
      </c>
      <c r="K7" s="162">
        <f t="shared" si="1"/>
        <v>4</v>
      </c>
      <c r="L7" s="162">
        <f t="shared" si="1"/>
        <v>5</v>
      </c>
      <c r="M7" s="162">
        <f t="shared" si="1"/>
        <v>6</v>
      </c>
      <c r="N7" s="162">
        <f t="shared" si="1"/>
        <v>7</v>
      </c>
      <c r="O7" s="162">
        <f t="shared" si="1"/>
        <v>1</v>
      </c>
      <c r="P7" s="162">
        <f t="shared" si="1"/>
        <v>2</v>
      </c>
      <c r="Q7" s="162">
        <f t="shared" si="1"/>
        <v>3</v>
      </c>
      <c r="R7" s="162">
        <f t="shared" si="1"/>
        <v>4</v>
      </c>
      <c r="S7" s="162">
        <f t="shared" si="1"/>
        <v>5</v>
      </c>
      <c r="T7" s="162">
        <f t="shared" si="1"/>
        <v>6</v>
      </c>
      <c r="U7" s="162">
        <f t="shared" si="1"/>
        <v>7</v>
      </c>
      <c r="V7" s="162">
        <f t="shared" si="1"/>
        <v>1</v>
      </c>
      <c r="W7" s="162">
        <f t="shared" si="1"/>
        <v>2</v>
      </c>
      <c r="X7" s="162">
        <f t="shared" si="1"/>
        <v>3</v>
      </c>
      <c r="Y7" s="162">
        <f t="shared" si="1"/>
        <v>4</v>
      </c>
      <c r="Z7" s="162">
        <f t="shared" si="1"/>
        <v>5</v>
      </c>
      <c r="AA7" s="162">
        <f t="shared" si="1"/>
        <v>6</v>
      </c>
      <c r="AB7" s="162">
        <f t="shared" si="1"/>
        <v>7</v>
      </c>
      <c r="AC7" s="162">
        <f t="shared" si="1"/>
        <v>1</v>
      </c>
      <c r="AD7" s="162">
        <f t="shared" si="1"/>
        <v>2</v>
      </c>
      <c r="AE7" s="162">
        <f t="shared" si="1"/>
        <v>3</v>
      </c>
      <c r="AF7" s="162">
        <f t="shared" si="1"/>
        <v>4</v>
      </c>
      <c r="AG7" s="163">
        <f t="shared" si="1"/>
        <v>5</v>
      </c>
      <c r="AH7" s="354"/>
      <c r="AI7" s="356"/>
      <c r="AJ7" s="339"/>
      <c r="AK7" s="335"/>
      <c r="AL7" s="335"/>
      <c r="AM7" s="341"/>
      <c r="AN7" s="190"/>
      <c r="AO7" s="190"/>
      <c r="AP7" s="343"/>
      <c r="AQ7" s="329"/>
      <c r="AR7" s="331"/>
      <c r="AS7" s="378"/>
      <c r="AT7" s="376"/>
    </row>
    <row r="8" spans="1:65" ht="21.95" customHeight="1" thickTop="1" x14ac:dyDescent="0.3">
      <c r="B8" s="323" t="str">
        <f>REPT('2 AVRIL'!B8,1)</f>
        <v>1</v>
      </c>
      <c r="C8" s="110"/>
      <c r="D8" s="110"/>
      <c r="E8" s="110"/>
      <c r="F8" s="110"/>
      <c r="G8" s="110"/>
      <c r="H8" s="110"/>
      <c r="I8" s="110"/>
      <c r="J8" s="43"/>
      <c r="K8" s="43"/>
      <c r="L8" s="43"/>
      <c r="M8" s="43"/>
      <c r="N8" s="108"/>
      <c r="O8" s="43"/>
      <c r="P8" s="108"/>
      <c r="Q8" s="43"/>
      <c r="R8" s="43"/>
      <c r="S8" s="108"/>
      <c r="T8" s="43"/>
      <c r="U8" s="43"/>
      <c r="V8" s="43"/>
      <c r="W8" s="43"/>
      <c r="X8" s="43"/>
      <c r="Y8" s="43"/>
      <c r="Z8" s="43"/>
      <c r="AA8" s="108"/>
      <c r="AB8" s="43"/>
      <c r="AC8" s="43"/>
      <c r="AD8" s="43"/>
      <c r="AE8" s="43"/>
      <c r="AF8" s="108"/>
      <c r="AG8" s="153"/>
      <c r="AH8" s="231">
        <f t="shared" ref="AH8:AH22" si="2">SUM(AI8:AM8,AL8:AL8)</f>
        <v>0</v>
      </c>
      <c r="AI8" s="135">
        <f t="shared" ref="AI8:AI22" si="3">COUNTIF(C8:AG8,"J")</f>
        <v>0</v>
      </c>
      <c r="AJ8" s="123">
        <f t="shared" ref="AJ8:AJ22" si="4">COUNTIF(C8:AG8,"N")</f>
        <v>0</v>
      </c>
      <c r="AK8" s="181">
        <f t="shared" ref="AK8:AK22" si="5">COUNTIF(B8:AF8,"JF")</f>
        <v>0</v>
      </c>
      <c r="AL8" s="181">
        <f t="shared" ref="AL8:AL22" si="6">COUNTIF(C8:AG8,"NF")</f>
        <v>0</v>
      </c>
      <c r="AM8" s="192">
        <f t="shared" ref="AM8:AM22" si="7">COUNTIF(C8:AG8,"F")</f>
        <v>0</v>
      </c>
      <c r="AN8" s="191"/>
      <c r="AO8" s="191"/>
      <c r="AP8" s="194">
        <f t="shared" ref="AP8:AP22" si="8">COUNTIF(C8:AG8,"RC")</f>
        <v>0</v>
      </c>
      <c r="AQ8" s="130">
        <f t="shared" ref="AQ8:AQ22" si="9">COUNTIF(C8:AG8,"R")</f>
        <v>0</v>
      </c>
      <c r="AR8" s="10">
        <f t="shared" ref="AR8:AR22" si="10">COUNTIF(C8:AG8,"CP")</f>
        <v>0</v>
      </c>
      <c r="AS8" s="226">
        <f t="shared" ref="AS8:AS22" si="11">COUNTIF(C8:AG8,"AM")</f>
        <v>0</v>
      </c>
      <c r="AT8" s="239">
        <f>SUM('1 MAI'!AH8,'1 JUIN'!AH8,'1 JUILLET'!AH8,'1 AOUT'!AH8,'1 SEPTEMBRE'!AH8,'1 OCTOBRE'!AH8)</f>
        <v>0</v>
      </c>
    </row>
    <row r="9" spans="1:65" ht="21.95" customHeight="1" x14ac:dyDescent="0.3">
      <c r="B9" s="323" t="str">
        <f>REPT('2 AVRIL'!B9,1)</f>
        <v>2</v>
      </c>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231">
        <f t="shared" si="2"/>
        <v>0</v>
      </c>
      <c r="AI9" s="135">
        <f t="shared" si="3"/>
        <v>0</v>
      </c>
      <c r="AJ9" s="123">
        <f t="shared" si="4"/>
        <v>0</v>
      </c>
      <c r="AK9" s="182">
        <f t="shared" si="5"/>
        <v>0</v>
      </c>
      <c r="AL9" s="182">
        <f t="shared" si="6"/>
        <v>0</v>
      </c>
      <c r="AM9" s="192">
        <f t="shared" si="7"/>
        <v>0</v>
      </c>
      <c r="AN9" s="191"/>
      <c r="AO9" s="191"/>
      <c r="AP9" s="194">
        <f t="shared" si="8"/>
        <v>0</v>
      </c>
      <c r="AQ9" s="130">
        <f t="shared" si="9"/>
        <v>0</v>
      </c>
      <c r="AR9" s="10">
        <f t="shared" si="10"/>
        <v>0</v>
      </c>
      <c r="AS9" s="226">
        <f t="shared" si="11"/>
        <v>0</v>
      </c>
      <c r="AT9" s="240">
        <f>SUM('1 MAI'!AH9,'1 JUIN'!AH9,'1 JUILLET'!AH9,'1 AOUT'!AH9,'1 SEPTEMBRE'!AH9,'1 OCTOBRE'!AH9)</f>
        <v>0</v>
      </c>
    </row>
    <row r="10" spans="1:65" ht="21.95" customHeight="1" x14ac:dyDescent="0.3">
      <c r="B10" s="323" t="str">
        <f>REPT('2 AVRIL'!B10,1)</f>
        <v>3</v>
      </c>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231">
        <f t="shared" si="2"/>
        <v>0</v>
      </c>
      <c r="AI10" s="135">
        <f t="shared" si="3"/>
        <v>0</v>
      </c>
      <c r="AJ10" s="123">
        <f t="shared" si="4"/>
        <v>0</v>
      </c>
      <c r="AK10" s="182">
        <f t="shared" si="5"/>
        <v>0</v>
      </c>
      <c r="AL10" s="182">
        <f t="shared" si="6"/>
        <v>0</v>
      </c>
      <c r="AM10" s="192">
        <f t="shared" si="7"/>
        <v>0</v>
      </c>
      <c r="AN10" s="191"/>
      <c r="AO10" s="191"/>
      <c r="AP10" s="194">
        <f t="shared" si="8"/>
        <v>0</v>
      </c>
      <c r="AQ10" s="130">
        <f t="shared" si="9"/>
        <v>0</v>
      </c>
      <c r="AR10" s="10">
        <f t="shared" si="10"/>
        <v>0</v>
      </c>
      <c r="AS10" s="226">
        <f t="shared" si="11"/>
        <v>0</v>
      </c>
      <c r="AT10" s="240">
        <f>SUM('1 MAI'!AH10,'1 JUIN'!AH10,'1 JUILLET'!AH10,'1 AOUT'!AH10,'1 SEPTEMBRE'!AH10,'1 OCTOBRE'!AH10)</f>
        <v>0</v>
      </c>
    </row>
    <row r="11" spans="1:65" ht="21.95" customHeight="1" x14ac:dyDescent="0.3">
      <c r="B11" s="323" t="str">
        <f>REPT('2 AVRIL'!B11,1)</f>
        <v>4</v>
      </c>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231">
        <f t="shared" si="2"/>
        <v>0</v>
      </c>
      <c r="AI11" s="135">
        <f t="shared" si="3"/>
        <v>0</v>
      </c>
      <c r="AJ11" s="123">
        <f t="shared" si="4"/>
        <v>0</v>
      </c>
      <c r="AK11" s="182">
        <f t="shared" si="5"/>
        <v>0</v>
      </c>
      <c r="AL11" s="182">
        <f t="shared" si="6"/>
        <v>0</v>
      </c>
      <c r="AM11" s="192">
        <f t="shared" si="7"/>
        <v>0</v>
      </c>
      <c r="AN11" s="191"/>
      <c r="AO11" s="191"/>
      <c r="AP11" s="194">
        <f t="shared" si="8"/>
        <v>0</v>
      </c>
      <c r="AQ11" s="130">
        <f t="shared" si="9"/>
        <v>0</v>
      </c>
      <c r="AR11" s="10">
        <f t="shared" si="10"/>
        <v>0</v>
      </c>
      <c r="AS11" s="226">
        <f t="shared" si="11"/>
        <v>0</v>
      </c>
      <c r="AT11" s="240">
        <f>SUM('1 MAI'!AH11,'1 JUIN'!AH11,'1 JUILLET'!AH11,'1 AOUT'!AH11,'1 SEPTEMBRE'!AH11,'1 OCTOBRE'!AH11)</f>
        <v>0</v>
      </c>
    </row>
    <row r="12" spans="1:65" ht="21.95" customHeight="1" x14ac:dyDescent="0.3">
      <c r="B12" s="323" t="str">
        <f>REPT('2 AVRIL'!B12,1)</f>
        <v>5</v>
      </c>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231">
        <f t="shared" si="2"/>
        <v>0</v>
      </c>
      <c r="AI12" s="135">
        <f t="shared" si="3"/>
        <v>0</v>
      </c>
      <c r="AJ12" s="123">
        <f t="shared" si="4"/>
        <v>0</v>
      </c>
      <c r="AK12" s="182">
        <f t="shared" si="5"/>
        <v>0</v>
      </c>
      <c r="AL12" s="182">
        <f t="shared" si="6"/>
        <v>0</v>
      </c>
      <c r="AM12" s="192">
        <f t="shared" si="7"/>
        <v>0</v>
      </c>
      <c r="AN12" s="191"/>
      <c r="AO12" s="191"/>
      <c r="AP12" s="194">
        <f t="shared" si="8"/>
        <v>0</v>
      </c>
      <c r="AQ12" s="130">
        <f t="shared" si="9"/>
        <v>0</v>
      </c>
      <c r="AR12" s="10">
        <f t="shared" si="10"/>
        <v>0</v>
      </c>
      <c r="AS12" s="226">
        <f t="shared" si="11"/>
        <v>0</v>
      </c>
      <c r="AT12" s="240">
        <f>SUM('1 MAI'!AH12,'1 JUIN'!AH12,'1 JUILLET'!AH12,'1 AOUT'!AH12,'1 SEPTEMBRE'!AH12,'1 OCTOBRE'!AH12)</f>
        <v>0</v>
      </c>
    </row>
    <row r="13" spans="1:65" ht="21.95" customHeight="1" x14ac:dyDescent="0.3">
      <c r="B13" s="323" t="str">
        <f>REPT('2 AVRIL'!B13,1)</f>
        <v>6</v>
      </c>
      <c r="C13" s="42"/>
      <c r="D13" s="42"/>
      <c r="E13" s="45"/>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231">
        <f t="shared" si="2"/>
        <v>0</v>
      </c>
      <c r="AI13" s="135">
        <f t="shared" si="3"/>
        <v>0</v>
      </c>
      <c r="AJ13" s="123">
        <f t="shared" si="4"/>
        <v>0</v>
      </c>
      <c r="AK13" s="182">
        <f t="shared" si="5"/>
        <v>0</v>
      </c>
      <c r="AL13" s="182">
        <f t="shared" si="6"/>
        <v>0</v>
      </c>
      <c r="AM13" s="192">
        <f t="shared" si="7"/>
        <v>0</v>
      </c>
      <c r="AN13" s="191"/>
      <c r="AO13" s="191"/>
      <c r="AP13" s="194">
        <f t="shared" si="8"/>
        <v>0</v>
      </c>
      <c r="AQ13" s="130">
        <f t="shared" si="9"/>
        <v>0</v>
      </c>
      <c r="AR13" s="10">
        <f t="shared" si="10"/>
        <v>0</v>
      </c>
      <c r="AS13" s="226">
        <f t="shared" si="11"/>
        <v>0</v>
      </c>
      <c r="AT13" s="240">
        <f>SUM('1 MAI'!AH13,'1 JUIN'!AH13,'1 JUILLET'!AH13,'1 AOUT'!AH13,'1 SEPTEMBRE'!AH13,'1 OCTOBRE'!AH13)</f>
        <v>0</v>
      </c>
    </row>
    <row r="14" spans="1:65" ht="21.95" customHeight="1" x14ac:dyDescent="0.25">
      <c r="B14" s="323" t="str">
        <f>REPT('2 AVRIL'!B14,1)</f>
        <v>7</v>
      </c>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231">
        <f t="shared" si="2"/>
        <v>0</v>
      </c>
      <c r="AI14" s="135">
        <f t="shared" si="3"/>
        <v>0</v>
      </c>
      <c r="AJ14" s="123">
        <f t="shared" si="4"/>
        <v>0</v>
      </c>
      <c r="AK14" s="182">
        <f t="shared" si="5"/>
        <v>0</v>
      </c>
      <c r="AL14" s="182">
        <f t="shared" si="6"/>
        <v>0</v>
      </c>
      <c r="AM14" s="192">
        <f t="shared" si="7"/>
        <v>0</v>
      </c>
      <c r="AN14" s="191"/>
      <c r="AO14" s="191"/>
      <c r="AP14" s="194">
        <f t="shared" si="8"/>
        <v>0</v>
      </c>
      <c r="AQ14" s="130">
        <f t="shared" si="9"/>
        <v>0</v>
      </c>
      <c r="AR14" s="10">
        <f t="shared" si="10"/>
        <v>0</v>
      </c>
      <c r="AS14" s="226">
        <f t="shared" si="11"/>
        <v>0</v>
      </c>
      <c r="AT14" s="240">
        <f>SUM('1 MAI'!AH14,'1 JUIN'!AH14,'1 JUILLET'!AH14,'1 AOUT'!AH14,'1 SEPTEMBRE'!AH14,'1 OCTOBRE'!AH14)</f>
        <v>0</v>
      </c>
    </row>
    <row r="15" spans="1:65" ht="21.95" customHeight="1" x14ac:dyDescent="0.3">
      <c r="B15" s="323" t="str">
        <f>REPT('2 AVRIL'!B15,1)</f>
        <v>8</v>
      </c>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231">
        <f t="shared" si="2"/>
        <v>0</v>
      </c>
      <c r="AI15" s="135">
        <f t="shared" si="3"/>
        <v>0</v>
      </c>
      <c r="AJ15" s="123">
        <f t="shared" si="4"/>
        <v>0</v>
      </c>
      <c r="AK15" s="182">
        <f t="shared" si="5"/>
        <v>0</v>
      </c>
      <c r="AL15" s="182">
        <f t="shared" si="6"/>
        <v>0</v>
      </c>
      <c r="AM15" s="192">
        <f t="shared" si="7"/>
        <v>0</v>
      </c>
      <c r="AN15" s="191"/>
      <c r="AO15" s="191"/>
      <c r="AP15" s="194">
        <f t="shared" si="8"/>
        <v>0</v>
      </c>
      <c r="AQ15" s="130">
        <f t="shared" si="9"/>
        <v>0</v>
      </c>
      <c r="AR15" s="10">
        <f t="shared" si="10"/>
        <v>0</v>
      </c>
      <c r="AS15" s="226">
        <f t="shared" si="11"/>
        <v>0</v>
      </c>
      <c r="AT15" s="240">
        <f>SUM('1 MAI'!AH15,'1 JUIN'!AH15,'1 JUILLET'!AH15,'1 AOUT'!AH15,'1 SEPTEMBRE'!AH15,'1 OCTOBRE'!AH15)</f>
        <v>0</v>
      </c>
    </row>
    <row r="16" spans="1:65" ht="21.95" customHeight="1" x14ac:dyDescent="0.3">
      <c r="B16" s="323" t="str">
        <f>REPT('2 AVRIL'!B16,1)</f>
        <v>9</v>
      </c>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231">
        <f t="shared" si="2"/>
        <v>0</v>
      </c>
      <c r="AI16" s="135">
        <f t="shared" si="3"/>
        <v>0</v>
      </c>
      <c r="AJ16" s="123">
        <f t="shared" si="4"/>
        <v>0</v>
      </c>
      <c r="AK16" s="182">
        <f t="shared" si="5"/>
        <v>0</v>
      </c>
      <c r="AL16" s="182">
        <f t="shared" si="6"/>
        <v>0</v>
      </c>
      <c r="AM16" s="192">
        <f t="shared" si="7"/>
        <v>0</v>
      </c>
      <c r="AN16" s="191"/>
      <c r="AO16" s="191"/>
      <c r="AP16" s="194">
        <f t="shared" si="8"/>
        <v>0</v>
      </c>
      <c r="AQ16" s="130">
        <f t="shared" si="9"/>
        <v>0</v>
      </c>
      <c r="AR16" s="10">
        <f t="shared" si="10"/>
        <v>0</v>
      </c>
      <c r="AS16" s="226">
        <f t="shared" si="11"/>
        <v>0</v>
      </c>
      <c r="AT16" s="240">
        <f>SUM('1 MAI'!AH16,'1 JUIN'!AH16,'1 JUILLET'!AH16,'1 AOUT'!AH16,'1 SEPTEMBRE'!AH16,'1 OCTOBRE'!AH16)</f>
        <v>0</v>
      </c>
    </row>
    <row r="17" spans="1:46" ht="21.95" customHeight="1" x14ac:dyDescent="0.25">
      <c r="B17" s="323" t="str">
        <f>REPT('2 AVRIL'!B17,1)</f>
        <v>10</v>
      </c>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231">
        <f t="shared" si="2"/>
        <v>0</v>
      </c>
      <c r="AI17" s="135">
        <f t="shared" si="3"/>
        <v>0</v>
      </c>
      <c r="AJ17" s="123">
        <f t="shared" si="4"/>
        <v>0</v>
      </c>
      <c r="AK17" s="182">
        <f t="shared" si="5"/>
        <v>0</v>
      </c>
      <c r="AL17" s="182">
        <f t="shared" si="6"/>
        <v>0</v>
      </c>
      <c r="AM17" s="192">
        <f t="shared" si="7"/>
        <v>0</v>
      </c>
      <c r="AN17" s="191"/>
      <c r="AO17" s="191"/>
      <c r="AP17" s="194">
        <f t="shared" si="8"/>
        <v>0</v>
      </c>
      <c r="AQ17" s="130">
        <f t="shared" si="9"/>
        <v>0</v>
      </c>
      <c r="AR17" s="10">
        <f t="shared" si="10"/>
        <v>0</v>
      </c>
      <c r="AS17" s="226">
        <f t="shared" si="11"/>
        <v>0</v>
      </c>
      <c r="AT17" s="240">
        <f>SUM('1 MAI'!AH17,'1 JUIN'!AH17,'1 JUILLET'!AH17,'1 AOUT'!AH17,'1 SEPTEMBRE'!AH17,'1 OCTOBRE'!AH17)</f>
        <v>0</v>
      </c>
    </row>
    <row r="18" spans="1:46" ht="21.95" customHeight="1" x14ac:dyDescent="0.25">
      <c r="B18" s="323" t="str">
        <f>REPT('2 AVRIL'!B18,1)</f>
        <v>11</v>
      </c>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231">
        <f t="shared" si="2"/>
        <v>0</v>
      </c>
      <c r="AI18" s="135">
        <f t="shared" si="3"/>
        <v>0</v>
      </c>
      <c r="AJ18" s="123">
        <f t="shared" si="4"/>
        <v>0</v>
      </c>
      <c r="AK18" s="182">
        <f t="shared" si="5"/>
        <v>0</v>
      </c>
      <c r="AL18" s="182">
        <f t="shared" si="6"/>
        <v>0</v>
      </c>
      <c r="AM18" s="192">
        <f t="shared" si="7"/>
        <v>0</v>
      </c>
      <c r="AN18" s="191"/>
      <c r="AO18" s="191"/>
      <c r="AP18" s="194">
        <f t="shared" si="8"/>
        <v>0</v>
      </c>
      <c r="AQ18" s="130">
        <f t="shared" si="9"/>
        <v>0</v>
      </c>
      <c r="AR18" s="10">
        <f t="shared" si="10"/>
        <v>0</v>
      </c>
      <c r="AS18" s="226">
        <f t="shared" si="11"/>
        <v>0</v>
      </c>
      <c r="AT18" s="240">
        <f>SUM('1 MAI'!AH18,'1 JUIN'!AH18,'1 JUILLET'!AH18,'1 AOUT'!AH18,'1 SEPTEMBRE'!AH18,'1 OCTOBRE'!AH18)</f>
        <v>0</v>
      </c>
    </row>
    <row r="19" spans="1:46" ht="21.95" customHeight="1" x14ac:dyDescent="0.3">
      <c r="B19" s="323" t="str">
        <f>REPT('2 AVRIL'!B19,1)</f>
        <v>12</v>
      </c>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231">
        <f t="shared" si="2"/>
        <v>0</v>
      </c>
      <c r="AI19" s="135">
        <f t="shared" si="3"/>
        <v>0</v>
      </c>
      <c r="AJ19" s="123">
        <f t="shared" si="4"/>
        <v>0</v>
      </c>
      <c r="AK19" s="182">
        <f t="shared" si="5"/>
        <v>0</v>
      </c>
      <c r="AL19" s="182">
        <f t="shared" si="6"/>
        <v>0</v>
      </c>
      <c r="AM19" s="192">
        <f t="shared" si="7"/>
        <v>0</v>
      </c>
      <c r="AN19" s="191"/>
      <c r="AO19" s="191"/>
      <c r="AP19" s="194">
        <f t="shared" si="8"/>
        <v>0</v>
      </c>
      <c r="AQ19" s="130">
        <f t="shared" si="9"/>
        <v>0</v>
      </c>
      <c r="AR19" s="10">
        <f t="shared" si="10"/>
        <v>0</v>
      </c>
      <c r="AS19" s="226">
        <f t="shared" si="11"/>
        <v>0</v>
      </c>
      <c r="AT19" s="240">
        <f>SUM('1 MAI'!AH19,'1 JUIN'!AH19,'1 JUILLET'!AH19,'1 AOUT'!AH19,'1 SEPTEMBRE'!AH19,'1 OCTOBRE'!AH19)</f>
        <v>0</v>
      </c>
    </row>
    <row r="20" spans="1:46" ht="21.95" customHeight="1" x14ac:dyDescent="0.25">
      <c r="B20" s="323" t="str">
        <f>REPT('2 AVRIL'!B20,1)</f>
        <v>13</v>
      </c>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231">
        <f t="shared" si="2"/>
        <v>0</v>
      </c>
      <c r="AI20" s="135">
        <f t="shared" si="3"/>
        <v>0</v>
      </c>
      <c r="AJ20" s="123">
        <f t="shared" si="4"/>
        <v>0</v>
      </c>
      <c r="AK20" s="182">
        <f t="shared" si="5"/>
        <v>0</v>
      </c>
      <c r="AL20" s="182">
        <f t="shared" si="6"/>
        <v>0</v>
      </c>
      <c r="AM20" s="192">
        <f t="shared" si="7"/>
        <v>0</v>
      </c>
      <c r="AN20" s="191"/>
      <c r="AO20" s="191"/>
      <c r="AP20" s="194">
        <f t="shared" si="8"/>
        <v>0</v>
      </c>
      <c r="AQ20" s="130">
        <f t="shared" si="9"/>
        <v>0</v>
      </c>
      <c r="AR20" s="10">
        <f t="shared" si="10"/>
        <v>0</v>
      </c>
      <c r="AS20" s="226">
        <f t="shared" si="11"/>
        <v>0</v>
      </c>
      <c r="AT20" s="240">
        <f>SUM('1 MAI'!AH20,'1 JUIN'!AH20,'1 JUILLET'!AH20,'1 AOUT'!AH20,'1 SEPTEMBRE'!AH20,'1 OCTOBRE'!AH20)</f>
        <v>0</v>
      </c>
    </row>
    <row r="21" spans="1:46" ht="21.95" customHeight="1" x14ac:dyDescent="0.25">
      <c r="B21" s="323" t="str">
        <f>REPT('2 AVRIL'!B21,1)</f>
        <v>14</v>
      </c>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231">
        <f t="shared" si="2"/>
        <v>0</v>
      </c>
      <c r="AI21" s="135">
        <f t="shared" si="3"/>
        <v>0</v>
      </c>
      <c r="AJ21" s="123">
        <f t="shared" si="4"/>
        <v>0</v>
      </c>
      <c r="AK21" s="182">
        <f t="shared" si="5"/>
        <v>0</v>
      </c>
      <c r="AL21" s="182">
        <f t="shared" si="6"/>
        <v>0</v>
      </c>
      <c r="AM21" s="192">
        <f t="shared" si="7"/>
        <v>0</v>
      </c>
      <c r="AN21" s="191"/>
      <c r="AO21" s="191"/>
      <c r="AP21" s="194">
        <f t="shared" si="8"/>
        <v>0</v>
      </c>
      <c r="AQ21" s="130">
        <f t="shared" si="9"/>
        <v>0</v>
      </c>
      <c r="AR21" s="10">
        <f t="shared" si="10"/>
        <v>0</v>
      </c>
      <c r="AS21" s="226">
        <f t="shared" si="11"/>
        <v>0</v>
      </c>
      <c r="AT21" s="240">
        <f>SUM('1 MAI'!AH21,'1 JUIN'!AH21,'1 JUILLET'!AH21,'1 AOUT'!AH21,'1 SEPTEMBRE'!AH21,'1 OCTOBRE'!AH21)</f>
        <v>0</v>
      </c>
    </row>
    <row r="22" spans="1:46" ht="21.95" customHeight="1" thickBot="1" x14ac:dyDescent="0.3">
      <c r="B22" s="323" t="str">
        <f>REPT('2 AVRIL'!B22,1)</f>
        <v>15</v>
      </c>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232">
        <f t="shared" si="2"/>
        <v>0</v>
      </c>
      <c r="AI22" s="149">
        <f t="shared" si="3"/>
        <v>0</v>
      </c>
      <c r="AJ22" s="150">
        <f t="shared" si="4"/>
        <v>0</v>
      </c>
      <c r="AK22" s="183">
        <f t="shared" si="5"/>
        <v>0</v>
      </c>
      <c r="AL22" s="183">
        <f t="shared" si="6"/>
        <v>0</v>
      </c>
      <c r="AM22" s="193">
        <f t="shared" si="7"/>
        <v>0</v>
      </c>
      <c r="AN22" s="191"/>
      <c r="AO22" s="191"/>
      <c r="AP22" s="195">
        <f t="shared" si="8"/>
        <v>0</v>
      </c>
      <c r="AQ22" s="151">
        <f t="shared" si="9"/>
        <v>0</v>
      </c>
      <c r="AR22" s="152">
        <f t="shared" si="10"/>
        <v>0</v>
      </c>
      <c r="AS22" s="227">
        <f t="shared" si="11"/>
        <v>0</v>
      </c>
      <c r="AT22" s="241">
        <f>SUM('1 MAI'!AH22,'1 JUIN'!AH22,'1 JUILLET'!AH22,'1 AOUT'!AH22,'1 SEPTEMBRE'!AH22,'1 OCTOBRE'!AH22)</f>
        <v>0</v>
      </c>
    </row>
    <row r="23" spans="1:46" ht="21.95"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c r="AQ23" s="12"/>
      <c r="AR23" s="12"/>
      <c r="AS23" s="12"/>
      <c r="AT23" s="12"/>
    </row>
    <row r="24" spans="1:46" ht="21.95" customHeight="1" x14ac:dyDescent="0.25">
      <c r="B24" s="129" t="s">
        <v>25</v>
      </c>
      <c r="C24" s="122">
        <f t="shared" ref="C24:AG24" si="13">COUNTIF(C8:C22,"N")</f>
        <v>0</v>
      </c>
      <c r="D24" s="122">
        <f t="shared" si="13"/>
        <v>0</v>
      </c>
      <c r="E24" s="122">
        <f t="shared" si="13"/>
        <v>0</v>
      </c>
      <c r="F24" s="122">
        <f t="shared" si="13"/>
        <v>0</v>
      </c>
      <c r="G24" s="122">
        <f t="shared" si="13"/>
        <v>0</v>
      </c>
      <c r="H24" s="122">
        <f t="shared" si="13"/>
        <v>0</v>
      </c>
      <c r="I24" s="122">
        <f t="shared" si="13"/>
        <v>0</v>
      </c>
      <c r="J24" s="122">
        <f t="shared" si="13"/>
        <v>0</v>
      </c>
      <c r="K24" s="122">
        <f t="shared" si="13"/>
        <v>0</v>
      </c>
      <c r="L24" s="122">
        <f t="shared" si="13"/>
        <v>0</v>
      </c>
      <c r="M24" s="122">
        <f t="shared" si="13"/>
        <v>0</v>
      </c>
      <c r="N24" s="122">
        <f t="shared" si="13"/>
        <v>0</v>
      </c>
      <c r="O24" s="122">
        <f t="shared" si="13"/>
        <v>0</v>
      </c>
      <c r="P24" s="122">
        <f t="shared" si="13"/>
        <v>0</v>
      </c>
      <c r="Q24" s="122">
        <f t="shared" si="13"/>
        <v>0</v>
      </c>
      <c r="R24" s="122">
        <f t="shared" si="13"/>
        <v>0</v>
      </c>
      <c r="S24" s="122">
        <f t="shared" si="13"/>
        <v>0</v>
      </c>
      <c r="T24" s="122">
        <f t="shared" si="13"/>
        <v>0</v>
      </c>
      <c r="U24" s="122">
        <f t="shared" si="13"/>
        <v>0</v>
      </c>
      <c r="V24" s="122">
        <f t="shared" si="13"/>
        <v>0</v>
      </c>
      <c r="W24" s="122">
        <f t="shared" si="13"/>
        <v>0</v>
      </c>
      <c r="X24" s="122">
        <f t="shared" si="13"/>
        <v>0</v>
      </c>
      <c r="Y24" s="122">
        <f t="shared" si="13"/>
        <v>0</v>
      </c>
      <c r="Z24" s="122">
        <f t="shared" si="13"/>
        <v>0</v>
      </c>
      <c r="AA24" s="122">
        <f t="shared" si="13"/>
        <v>0</v>
      </c>
      <c r="AB24" s="122">
        <f t="shared" si="13"/>
        <v>0</v>
      </c>
      <c r="AC24" s="122">
        <f t="shared" si="13"/>
        <v>0</v>
      </c>
      <c r="AD24" s="122">
        <f t="shared" si="13"/>
        <v>0</v>
      </c>
      <c r="AE24" s="122">
        <f t="shared" si="13"/>
        <v>0</v>
      </c>
      <c r="AF24" s="122">
        <f t="shared" si="13"/>
        <v>0</v>
      </c>
      <c r="AG24" s="125">
        <f t="shared" si="13"/>
        <v>0</v>
      </c>
      <c r="AQ24" s="12"/>
      <c r="AR24" s="12"/>
      <c r="AS24" s="12"/>
      <c r="AT24" s="12"/>
    </row>
    <row r="25" spans="1:46" ht="21.95"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c r="AQ25" s="12"/>
      <c r="AR25" s="12"/>
      <c r="AS25" s="12"/>
      <c r="AT25" s="12"/>
    </row>
    <row r="26" spans="1:46" s="18" customFormat="1" ht="21.95" customHeight="1" x14ac:dyDescent="0.3">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row>
    <row r="27" spans="1:46" s="18" customFormat="1" ht="21.95" customHeight="1" x14ac:dyDescent="0.25">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row>
    <row r="28" spans="1:46" s="18" customFormat="1" ht="21.95" customHeight="1" thickBot="1" x14ac:dyDescent="0.3">
      <c r="B28" s="228" t="s">
        <v>34</v>
      </c>
      <c r="C28" s="229">
        <f t="shared" ref="C28:AG28" si="17">SUM(C23:C24,C25:C27)</f>
        <v>0</v>
      </c>
      <c r="D28" s="229">
        <f t="shared" si="17"/>
        <v>0</v>
      </c>
      <c r="E28" s="229">
        <f t="shared" si="17"/>
        <v>0</v>
      </c>
      <c r="F28" s="229">
        <f t="shared" si="17"/>
        <v>0</v>
      </c>
      <c r="G28" s="229">
        <f t="shared" si="17"/>
        <v>0</v>
      </c>
      <c r="H28" s="229">
        <f t="shared" si="17"/>
        <v>0</v>
      </c>
      <c r="I28" s="229">
        <f t="shared" si="17"/>
        <v>0</v>
      </c>
      <c r="J28" s="229">
        <f t="shared" si="17"/>
        <v>0</v>
      </c>
      <c r="K28" s="229">
        <f t="shared" si="17"/>
        <v>0</v>
      </c>
      <c r="L28" s="229">
        <f t="shared" si="17"/>
        <v>0</v>
      </c>
      <c r="M28" s="229">
        <f t="shared" si="17"/>
        <v>0</v>
      </c>
      <c r="N28" s="229">
        <f t="shared" si="17"/>
        <v>0</v>
      </c>
      <c r="O28" s="229">
        <f t="shared" si="17"/>
        <v>0</v>
      </c>
      <c r="P28" s="229">
        <f t="shared" si="17"/>
        <v>0</v>
      </c>
      <c r="Q28" s="229">
        <f t="shared" si="17"/>
        <v>0</v>
      </c>
      <c r="R28" s="229">
        <f t="shared" si="17"/>
        <v>0</v>
      </c>
      <c r="S28" s="229">
        <f t="shared" si="17"/>
        <v>0</v>
      </c>
      <c r="T28" s="229">
        <f t="shared" si="17"/>
        <v>0</v>
      </c>
      <c r="U28" s="229">
        <f t="shared" si="17"/>
        <v>0</v>
      </c>
      <c r="V28" s="229">
        <f t="shared" si="17"/>
        <v>0</v>
      </c>
      <c r="W28" s="229">
        <f t="shared" si="17"/>
        <v>0</v>
      </c>
      <c r="X28" s="229">
        <f t="shared" si="17"/>
        <v>0</v>
      </c>
      <c r="Y28" s="229">
        <f t="shared" si="17"/>
        <v>0</v>
      </c>
      <c r="Z28" s="229">
        <f t="shared" si="17"/>
        <v>0</v>
      </c>
      <c r="AA28" s="229">
        <f t="shared" si="17"/>
        <v>0</v>
      </c>
      <c r="AB28" s="229">
        <f t="shared" si="17"/>
        <v>0</v>
      </c>
      <c r="AC28" s="229">
        <f t="shared" si="17"/>
        <v>0</v>
      </c>
      <c r="AD28" s="229">
        <f t="shared" si="17"/>
        <v>0</v>
      </c>
      <c r="AE28" s="229">
        <f t="shared" si="17"/>
        <v>0</v>
      </c>
      <c r="AF28" s="229">
        <f t="shared" si="17"/>
        <v>0</v>
      </c>
      <c r="AG28" s="230">
        <f t="shared" si="17"/>
        <v>0</v>
      </c>
    </row>
    <row r="29" spans="1:46" s="18" customFormat="1" ht="21.95"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1:46" ht="21.95" customHeight="1"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c r="AQ30" s="12"/>
      <c r="AR30" s="12"/>
      <c r="AS30" s="12"/>
      <c r="AT30" s="12"/>
    </row>
    <row r="31" spans="1:46" ht="21.95" customHeight="1"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c r="AQ31" s="12"/>
      <c r="AR31" s="12"/>
      <c r="AS31" s="12"/>
      <c r="AT31" s="12"/>
    </row>
    <row r="32" spans="1:46" ht="21.95" customHeight="1"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c r="AQ32" s="12"/>
      <c r="AR32" s="12"/>
      <c r="AS32" s="12"/>
      <c r="AT32" s="12"/>
    </row>
    <row r="33" spans="1:33"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18" customFormat="1" x14ac:dyDescent="0.25">
      <c r="A34" s="186"/>
    </row>
    <row r="35" spans="1:33" s="18" customFormat="1" x14ac:dyDescent="0.25">
      <c r="A35" s="186"/>
    </row>
    <row r="36" spans="1:33" s="18" customFormat="1" x14ac:dyDescent="0.25"/>
    <row r="37" spans="1:33" s="18" customFormat="1" x14ac:dyDescent="0.25"/>
    <row r="38" spans="1:33" s="18" customFormat="1" x14ac:dyDescent="0.25"/>
    <row r="39" spans="1:33" s="18" customFormat="1" x14ac:dyDescent="0.25"/>
    <row r="40" spans="1:33" s="18" customFormat="1" x14ac:dyDescent="0.25"/>
    <row r="41" spans="1:33" s="18" customFormat="1" x14ac:dyDescent="0.25"/>
    <row r="42" spans="1:33" s="18" customFormat="1" x14ac:dyDescent="0.25">
      <c r="C42" s="321"/>
    </row>
    <row r="43" spans="1:33" s="18" customFormat="1" x14ac:dyDescent="0.25">
      <c r="C43" s="321"/>
    </row>
    <row r="44" spans="1:33" s="18" customFormat="1" x14ac:dyDescent="0.25">
      <c r="C44" s="321"/>
    </row>
    <row r="45" spans="1:33" s="18" customFormat="1" x14ac:dyDescent="0.25">
      <c r="C45" s="321"/>
    </row>
    <row r="46" spans="1:33" s="18" customFormat="1" x14ac:dyDescent="0.25">
      <c r="C46" s="321"/>
    </row>
    <row r="47" spans="1:33" s="18" customFormat="1" x14ac:dyDescent="0.25">
      <c r="C47" s="321"/>
    </row>
    <row r="48" spans="1:33" s="18" customFormat="1" x14ac:dyDescent="0.25">
      <c r="C48" s="321"/>
    </row>
    <row r="49" spans="3:3" s="18" customFormat="1" x14ac:dyDescent="0.25">
      <c r="C49" s="321"/>
    </row>
    <row r="50" spans="3:3" s="18" customFormat="1" x14ac:dyDescent="0.25">
      <c r="C50" s="321"/>
    </row>
    <row r="51" spans="3:3" s="18" customFormat="1" x14ac:dyDescent="0.25">
      <c r="C51" s="321"/>
    </row>
    <row r="52" spans="3:3" s="18" customFormat="1" x14ac:dyDescent="0.25">
      <c r="C52" s="321"/>
    </row>
    <row r="53" spans="3:3" s="18" customFormat="1" x14ac:dyDescent="0.25">
      <c r="C53" s="321"/>
    </row>
    <row r="54" spans="3:3" s="18" customFormat="1" x14ac:dyDescent="0.25">
      <c r="C54" s="321"/>
    </row>
    <row r="55" spans="3:3" s="18" customFormat="1" x14ac:dyDescent="0.25">
      <c r="C55" s="321"/>
    </row>
    <row r="56" spans="3:3" s="18" customFormat="1" x14ac:dyDescent="0.25">
      <c r="C56" s="321"/>
    </row>
    <row r="57" spans="3:3" s="18" customFormat="1" x14ac:dyDescent="0.25">
      <c r="C57" s="321"/>
    </row>
    <row r="58" spans="3:3" s="18" customFormat="1" x14ac:dyDescent="0.25">
      <c r="C58" s="321"/>
    </row>
    <row r="59" spans="3:3" s="18" customFormat="1" x14ac:dyDescent="0.25">
      <c r="C59" s="321"/>
    </row>
    <row r="60" spans="3:3" s="18" customFormat="1" x14ac:dyDescent="0.25">
      <c r="C60" s="321"/>
    </row>
    <row r="61" spans="3:3" s="18" customFormat="1" x14ac:dyDescent="0.25">
      <c r="C61" s="321"/>
    </row>
    <row r="62" spans="3:3" s="18" customFormat="1" x14ac:dyDescent="0.25">
      <c r="C62" s="321"/>
    </row>
    <row r="63" spans="3:3" s="18" customFormat="1" x14ac:dyDescent="0.25">
      <c r="C63" s="321"/>
    </row>
    <row r="64" spans="3:3" s="18" customFormat="1" x14ac:dyDescent="0.25">
      <c r="C64" s="321"/>
    </row>
    <row r="65" spans="3:3" s="18" customFormat="1" x14ac:dyDescent="0.25">
      <c r="C65" s="321"/>
    </row>
    <row r="66" spans="3:3" s="18" customFormat="1" x14ac:dyDescent="0.25">
      <c r="C66" s="321"/>
    </row>
    <row r="67" spans="3:3" s="18" customFormat="1" x14ac:dyDescent="0.25">
      <c r="C67" s="321"/>
    </row>
    <row r="68" spans="3:3" s="18" customFormat="1" x14ac:dyDescent="0.25">
      <c r="C68" s="321"/>
    </row>
    <row r="69" spans="3:3" s="18" customFormat="1" x14ac:dyDescent="0.25">
      <c r="C69" s="321"/>
    </row>
    <row r="70" spans="3:3" s="18" customFormat="1" x14ac:dyDescent="0.25">
      <c r="C70" s="321"/>
    </row>
    <row r="71" spans="3:3" s="18" customFormat="1" x14ac:dyDescent="0.25">
      <c r="C71" s="321"/>
    </row>
    <row r="72" spans="3:3" s="18" customFormat="1" x14ac:dyDescent="0.25">
      <c r="C72" s="321"/>
    </row>
    <row r="73" spans="3:3" s="18" customFormat="1" x14ac:dyDescent="0.25">
      <c r="C73" s="321"/>
    </row>
    <row r="74" spans="3:3" s="18" customFormat="1" x14ac:dyDescent="0.25">
      <c r="C74" s="321"/>
    </row>
    <row r="75" spans="3:3" s="18" customFormat="1" x14ac:dyDescent="0.25">
      <c r="C75" s="321"/>
    </row>
    <row r="76" spans="3:3" s="18" customFormat="1" x14ac:dyDescent="0.25">
      <c r="C76" s="321"/>
    </row>
    <row r="77" spans="3:3" s="18" customFormat="1" x14ac:dyDescent="0.25">
      <c r="C77" s="321"/>
    </row>
    <row r="78" spans="3:3" s="18" customFormat="1" x14ac:dyDescent="0.25">
      <c r="C78" s="321"/>
    </row>
    <row r="79" spans="3:3" s="18" customFormat="1" x14ac:dyDescent="0.25">
      <c r="C79" s="321"/>
    </row>
    <row r="80" spans="3:3" s="18" customFormat="1" x14ac:dyDescent="0.25">
      <c r="C80" s="321"/>
    </row>
    <row r="81" spans="3:3" s="18" customFormat="1" x14ac:dyDescent="0.25">
      <c r="C81" s="321"/>
    </row>
    <row r="82" spans="3:3" s="18" customFormat="1" x14ac:dyDescent="0.25">
      <c r="C82" s="321"/>
    </row>
    <row r="83" spans="3:3" s="18" customFormat="1" x14ac:dyDescent="0.25">
      <c r="C83" s="321"/>
    </row>
    <row r="84" spans="3:3" s="18" customFormat="1" x14ac:dyDescent="0.25">
      <c r="C84" s="321"/>
    </row>
    <row r="85" spans="3:3" s="18" customFormat="1" x14ac:dyDescent="0.25">
      <c r="C85" s="321"/>
    </row>
    <row r="86" spans="3:3" s="18" customFormat="1" x14ac:dyDescent="0.25">
      <c r="C86" s="321"/>
    </row>
    <row r="87" spans="3:3" s="18" customFormat="1" x14ac:dyDescent="0.25">
      <c r="C87" s="321"/>
    </row>
    <row r="88" spans="3:3" s="18" customFormat="1" x14ac:dyDescent="0.25">
      <c r="C88" s="321"/>
    </row>
    <row r="89" spans="3:3" s="18" customFormat="1" x14ac:dyDescent="0.25">
      <c r="C89" s="321"/>
    </row>
    <row r="90" spans="3:3" s="18" customFormat="1" x14ac:dyDescent="0.25">
      <c r="C90" s="321"/>
    </row>
    <row r="91" spans="3:3" s="18" customFormat="1" x14ac:dyDescent="0.25">
      <c r="C91" s="321"/>
    </row>
    <row r="92" spans="3:3" s="18" customFormat="1" x14ac:dyDescent="0.25">
      <c r="C92" s="321"/>
    </row>
    <row r="93" spans="3:3" s="18" customFormat="1" x14ac:dyDescent="0.25">
      <c r="C93" s="321"/>
    </row>
    <row r="94" spans="3:3" s="18" customFormat="1" x14ac:dyDescent="0.25">
      <c r="C94" s="321"/>
    </row>
    <row r="95" spans="3:3" s="18" customFormat="1" x14ac:dyDescent="0.25">
      <c r="C95" s="321"/>
    </row>
    <row r="96" spans="3:3" s="18" customFormat="1" x14ac:dyDescent="0.25">
      <c r="C96" s="321"/>
    </row>
    <row r="97" spans="3:3" s="18" customFormat="1" x14ac:dyDescent="0.25">
      <c r="C97" s="321"/>
    </row>
    <row r="98" spans="3:3" s="18" customFormat="1" x14ac:dyDescent="0.25">
      <c r="C98" s="321"/>
    </row>
    <row r="99" spans="3:3" s="18" customFormat="1" x14ac:dyDescent="0.25">
      <c r="C99" s="321"/>
    </row>
    <row r="100" spans="3:3" s="18" customFormat="1" x14ac:dyDescent="0.25">
      <c r="C100" s="321"/>
    </row>
    <row r="101" spans="3:3" s="18" customFormat="1" x14ac:dyDescent="0.25">
      <c r="C101" s="321"/>
    </row>
    <row r="102" spans="3:3" s="18" customFormat="1" x14ac:dyDescent="0.25">
      <c r="C102" s="321"/>
    </row>
    <row r="103" spans="3:3" s="18" customFormat="1" x14ac:dyDescent="0.25">
      <c r="C103" s="321"/>
    </row>
    <row r="104" spans="3:3" s="18" customFormat="1" x14ac:dyDescent="0.25">
      <c r="C104" s="321"/>
    </row>
    <row r="105" spans="3:3" s="18" customFormat="1" x14ac:dyDescent="0.25">
      <c r="C105" s="321"/>
    </row>
    <row r="106" spans="3:3" s="18" customFormat="1" x14ac:dyDescent="0.25">
      <c r="C106" s="321"/>
    </row>
    <row r="107" spans="3:3" s="18" customFormat="1" x14ac:dyDescent="0.25">
      <c r="C107" s="321"/>
    </row>
    <row r="108" spans="3:3" s="18" customFormat="1" x14ac:dyDescent="0.25">
      <c r="C108" s="321"/>
    </row>
    <row r="109" spans="3:3" s="18" customFormat="1" x14ac:dyDescent="0.25">
      <c r="C109" s="321"/>
    </row>
    <row r="110" spans="3:3" s="18" customFormat="1" x14ac:dyDescent="0.25">
      <c r="C110" s="321"/>
    </row>
    <row r="111" spans="3:3" s="18" customFormat="1" x14ac:dyDescent="0.25">
      <c r="C111" s="321"/>
    </row>
    <row r="112" spans="3:3" s="18" customFormat="1" x14ac:dyDescent="0.25">
      <c r="C112" s="321"/>
    </row>
    <row r="113" spans="3:3" s="18" customFormat="1" x14ac:dyDescent="0.25">
      <c r="C113" s="321"/>
    </row>
    <row r="114" spans="3:3" s="18" customFormat="1" x14ac:dyDescent="0.25">
      <c r="C114" s="321"/>
    </row>
    <row r="115" spans="3:3" s="18" customFormat="1" x14ac:dyDescent="0.25">
      <c r="C115" s="321"/>
    </row>
    <row r="116" spans="3:3" s="18" customFormat="1" x14ac:dyDescent="0.25">
      <c r="C116" s="321"/>
    </row>
    <row r="117" spans="3:3" s="18" customFormat="1" x14ac:dyDescent="0.25">
      <c r="C117" s="321"/>
    </row>
    <row r="118" spans="3:3" s="18" customFormat="1" x14ac:dyDescent="0.25">
      <c r="C118" s="321"/>
    </row>
    <row r="119" spans="3:3" s="18" customFormat="1" x14ac:dyDescent="0.25">
      <c r="C119" s="321"/>
    </row>
    <row r="120" spans="3:3" s="18" customFormat="1" x14ac:dyDescent="0.25">
      <c r="C120" s="321"/>
    </row>
    <row r="121" spans="3:3" s="18" customFormat="1" x14ac:dyDescent="0.25">
      <c r="C121" s="321"/>
    </row>
    <row r="122" spans="3:3" s="18" customFormat="1" x14ac:dyDescent="0.25">
      <c r="C122" s="321"/>
    </row>
    <row r="123" spans="3:3" s="18" customFormat="1" x14ac:dyDescent="0.25">
      <c r="C123" s="321"/>
    </row>
    <row r="124" spans="3:3" s="18" customFormat="1" x14ac:dyDescent="0.25">
      <c r="C124" s="321"/>
    </row>
    <row r="125" spans="3:3" s="18" customFormat="1" x14ac:dyDescent="0.25">
      <c r="C125" s="321"/>
    </row>
    <row r="126" spans="3:3" s="18" customFormat="1" x14ac:dyDescent="0.25">
      <c r="C126" s="321"/>
    </row>
    <row r="127" spans="3:3" s="18" customFormat="1" x14ac:dyDescent="0.25">
      <c r="C127" s="321"/>
    </row>
    <row r="128" spans="3:3" s="18" customFormat="1" x14ac:dyDescent="0.25">
      <c r="C128" s="321"/>
    </row>
    <row r="129" spans="3:3" s="18" customFormat="1" x14ac:dyDescent="0.25">
      <c r="C129" s="321"/>
    </row>
    <row r="130" spans="3:3" s="18" customFormat="1" x14ac:dyDescent="0.25">
      <c r="C130" s="321"/>
    </row>
    <row r="131" spans="3:3" s="18" customFormat="1" x14ac:dyDescent="0.25">
      <c r="C131" s="321"/>
    </row>
    <row r="132" spans="3:3" s="18" customFormat="1" x14ac:dyDescent="0.25">
      <c r="C132" s="321"/>
    </row>
    <row r="133" spans="3:3" s="18" customFormat="1" x14ac:dyDescent="0.25">
      <c r="C133" s="321"/>
    </row>
    <row r="134" spans="3:3" s="18" customFormat="1" x14ac:dyDescent="0.25">
      <c r="C134" s="321"/>
    </row>
  </sheetData>
  <sheetProtection selectLockedCells="1"/>
  <mergeCells count="21">
    <mergeCell ref="J32:O32"/>
    <mergeCell ref="Q32:U32"/>
    <mergeCell ref="W32:AA32"/>
    <mergeCell ref="J30:O30"/>
    <mergeCell ref="Q30:U30"/>
    <mergeCell ref="W30:AA30"/>
    <mergeCell ref="B6:B7"/>
    <mergeCell ref="AT6:AT7"/>
    <mergeCell ref="AS6:AS7"/>
    <mergeCell ref="AP6:AP7"/>
    <mergeCell ref="J31:O31"/>
    <mergeCell ref="Q31:U31"/>
    <mergeCell ref="W31:AA31"/>
    <mergeCell ref="AR6:AR7"/>
    <mergeCell ref="AH6:AH7"/>
    <mergeCell ref="AI6:AI7"/>
    <mergeCell ref="AJ6:AJ7"/>
    <mergeCell ref="AK6:AK7"/>
    <mergeCell ref="AQ6:AQ7"/>
    <mergeCell ref="AL6:AL7"/>
    <mergeCell ref="AM6:AM7"/>
  </mergeCells>
  <conditionalFormatting sqref="C6:AG22">
    <cfRule type="expression" dxfId="22" priority="12" stopIfTrue="1">
      <formula>WEEKDAY(C$6,2)&gt;5</formula>
    </cfRule>
  </conditionalFormatting>
  <conditionalFormatting sqref="B8:B16">
    <cfRule type="colorScale" priority="7">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31496062992125984" top="0" bottom="0" header="0" footer="0.31496062992125984"/>
  <pageSetup paperSize="9" scale="58" fitToHeight="0" orientation="landscape" r:id="rId1"/>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9" stopIfTrue="1" id="{45B6CDC0-4553-45B9-BDEA-D81B713DE843}">
            <xm:f>NOT(ISNA(VLOOKUP(C$6,'1 ANNEE'!$L$9:$L$21,1,0)))</xm:f>
            <x14:dxf>
              <fill>
                <patternFill patternType="gray0625">
                  <bgColor rgb="FFFF0000"/>
                </patternFill>
              </fill>
            </x14:dxf>
          </x14:cfRule>
          <xm:sqref>C6:AG22</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BQ79"/>
  <sheetViews>
    <sheetView zoomScale="80" zoomScaleNormal="80" workbookViewId="0">
      <selection activeCell="B11" sqref="B11"/>
    </sheetView>
  </sheetViews>
  <sheetFormatPr baseColWidth="10" defaultRowHeight="15" x14ac:dyDescent="0.25"/>
  <cols>
    <col min="1" max="1" width="3.7109375" style="12" customWidth="1"/>
    <col min="2" max="2" width="22.7109375" style="12" customWidth="1"/>
    <col min="3" max="33" width="5" style="12" customWidth="1"/>
    <col min="34" max="45" width="6" style="12" customWidth="1"/>
    <col min="46" max="69" width="11.42578125" style="18"/>
    <col min="70" max="16384" width="11.42578125" style="12"/>
  </cols>
  <sheetData>
    <row r="1" spans="1:45" s="19" customFormat="1" ht="9.9499999999999993" customHeight="1" x14ac:dyDescent="0.25">
      <c r="A1" s="15">
        <v>11</v>
      </c>
      <c r="B1" s="16">
        <f>DATE('1 ANNEE'!F4,A1+1,1)-1</f>
        <v>45626</v>
      </c>
    </row>
    <row r="2" spans="1:45" s="19" customFormat="1" ht="9.9499999999999993" customHeight="1" thickBot="1" x14ac:dyDescent="0.3">
      <c r="B2" s="16">
        <f>DATE('1 ANNEE'!F4,A1,1)</f>
        <v>45597</v>
      </c>
    </row>
    <row r="3" spans="1:45" ht="18" customHeight="1" thickTop="1" x14ac:dyDescent="0.25">
      <c r="B3" s="50"/>
      <c r="C3" s="51"/>
      <c r="D3" s="51"/>
      <c r="E3" s="51"/>
      <c r="F3" s="51"/>
      <c r="G3" s="51"/>
      <c r="H3" s="51"/>
      <c r="I3" s="51"/>
      <c r="J3" s="51"/>
      <c r="K3" s="51"/>
      <c r="L3" s="51"/>
      <c r="M3" s="51"/>
      <c r="N3" s="51"/>
      <c r="O3" s="22" t="str">
        <f>"NOVEMBRE "&amp;TEXT(B2,"aaaa")</f>
        <v>NOVEMBRE 2024</v>
      </c>
      <c r="P3" s="70"/>
      <c r="Q3" s="51"/>
      <c r="R3" s="51"/>
      <c r="S3" s="71"/>
      <c r="T3" s="71"/>
      <c r="U3" s="51"/>
      <c r="V3" s="51"/>
      <c r="W3" s="51"/>
      <c r="X3" s="51"/>
      <c r="Y3" s="51"/>
      <c r="Z3" s="51"/>
      <c r="AA3" s="51"/>
      <c r="AB3" s="51"/>
      <c r="AC3" s="51"/>
      <c r="AD3" s="51"/>
      <c r="AE3" s="51"/>
      <c r="AF3" s="51"/>
      <c r="AG3" s="51"/>
      <c r="AH3" s="23"/>
      <c r="AI3" s="23"/>
      <c r="AJ3" s="23"/>
      <c r="AK3" s="23"/>
      <c r="AL3" s="23"/>
      <c r="AM3" s="24"/>
      <c r="AN3" s="189"/>
      <c r="AO3" s="189"/>
      <c r="AP3" s="189"/>
      <c r="AQ3" s="189"/>
      <c r="AR3" s="189"/>
      <c r="AS3" s="189"/>
    </row>
    <row r="4" spans="1:45" ht="18" customHeight="1" x14ac:dyDescent="0.25">
      <c r="B4" s="53"/>
      <c r="C4" s="54"/>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row>
    <row r="5" spans="1:45" ht="18" customHeight="1" thickBot="1" x14ac:dyDescent="0.3">
      <c r="B5" s="53"/>
      <c r="C5" s="54"/>
      <c r="D5" s="54"/>
      <c r="E5" s="54"/>
      <c r="F5" s="54"/>
      <c r="G5" s="54"/>
      <c r="H5" s="54"/>
      <c r="I5" s="54"/>
      <c r="J5" s="54"/>
      <c r="K5" s="54"/>
      <c r="L5" s="54"/>
      <c r="M5" s="54"/>
      <c r="N5" s="54"/>
      <c r="O5" s="49" t="str">
        <f>"Période    du    "&amp;TEXT(B2,"jj mmmm aaaa")&amp;"    au    "&amp;TEXT(B1,"jj mmmm aaaa")</f>
        <v>Période    du    01 novembre 2024    au    30 novembre 2024</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row>
    <row r="6" spans="1:45" ht="18" customHeight="1" thickTop="1" x14ac:dyDescent="0.25">
      <c r="B6" s="324" t="s">
        <v>53</v>
      </c>
      <c r="C6" s="34">
        <f>DATE('1 ANNEE'!F4,A1,1)</f>
        <v>45597</v>
      </c>
      <c r="D6" s="34">
        <f>C6+1</f>
        <v>45598</v>
      </c>
      <c r="E6" s="34">
        <f t="shared" ref="E6:AD6" si="0">D6+1</f>
        <v>45599</v>
      </c>
      <c r="F6" s="34">
        <f t="shared" si="0"/>
        <v>45600</v>
      </c>
      <c r="G6" s="34">
        <f t="shared" si="0"/>
        <v>45601</v>
      </c>
      <c r="H6" s="34">
        <f t="shared" si="0"/>
        <v>45602</v>
      </c>
      <c r="I6" s="34">
        <f t="shared" si="0"/>
        <v>45603</v>
      </c>
      <c r="J6" s="34">
        <f t="shared" si="0"/>
        <v>45604</v>
      </c>
      <c r="K6" s="34">
        <f t="shared" si="0"/>
        <v>45605</v>
      </c>
      <c r="L6" s="34">
        <f t="shared" si="0"/>
        <v>45606</v>
      </c>
      <c r="M6" s="34">
        <f t="shared" si="0"/>
        <v>45607</v>
      </c>
      <c r="N6" s="34">
        <f t="shared" si="0"/>
        <v>45608</v>
      </c>
      <c r="O6" s="34">
        <f t="shared" si="0"/>
        <v>45609</v>
      </c>
      <c r="P6" s="34">
        <f t="shared" si="0"/>
        <v>45610</v>
      </c>
      <c r="Q6" s="34">
        <f t="shared" si="0"/>
        <v>45611</v>
      </c>
      <c r="R6" s="34">
        <f t="shared" si="0"/>
        <v>45612</v>
      </c>
      <c r="S6" s="34">
        <f t="shared" si="0"/>
        <v>45613</v>
      </c>
      <c r="T6" s="34">
        <f t="shared" si="0"/>
        <v>45614</v>
      </c>
      <c r="U6" s="34">
        <f t="shared" si="0"/>
        <v>45615</v>
      </c>
      <c r="V6" s="34">
        <f t="shared" si="0"/>
        <v>45616</v>
      </c>
      <c r="W6" s="34">
        <f t="shared" si="0"/>
        <v>45617</v>
      </c>
      <c r="X6" s="34">
        <f t="shared" si="0"/>
        <v>45618</v>
      </c>
      <c r="Y6" s="34">
        <f t="shared" si="0"/>
        <v>45619</v>
      </c>
      <c r="Z6" s="34">
        <f t="shared" si="0"/>
        <v>45620</v>
      </c>
      <c r="AA6" s="34">
        <f t="shared" si="0"/>
        <v>45621</v>
      </c>
      <c r="AB6" s="34">
        <f t="shared" si="0"/>
        <v>45622</v>
      </c>
      <c r="AC6" s="34">
        <f t="shared" si="0"/>
        <v>45623</v>
      </c>
      <c r="AD6" s="34">
        <f t="shared" si="0"/>
        <v>45624</v>
      </c>
      <c r="AE6" s="34">
        <f>IF(AD6="","",IF(AD6+1&gt;EOMONTH($C$6,0),"",AD6+1))</f>
        <v>45625</v>
      </c>
      <c r="AF6" s="34">
        <f t="shared" ref="AF6:AG6" si="1">IF(AE6="","",IF(AE6+1&gt;EOMONTH($C$6,0),"",AE6+1))</f>
        <v>45626</v>
      </c>
      <c r="AG6" s="104" t="str">
        <f t="shared" si="1"/>
        <v/>
      </c>
      <c r="AH6" s="374" t="s">
        <v>23</v>
      </c>
      <c r="AI6" s="355" t="s">
        <v>24</v>
      </c>
      <c r="AJ6" s="338" t="s">
        <v>25</v>
      </c>
      <c r="AK6" s="334" t="s">
        <v>30</v>
      </c>
      <c r="AL6" s="334" t="s">
        <v>48</v>
      </c>
      <c r="AM6" s="340" t="s">
        <v>26</v>
      </c>
      <c r="AN6" s="190"/>
      <c r="AO6" s="190"/>
      <c r="AP6" s="342" t="s">
        <v>27</v>
      </c>
      <c r="AQ6" s="328" t="s">
        <v>28</v>
      </c>
      <c r="AR6" s="330" t="s">
        <v>29</v>
      </c>
      <c r="AS6" s="372" t="s">
        <v>36</v>
      </c>
    </row>
    <row r="7" spans="1:45" ht="18" customHeight="1" thickBot="1" x14ac:dyDescent="0.3">
      <c r="B7" s="325"/>
      <c r="C7" s="162">
        <f>WEEKDAY(C6)</f>
        <v>6</v>
      </c>
      <c r="D7" s="162">
        <f t="shared" ref="D7:AD7" si="2">WEEKDAY(D6)</f>
        <v>7</v>
      </c>
      <c r="E7" s="162">
        <f t="shared" si="2"/>
        <v>1</v>
      </c>
      <c r="F7" s="162">
        <f t="shared" si="2"/>
        <v>2</v>
      </c>
      <c r="G7" s="162">
        <f t="shared" si="2"/>
        <v>3</v>
      </c>
      <c r="H7" s="162">
        <f t="shared" si="2"/>
        <v>4</v>
      </c>
      <c r="I7" s="162">
        <f t="shared" si="2"/>
        <v>5</v>
      </c>
      <c r="J7" s="162">
        <f t="shared" si="2"/>
        <v>6</v>
      </c>
      <c r="K7" s="162">
        <f t="shared" si="2"/>
        <v>7</v>
      </c>
      <c r="L7" s="162">
        <f t="shared" si="2"/>
        <v>1</v>
      </c>
      <c r="M7" s="162">
        <f t="shared" si="2"/>
        <v>2</v>
      </c>
      <c r="N7" s="162">
        <f t="shared" si="2"/>
        <v>3</v>
      </c>
      <c r="O7" s="162">
        <f t="shared" si="2"/>
        <v>4</v>
      </c>
      <c r="P7" s="162">
        <f t="shared" si="2"/>
        <v>5</v>
      </c>
      <c r="Q7" s="162">
        <f t="shared" si="2"/>
        <v>6</v>
      </c>
      <c r="R7" s="162">
        <f t="shared" si="2"/>
        <v>7</v>
      </c>
      <c r="S7" s="162">
        <f t="shared" si="2"/>
        <v>1</v>
      </c>
      <c r="T7" s="162">
        <f t="shared" si="2"/>
        <v>2</v>
      </c>
      <c r="U7" s="162">
        <f t="shared" si="2"/>
        <v>3</v>
      </c>
      <c r="V7" s="162">
        <f t="shared" si="2"/>
        <v>4</v>
      </c>
      <c r="W7" s="162">
        <f t="shared" si="2"/>
        <v>5</v>
      </c>
      <c r="X7" s="162">
        <f t="shared" si="2"/>
        <v>6</v>
      </c>
      <c r="Y7" s="162">
        <f t="shared" si="2"/>
        <v>7</v>
      </c>
      <c r="Z7" s="162">
        <f t="shared" si="2"/>
        <v>1</v>
      </c>
      <c r="AA7" s="162">
        <f t="shared" si="2"/>
        <v>2</v>
      </c>
      <c r="AB7" s="162">
        <f t="shared" si="2"/>
        <v>3</v>
      </c>
      <c r="AC7" s="162">
        <f t="shared" si="2"/>
        <v>4</v>
      </c>
      <c r="AD7" s="162">
        <f t="shared" si="2"/>
        <v>5</v>
      </c>
      <c r="AE7" s="162">
        <f>IF(AD6="","",IF(AD6+1&gt;EOMONTH($C$6,0),"",AD6+1))</f>
        <v>45625</v>
      </c>
      <c r="AF7" s="162">
        <f t="shared" ref="AF7:AG7" si="3">IF(AE6="","",IF(AE6+1&gt;EOMONTH($C$6,0),"",AE6+1))</f>
        <v>45626</v>
      </c>
      <c r="AG7" s="163" t="str">
        <f t="shared" si="3"/>
        <v/>
      </c>
      <c r="AH7" s="375"/>
      <c r="AI7" s="356"/>
      <c r="AJ7" s="339"/>
      <c r="AK7" s="335"/>
      <c r="AL7" s="335"/>
      <c r="AM7" s="341"/>
      <c r="AN7" s="190"/>
      <c r="AO7" s="190"/>
      <c r="AP7" s="343"/>
      <c r="AQ7" s="329"/>
      <c r="AR7" s="331"/>
      <c r="AS7" s="373"/>
    </row>
    <row r="8" spans="1:45" ht="21.95" customHeight="1" thickTop="1" x14ac:dyDescent="0.3">
      <c r="B8" s="323" t="str">
        <f>REPT('2 AVRIL'!B8,1)</f>
        <v>1</v>
      </c>
      <c r="C8" s="110"/>
      <c r="D8" s="110"/>
      <c r="E8" s="110"/>
      <c r="F8" s="110"/>
      <c r="G8" s="110"/>
      <c r="H8" s="110"/>
      <c r="I8" s="110"/>
      <c r="J8" s="43"/>
      <c r="K8" s="43"/>
      <c r="L8" s="43"/>
      <c r="M8" s="43"/>
      <c r="N8" s="172"/>
      <c r="O8" s="43"/>
      <c r="P8" s="108"/>
      <c r="Q8" s="43"/>
      <c r="R8" s="43"/>
      <c r="S8" s="108"/>
      <c r="T8" s="43"/>
      <c r="U8" s="43"/>
      <c r="V8" s="43"/>
      <c r="W8" s="43"/>
      <c r="X8" s="43"/>
      <c r="Y8" s="43"/>
      <c r="Z8" s="43"/>
      <c r="AA8" s="108"/>
      <c r="AB8" s="43"/>
      <c r="AC8" s="43"/>
      <c r="AD8" s="43"/>
      <c r="AE8" s="43"/>
      <c r="AF8" s="108"/>
      <c r="AG8" s="153"/>
      <c r="AH8" s="161">
        <f t="shared" ref="AH8:AH22" si="4">SUM(AI8:AM8,AL8:AL8)</f>
        <v>0</v>
      </c>
      <c r="AI8" s="135">
        <f t="shared" ref="AI8:AI22" si="5">COUNTIF(C8:AG8,"J")</f>
        <v>0</v>
      </c>
      <c r="AJ8" s="123">
        <f t="shared" ref="AJ8:AJ22" si="6">COUNTIF(C8:AG8,"N")</f>
        <v>0</v>
      </c>
      <c r="AK8" s="181">
        <f t="shared" ref="AK8:AK22" si="7">COUNTIF(B8:AF8,"JF")</f>
        <v>0</v>
      </c>
      <c r="AL8" s="181">
        <f t="shared" ref="AL8:AL22" si="8">COUNTIF(C8:AG8,"NF")</f>
        <v>0</v>
      </c>
      <c r="AM8" s="192">
        <f t="shared" ref="AM8:AM22" si="9">COUNTIF(C8:AG8,"F")</f>
        <v>0</v>
      </c>
      <c r="AN8" s="191"/>
      <c r="AO8" s="191"/>
      <c r="AP8" s="194">
        <f t="shared" ref="AP8:AP22" si="10">COUNTIF(C8:AG8,"RC")</f>
        <v>0</v>
      </c>
      <c r="AQ8" s="130">
        <f t="shared" ref="AQ8:AQ22" si="11">COUNTIF(C8:AG8,"R")</f>
        <v>0</v>
      </c>
      <c r="AR8" s="10">
        <f t="shared" ref="AR8:AR22" si="12">COUNTIF(C8:AG8,"CP")</f>
        <v>0</v>
      </c>
      <c r="AS8" s="196">
        <f t="shared" ref="AS8:AS22" si="13">COUNTIF(C8:AG8,"AM")</f>
        <v>0</v>
      </c>
    </row>
    <row r="9" spans="1:45" ht="21.95" customHeight="1" x14ac:dyDescent="0.3">
      <c r="B9" s="323" t="str">
        <f>REPT('2 AVRIL'!B9,1)</f>
        <v>2</v>
      </c>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161">
        <f t="shared" si="4"/>
        <v>0</v>
      </c>
      <c r="AI9" s="135">
        <f t="shared" si="5"/>
        <v>0</v>
      </c>
      <c r="AJ9" s="123">
        <f t="shared" si="6"/>
        <v>0</v>
      </c>
      <c r="AK9" s="182">
        <f t="shared" si="7"/>
        <v>0</v>
      </c>
      <c r="AL9" s="182">
        <f t="shared" si="8"/>
        <v>0</v>
      </c>
      <c r="AM9" s="192">
        <f t="shared" si="9"/>
        <v>0</v>
      </c>
      <c r="AN9" s="191"/>
      <c r="AO9" s="191"/>
      <c r="AP9" s="194">
        <f t="shared" si="10"/>
        <v>0</v>
      </c>
      <c r="AQ9" s="130">
        <f t="shared" si="11"/>
        <v>0</v>
      </c>
      <c r="AR9" s="10">
        <f t="shared" si="12"/>
        <v>0</v>
      </c>
      <c r="AS9" s="196">
        <f t="shared" si="13"/>
        <v>0</v>
      </c>
    </row>
    <row r="10" spans="1:45" ht="21.95" customHeight="1" x14ac:dyDescent="0.3">
      <c r="B10" s="323" t="str">
        <f>REPT('2 AVRIL'!B10,1)</f>
        <v>3</v>
      </c>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161">
        <f t="shared" si="4"/>
        <v>0</v>
      </c>
      <c r="AI10" s="135">
        <f t="shared" si="5"/>
        <v>0</v>
      </c>
      <c r="AJ10" s="123">
        <f t="shared" si="6"/>
        <v>0</v>
      </c>
      <c r="AK10" s="182">
        <f t="shared" si="7"/>
        <v>0</v>
      </c>
      <c r="AL10" s="182">
        <f t="shared" si="8"/>
        <v>0</v>
      </c>
      <c r="AM10" s="192">
        <f t="shared" si="9"/>
        <v>0</v>
      </c>
      <c r="AN10" s="191"/>
      <c r="AO10" s="191"/>
      <c r="AP10" s="194">
        <f t="shared" si="10"/>
        <v>0</v>
      </c>
      <c r="AQ10" s="130">
        <f t="shared" si="11"/>
        <v>0</v>
      </c>
      <c r="AR10" s="10">
        <f t="shared" si="12"/>
        <v>0</v>
      </c>
      <c r="AS10" s="196">
        <f t="shared" si="13"/>
        <v>0</v>
      </c>
    </row>
    <row r="11" spans="1:45" ht="21.95" customHeight="1" x14ac:dyDescent="0.3">
      <c r="B11" s="323" t="str">
        <f>REPT('2 AVRIL'!B11,1)</f>
        <v>4</v>
      </c>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161">
        <f t="shared" si="4"/>
        <v>0</v>
      </c>
      <c r="AI11" s="135">
        <f t="shared" si="5"/>
        <v>0</v>
      </c>
      <c r="AJ11" s="123">
        <f t="shared" si="6"/>
        <v>0</v>
      </c>
      <c r="AK11" s="182">
        <f t="shared" si="7"/>
        <v>0</v>
      </c>
      <c r="AL11" s="182">
        <f t="shared" si="8"/>
        <v>0</v>
      </c>
      <c r="AM11" s="192">
        <f t="shared" si="9"/>
        <v>0</v>
      </c>
      <c r="AN11" s="191"/>
      <c r="AO11" s="191"/>
      <c r="AP11" s="194">
        <f t="shared" si="10"/>
        <v>0</v>
      </c>
      <c r="AQ11" s="130">
        <f t="shared" si="11"/>
        <v>0</v>
      </c>
      <c r="AR11" s="10">
        <f t="shared" si="12"/>
        <v>0</v>
      </c>
      <c r="AS11" s="196">
        <f t="shared" si="13"/>
        <v>0</v>
      </c>
    </row>
    <row r="12" spans="1:45" ht="21.95" customHeight="1" x14ac:dyDescent="0.3">
      <c r="B12" s="323" t="str">
        <f>REPT('2 AVRIL'!B12,1)</f>
        <v>5</v>
      </c>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161">
        <f t="shared" si="4"/>
        <v>0</v>
      </c>
      <c r="AI12" s="135">
        <f t="shared" si="5"/>
        <v>0</v>
      </c>
      <c r="AJ12" s="123">
        <f t="shared" si="6"/>
        <v>0</v>
      </c>
      <c r="AK12" s="182">
        <f t="shared" si="7"/>
        <v>0</v>
      </c>
      <c r="AL12" s="182">
        <f t="shared" si="8"/>
        <v>0</v>
      </c>
      <c r="AM12" s="192">
        <f t="shared" si="9"/>
        <v>0</v>
      </c>
      <c r="AN12" s="191"/>
      <c r="AO12" s="191"/>
      <c r="AP12" s="194">
        <f t="shared" si="10"/>
        <v>0</v>
      </c>
      <c r="AQ12" s="130">
        <f t="shared" si="11"/>
        <v>0</v>
      </c>
      <c r="AR12" s="10">
        <f t="shared" si="12"/>
        <v>0</v>
      </c>
      <c r="AS12" s="196">
        <f t="shared" si="13"/>
        <v>0</v>
      </c>
    </row>
    <row r="13" spans="1:45" ht="21.95" customHeight="1" x14ac:dyDescent="0.3">
      <c r="B13" s="323" t="str">
        <f>REPT('2 AVRIL'!B13,1)</f>
        <v>6</v>
      </c>
      <c r="C13" s="42"/>
      <c r="D13" s="42"/>
      <c r="E13" s="45"/>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161">
        <f t="shared" si="4"/>
        <v>0</v>
      </c>
      <c r="AI13" s="135">
        <f t="shared" si="5"/>
        <v>0</v>
      </c>
      <c r="AJ13" s="123">
        <f t="shared" si="6"/>
        <v>0</v>
      </c>
      <c r="AK13" s="182">
        <f t="shared" si="7"/>
        <v>0</v>
      </c>
      <c r="AL13" s="182">
        <f t="shared" si="8"/>
        <v>0</v>
      </c>
      <c r="AM13" s="192">
        <f t="shared" si="9"/>
        <v>0</v>
      </c>
      <c r="AN13" s="191"/>
      <c r="AO13" s="191"/>
      <c r="AP13" s="194">
        <f t="shared" si="10"/>
        <v>0</v>
      </c>
      <c r="AQ13" s="130">
        <f t="shared" si="11"/>
        <v>0</v>
      </c>
      <c r="AR13" s="10">
        <f t="shared" si="12"/>
        <v>0</v>
      </c>
      <c r="AS13" s="196">
        <f t="shared" si="13"/>
        <v>0</v>
      </c>
    </row>
    <row r="14" spans="1:45" ht="21.95" customHeight="1" x14ac:dyDescent="0.25">
      <c r="B14" s="323" t="str">
        <f>REPT('2 AVRIL'!B14,1)</f>
        <v>7</v>
      </c>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161">
        <f t="shared" si="4"/>
        <v>0</v>
      </c>
      <c r="AI14" s="135">
        <f t="shared" si="5"/>
        <v>0</v>
      </c>
      <c r="AJ14" s="123">
        <f t="shared" si="6"/>
        <v>0</v>
      </c>
      <c r="AK14" s="182">
        <f t="shared" si="7"/>
        <v>0</v>
      </c>
      <c r="AL14" s="182">
        <f t="shared" si="8"/>
        <v>0</v>
      </c>
      <c r="AM14" s="192">
        <f t="shared" si="9"/>
        <v>0</v>
      </c>
      <c r="AN14" s="191"/>
      <c r="AO14" s="191"/>
      <c r="AP14" s="194">
        <f t="shared" si="10"/>
        <v>0</v>
      </c>
      <c r="AQ14" s="130">
        <f t="shared" si="11"/>
        <v>0</v>
      </c>
      <c r="AR14" s="10">
        <f t="shared" si="12"/>
        <v>0</v>
      </c>
      <c r="AS14" s="196">
        <f t="shared" si="13"/>
        <v>0</v>
      </c>
    </row>
    <row r="15" spans="1:45" ht="21.95" customHeight="1" x14ac:dyDescent="0.3">
      <c r="B15" s="323" t="str">
        <f>REPT('2 AVRIL'!B15,1)</f>
        <v>8</v>
      </c>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161">
        <f t="shared" si="4"/>
        <v>0</v>
      </c>
      <c r="AI15" s="135">
        <f t="shared" si="5"/>
        <v>0</v>
      </c>
      <c r="AJ15" s="123">
        <f t="shared" si="6"/>
        <v>0</v>
      </c>
      <c r="AK15" s="182">
        <f t="shared" si="7"/>
        <v>0</v>
      </c>
      <c r="AL15" s="182">
        <f t="shared" si="8"/>
        <v>0</v>
      </c>
      <c r="AM15" s="192">
        <f t="shared" si="9"/>
        <v>0</v>
      </c>
      <c r="AN15" s="191"/>
      <c r="AO15" s="191"/>
      <c r="AP15" s="194">
        <f t="shared" si="10"/>
        <v>0</v>
      </c>
      <c r="AQ15" s="130">
        <f t="shared" si="11"/>
        <v>0</v>
      </c>
      <c r="AR15" s="10">
        <f t="shared" si="12"/>
        <v>0</v>
      </c>
      <c r="AS15" s="196">
        <f t="shared" si="13"/>
        <v>0</v>
      </c>
    </row>
    <row r="16" spans="1:45" ht="21.95" customHeight="1" x14ac:dyDescent="0.3">
      <c r="B16" s="323" t="str">
        <f>REPT('2 AVRIL'!B16,1)</f>
        <v>9</v>
      </c>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161">
        <f t="shared" si="4"/>
        <v>0</v>
      </c>
      <c r="AI16" s="135">
        <f t="shared" si="5"/>
        <v>0</v>
      </c>
      <c r="AJ16" s="123">
        <f t="shared" si="6"/>
        <v>0</v>
      </c>
      <c r="AK16" s="182">
        <f t="shared" si="7"/>
        <v>0</v>
      </c>
      <c r="AL16" s="182">
        <f t="shared" si="8"/>
        <v>0</v>
      </c>
      <c r="AM16" s="192">
        <f t="shared" si="9"/>
        <v>0</v>
      </c>
      <c r="AN16" s="191"/>
      <c r="AO16" s="191"/>
      <c r="AP16" s="194">
        <f t="shared" si="10"/>
        <v>0</v>
      </c>
      <c r="AQ16" s="130">
        <f t="shared" si="11"/>
        <v>0</v>
      </c>
      <c r="AR16" s="10">
        <f t="shared" si="12"/>
        <v>0</v>
      </c>
      <c r="AS16" s="196">
        <f t="shared" si="13"/>
        <v>0</v>
      </c>
    </row>
    <row r="17" spans="1:45" ht="21.95" customHeight="1" x14ac:dyDescent="0.25">
      <c r="B17" s="323" t="str">
        <f>REPT('2 AVRIL'!B17,1)</f>
        <v>10</v>
      </c>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4"/>
        <v>0</v>
      </c>
      <c r="AI17" s="135">
        <f t="shared" si="5"/>
        <v>0</v>
      </c>
      <c r="AJ17" s="123">
        <f t="shared" si="6"/>
        <v>0</v>
      </c>
      <c r="AK17" s="182">
        <f t="shared" si="7"/>
        <v>0</v>
      </c>
      <c r="AL17" s="182">
        <f t="shared" si="8"/>
        <v>0</v>
      </c>
      <c r="AM17" s="192">
        <f t="shared" si="9"/>
        <v>0</v>
      </c>
      <c r="AN17" s="191"/>
      <c r="AO17" s="191"/>
      <c r="AP17" s="194">
        <f t="shared" si="10"/>
        <v>0</v>
      </c>
      <c r="AQ17" s="130">
        <f t="shared" si="11"/>
        <v>0</v>
      </c>
      <c r="AR17" s="10">
        <f t="shared" si="12"/>
        <v>0</v>
      </c>
      <c r="AS17" s="196">
        <f t="shared" si="13"/>
        <v>0</v>
      </c>
    </row>
    <row r="18" spans="1:45" ht="21.95" customHeight="1" x14ac:dyDescent="0.25">
      <c r="B18" s="323" t="str">
        <f>REPT('2 AVRIL'!B18,1)</f>
        <v>11</v>
      </c>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161">
        <f t="shared" si="4"/>
        <v>0</v>
      </c>
      <c r="AI18" s="135">
        <f t="shared" si="5"/>
        <v>0</v>
      </c>
      <c r="AJ18" s="123">
        <f t="shared" si="6"/>
        <v>0</v>
      </c>
      <c r="AK18" s="182">
        <f t="shared" si="7"/>
        <v>0</v>
      </c>
      <c r="AL18" s="182">
        <f t="shared" si="8"/>
        <v>0</v>
      </c>
      <c r="AM18" s="192">
        <f t="shared" si="9"/>
        <v>0</v>
      </c>
      <c r="AN18" s="191"/>
      <c r="AO18" s="191"/>
      <c r="AP18" s="194">
        <f t="shared" si="10"/>
        <v>0</v>
      </c>
      <c r="AQ18" s="130">
        <f t="shared" si="11"/>
        <v>0</v>
      </c>
      <c r="AR18" s="10">
        <f t="shared" si="12"/>
        <v>0</v>
      </c>
      <c r="AS18" s="196">
        <f t="shared" si="13"/>
        <v>0</v>
      </c>
    </row>
    <row r="19" spans="1:45" ht="21.95" customHeight="1" x14ac:dyDescent="0.3">
      <c r="B19" s="323" t="str">
        <f>REPT('2 AVRIL'!B19,1)</f>
        <v>12</v>
      </c>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161">
        <f t="shared" si="4"/>
        <v>0</v>
      </c>
      <c r="AI19" s="135">
        <f t="shared" si="5"/>
        <v>0</v>
      </c>
      <c r="AJ19" s="123">
        <f t="shared" si="6"/>
        <v>0</v>
      </c>
      <c r="AK19" s="182">
        <f t="shared" si="7"/>
        <v>0</v>
      </c>
      <c r="AL19" s="182">
        <f t="shared" si="8"/>
        <v>0</v>
      </c>
      <c r="AM19" s="192">
        <f t="shared" si="9"/>
        <v>0</v>
      </c>
      <c r="AN19" s="191"/>
      <c r="AO19" s="191"/>
      <c r="AP19" s="194">
        <f t="shared" si="10"/>
        <v>0</v>
      </c>
      <c r="AQ19" s="130">
        <f t="shared" si="11"/>
        <v>0</v>
      </c>
      <c r="AR19" s="10">
        <f t="shared" si="12"/>
        <v>0</v>
      </c>
      <c r="AS19" s="196">
        <f t="shared" si="13"/>
        <v>0</v>
      </c>
    </row>
    <row r="20" spans="1:45" ht="21.95" customHeight="1" x14ac:dyDescent="0.25">
      <c r="B20" s="323" t="str">
        <f>REPT('2 AVRIL'!B20,1)</f>
        <v>13</v>
      </c>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161">
        <f t="shared" si="4"/>
        <v>0</v>
      </c>
      <c r="AI20" s="135">
        <f t="shared" si="5"/>
        <v>0</v>
      </c>
      <c r="AJ20" s="123">
        <f t="shared" si="6"/>
        <v>0</v>
      </c>
      <c r="AK20" s="182">
        <f t="shared" si="7"/>
        <v>0</v>
      </c>
      <c r="AL20" s="182">
        <f t="shared" si="8"/>
        <v>0</v>
      </c>
      <c r="AM20" s="192">
        <f t="shared" si="9"/>
        <v>0</v>
      </c>
      <c r="AN20" s="191"/>
      <c r="AO20" s="191"/>
      <c r="AP20" s="194">
        <f t="shared" si="10"/>
        <v>0</v>
      </c>
      <c r="AQ20" s="130">
        <f t="shared" si="11"/>
        <v>0</v>
      </c>
      <c r="AR20" s="10">
        <f t="shared" si="12"/>
        <v>0</v>
      </c>
      <c r="AS20" s="196">
        <f t="shared" si="13"/>
        <v>0</v>
      </c>
    </row>
    <row r="21" spans="1:45" ht="21.95" customHeight="1" x14ac:dyDescent="0.25">
      <c r="B21" s="323" t="str">
        <f>REPT('2 AVRIL'!B21,1)</f>
        <v>14</v>
      </c>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73"/>
      <c r="AF21" s="73"/>
      <c r="AG21" s="115"/>
      <c r="AH21" s="161">
        <f t="shared" si="4"/>
        <v>0</v>
      </c>
      <c r="AI21" s="135">
        <f t="shared" si="5"/>
        <v>0</v>
      </c>
      <c r="AJ21" s="123">
        <f t="shared" si="6"/>
        <v>0</v>
      </c>
      <c r="AK21" s="182">
        <f t="shared" si="7"/>
        <v>0</v>
      </c>
      <c r="AL21" s="182">
        <f t="shared" si="8"/>
        <v>0</v>
      </c>
      <c r="AM21" s="192">
        <f t="shared" si="9"/>
        <v>0</v>
      </c>
      <c r="AN21" s="191"/>
      <c r="AO21" s="191"/>
      <c r="AP21" s="194">
        <f t="shared" si="10"/>
        <v>0</v>
      </c>
      <c r="AQ21" s="130">
        <f t="shared" si="11"/>
        <v>0</v>
      </c>
      <c r="AR21" s="10">
        <f t="shared" si="12"/>
        <v>0</v>
      </c>
      <c r="AS21" s="196">
        <f t="shared" si="13"/>
        <v>0</v>
      </c>
    </row>
    <row r="22" spans="1:45" ht="21.95" customHeight="1" thickBot="1" x14ac:dyDescent="0.3">
      <c r="B22" s="323" t="str">
        <f>REPT('2 AVRIL'!B22,1)</f>
        <v>15</v>
      </c>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126">
        <f t="shared" si="4"/>
        <v>0</v>
      </c>
      <c r="AI22" s="149">
        <f t="shared" si="5"/>
        <v>0</v>
      </c>
      <c r="AJ22" s="150">
        <f t="shared" si="6"/>
        <v>0</v>
      </c>
      <c r="AK22" s="183">
        <f t="shared" si="7"/>
        <v>0</v>
      </c>
      <c r="AL22" s="183">
        <f t="shared" si="8"/>
        <v>0</v>
      </c>
      <c r="AM22" s="193">
        <f t="shared" si="9"/>
        <v>0</v>
      </c>
      <c r="AN22" s="191"/>
      <c r="AO22" s="191"/>
      <c r="AP22" s="195">
        <f t="shared" si="10"/>
        <v>0</v>
      </c>
      <c r="AQ22" s="151">
        <f t="shared" si="11"/>
        <v>0</v>
      </c>
      <c r="AR22" s="152">
        <f t="shared" si="12"/>
        <v>0</v>
      </c>
      <c r="AS22" s="197">
        <f t="shared" si="13"/>
        <v>0</v>
      </c>
    </row>
    <row r="23" spans="1:45" ht="21.95" customHeight="1" thickTop="1" x14ac:dyDescent="0.25">
      <c r="B23" s="131" t="s">
        <v>24</v>
      </c>
      <c r="C23" s="165">
        <f t="shared" ref="C23:AG23" si="14">COUNTIF(C8:C22,"J")</f>
        <v>0</v>
      </c>
      <c r="D23" s="165">
        <f t="shared" si="14"/>
        <v>0</v>
      </c>
      <c r="E23" s="165">
        <f t="shared" si="14"/>
        <v>0</v>
      </c>
      <c r="F23" s="165">
        <f t="shared" si="14"/>
        <v>0</v>
      </c>
      <c r="G23" s="165">
        <f t="shared" si="14"/>
        <v>0</v>
      </c>
      <c r="H23" s="165">
        <f t="shared" si="14"/>
        <v>0</v>
      </c>
      <c r="I23" s="165">
        <f t="shared" si="14"/>
        <v>0</v>
      </c>
      <c r="J23" s="165">
        <f t="shared" si="14"/>
        <v>0</v>
      </c>
      <c r="K23" s="165">
        <f t="shared" si="14"/>
        <v>0</v>
      </c>
      <c r="L23" s="165">
        <f t="shared" si="14"/>
        <v>0</v>
      </c>
      <c r="M23" s="165">
        <f t="shared" si="14"/>
        <v>0</v>
      </c>
      <c r="N23" s="165">
        <f t="shared" si="14"/>
        <v>0</v>
      </c>
      <c r="O23" s="165">
        <f t="shared" si="14"/>
        <v>0</v>
      </c>
      <c r="P23" s="165">
        <f t="shared" si="14"/>
        <v>0</v>
      </c>
      <c r="Q23" s="165">
        <f t="shared" si="14"/>
        <v>0</v>
      </c>
      <c r="R23" s="165">
        <f t="shared" si="14"/>
        <v>0</v>
      </c>
      <c r="S23" s="165">
        <f t="shared" si="14"/>
        <v>0</v>
      </c>
      <c r="T23" s="165">
        <f t="shared" si="14"/>
        <v>0</v>
      </c>
      <c r="U23" s="165">
        <f t="shared" si="14"/>
        <v>0</v>
      </c>
      <c r="V23" s="165">
        <f t="shared" si="14"/>
        <v>0</v>
      </c>
      <c r="W23" s="165">
        <f t="shared" si="14"/>
        <v>0</v>
      </c>
      <c r="X23" s="165">
        <f t="shared" si="14"/>
        <v>0</v>
      </c>
      <c r="Y23" s="165">
        <f t="shared" si="14"/>
        <v>0</v>
      </c>
      <c r="Z23" s="165">
        <f t="shared" si="14"/>
        <v>0</v>
      </c>
      <c r="AA23" s="165">
        <f t="shared" si="14"/>
        <v>0</v>
      </c>
      <c r="AB23" s="165">
        <f t="shared" si="14"/>
        <v>0</v>
      </c>
      <c r="AC23" s="165">
        <f t="shared" si="14"/>
        <v>0</v>
      </c>
      <c r="AD23" s="165">
        <f t="shared" si="14"/>
        <v>0</v>
      </c>
      <c r="AE23" s="165">
        <f t="shared" si="14"/>
        <v>0</v>
      </c>
      <c r="AF23" s="165">
        <f t="shared" si="14"/>
        <v>0</v>
      </c>
      <c r="AG23" s="166">
        <f t="shared" si="14"/>
        <v>0</v>
      </c>
    </row>
    <row r="24" spans="1:45" ht="21.95" customHeight="1" x14ac:dyDescent="0.25">
      <c r="B24" s="129" t="s">
        <v>25</v>
      </c>
      <c r="C24" s="122">
        <f t="shared" ref="C24:AG24" si="15">COUNTIF(C8:C22,"N")</f>
        <v>0</v>
      </c>
      <c r="D24" s="122">
        <f t="shared" si="15"/>
        <v>0</v>
      </c>
      <c r="E24" s="122">
        <f t="shared" si="15"/>
        <v>0</v>
      </c>
      <c r="F24" s="122">
        <f t="shared" si="15"/>
        <v>0</v>
      </c>
      <c r="G24" s="122">
        <f t="shared" si="15"/>
        <v>0</v>
      </c>
      <c r="H24" s="122">
        <f t="shared" si="15"/>
        <v>0</v>
      </c>
      <c r="I24" s="122">
        <f t="shared" si="15"/>
        <v>0</v>
      </c>
      <c r="J24" s="122">
        <f t="shared" si="15"/>
        <v>0</v>
      </c>
      <c r="K24" s="122">
        <f t="shared" si="15"/>
        <v>0</v>
      </c>
      <c r="L24" s="122">
        <f t="shared" si="15"/>
        <v>0</v>
      </c>
      <c r="M24" s="122">
        <f t="shared" si="15"/>
        <v>0</v>
      </c>
      <c r="N24" s="122">
        <f t="shared" si="15"/>
        <v>0</v>
      </c>
      <c r="O24" s="122">
        <f t="shared" si="15"/>
        <v>0</v>
      </c>
      <c r="P24" s="122">
        <f t="shared" si="15"/>
        <v>0</v>
      </c>
      <c r="Q24" s="122">
        <f t="shared" si="15"/>
        <v>0</v>
      </c>
      <c r="R24" s="122">
        <f t="shared" si="15"/>
        <v>0</v>
      </c>
      <c r="S24" s="122">
        <f t="shared" si="15"/>
        <v>0</v>
      </c>
      <c r="T24" s="122">
        <f t="shared" si="15"/>
        <v>0</v>
      </c>
      <c r="U24" s="122">
        <f t="shared" si="15"/>
        <v>0</v>
      </c>
      <c r="V24" s="122">
        <f t="shared" si="15"/>
        <v>0</v>
      </c>
      <c r="W24" s="122">
        <f t="shared" si="15"/>
        <v>0</v>
      </c>
      <c r="X24" s="122">
        <f t="shared" si="15"/>
        <v>0</v>
      </c>
      <c r="Y24" s="122">
        <f t="shared" si="15"/>
        <v>0</v>
      </c>
      <c r="Z24" s="122">
        <f t="shared" si="15"/>
        <v>0</v>
      </c>
      <c r="AA24" s="122">
        <f t="shared" si="15"/>
        <v>0</v>
      </c>
      <c r="AB24" s="122">
        <f t="shared" si="15"/>
        <v>0</v>
      </c>
      <c r="AC24" s="122">
        <f t="shared" si="15"/>
        <v>0</v>
      </c>
      <c r="AD24" s="122">
        <f t="shared" si="15"/>
        <v>0</v>
      </c>
      <c r="AE24" s="122">
        <f t="shared" si="15"/>
        <v>0</v>
      </c>
      <c r="AF24" s="122">
        <f t="shared" si="15"/>
        <v>0</v>
      </c>
      <c r="AG24" s="125">
        <f t="shared" si="15"/>
        <v>0</v>
      </c>
    </row>
    <row r="25" spans="1:45" ht="21.95" customHeight="1" x14ac:dyDescent="0.3">
      <c r="B25" s="201" t="s">
        <v>30</v>
      </c>
      <c r="C25" s="202">
        <f t="shared" ref="C25:AG25" si="16">COUNTIF(C8:C22,"JF")</f>
        <v>0</v>
      </c>
      <c r="D25" s="202">
        <f t="shared" si="16"/>
        <v>0</v>
      </c>
      <c r="E25" s="202">
        <f t="shared" si="16"/>
        <v>0</v>
      </c>
      <c r="F25" s="202">
        <f t="shared" si="16"/>
        <v>0</v>
      </c>
      <c r="G25" s="202">
        <f t="shared" si="16"/>
        <v>0</v>
      </c>
      <c r="H25" s="202">
        <f t="shared" si="16"/>
        <v>0</v>
      </c>
      <c r="I25" s="202">
        <f t="shared" si="16"/>
        <v>0</v>
      </c>
      <c r="J25" s="202">
        <f t="shared" si="16"/>
        <v>0</v>
      </c>
      <c r="K25" s="202">
        <f t="shared" si="16"/>
        <v>0</v>
      </c>
      <c r="L25" s="202">
        <f t="shared" si="16"/>
        <v>0</v>
      </c>
      <c r="M25" s="202">
        <f t="shared" si="16"/>
        <v>0</v>
      </c>
      <c r="N25" s="202">
        <f t="shared" si="16"/>
        <v>0</v>
      </c>
      <c r="O25" s="202">
        <f t="shared" si="16"/>
        <v>0</v>
      </c>
      <c r="P25" s="202">
        <f t="shared" si="16"/>
        <v>0</v>
      </c>
      <c r="Q25" s="202">
        <f t="shared" si="16"/>
        <v>0</v>
      </c>
      <c r="R25" s="202">
        <f t="shared" si="16"/>
        <v>0</v>
      </c>
      <c r="S25" s="202">
        <f t="shared" si="16"/>
        <v>0</v>
      </c>
      <c r="T25" s="202">
        <f t="shared" si="16"/>
        <v>0</v>
      </c>
      <c r="U25" s="202">
        <f t="shared" si="16"/>
        <v>0</v>
      </c>
      <c r="V25" s="202">
        <f t="shared" si="16"/>
        <v>0</v>
      </c>
      <c r="W25" s="202">
        <f t="shared" si="16"/>
        <v>0</v>
      </c>
      <c r="X25" s="202">
        <f t="shared" si="16"/>
        <v>0</v>
      </c>
      <c r="Y25" s="202">
        <f t="shared" si="16"/>
        <v>0</v>
      </c>
      <c r="Z25" s="202">
        <f t="shared" si="16"/>
        <v>0</v>
      </c>
      <c r="AA25" s="202">
        <f t="shared" si="16"/>
        <v>0</v>
      </c>
      <c r="AB25" s="202">
        <f t="shared" si="16"/>
        <v>0</v>
      </c>
      <c r="AC25" s="202">
        <f t="shared" si="16"/>
        <v>0</v>
      </c>
      <c r="AD25" s="202">
        <f t="shared" si="16"/>
        <v>0</v>
      </c>
      <c r="AE25" s="202">
        <f t="shared" si="16"/>
        <v>0</v>
      </c>
      <c r="AF25" s="202">
        <f t="shared" si="16"/>
        <v>0</v>
      </c>
      <c r="AG25" s="220">
        <f t="shared" si="16"/>
        <v>0</v>
      </c>
    </row>
    <row r="26" spans="1:45" ht="21.95" customHeight="1" x14ac:dyDescent="0.3">
      <c r="B26" s="201" t="s">
        <v>48</v>
      </c>
      <c r="C26" s="202">
        <f t="shared" ref="C26:AG26" si="17">COUNTIF(C8:C22,"NF")</f>
        <v>0</v>
      </c>
      <c r="D26" s="202">
        <f t="shared" si="17"/>
        <v>0</v>
      </c>
      <c r="E26" s="202">
        <f t="shared" si="17"/>
        <v>0</v>
      </c>
      <c r="F26" s="202">
        <f t="shared" si="17"/>
        <v>0</v>
      </c>
      <c r="G26" s="202">
        <f t="shared" si="17"/>
        <v>0</v>
      </c>
      <c r="H26" s="202">
        <f t="shared" si="17"/>
        <v>0</v>
      </c>
      <c r="I26" s="202">
        <f t="shared" si="17"/>
        <v>0</v>
      </c>
      <c r="J26" s="202">
        <f t="shared" si="17"/>
        <v>0</v>
      </c>
      <c r="K26" s="202">
        <f t="shared" si="17"/>
        <v>0</v>
      </c>
      <c r="L26" s="202">
        <f t="shared" si="17"/>
        <v>0</v>
      </c>
      <c r="M26" s="202">
        <f t="shared" si="17"/>
        <v>0</v>
      </c>
      <c r="N26" s="202">
        <f t="shared" si="17"/>
        <v>0</v>
      </c>
      <c r="O26" s="202">
        <f t="shared" si="17"/>
        <v>0</v>
      </c>
      <c r="P26" s="202">
        <f t="shared" si="17"/>
        <v>0</v>
      </c>
      <c r="Q26" s="202">
        <f t="shared" si="17"/>
        <v>0</v>
      </c>
      <c r="R26" s="202">
        <f t="shared" si="17"/>
        <v>0</v>
      </c>
      <c r="S26" s="202">
        <f t="shared" si="17"/>
        <v>0</v>
      </c>
      <c r="T26" s="202">
        <f t="shared" si="17"/>
        <v>0</v>
      </c>
      <c r="U26" s="202">
        <f t="shared" si="17"/>
        <v>0</v>
      </c>
      <c r="V26" s="202">
        <f t="shared" si="17"/>
        <v>0</v>
      </c>
      <c r="W26" s="202">
        <f t="shared" si="17"/>
        <v>0</v>
      </c>
      <c r="X26" s="202">
        <f t="shared" si="17"/>
        <v>0</v>
      </c>
      <c r="Y26" s="202">
        <f t="shared" si="17"/>
        <v>0</v>
      </c>
      <c r="Z26" s="202">
        <f t="shared" si="17"/>
        <v>0</v>
      </c>
      <c r="AA26" s="202">
        <f t="shared" si="17"/>
        <v>0</v>
      </c>
      <c r="AB26" s="202">
        <f t="shared" si="17"/>
        <v>0</v>
      </c>
      <c r="AC26" s="202">
        <f t="shared" si="17"/>
        <v>0</v>
      </c>
      <c r="AD26" s="202">
        <f t="shared" si="17"/>
        <v>0</v>
      </c>
      <c r="AE26" s="202">
        <f t="shared" si="17"/>
        <v>0</v>
      </c>
      <c r="AF26" s="202">
        <f t="shared" si="17"/>
        <v>0</v>
      </c>
      <c r="AG26" s="220">
        <f t="shared" si="17"/>
        <v>0</v>
      </c>
    </row>
    <row r="27" spans="1:45" ht="21.95" customHeight="1" x14ac:dyDescent="0.25">
      <c r="B27" s="203" t="s">
        <v>26</v>
      </c>
      <c r="C27" s="204">
        <f t="shared" ref="C27:AG27" si="18">COUNTIF(C8:C22,"F")</f>
        <v>0</v>
      </c>
      <c r="D27" s="204">
        <f t="shared" si="18"/>
        <v>0</v>
      </c>
      <c r="E27" s="204">
        <f t="shared" si="18"/>
        <v>0</v>
      </c>
      <c r="F27" s="204">
        <f t="shared" si="18"/>
        <v>0</v>
      </c>
      <c r="G27" s="204">
        <f t="shared" si="18"/>
        <v>0</v>
      </c>
      <c r="H27" s="204">
        <f t="shared" si="18"/>
        <v>0</v>
      </c>
      <c r="I27" s="204">
        <f t="shared" si="18"/>
        <v>0</v>
      </c>
      <c r="J27" s="204">
        <f t="shared" si="18"/>
        <v>0</v>
      </c>
      <c r="K27" s="204">
        <f t="shared" si="18"/>
        <v>0</v>
      </c>
      <c r="L27" s="204">
        <f t="shared" si="18"/>
        <v>0</v>
      </c>
      <c r="M27" s="204">
        <f t="shared" si="18"/>
        <v>0</v>
      </c>
      <c r="N27" s="204">
        <f t="shared" si="18"/>
        <v>0</v>
      </c>
      <c r="O27" s="204">
        <f t="shared" si="18"/>
        <v>0</v>
      </c>
      <c r="P27" s="204">
        <f t="shared" si="18"/>
        <v>0</v>
      </c>
      <c r="Q27" s="204">
        <f t="shared" si="18"/>
        <v>0</v>
      </c>
      <c r="R27" s="204">
        <f t="shared" si="18"/>
        <v>0</v>
      </c>
      <c r="S27" s="204">
        <f t="shared" si="18"/>
        <v>0</v>
      </c>
      <c r="T27" s="204">
        <f t="shared" si="18"/>
        <v>0</v>
      </c>
      <c r="U27" s="204">
        <f t="shared" si="18"/>
        <v>0</v>
      </c>
      <c r="V27" s="204">
        <f t="shared" si="18"/>
        <v>0</v>
      </c>
      <c r="W27" s="204">
        <f t="shared" si="18"/>
        <v>0</v>
      </c>
      <c r="X27" s="204">
        <f t="shared" si="18"/>
        <v>0</v>
      </c>
      <c r="Y27" s="204">
        <f t="shared" si="18"/>
        <v>0</v>
      </c>
      <c r="Z27" s="204">
        <f t="shared" si="18"/>
        <v>0</v>
      </c>
      <c r="AA27" s="204">
        <f t="shared" si="18"/>
        <v>0</v>
      </c>
      <c r="AB27" s="204">
        <f t="shared" si="18"/>
        <v>0</v>
      </c>
      <c r="AC27" s="204">
        <f t="shared" si="18"/>
        <v>0</v>
      </c>
      <c r="AD27" s="204">
        <f t="shared" si="18"/>
        <v>0</v>
      </c>
      <c r="AE27" s="204">
        <f t="shared" si="18"/>
        <v>0</v>
      </c>
      <c r="AF27" s="204">
        <f t="shared" si="18"/>
        <v>0</v>
      </c>
      <c r="AG27" s="221">
        <f t="shared" si="18"/>
        <v>0</v>
      </c>
    </row>
    <row r="28" spans="1:45" ht="21.95" customHeight="1" thickBot="1" x14ac:dyDescent="0.3">
      <c r="B28" s="127" t="s">
        <v>34</v>
      </c>
      <c r="C28" s="128">
        <f t="shared" ref="C28:AG28" si="19">SUM(C23:C24,C25:C27)</f>
        <v>0</v>
      </c>
      <c r="D28" s="128">
        <f t="shared" si="19"/>
        <v>0</v>
      </c>
      <c r="E28" s="128">
        <f t="shared" si="19"/>
        <v>0</v>
      </c>
      <c r="F28" s="128">
        <f t="shared" si="19"/>
        <v>0</v>
      </c>
      <c r="G28" s="128">
        <f t="shared" si="19"/>
        <v>0</v>
      </c>
      <c r="H28" s="128">
        <f t="shared" si="19"/>
        <v>0</v>
      </c>
      <c r="I28" s="128">
        <f t="shared" si="19"/>
        <v>0</v>
      </c>
      <c r="J28" s="128">
        <f t="shared" si="19"/>
        <v>0</v>
      </c>
      <c r="K28" s="128">
        <f t="shared" si="19"/>
        <v>0</v>
      </c>
      <c r="L28" s="128">
        <f t="shared" si="19"/>
        <v>0</v>
      </c>
      <c r="M28" s="128">
        <f t="shared" si="19"/>
        <v>0</v>
      </c>
      <c r="N28" s="128">
        <f t="shared" si="19"/>
        <v>0</v>
      </c>
      <c r="O28" s="128">
        <f t="shared" si="19"/>
        <v>0</v>
      </c>
      <c r="P28" s="128">
        <f t="shared" si="19"/>
        <v>0</v>
      </c>
      <c r="Q28" s="128">
        <f t="shared" si="19"/>
        <v>0</v>
      </c>
      <c r="R28" s="128">
        <f t="shared" si="19"/>
        <v>0</v>
      </c>
      <c r="S28" s="128">
        <f t="shared" si="19"/>
        <v>0</v>
      </c>
      <c r="T28" s="128">
        <f t="shared" si="19"/>
        <v>0</v>
      </c>
      <c r="U28" s="128">
        <f t="shared" si="19"/>
        <v>0</v>
      </c>
      <c r="V28" s="128">
        <f t="shared" si="19"/>
        <v>0</v>
      </c>
      <c r="W28" s="128">
        <f t="shared" si="19"/>
        <v>0</v>
      </c>
      <c r="X28" s="128">
        <f t="shared" si="19"/>
        <v>0</v>
      </c>
      <c r="Y28" s="128">
        <f t="shared" si="19"/>
        <v>0</v>
      </c>
      <c r="Z28" s="128">
        <f t="shared" si="19"/>
        <v>0</v>
      </c>
      <c r="AA28" s="128">
        <f t="shared" si="19"/>
        <v>0</v>
      </c>
      <c r="AB28" s="128">
        <f t="shared" si="19"/>
        <v>0</v>
      </c>
      <c r="AC28" s="128">
        <f t="shared" si="19"/>
        <v>0</v>
      </c>
      <c r="AD28" s="128">
        <f t="shared" si="19"/>
        <v>0</v>
      </c>
      <c r="AE28" s="128">
        <f t="shared" si="19"/>
        <v>0</v>
      </c>
      <c r="AF28" s="128">
        <f t="shared" si="19"/>
        <v>0</v>
      </c>
      <c r="AG28" s="222">
        <f t="shared" si="19"/>
        <v>0</v>
      </c>
    </row>
    <row r="29" spans="1:45" ht="21.95"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1:45" ht="21.95" customHeight="1"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row>
    <row r="31" spans="1:45" ht="21.95" customHeight="1"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row>
    <row r="32" spans="1:45" ht="21.95" customHeight="1"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row>
    <row r="33" spans="1:33"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18" customFormat="1" x14ac:dyDescent="0.25">
      <c r="A34" s="186"/>
    </row>
    <row r="35" spans="1:33" s="18" customFormat="1" x14ac:dyDescent="0.25"/>
    <row r="36" spans="1:33" s="18" customFormat="1" x14ac:dyDescent="0.25"/>
    <row r="37" spans="1:33" s="18" customFormat="1" x14ac:dyDescent="0.25"/>
    <row r="38" spans="1:33" s="18" customFormat="1" x14ac:dyDescent="0.25"/>
    <row r="39" spans="1:33" s="18" customFormat="1" x14ac:dyDescent="0.25"/>
    <row r="40" spans="1:33" s="18" customFormat="1" x14ac:dyDescent="0.25"/>
    <row r="41" spans="1:33" s="18" customFormat="1" x14ac:dyDescent="0.25"/>
    <row r="42" spans="1:33" s="18" customFormat="1" x14ac:dyDescent="0.25"/>
    <row r="43" spans="1:33" s="18" customFormat="1" x14ac:dyDescent="0.25"/>
    <row r="44" spans="1:33" s="18" customFormat="1" x14ac:dyDescent="0.25"/>
    <row r="45" spans="1:33" s="18" customFormat="1" x14ac:dyDescent="0.25"/>
    <row r="46" spans="1:33" s="18" customFormat="1" x14ac:dyDescent="0.25"/>
    <row r="47" spans="1:33" s="18" customFormat="1" x14ac:dyDescent="0.25"/>
    <row r="48" spans="1:33" s="18" customFormat="1" x14ac:dyDescent="0.25"/>
    <row r="49" s="18" customFormat="1" x14ac:dyDescent="0.25"/>
    <row r="50" s="18" customFormat="1" x14ac:dyDescent="0.25"/>
    <row r="51" s="18" customFormat="1" x14ac:dyDescent="0.25"/>
    <row r="52" s="18" customFormat="1" x14ac:dyDescent="0.25"/>
    <row r="53" s="18" customFormat="1" x14ac:dyDescent="0.25"/>
    <row r="54" s="18" customFormat="1" x14ac:dyDescent="0.25"/>
    <row r="55" s="18" customFormat="1" x14ac:dyDescent="0.25"/>
    <row r="56" s="18" customFormat="1" x14ac:dyDescent="0.25"/>
    <row r="57" s="18" customFormat="1" x14ac:dyDescent="0.25"/>
    <row r="58" s="18" customFormat="1" x14ac:dyDescent="0.25"/>
    <row r="59" s="18" customFormat="1" x14ac:dyDescent="0.25"/>
    <row r="60" s="18" customFormat="1" x14ac:dyDescent="0.25"/>
    <row r="61" s="18" customFormat="1" x14ac:dyDescent="0.25"/>
    <row r="62" s="18" customFormat="1" x14ac:dyDescent="0.25"/>
    <row r="63" s="18" customFormat="1" x14ac:dyDescent="0.25"/>
    <row r="64" s="18" customFormat="1" x14ac:dyDescent="0.25"/>
    <row r="65" s="18" customFormat="1" x14ac:dyDescent="0.25"/>
    <row r="66" s="18" customFormat="1" x14ac:dyDescent="0.25"/>
    <row r="67" s="18" customFormat="1" x14ac:dyDescent="0.25"/>
    <row r="68" s="18" customFormat="1" x14ac:dyDescent="0.25"/>
    <row r="69" s="18" customFormat="1" x14ac:dyDescent="0.25"/>
    <row r="70" s="18" customFormat="1" x14ac:dyDescent="0.25"/>
    <row r="71" s="18" customFormat="1" x14ac:dyDescent="0.25"/>
    <row r="72" s="18" customFormat="1" x14ac:dyDescent="0.25"/>
    <row r="73" s="18" customFormat="1" x14ac:dyDescent="0.25"/>
    <row r="74" s="18" customFormat="1" x14ac:dyDescent="0.25"/>
    <row r="75" s="18" customFormat="1" x14ac:dyDescent="0.25"/>
    <row r="76" s="18" customFormat="1" x14ac:dyDescent="0.25"/>
    <row r="77" s="18" customFormat="1" x14ac:dyDescent="0.25"/>
    <row r="78" s="18" customFormat="1" x14ac:dyDescent="0.25"/>
    <row r="79" s="18" customFormat="1" x14ac:dyDescent="0.25"/>
  </sheetData>
  <sheetProtection selectLockedCells="1"/>
  <mergeCells count="20">
    <mergeCell ref="J31:O31"/>
    <mergeCell ref="Q31:U31"/>
    <mergeCell ref="W31:AA31"/>
    <mergeCell ref="J32:O32"/>
    <mergeCell ref="Q32:U32"/>
    <mergeCell ref="W32:AA32"/>
    <mergeCell ref="B6:B7"/>
    <mergeCell ref="AR6:AR7"/>
    <mergeCell ref="AS6:AS7"/>
    <mergeCell ref="J30:O30"/>
    <mergeCell ref="Q30:U30"/>
    <mergeCell ref="W30:AA30"/>
    <mergeCell ref="AQ6:AQ7"/>
    <mergeCell ref="AK6:AK7"/>
    <mergeCell ref="AH6:AH7"/>
    <mergeCell ref="AI6:AI7"/>
    <mergeCell ref="AJ6:AJ7"/>
    <mergeCell ref="AL6:AL7"/>
    <mergeCell ref="AM6:AM7"/>
    <mergeCell ref="AP6:AP7"/>
  </mergeCells>
  <conditionalFormatting sqref="C6:AG22">
    <cfRule type="expression" dxfId="20" priority="12" stopIfTrue="1">
      <formula>WEEKDAY(C$6,2)&gt;5</formula>
    </cfRule>
  </conditionalFormatting>
  <conditionalFormatting sqref="B8:B16">
    <cfRule type="colorScale" priority="7">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orientation="landscape" r:id="rId1"/>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9" stopIfTrue="1" id="{426FFD08-988F-403B-8EA9-9593F4BD8388}">
            <xm:f>NOT(ISNA(VLOOKUP(C$6,'1 ANNEE'!$L$9:$L$21,1,0)))</xm:f>
            <x14:dxf>
              <fill>
                <patternFill patternType="gray0625">
                  <bgColor rgb="FFFF0000"/>
                </patternFill>
              </fill>
            </x14:dxf>
          </x14:cfRule>
          <xm:sqref>C6:AG22</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BF77"/>
  <sheetViews>
    <sheetView zoomScale="80" zoomScaleNormal="80" workbookViewId="0">
      <selection activeCell="B8" sqref="B8"/>
    </sheetView>
  </sheetViews>
  <sheetFormatPr baseColWidth="10" defaultRowHeight="15" x14ac:dyDescent="0.25"/>
  <cols>
    <col min="1" max="1" width="3.7109375" style="74" customWidth="1"/>
    <col min="2" max="2" width="22.7109375" style="12" customWidth="1"/>
    <col min="3" max="33" width="5" style="12" customWidth="1"/>
    <col min="34" max="41" width="6" style="12" customWidth="1"/>
    <col min="42" max="45" width="6" style="18" customWidth="1"/>
    <col min="46" max="58" width="11.42578125" style="18"/>
    <col min="59" max="16384" width="11.42578125" style="12"/>
  </cols>
  <sheetData>
    <row r="1" spans="1:45" s="19" customFormat="1" ht="9.9499999999999993" customHeight="1" x14ac:dyDescent="0.25">
      <c r="A1" s="15">
        <v>12</v>
      </c>
      <c r="B1" s="16">
        <f>DATE('1 ANNEE'!F4,A1+1,1)-1</f>
        <v>45657</v>
      </c>
    </row>
    <row r="2" spans="1:45" s="19" customFormat="1" ht="9.9499999999999993" customHeight="1" thickBot="1" x14ac:dyDescent="0.3">
      <c r="B2" s="16">
        <f>DATE('1 ANNEE'!F4,A1,1)</f>
        <v>45627</v>
      </c>
    </row>
    <row r="3" spans="1:45" ht="18" customHeight="1" thickTop="1" x14ac:dyDescent="0.25">
      <c r="B3" s="50"/>
      <c r="C3" s="51"/>
      <c r="D3" s="51"/>
      <c r="E3" s="51"/>
      <c r="F3" s="51"/>
      <c r="G3" s="51"/>
      <c r="H3" s="51"/>
      <c r="I3" s="51"/>
      <c r="J3" s="51"/>
      <c r="K3" s="51"/>
      <c r="L3" s="51"/>
      <c r="M3" s="51"/>
      <c r="N3" s="51"/>
      <c r="O3" s="22" t="str">
        <f>"DECEMBRE "&amp;TEXT(B2,"aaaa")</f>
        <v>DECEMBRE 2024</v>
      </c>
      <c r="P3" s="70"/>
      <c r="Q3" s="51"/>
      <c r="R3" s="51"/>
      <c r="S3" s="51"/>
      <c r="T3" s="71"/>
      <c r="U3" s="51"/>
      <c r="V3" s="51"/>
      <c r="W3" s="51"/>
      <c r="X3" s="51"/>
      <c r="Y3" s="51"/>
      <c r="Z3" s="51"/>
      <c r="AA3" s="51"/>
      <c r="AB3" s="51"/>
      <c r="AC3" s="51"/>
      <c r="AD3" s="51"/>
      <c r="AE3" s="51"/>
      <c r="AF3" s="51"/>
      <c r="AG3" s="51"/>
      <c r="AH3" s="23"/>
      <c r="AI3" s="23"/>
      <c r="AJ3" s="23"/>
      <c r="AK3" s="23"/>
      <c r="AL3" s="23"/>
      <c r="AM3" s="24"/>
      <c r="AN3" s="189"/>
      <c r="AO3" s="189"/>
      <c r="AP3" s="189"/>
      <c r="AQ3" s="189"/>
      <c r="AR3" s="189"/>
      <c r="AS3" s="189"/>
    </row>
    <row r="4" spans="1:45" ht="18" customHeight="1" x14ac:dyDescent="0.25">
      <c r="B4" s="53"/>
      <c r="C4" s="54"/>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row>
    <row r="5" spans="1:45" ht="18" customHeight="1" thickBot="1" x14ac:dyDescent="0.3">
      <c r="B5" s="53"/>
      <c r="C5" s="54"/>
      <c r="D5" s="54"/>
      <c r="E5" s="54"/>
      <c r="F5" s="54"/>
      <c r="G5" s="54"/>
      <c r="H5" s="54"/>
      <c r="I5" s="54"/>
      <c r="J5" s="54"/>
      <c r="K5" s="54"/>
      <c r="L5" s="54"/>
      <c r="M5" s="54"/>
      <c r="N5" s="54"/>
      <c r="O5" s="49" t="str">
        <f>"Période    du    "&amp;TEXT(B2,"jj mmmm aaaa")&amp;"    au    "&amp;TEXT(B1,"jj mmmm aaaa")</f>
        <v>Période    du    01 décembre 2024    au    31 décembre 2024</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row>
    <row r="6" spans="1:45" ht="18" customHeight="1" thickTop="1" x14ac:dyDescent="0.25">
      <c r="B6" s="324" t="s">
        <v>53</v>
      </c>
      <c r="C6" s="155">
        <f>DATE('1 ANNEE'!F4,A1,1)</f>
        <v>45627</v>
      </c>
      <c r="D6" s="155">
        <f>C6+1</f>
        <v>45628</v>
      </c>
      <c r="E6" s="155">
        <f t="shared" ref="E6:AG6" si="0">D6+1</f>
        <v>45629</v>
      </c>
      <c r="F6" s="155">
        <f t="shared" si="0"/>
        <v>45630</v>
      </c>
      <c r="G6" s="155">
        <f t="shared" si="0"/>
        <v>45631</v>
      </c>
      <c r="H6" s="155">
        <f t="shared" si="0"/>
        <v>45632</v>
      </c>
      <c r="I6" s="155">
        <f t="shared" si="0"/>
        <v>45633</v>
      </c>
      <c r="J6" s="155">
        <f t="shared" si="0"/>
        <v>45634</v>
      </c>
      <c r="K6" s="155">
        <f t="shared" si="0"/>
        <v>45635</v>
      </c>
      <c r="L6" s="155">
        <f t="shared" si="0"/>
        <v>45636</v>
      </c>
      <c r="M6" s="155">
        <f t="shared" si="0"/>
        <v>45637</v>
      </c>
      <c r="N6" s="155">
        <f t="shared" si="0"/>
        <v>45638</v>
      </c>
      <c r="O6" s="155">
        <f t="shared" si="0"/>
        <v>45639</v>
      </c>
      <c r="P6" s="155">
        <f t="shared" si="0"/>
        <v>45640</v>
      </c>
      <c r="Q6" s="155">
        <f t="shared" si="0"/>
        <v>45641</v>
      </c>
      <c r="R6" s="155">
        <f t="shared" si="0"/>
        <v>45642</v>
      </c>
      <c r="S6" s="155">
        <f t="shared" si="0"/>
        <v>45643</v>
      </c>
      <c r="T6" s="155">
        <f t="shared" si="0"/>
        <v>45644</v>
      </c>
      <c r="U6" s="155">
        <f t="shared" si="0"/>
        <v>45645</v>
      </c>
      <c r="V6" s="155">
        <f t="shared" si="0"/>
        <v>45646</v>
      </c>
      <c r="W6" s="155">
        <f t="shared" si="0"/>
        <v>45647</v>
      </c>
      <c r="X6" s="155">
        <f t="shared" si="0"/>
        <v>45648</v>
      </c>
      <c r="Y6" s="155">
        <f t="shared" si="0"/>
        <v>45649</v>
      </c>
      <c r="Z6" s="155">
        <f t="shared" si="0"/>
        <v>45650</v>
      </c>
      <c r="AA6" s="155">
        <f t="shared" si="0"/>
        <v>45651</v>
      </c>
      <c r="AB6" s="155">
        <f t="shared" si="0"/>
        <v>45652</v>
      </c>
      <c r="AC6" s="155">
        <f t="shared" si="0"/>
        <v>45653</v>
      </c>
      <c r="AD6" s="155">
        <f t="shared" si="0"/>
        <v>45654</v>
      </c>
      <c r="AE6" s="155">
        <f t="shared" si="0"/>
        <v>45655</v>
      </c>
      <c r="AF6" s="155">
        <f t="shared" si="0"/>
        <v>45656</v>
      </c>
      <c r="AG6" s="156">
        <f t="shared" si="0"/>
        <v>45657</v>
      </c>
      <c r="AH6" s="374" t="s">
        <v>23</v>
      </c>
      <c r="AI6" s="355" t="s">
        <v>24</v>
      </c>
      <c r="AJ6" s="338" t="s">
        <v>25</v>
      </c>
      <c r="AK6" s="334" t="s">
        <v>30</v>
      </c>
      <c r="AL6" s="334" t="s">
        <v>48</v>
      </c>
      <c r="AM6" s="340" t="s">
        <v>26</v>
      </c>
      <c r="AN6" s="190"/>
      <c r="AO6" s="190"/>
      <c r="AP6" s="342" t="s">
        <v>27</v>
      </c>
      <c r="AQ6" s="328" t="s">
        <v>28</v>
      </c>
      <c r="AR6" s="330" t="s">
        <v>29</v>
      </c>
      <c r="AS6" s="372" t="s">
        <v>36</v>
      </c>
    </row>
    <row r="7" spans="1:45" ht="18" customHeight="1" thickBot="1" x14ac:dyDescent="0.3">
      <c r="B7" s="325"/>
      <c r="C7" s="173">
        <f>WEEKDAY(C6)</f>
        <v>1</v>
      </c>
      <c r="D7" s="173">
        <f t="shared" ref="D7:AG7" si="1">WEEKDAY(D6)</f>
        <v>2</v>
      </c>
      <c r="E7" s="173">
        <f t="shared" si="1"/>
        <v>3</v>
      </c>
      <c r="F7" s="173">
        <f t="shared" si="1"/>
        <v>4</v>
      </c>
      <c r="G7" s="173">
        <f t="shared" si="1"/>
        <v>5</v>
      </c>
      <c r="H7" s="173">
        <f t="shared" si="1"/>
        <v>6</v>
      </c>
      <c r="I7" s="173">
        <f t="shared" si="1"/>
        <v>7</v>
      </c>
      <c r="J7" s="173">
        <f t="shared" si="1"/>
        <v>1</v>
      </c>
      <c r="K7" s="173">
        <f t="shared" si="1"/>
        <v>2</v>
      </c>
      <c r="L7" s="173">
        <f t="shared" si="1"/>
        <v>3</v>
      </c>
      <c r="M7" s="173">
        <f t="shared" si="1"/>
        <v>4</v>
      </c>
      <c r="N7" s="173">
        <f t="shared" si="1"/>
        <v>5</v>
      </c>
      <c r="O7" s="173">
        <f t="shared" si="1"/>
        <v>6</v>
      </c>
      <c r="P7" s="173">
        <f t="shared" si="1"/>
        <v>7</v>
      </c>
      <c r="Q7" s="173">
        <f t="shared" si="1"/>
        <v>1</v>
      </c>
      <c r="R7" s="173">
        <f t="shared" si="1"/>
        <v>2</v>
      </c>
      <c r="S7" s="173">
        <f t="shared" si="1"/>
        <v>3</v>
      </c>
      <c r="T7" s="173">
        <f t="shared" si="1"/>
        <v>4</v>
      </c>
      <c r="U7" s="173">
        <f t="shared" si="1"/>
        <v>5</v>
      </c>
      <c r="V7" s="173">
        <f t="shared" si="1"/>
        <v>6</v>
      </c>
      <c r="W7" s="173">
        <f t="shared" si="1"/>
        <v>7</v>
      </c>
      <c r="X7" s="173">
        <f t="shared" si="1"/>
        <v>1</v>
      </c>
      <c r="Y7" s="173">
        <f t="shared" si="1"/>
        <v>2</v>
      </c>
      <c r="Z7" s="173">
        <f t="shared" si="1"/>
        <v>3</v>
      </c>
      <c r="AA7" s="173">
        <f t="shared" si="1"/>
        <v>4</v>
      </c>
      <c r="AB7" s="173">
        <f t="shared" si="1"/>
        <v>5</v>
      </c>
      <c r="AC7" s="173">
        <f t="shared" si="1"/>
        <v>6</v>
      </c>
      <c r="AD7" s="173">
        <f t="shared" si="1"/>
        <v>7</v>
      </c>
      <c r="AE7" s="173">
        <f t="shared" si="1"/>
        <v>1</v>
      </c>
      <c r="AF7" s="173">
        <f t="shared" si="1"/>
        <v>2</v>
      </c>
      <c r="AG7" s="174">
        <f t="shared" si="1"/>
        <v>3</v>
      </c>
      <c r="AH7" s="375"/>
      <c r="AI7" s="356"/>
      <c r="AJ7" s="339"/>
      <c r="AK7" s="335"/>
      <c r="AL7" s="335"/>
      <c r="AM7" s="341"/>
      <c r="AN7" s="190"/>
      <c r="AO7" s="190"/>
      <c r="AP7" s="343"/>
      <c r="AQ7" s="329"/>
      <c r="AR7" s="331"/>
      <c r="AS7" s="373"/>
    </row>
    <row r="8" spans="1:45" ht="21.95" customHeight="1" thickTop="1" x14ac:dyDescent="0.3">
      <c r="B8" s="323" t="str">
        <f>REPT('2 AVRIL'!B8,1)</f>
        <v>1</v>
      </c>
      <c r="C8" s="110"/>
      <c r="D8" s="110"/>
      <c r="E8" s="110"/>
      <c r="F8" s="110"/>
      <c r="G8" s="110"/>
      <c r="H8" s="110"/>
      <c r="I8" s="110"/>
      <c r="J8" s="43"/>
      <c r="K8" s="43"/>
      <c r="L8" s="43"/>
      <c r="M8" s="43"/>
      <c r="N8" s="172"/>
      <c r="O8" s="43"/>
      <c r="P8" s="108"/>
      <c r="Q8" s="43"/>
      <c r="R8" s="43"/>
      <c r="S8" s="108"/>
      <c r="T8" s="43"/>
      <c r="U8" s="43"/>
      <c r="V8" s="43"/>
      <c r="W8" s="43"/>
      <c r="X8" s="43"/>
      <c r="Y8" s="43"/>
      <c r="Z8" s="43"/>
      <c r="AA8" s="302"/>
      <c r="AB8" s="43"/>
      <c r="AC8" s="43"/>
      <c r="AD8" s="43"/>
      <c r="AE8" s="43"/>
      <c r="AF8" s="108"/>
      <c r="AG8" s="153"/>
      <c r="AH8" s="161">
        <f t="shared" ref="AH8:AH22" si="2">SUM(AI8:AM8,AL8:AL8)</f>
        <v>0</v>
      </c>
      <c r="AI8" s="135">
        <f t="shared" ref="AI8:AI22" si="3">COUNTIF(C8:AG8,"J")</f>
        <v>0</v>
      </c>
      <c r="AJ8" s="123">
        <f t="shared" ref="AJ8:AJ22" si="4">COUNTIF(C8:AG8,"N")</f>
        <v>0</v>
      </c>
      <c r="AK8" s="181">
        <f t="shared" ref="AK8:AK22" si="5">COUNTIF(B8:AF8,"JF")</f>
        <v>0</v>
      </c>
      <c r="AL8" s="181">
        <f t="shared" ref="AL8:AL22" si="6">COUNTIF(C8:AG8,"NF")</f>
        <v>0</v>
      </c>
      <c r="AM8" s="192">
        <f t="shared" ref="AM8:AM22" si="7">COUNTIF(C8:AG8,"F")</f>
        <v>0</v>
      </c>
      <c r="AN8" s="191"/>
      <c r="AO8" s="191"/>
      <c r="AP8" s="194">
        <f t="shared" ref="AP8:AP22" si="8">COUNTIF(C8:AG8,"RC")</f>
        <v>0</v>
      </c>
      <c r="AQ8" s="130">
        <f t="shared" ref="AQ8:AQ22" si="9">COUNTIF(C8:AG8,"R")</f>
        <v>0</v>
      </c>
      <c r="AR8" s="10">
        <f t="shared" ref="AR8:AR22" si="10">COUNTIF(C8:AG8,"CP")</f>
        <v>0</v>
      </c>
      <c r="AS8" s="196">
        <f t="shared" ref="AS8:AS22" si="11">COUNTIF(C8:AG8,"AM")</f>
        <v>0</v>
      </c>
    </row>
    <row r="9" spans="1:45" ht="21.95" customHeight="1" x14ac:dyDescent="0.3">
      <c r="B9" s="323" t="str">
        <f>REPT('2 AVRIL'!B9,1)</f>
        <v>2</v>
      </c>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161">
        <f t="shared" si="2"/>
        <v>0</v>
      </c>
      <c r="AI9" s="135">
        <f t="shared" si="3"/>
        <v>0</v>
      </c>
      <c r="AJ9" s="123">
        <f t="shared" si="4"/>
        <v>0</v>
      </c>
      <c r="AK9" s="182">
        <f t="shared" si="5"/>
        <v>0</v>
      </c>
      <c r="AL9" s="182">
        <f t="shared" si="6"/>
        <v>0</v>
      </c>
      <c r="AM9" s="192">
        <f t="shared" si="7"/>
        <v>0</v>
      </c>
      <c r="AN9" s="191"/>
      <c r="AO9" s="191"/>
      <c r="AP9" s="194">
        <f t="shared" si="8"/>
        <v>0</v>
      </c>
      <c r="AQ9" s="130">
        <f t="shared" si="9"/>
        <v>0</v>
      </c>
      <c r="AR9" s="10">
        <f t="shared" si="10"/>
        <v>0</v>
      </c>
      <c r="AS9" s="196">
        <f t="shared" si="11"/>
        <v>0</v>
      </c>
    </row>
    <row r="10" spans="1:45" ht="21.95" customHeight="1" x14ac:dyDescent="0.3">
      <c r="B10" s="323" t="str">
        <f>REPT('2 AVRIL'!B10,1)</f>
        <v>3</v>
      </c>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161">
        <f t="shared" si="2"/>
        <v>0</v>
      </c>
      <c r="AI10" s="135">
        <f t="shared" si="3"/>
        <v>0</v>
      </c>
      <c r="AJ10" s="123">
        <f t="shared" si="4"/>
        <v>0</v>
      </c>
      <c r="AK10" s="182">
        <f t="shared" si="5"/>
        <v>0</v>
      </c>
      <c r="AL10" s="182">
        <f t="shared" si="6"/>
        <v>0</v>
      </c>
      <c r="AM10" s="192">
        <f t="shared" si="7"/>
        <v>0</v>
      </c>
      <c r="AN10" s="191"/>
      <c r="AO10" s="191"/>
      <c r="AP10" s="194">
        <f t="shared" si="8"/>
        <v>0</v>
      </c>
      <c r="AQ10" s="130">
        <f t="shared" si="9"/>
        <v>0</v>
      </c>
      <c r="AR10" s="10">
        <f t="shared" si="10"/>
        <v>0</v>
      </c>
      <c r="AS10" s="196">
        <f t="shared" si="11"/>
        <v>0</v>
      </c>
    </row>
    <row r="11" spans="1:45" ht="21.95" customHeight="1" x14ac:dyDescent="0.3">
      <c r="B11" s="323" t="str">
        <f>REPT('2 AVRIL'!B11,1)</f>
        <v>4</v>
      </c>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161">
        <f t="shared" si="2"/>
        <v>0</v>
      </c>
      <c r="AI11" s="135">
        <f t="shared" si="3"/>
        <v>0</v>
      </c>
      <c r="AJ11" s="123">
        <f t="shared" si="4"/>
        <v>0</v>
      </c>
      <c r="AK11" s="182">
        <f t="shared" si="5"/>
        <v>0</v>
      </c>
      <c r="AL11" s="182">
        <f t="shared" si="6"/>
        <v>0</v>
      </c>
      <c r="AM11" s="192">
        <f t="shared" si="7"/>
        <v>0</v>
      </c>
      <c r="AN11" s="191"/>
      <c r="AO11" s="191"/>
      <c r="AP11" s="194">
        <f t="shared" si="8"/>
        <v>0</v>
      </c>
      <c r="AQ11" s="130">
        <f t="shared" si="9"/>
        <v>0</v>
      </c>
      <c r="AR11" s="10">
        <f t="shared" si="10"/>
        <v>0</v>
      </c>
      <c r="AS11" s="196">
        <f t="shared" si="11"/>
        <v>0</v>
      </c>
    </row>
    <row r="12" spans="1:45" ht="21.95" customHeight="1" x14ac:dyDescent="0.3">
      <c r="B12" s="323" t="str">
        <f>REPT('2 AVRIL'!B12,1)</f>
        <v>5</v>
      </c>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161">
        <f t="shared" si="2"/>
        <v>0</v>
      </c>
      <c r="AI12" s="135">
        <f t="shared" si="3"/>
        <v>0</v>
      </c>
      <c r="AJ12" s="123">
        <f t="shared" si="4"/>
        <v>0</v>
      </c>
      <c r="AK12" s="182">
        <f t="shared" si="5"/>
        <v>0</v>
      </c>
      <c r="AL12" s="182">
        <f t="shared" si="6"/>
        <v>0</v>
      </c>
      <c r="AM12" s="192">
        <f t="shared" si="7"/>
        <v>0</v>
      </c>
      <c r="AN12" s="191"/>
      <c r="AO12" s="191"/>
      <c r="AP12" s="194">
        <f t="shared" si="8"/>
        <v>0</v>
      </c>
      <c r="AQ12" s="130">
        <f t="shared" si="9"/>
        <v>0</v>
      </c>
      <c r="AR12" s="10">
        <f t="shared" si="10"/>
        <v>0</v>
      </c>
      <c r="AS12" s="196">
        <f t="shared" si="11"/>
        <v>0</v>
      </c>
    </row>
    <row r="13" spans="1:45" ht="21.95" customHeight="1" x14ac:dyDescent="0.3">
      <c r="B13" s="323" t="str">
        <f>REPT('2 AVRIL'!B13,1)</f>
        <v>6</v>
      </c>
      <c r="C13" s="42"/>
      <c r="D13" s="42"/>
      <c r="E13" s="45"/>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161">
        <f t="shared" si="2"/>
        <v>0</v>
      </c>
      <c r="AI13" s="135">
        <f t="shared" si="3"/>
        <v>0</v>
      </c>
      <c r="AJ13" s="123">
        <f t="shared" si="4"/>
        <v>0</v>
      </c>
      <c r="AK13" s="182">
        <f t="shared" si="5"/>
        <v>0</v>
      </c>
      <c r="AL13" s="182">
        <f t="shared" si="6"/>
        <v>0</v>
      </c>
      <c r="AM13" s="192">
        <f t="shared" si="7"/>
        <v>0</v>
      </c>
      <c r="AN13" s="191"/>
      <c r="AO13" s="191"/>
      <c r="AP13" s="194">
        <f t="shared" si="8"/>
        <v>0</v>
      </c>
      <c r="AQ13" s="130">
        <f t="shared" si="9"/>
        <v>0</v>
      </c>
      <c r="AR13" s="10">
        <f t="shared" si="10"/>
        <v>0</v>
      </c>
      <c r="AS13" s="196">
        <f t="shared" si="11"/>
        <v>0</v>
      </c>
    </row>
    <row r="14" spans="1:45" ht="21.95" customHeight="1" x14ac:dyDescent="0.25">
      <c r="B14" s="323" t="str">
        <f>REPT('2 AVRIL'!B14,1)</f>
        <v>7</v>
      </c>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161">
        <f t="shared" si="2"/>
        <v>0</v>
      </c>
      <c r="AI14" s="135">
        <f t="shared" si="3"/>
        <v>0</v>
      </c>
      <c r="AJ14" s="123">
        <f t="shared" si="4"/>
        <v>0</v>
      </c>
      <c r="AK14" s="182">
        <f t="shared" si="5"/>
        <v>0</v>
      </c>
      <c r="AL14" s="182">
        <f t="shared" si="6"/>
        <v>0</v>
      </c>
      <c r="AM14" s="192">
        <f t="shared" si="7"/>
        <v>0</v>
      </c>
      <c r="AN14" s="191"/>
      <c r="AO14" s="191"/>
      <c r="AP14" s="194">
        <f t="shared" si="8"/>
        <v>0</v>
      </c>
      <c r="AQ14" s="130">
        <f t="shared" si="9"/>
        <v>0</v>
      </c>
      <c r="AR14" s="10">
        <f t="shared" si="10"/>
        <v>0</v>
      </c>
      <c r="AS14" s="196">
        <f t="shared" si="11"/>
        <v>0</v>
      </c>
    </row>
    <row r="15" spans="1:45" ht="21.95" customHeight="1" x14ac:dyDescent="0.3">
      <c r="B15" s="323" t="str">
        <f>REPT('2 AVRIL'!B15,1)</f>
        <v>8</v>
      </c>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161">
        <f t="shared" si="2"/>
        <v>0</v>
      </c>
      <c r="AI15" s="135">
        <f t="shared" si="3"/>
        <v>0</v>
      </c>
      <c r="AJ15" s="123">
        <f t="shared" si="4"/>
        <v>0</v>
      </c>
      <c r="AK15" s="182">
        <f t="shared" si="5"/>
        <v>0</v>
      </c>
      <c r="AL15" s="182">
        <f t="shared" si="6"/>
        <v>0</v>
      </c>
      <c r="AM15" s="192">
        <f t="shared" si="7"/>
        <v>0</v>
      </c>
      <c r="AN15" s="191"/>
      <c r="AO15" s="191"/>
      <c r="AP15" s="194">
        <f t="shared" si="8"/>
        <v>0</v>
      </c>
      <c r="AQ15" s="130">
        <f t="shared" si="9"/>
        <v>0</v>
      </c>
      <c r="AR15" s="10">
        <f t="shared" si="10"/>
        <v>0</v>
      </c>
      <c r="AS15" s="196">
        <f t="shared" si="11"/>
        <v>0</v>
      </c>
    </row>
    <row r="16" spans="1:45" ht="21.95" customHeight="1" x14ac:dyDescent="0.3">
      <c r="B16" s="323" t="str">
        <f>REPT('2 AVRIL'!B16,1)</f>
        <v>9</v>
      </c>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161">
        <f t="shared" si="2"/>
        <v>0</v>
      </c>
      <c r="AI16" s="135">
        <f t="shared" si="3"/>
        <v>0</v>
      </c>
      <c r="AJ16" s="123">
        <f t="shared" si="4"/>
        <v>0</v>
      </c>
      <c r="AK16" s="182">
        <f t="shared" si="5"/>
        <v>0</v>
      </c>
      <c r="AL16" s="182">
        <f t="shared" si="6"/>
        <v>0</v>
      </c>
      <c r="AM16" s="192">
        <f t="shared" si="7"/>
        <v>0</v>
      </c>
      <c r="AN16" s="191"/>
      <c r="AO16" s="191"/>
      <c r="AP16" s="194">
        <f t="shared" si="8"/>
        <v>0</v>
      </c>
      <c r="AQ16" s="130">
        <f t="shared" si="9"/>
        <v>0</v>
      </c>
      <c r="AR16" s="10">
        <f t="shared" si="10"/>
        <v>0</v>
      </c>
      <c r="AS16" s="196">
        <f t="shared" si="11"/>
        <v>0</v>
      </c>
    </row>
    <row r="17" spans="1:45" ht="21.95" customHeight="1" x14ac:dyDescent="0.25">
      <c r="B17" s="323" t="str">
        <f>REPT('2 AVRIL'!B17,1)</f>
        <v>10</v>
      </c>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2"/>
        <v>0</v>
      </c>
      <c r="AI17" s="135">
        <f t="shared" si="3"/>
        <v>0</v>
      </c>
      <c r="AJ17" s="123">
        <f t="shared" si="4"/>
        <v>0</v>
      </c>
      <c r="AK17" s="182">
        <f t="shared" si="5"/>
        <v>0</v>
      </c>
      <c r="AL17" s="182">
        <f t="shared" si="6"/>
        <v>0</v>
      </c>
      <c r="AM17" s="192">
        <f t="shared" si="7"/>
        <v>0</v>
      </c>
      <c r="AN17" s="191"/>
      <c r="AO17" s="191"/>
      <c r="AP17" s="194">
        <f t="shared" si="8"/>
        <v>0</v>
      </c>
      <c r="AQ17" s="130">
        <f t="shared" si="9"/>
        <v>0</v>
      </c>
      <c r="AR17" s="10">
        <f t="shared" si="10"/>
        <v>0</v>
      </c>
      <c r="AS17" s="196">
        <f t="shared" si="11"/>
        <v>0</v>
      </c>
    </row>
    <row r="18" spans="1:45" ht="21.95" customHeight="1" x14ac:dyDescent="0.25">
      <c r="B18" s="323" t="str">
        <f>REPT('2 AVRIL'!B18,1)</f>
        <v>11</v>
      </c>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161">
        <f t="shared" si="2"/>
        <v>0</v>
      </c>
      <c r="AI18" s="135">
        <f t="shared" si="3"/>
        <v>0</v>
      </c>
      <c r="AJ18" s="123">
        <f t="shared" si="4"/>
        <v>0</v>
      </c>
      <c r="AK18" s="182">
        <f t="shared" si="5"/>
        <v>0</v>
      </c>
      <c r="AL18" s="182">
        <f t="shared" si="6"/>
        <v>0</v>
      </c>
      <c r="AM18" s="192">
        <f t="shared" si="7"/>
        <v>0</v>
      </c>
      <c r="AN18" s="191"/>
      <c r="AO18" s="191"/>
      <c r="AP18" s="194">
        <f t="shared" si="8"/>
        <v>0</v>
      </c>
      <c r="AQ18" s="130">
        <f t="shared" si="9"/>
        <v>0</v>
      </c>
      <c r="AR18" s="10">
        <f t="shared" si="10"/>
        <v>0</v>
      </c>
      <c r="AS18" s="196">
        <f t="shared" si="11"/>
        <v>0</v>
      </c>
    </row>
    <row r="19" spans="1:45" ht="21.95" customHeight="1" x14ac:dyDescent="0.3">
      <c r="B19" s="323" t="str">
        <f>REPT('2 AVRIL'!B19,1)</f>
        <v>12</v>
      </c>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161">
        <f t="shared" si="2"/>
        <v>0</v>
      </c>
      <c r="AI19" s="135">
        <f t="shared" si="3"/>
        <v>0</v>
      </c>
      <c r="AJ19" s="123">
        <f t="shared" si="4"/>
        <v>0</v>
      </c>
      <c r="AK19" s="182">
        <f t="shared" si="5"/>
        <v>0</v>
      </c>
      <c r="AL19" s="182">
        <f t="shared" si="6"/>
        <v>0</v>
      </c>
      <c r="AM19" s="192">
        <f t="shared" si="7"/>
        <v>0</v>
      </c>
      <c r="AN19" s="191"/>
      <c r="AO19" s="191"/>
      <c r="AP19" s="194">
        <f t="shared" si="8"/>
        <v>0</v>
      </c>
      <c r="AQ19" s="130">
        <f t="shared" si="9"/>
        <v>0</v>
      </c>
      <c r="AR19" s="10">
        <f t="shared" si="10"/>
        <v>0</v>
      </c>
      <c r="AS19" s="196">
        <f t="shared" si="11"/>
        <v>0</v>
      </c>
    </row>
    <row r="20" spans="1:45" ht="21.95" customHeight="1" x14ac:dyDescent="0.25">
      <c r="B20" s="323" t="str">
        <f>REPT('2 AVRIL'!B20,1)</f>
        <v>13</v>
      </c>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161">
        <f t="shared" si="2"/>
        <v>0</v>
      </c>
      <c r="AI20" s="135">
        <f t="shared" si="3"/>
        <v>0</v>
      </c>
      <c r="AJ20" s="123">
        <f t="shared" si="4"/>
        <v>0</v>
      </c>
      <c r="AK20" s="182">
        <f t="shared" si="5"/>
        <v>0</v>
      </c>
      <c r="AL20" s="182">
        <f t="shared" si="6"/>
        <v>0</v>
      </c>
      <c r="AM20" s="192">
        <f t="shared" si="7"/>
        <v>0</v>
      </c>
      <c r="AN20" s="191"/>
      <c r="AO20" s="191"/>
      <c r="AP20" s="194">
        <f t="shared" si="8"/>
        <v>0</v>
      </c>
      <c r="AQ20" s="130">
        <f t="shared" si="9"/>
        <v>0</v>
      </c>
      <c r="AR20" s="10">
        <f t="shared" si="10"/>
        <v>0</v>
      </c>
      <c r="AS20" s="196">
        <f t="shared" si="11"/>
        <v>0</v>
      </c>
    </row>
    <row r="21" spans="1:45" ht="21.95" customHeight="1" x14ac:dyDescent="0.25">
      <c r="B21" s="323" t="str">
        <f>REPT('2 AVRIL'!B21,1)</f>
        <v>14</v>
      </c>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161">
        <f t="shared" si="2"/>
        <v>0</v>
      </c>
      <c r="AI21" s="135">
        <f t="shared" si="3"/>
        <v>0</v>
      </c>
      <c r="AJ21" s="123">
        <f t="shared" si="4"/>
        <v>0</v>
      </c>
      <c r="AK21" s="182">
        <f t="shared" si="5"/>
        <v>0</v>
      </c>
      <c r="AL21" s="182">
        <f t="shared" si="6"/>
        <v>0</v>
      </c>
      <c r="AM21" s="192">
        <f t="shared" si="7"/>
        <v>0</v>
      </c>
      <c r="AN21" s="191"/>
      <c r="AO21" s="191"/>
      <c r="AP21" s="194">
        <f t="shared" si="8"/>
        <v>0</v>
      </c>
      <c r="AQ21" s="130">
        <f t="shared" si="9"/>
        <v>0</v>
      </c>
      <c r="AR21" s="10">
        <f t="shared" si="10"/>
        <v>0</v>
      </c>
      <c r="AS21" s="196">
        <f t="shared" si="11"/>
        <v>0</v>
      </c>
    </row>
    <row r="22" spans="1:45" ht="21.95" customHeight="1" thickBot="1" x14ac:dyDescent="0.3">
      <c r="B22" s="323" t="str">
        <f>REPT('2 AVRIL'!B22,1)</f>
        <v>15</v>
      </c>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126">
        <f t="shared" si="2"/>
        <v>0</v>
      </c>
      <c r="AI22" s="149">
        <f t="shared" si="3"/>
        <v>0</v>
      </c>
      <c r="AJ22" s="150">
        <f t="shared" si="4"/>
        <v>0</v>
      </c>
      <c r="AK22" s="183">
        <f t="shared" si="5"/>
        <v>0</v>
      </c>
      <c r="AL22" s="183">
        <f t="shared" si="6"/>
        <v>0</v>
      </c>
      <c r="AM22" s="193">
        <f t="shared" si="7"/>
        <v>0</v>
      </c>
      <c r="AN22" s="191"/>
      <c r="AO22" s="191"/>
      <c r="AP22" s="195">
        <f t="shared" si="8"/>
        <v>0</v>
      </c>
      <c r="AQ22" s="151">
        <f t="shared" si="9"/>
        <v>0</v>
      </c>
      <c r="AR22" s="152">
        <f t="shared" si="10"/>
        <v>0</v>
      </c>
      <c r="AS22" s="197">
        <f t="shared" si="11"/>
        <v>0</v>
      </c>
    </row>
    <row r="23" spans="1:45" ht="21.95"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c r="AP23" s="12"/>
      <c r="AQ23" s="12"/>
      <c r="AR23" s="12"/>
      <c r="AS23" s="12"/>
    </row>
    <row r="24" spans="1:45" ht="21.95" customHeight="1" x14ac:dyDescent="0.25">
      <c r="B24" s="129" t="s">
        <v>25</v>
      </c>
      <c r="C24" s="122">
        <f t="shared" ref="C24:AG24" si="13">COUNTIF(C8:C22,"N")</f>
        <v>0</v>
      </c>
      <c r="D24" s="122">
        <f t="shared" si="13"/>
        <v>0</v>
      </c>
      <c r="E24" s="122">
        <f t="shared" si="13"/>
        <v>0</v>
      </c>
      <c r="F24" s="122">
        <f t="shared" si="13"/>
        <v>0</v>
      </c>
      <c r="G24" s="122">
        <f t="shared" si="13"/>
        <v>0</v>
      </c>
      <c r="H24" s="122">
        <f t="shared" si="13"/>
        <v>0</v>
      </c>
      <c r="I24" s="122">
        <f t="shared" si="13"/>
        <v>0</v>
      </c>
      <c r="J24" s="122">
        <f t="shared" si="13"/>
        <v>0</v>
      </c>
      <c r="K24" s="122">
        <f t="shared" si="13"/>
        <v>0</v>
      </c>
      <c r="L24" s="122">
        <f t="shared" si="13"/>
        <v>0</v>
      </c>
      <c r="M24" s="122">
        <f t="shared" si="13"/>
        <v>0</v>
      </c>
      <c r="N24" s="122">
        <f t="shared" si="13"/>
        <v>0</v>
      </c>
      <c r="O24" s="122">
        <f t="shared" si="13"/>
        <v>0</v>
      </c>
      <c r="P24" s="122">
        <f t="shared" si="13"/>
        <v>0</v>
      </c>
      <c r="Q24" s="122">
        <f t="shared" si="13"/>
        <v>0</v>
      </c>
      <c r="R24" s="122">
        <f t="shared" si="13"/>
        <v>0</v>
      </c>
      <c r="S24" s="122">
        <f t="shared" si="13"/>
        <v>0</v>
      </c>
      <c r="T24" s="122">
        <f t="shared" si="13"/>
        <v>0</v>
      </c>
      <c r="U24" s="122">
        <f t="shared" si="13"/>
        <v>0</v>
      </c>
      <c r="V24" s="122">
        <f t="shared" si="13"/>
        <v>0</v>
      </c>
      <c r="W24" s="122">
        <f t="shared" si="13"/>
        <v>0</v>
      </c>
      <c r="X24" s="122">
        <f t="shared" si="13"/>
        <v>0</v>
      </c>
      <c r="Y24" s="122">
        <f t="shared" si="13"/>
        <v>0</v>
      </c>
      <c r="Z24" s="122">
        <f t="shared" si="13"/>
        <v>0</v>
      </c>
      <c r="AA24" s="122">
        <f t="shared" si="13"/>
        <v>0</v>
      </c>
      <c r="AB24" s="122">
        <f t="shared" si="13"/>
        <v>0</v>
      </c>
      <c r="AC24" s="122">
        <f t="shared" si="13"/>
        <v>0</v>
      </c>
      <c r="AD24" s="122">
        <f t="shared" si="13"/>
        <v>0</v>
      </c>
      <c r="AE24" s="122">
        <f t="shared" si="13"/>
        <v>0</v>
      </c>
      <c r="AF24" s="122">
        <f t="shared" si="13"/>
        <v>0</v>
      </c>
      <c r="AG24" s="125">
        <f t="shared" si="13"/>
        <v>0</v>
      </c>
      <c r="AP24" s="12"/>
      <c r="AQ24" s="12"/>
      <c r="AR24" s="12"/>
      <c r="AS24" s="12"/>
    </row>
    <row r="25" spans="1:45" ht="21.95"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c r="AP25" s="12"/>
      <c r="AQ25" s="12"/>
      <c r="AR25" s="12"/>
      <c r="AS25" s="12"/>
    </row>
    <row r="26" spans="1:45" s="18" customFormat="1" ht="21.95" customHeight="1" x14ac:dyDescent="0.3">
      <c r="A26" s="19"/>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row>
    <row r="27" spans="1:45" s="18" customFormat="1" ht="21.95" customHeight="1" x14ac:dyDescent="0.25">
      <c r="A27" s="19"/>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row>
    <row r="28" spans="1:45" s="18" customFormat="1" ht="21.95" customHeight="1" thickBot="1" x14ac:dyDescent="0.3">
      <c r="A28" s="19"/>
      <c r="B28" s="127" t="s">
        <v>34</v>
      </c>
      <c r="C28" s="128">
        <f t="shared" ref="C28:AG28" si="17">SUM(C23:C24,C25:C27)</f>
        <v>0</v>
      </c>
      <c r="D28" s="128">
        <f t="shared" si="17"/>
        <v>0</v>
      </c>
      <c r="E28" s="128">
        <f t="shared" si="17"/>
        <v>0</v>
      </c>
      <c r="F28" s="128">
        <f t="shared" si="17"/>
        <v>0</v>
      </c>
      <c r="G28" s="128">
        <f t="shared" si="17"/>
        <v>0</v>
      </c>
      <c r="H28" s="128">
        <f t="shared" si="17"/>
        <v>0</v>
      </c>
      <c r="I28" s="128">
        <f t="shared" si="17"/>
        <v>0</v>
      </c>
      <c r="J28" s="128">
        <f t="shared" si="17"/>
        <v>0</v>
      </c>
      <c r="K28" s="128">
        <f t="shared" si="17"/>
        <v>0</v>
      </c>
      <c r="L28" s="128">
        <f t="shared" si="17"/>
        <v>0</v>
      </c>
      <c r="M28" s="128">
        <f t="shared" si="17"/>
        <v>0</v>
      </c>
      <c r="N28" s="128">
        <f t="shared" si="17"/>
        <v>0</v>
      </c>
      <c r="O28" s="128">
        <f t="shared" si="17"/>
        <v>0</v>
      </c>
      <c r="P28" s="128">
        <f t="shared" si="17"/>
        <v>0</v>
      </c>
      <c r="Q28" s="128">
        <f t="shared" si="17"/>
        <v>0</v>
      </c>
      <c r="R28" s="128">
        <f t="shared" si="17"/>
        <v>0</v>
      </c>
      <c r="S28" s="128">
        <f t="shared" si="17"/>
        <v>0</v>
      </c>
      <c r="T28" s="128">
        <f t="shared" si="17"/>
        <v>0</v>
      </c>
      <c r="U28" s="128">
        <f t="shared" si="17"/>
        <v>0</v>
      </c>
      <c r="V28" s="128">
        <f t="shared" si="17"/>
        <v>0</v>
      </c>
      <c r="W28" s="128">
        <f t="shared" si="17"/>
        <v>0</v>
      </c>
      <c r="X28" s="128">
        <f t="shared" si="17"/>
        <v>0</v>
      </c>
      <c r="Y28" s="128">
        <f t="shared" si="17"/>
        <v>0</v>
      </c>
      <c r="Z28" s="128">
        <f t="shared" si="17"/>
        <v>0</v>
      </c>
      <c r="AA28" s="128">
        <f t="shared" si="17"/>
        <v>0</v>
      </c>
      <c r="AB28" s="128">
        <f t="shared" si="17"/>
        <v>0</v>
      </c>
      <c r="AC28" s="128">
        <f t="shared" si="17"/>
        <v>0</v>
      </c>
      <c r="AD28" s="128">
        <f t="shared" si="17"/>
        <v>0</v>
      </c>
      <c r="AE28" s="128">
        <f t="shared" si="17"/>
        <v>0</v>
      </c>
      <c r="AF28" s="128">
        <f t="shared" si="17"/>
        <v>0</v>
      </c>
      <c r="AG28" s="222">
        <f t="shared" si="17"/>
        <v>0</v>
      </c>
    </row>
    <row r="29" spans="1:45" s="18" customFormat="1" ht="21.95" customHeight="1" thickTop="1" x14ac:dyDescent="0.25">
      <c r="A29" s="19"/>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1:45" ht="21.95" customHeight="1" x14ac:dyDescent="0.25">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c r="AP30" s="12"/>
      <c r="AQ30" s="12"/>
      <c r="AR30" s="12"/>
      <c r="AS30" s="12"/>
    </row>
    <row r="31" spans="1:45" ht="21.95" customHeight="1" x14ac:dyDescent="0.25">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c r="AP31" s="12"/>
      <c r="AQ31" s="12"/>
      <c r="AR31" s="12"/>
      <c r="AS31" s="12"/>
    </row>
    <row r="32" spans="1:45" ht="21.95" customHeight="1" x14ac:dyDescent="0.3">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c r="AP32" s="12"/>
      <c r="AQ32" s="12"/>
      <c r="AR32" s="12"/>
      <c r="AS32" s="12"/>
    </row>
    <row r="33" spans="1:33" s="18" customFormat="1" x14ac:dyDescent="0.25">
      <c r="A33" s="19"/>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18" customFormat="1" x14ac:dyDescent="0.25">
      <c r="A34" s="19"/>
    </row>
    <row r="35" spans="1:33" s="18" customFormat="1" x14ac:dyDescent="0.25">
      <c r="A35" s="19"/>
    </row>
    <row r="36" spans="1:33" s="18" customFormat="1" x14ac:dyDescent="0.25">
      <c r="A36" s="19"/>
    </row>
    <row r="37" spans="1:33" s="18" customFormat="1" x14ac:dyDescent="0.25">
      <c r="A37" s="19"/>
    </row>
    <row r="38" spans="1:33" s="18" customFormat="1" x14ac:dyDescent="0.25">
      <c r="A38" s="19"/>
    </row>
    <row r="39" spans="1:33" s="18" customFormat="1" x14ac:dyDescent="0.25">
      <c r="A39" s="19"/>
    </row>
    <row r="40" spans="1:33" s="18" customFormat="1" x14ac:dyDescent="0.25">
      <c r="A40" s="19"/>
    </row>
    <row r="41" spans="1:33" s="18" customFormat="1" x14ac:dyDescent="0.25">
      <c r="A41" s="19"/>
    </row>
    <row r="42" spans="1:33" s="18" customFormat="1" x14ac:dyDescent="0.25">
      <c r="A42" s="19"/>
    </row>
    <row r="43" spans="1:33" s="18" customFormat="1" x14ac:dyDescent="0.25">
      <c r="A43" s="19"/>
    </row>
    <row r="44" spans="1:33" s="18" customFormat="1" x14ac:dyDescent="0.25">
      <c r="A44" s="19"/>
    </row>
    <row r="45" spans="1:33" s="18" customFormat="1" x14ac:dyDescent="0.25">
      <c r="A45" s="19"/>
    </row>
    <row r="46" spans="1:33" s="18" customFormat="1" x14ac:dyDescent="0.25">
      <c r="A46" s="19"/>
    </row>
    <row r="47" spans="1:33" s="18" customFormat="1" x14ac:dyDescent="0.25">
      <c r="A47" s="19"/>
    </row>
    <row r="48" spans="1:33" s="18" customFormat="1" x14ac:dyDescent="0.25">
      <c r="A48" s="19"/>
    </row>
    <row r="49" spans="1:1" s="18" customFormat="1" x14ac:dyDescent="0.25">
      <c r="A49" s="19"/>
    </row>
    <row r="50" spans="1:1" s="18" customFormat="1" x14ac:dyDescent="0.25">
      <c r="A50" s="19"/>
    </row>
    <row r="51" spans="1:1" s="18" customFormat="1" x14ac:dyDescent="0.25">
      <c r="A51" s="19"/>
    </row>
    <row r="52" spans="1:1" s="18" customFormat="1" x14ac:dyDescent="0.25">
      <c r="A52" s="19"/>
    </row>
    <row r="53" spans="1:1" s="18" customFormat="1" x14ac:dyDescent="0.25">
      <c r="A53" s="19"/>
    </row>
    <row r="54" spans="1:1" s="18" customFormat="1" x14ac:dyDescent="0.25">
      <c r="A54" s="19"/>
    </row>
    <row r="55" spans="1:1" s="18" customFormat="1" x14ac:dyDescent="0.25">
      <c r="A55" s="19"/>
    </row>
    <row r="56" spans="1:1" s="18" customFormat="1" x14ac:dyDescent="0.25">
      <c r="A56" s="19"/>
    </row>
    <row r="57" spans="1:1" s="18" customFormat="1" x14ac:dyDescent="0.25">
      <c r="A57" s="19"/>
    </row>
    <row r="58" spans="1:1" s="18" customFormat="1" x14ac:dyDescent="0.25">
      <c r="A58" s="19"/>
    </row>
    <row r="59" spans="1:1" s="18" customFormat="1" x14ac:dyDescent="0.25">
      <c r="A59" s="19"/>
    </row>
    <row r="60" spans="1:1" s="18" customFormat="1" x14ac:dyDescent="0.25">
      <c r="A60" s="19"/>
    </row>
    <row r="61" spans="1:1" s="18" customFormat="1" x14ac:dyDescent="0.25">
      <c r="A61" s="19"/>
    </row>
    <row r="62" spans="1:1" s="18" customFormat="1" x14ac:dyDescent="0.25">
      <c r="A62" s="19"/>
    </row>
    <row r="63" spans="1:1" s="18" customFormat="1" x14ac:dyDescent="0.25">
      <c r="A63" s="19"/>
    </row>
    <row r="64" spans="1:1" s="18" customFormat="1" x14ac:dyDescent="0.25">
      <c r="A64" s="19"/>
    </row>
    <row r="65" spans="1:1" s="18" customFormat="1" x14ac:dyDescent="0.25">
      <c r="A65" s="19"/>
    </row>
    <row r="66" spans="1:1" s="18" customFormat="1" x14ac:dyDescent="0.25">
      <c r="A66" s="19"/>
    </row>
    <row r="67" spans="1:1" s="18" customFormat="1" x14ac:dyDescent="0.25">
      <c r="A67" s="19"/>
    </row>
    <row r="68" spans="1:1" s="18" customFormat="1" x14ac:dyDescent="0.25">
      <c r="A68" s="19"/>
    </row>
    <row r="69" spans="1:1" s="18" customFormat="1" x14ac:dyDescent="0.25">
      <c r="A69" s="19"/>
    </row>
    <row r="70" spans="1:1" s="18" customFormat="1" x14ac:dyDescent="0.25">
      <c r="A70" s="19"/>
    </row>
    <row r="71" spans="1:1" s="18" customFormat="1" x14ac:dyDescent="0.25">
      <c r="A71" s="19"/>
    </row>
    <row r="72" spans="1:1" s="18" customFormat="1" x14ac:dyDescent="0.25">
      <c r="A72" s="19"/>
    </row>
    <row r="73" spans="1:1" s="18" customFormat="1" x14ac:dyDescent="0.25">
      <c r="A73" s="19"/>
    </row>
    <row r="74" spans="1:1" s="18" customFormat="1" x14ac:dyDescent="0.25">
      <c r="A74" s="19"/>
    </row>
    <row r="75" spans="1:1" s="18" customFormat="1" x14ac:dyDescent="0.25">
      <c r="A75" s="19"/>
    </row>
    <row r="76" spans="1:1" s="18" customFormat="1" x14ac:dyDescent="0.25">
      <c r="A76" s="19"/>
    </row>
    <row r="77" spans="1:1" s="18" customFormat="1" x14ac:dyDescent="0.25">
      <c r="A77" s="19"/>
    </row>
  </sheetData>
  <sheetProtection selectLockedCells="1"/>
  <mergeCells count="20">
    <mergeCell ref="J31:O31"/>
    <mergeCell ref="Q31:U31"/>
    <mergeCell ref="W31:AA31"/>
    <mergeCell ref="J32:O32"/>
    <mergeCell ref="Q32:U32"/>
    <mergeCell ref="W32:AA32"/>
    <mergeCell ref="B6:B7"/>
    <mergeCell ref="AR6:AR7"/>
    <mergeCell ref="AS6:AS7"/>
    <mergeCell ref="J30:O30"/>
    <mergeCell ref="Q30:U30"/>
    <mergeCell ref="W30:AA30"/>
    <mergeCell ref="AQ6:AQ7"/>
    <mergeCell ref="AK6:AK7"/>
    <mergeCell ref="AH6:AH7"/>
    <mergeCell ref="AI6:AI7"/>
    <mergeCell ref="AJ6:AJ7"/>
    <mergeCell ref="AL6:AL7"/>
    <mergeCell ref="AM6:AM7"/>
    <mergeCell ref="AP6:AP7"/>
  </mergeCells>
  <conditionalFormatting sqref="B8:B16">
    <cfRule type="colorScale" priority="13">
      <colorScale>
        <cfvo type="min"/>
        <cfvo type="percentile" val="50"/>
        <cfvo type="max"/>
        <color rgb="FFF8696B"/>
        <color rgb="FFFFEB84"/>
        <color rgb="FF63BE7B"/>
      </colorScale>
    </cfRule>
  </conditionalFormatting>
  <conditionalFormatting sqref="C6:AG22">
    <cfRule type="expression" dxfId="18" priority="8" stopIfTrue="1">
      <formula>WEEKDAY(C$6,2)&gt;5</formula>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orientation="landscape" r:id="rId1"/>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7" stopIfTrue="1" id="{F663A3E6-9D05-428D-93C3-92D410E05394}">
            <xm:f>NOT(ISNA(VLOOKUP(C$6,'1 ANNEE'!$L$9:$L$21,1,0)))</xm:f>
            <x14:dxf>
              <fill>
                <patternFill>
                  <fgColor rgb="FFFF0000"/>
                  <bgColor rgb="FFFF0000"/>
                </patternFill>
              </fill>
            </x14:dxf>
          </x14:cfRule>
          <xm:sqref>C6:AG22</xm:sqref>
        </x14:conditionalFormatting>
      </x14:conditionalFormatting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W46"/>
  <sheetViews>
    <sheetView zoomScale="80" zoomScaleNormal="80" workbookViewId="0">
      <selection activeCell="E25" sqref="E25"/>
    </sheetView>
  </sheetViews>
  <sheetFormatPr baseColWidth="10" defaultRowHeight="15" x14ac:dyDescent="0.25"/>
  <cols>
    <col min="1" max="4" width="11.42578125" style="37"/>
    <col min="5" max="5" width="12.140625" style="11" customWidth="1"/>
    <col min="6" max="6" width="11.42578125" style="11"/>
    <col min="7" max="10" width="6.28515625" style="37" customWidth="1"/>
    <col min="11" max="12" width="45.7109375" style="11" customWidth="1"/>
    <col min="13" max="13" width="38.42578125" style="37" customWidth="1"/>
    <col min="14" max="23" width="11.42578125" style="37"/>
    <col min="24" max="16384" width="11.42578125" style="11"/>
  </cols>
  <sheetData>
    <row r="1" spans="1:17" s="37" customFormat="1" ht="9.9499999999999993" customHeight="1" x14ac:dyDescent="0.25">
      <c r="A1" s="38"/>
    </row>
    <row r="2" spans="1:17" s="37" customFormat="1" ht="9.9499999999999993" customHeight="1" x14ac:dyDescent="0.25">
      <c r="E2" s="314"/>
    </row>
    <row r="3" spans="1:17" s="37" customFormat="1" ht="9.9499999999999993" customHeight="1" x14ac:dyDescent="0.25">
      <c r="A3" s="38"/>
      <c r="D3" s="133"/>
      <c r="E3" s="133"/>
      <c r="F3" s="133"/>
      <c r="G3" s="133"/>
    </row>
    <row r="4" spans="1:17" ht="28.5" x14ac:dyDescent="0.25">
      <c r="A4" s="38"/>
      <c r="B4" s="298"/>
      <c r="D4" s="133"/>
      <c r="E4" s="132"/>
      <c r="F4" s="134">
        <v>2025</v>
      </c>
      <c r="G4" s="133"/>
      <c r="K4" s="37"/>
      <c r="L4" s="37"/>
    </row>
    <row r="5" spans="1:17" ht="9.9499999999999993" customHeight="1" x14ac:dyDescent="0.25">
      <c r="A5" s="38"/>
      <c r="B5" s="311"/>
      <c r="D5" s="312"/>
      <c r="E5" s="133"/>
      <c r="F5" s="133"/>
      <c r="G5" s="312"/>
      <c r="K5" s="37"/>
      <c r="L5" s="37"/>
    </row>
    <row r="6" spans="1:17" ht="9.9499999999999993" customHeight="1" x14ac:dyDescent="0.25">
      <c r="A6" s="38"/>
      <c r="B6" s="311"/>
      <c r="E6" s="37"/>
      <c r="F6" s="37"/>
      <c r="K6" s="37"/>
      <c r="L6" s="37"/>
    </row>
    <row r="7" spans="1:17" ht="9.9499999999999993" customHeight="1" thickBot="1" x14ac:dyDescent="0.3">
      <c r="A7" s="38"/>
      <c r="B7" s="311"/>
      <c r="E7" s="37"/>
      <c r="F7" s="37"/>
      <c r="H7" s="315"/>
      <c r="K7" s="37"/>
      <c r="L7" s="37"/>
    </row>
    <row r="8" spans="1:17" ht="35.25" thickTop="1" thickBot="1" x14ac:dyDescent="0.3">
      <c r="A8" s="38"/>
      <c r="B8" s="311"/>
      <c r="E8" s="37"/>
      <c r="F8" s="37"/>
      <c r="G8" s="315"/>
      <c r="H8" s="315"/>
      <c r="K8" s="303" t="s">
        <v>8</v>
      </c>
      <c r="L8" s="304">
        <f>DATE(F4,12,1)</f>
        <v>45992</v>
      </c>
    </row>
    <row r="9" spans="1:17" ht="24" customHeight="1" thickTop="1" x14ac:dyDescent="0.35">
      <c r="A9" s="38"/>
      <c r="B9" s="311"/>
      <c r="D9" s="313"/>
      <c r="E9" s="313"/>
      <c r="F9" s="313"/>
      <c r="G9" s="313"/>
      <c r="H9" s="313"/>
      <c r="I9" s="313"/>
      <c r="J9" s="313"/>
      <c r="K9" s="305" t="s">
        <v>9</v>
      </c>
      <c r="L9" s="306">
        <f>DATE(F4,1,1)</f>
        <v>45658</v>
      </c>
      <c r="M9" s="316"/>
      <c r="N9" s="317"/>
      <c r="O9" s="317"/>
      <c r="P9" s="317"/>
      <c r="Q9" s="313"/>
    </row>
    <row r="10" spans="1:17" ht="24" customHeight="1" x14ac:dyDescent="0.35">
      <c r="A10" s="38"/>
      <c r="B10" s="311"/>
      <c r="E10" s="37"/>
      <c r="F10" s="37"/>
      <c r="K10" s="305" t="s">
        <v>10</v>
      </c>
      <c r="L10" s="306">
        <f>DATE(F4,1,27)</f>
        <v>45684</v>
      </c>
      <c r="M10" s="318"/>
      <c r="N10" s="319"/>
      <c r="O10" s="319"/>
      <c r="P10" s="319"/>
    </row>
    <row r="11" spans="1:17" ht="24" customHeight="1" x14ac:dyDescent="0.35">
      <c r="A11" s="38"/>
      <c r="B11" s="311"/>
      <c r="E11" s="37"/>
      <c r="F11" s="37"/>
      <c r="K11" s="305" t="s">
        <v>11</v>
      </c>
      <c r="L11" s="306">
        <f>ROUND(DATE(F4,4,MOD(234-11*MOD(F4,19),30))/7,0)*7-6</f>
        <v>45767</v>
      </c>
      <c r="M11" s="320"/>
      <c r="N11" s="319"/>
      <c r="O11" s="319"/>
      <c r="P11" s="319"/>
    </row>
    <row r="12" spans="1:17" ht="24" customHeight="1" x14ac:dyDescent="0.35">
      <c r="A12" s="38"/>
      <c r="B12" s="311"/>
      <c r="E12" s="37"/>
      <c r="F12" s="37"/>
      <c r="K12" s="305" t="s">
        <v>21</v>
      </c>
      <c r="L12" s="306">
        <f>L11+1</f>
        <v>45768</v>
      </c>
      <c r="M12" s="320"/>
      <c r="N12" s="319"/>
      <c r="O12" s="319"/>
      <c r="P12" s="319"/>
    </row>
    <row r="13" spans="1:17" ht="24" customHeight="1" x14ac:dyDescent="0.35">
      <c r="A13" s="38"/>
      <c r="B13" s="311"/>
      <c r="E13" s="37"/>
      <c r="F13" s="37"/>
      <c r="K13" s="305" t="s">
        <v>12</v>
      </c>
      <c r="L13" s="306">
        <f>DATE(F4,5,1)</f>
        <v>45778</v>
      </c>
      <c r="M13" s="320"/>
      <c r="N13" s="319"/>
      <c r="O13" s="319"/>
      <c r="P13" s="319"/>
    </row>
    <row r="14" spans="1:17" ht="24" customHeight="1" x14ac:dyDescent="0.35">
      <c r="A14" s="38"/>
      <c r="B14" s="311"/>
      <c r="E14" s="37"/>
      <c r="F14" s="37"/>
      <c r="K14" s="305" t="s">
        <v>13</v>
      </c>
      <c r="L14" s="306">
        <f>L11+39</f>
        <v>45806</v>
      </c>
      <c r="M14" s="320"/>
      <c r="N14" s="319"/>
      <c r="O14" s="319"/>
      <c r="P14" s="319"/>
    </row>
    <row r="15" spans="1:17" ht="24" customHeight="1" x14ac:dyDescent="0.35">
      <c r="A15" s="38"/>
      <c r="B15" s="311"/>
      <c r="E15" s="37"/>
      <c r="F15" s="37"/>
      <c r="K15" s="305" t="s">
        <v>14</v>
      </c>
      <c r="L15" s="306">
        <f>L11+50</f>
        <v>45817</v>
      </c>
      <c r="M15" s="320"/>
      <c r="N15" s="319"/>
      <c r="O15" s="319"/>
      <c r="P15" s="319"/>
    </row>
    <row r="16" spans="1:17" ht="24" customHeight="1" x14ac:dyDescent="0.35">
      <c r="A16" s="38"/>
      <c r="B16" s="311"/>
      <c r="E16" s="37"/>
      <c r="F16" s="37"/>
      <c r="K16" s="305" t="s">
        <v>15</v>
      </c>
      <c r="L16" s="306">
        <f>DATE(F4,5,30)</f>
        <v>45807</v>
      </c>
      <c r="M16" s="320"/>
      <c r="N16" s="319"/>
      <c r="O16" s="319"/>
      <c r="P16" s="319"/>
    </row>
    <row r="17" spans="5:16" ht="24" customHeight="1" x14ac:dyDescent="0.35">
      <c r="E17" s="37"/>
      <c r="F17" s="37"/>
      <c r="K17" s="305" t="s">
        <v>16</v>
      </c>
      <c r="L17" s="306">
        <f>DATE(F4,8,15)</f>
        <v>45884</v>
      </c>
      <c r="M17" s="320"/>
      <c r="N17" s="319"/>
      <c r="O17" s="319"/>
      <c r="P17" s="319"/>
    </row>
    <row r="18" spans="5:16" ht="24" customHeight="1" x14ac:dyDescent="0.35">
      <c r="E18" s="37"/>
      <c r="F18" s="37"/>
      <c r="K18" s="305" t="s">
        <v>17</v>
      </c>
      <c r="L18" s="306">
        <f>DATE(F4,11,1)</f>
        <v>45962</v>
      </c>
      <c r="M18" s="320"/>
      <c r="N18" s="319"/>
      <c r="O18" s="319"/>
      <c r="P18" s="319"/>
    </row>
    <row r="19" spans="5:16" ht="24" customHeight="1" x14ac:dyDescent="0.35">
      <c r="E19" s="37"/>
      <c r="F19" s="37"/>
      <c r="K19" s="305" t="s">
        <v>52</v>
      </c>
      <c r="L19" s="306">
        <f>DATE(F4,11,19)</f>
        <v>45980</v>
      </c>
      <c r="M19" s="320"/>
      <c r="N19" s="319"/>
      <c r="O19" s="319"/>
      <c r="P19" s="319"/>
    </row>
    <row r="20" spans="5:16" ht="24" customHeight="1" x14ac:dyDescent="0.35">
      <c r="E20" s="37"/>
      <c r="F20" s="37"/>
      <c r="K20" s="305" t="s">
        <v>19</v>
      </c>
      <c r="L20" s="306">
        <f>DATE(F4,12,8)</f>
        <v>45999</v>
      </c>
      <c r="M20" s="320"/>
      <c r="N20" s="319"/>
      <c r="O20" s="319"/>
      <c r="P20" s="319"/>
    </row>
    <row r="21" spans="5:16" ht="24" customHeight="1" thickBot="1" x14ac:dyDescent="0.4">
      <c r="E21" s="37"/>
      <c r="F21" s="37"/>
      <c r="K21" s="307" t="s">
        <v>20</v>
      </c>
      <c r="L21" s="308">
        <f>DATE(F4,12,25)</f>
        <v>46016</v>
      </c>
      <c r="M21" s="320"/>
      <c r="N21" s="319"/>
      <c r="O21" s="319"/>
      <c r="P21" s="319"/>
    </row>
    <row r="22" spans="5:16" ht="15.75" thickTop="1" x14ac:dyDescent="0.25">
      <c r="E22" s="37"/>
      <c r="F22" s="37"/>
    </row>
    <row r="23" spans="5:16" x14ac:dyDescent="0.25">
      <c r="E23" s="37"/>
      <c r="F23" s="37"/>
    </row>
    <row r="24" spans="5:16" x14ac:dyDescent="0.25">
      <c r="E24" s="37"/>
      <c r="F24" s="37"/>
    </row>
    <row r="25" spans="5:16" x14ac:dyDescent="0.25">
      <c r="E25" s="37"/>
      <c r="F25" s="37"/>
    </row>
    <row r="26" spans="5:16" x14ac:dyDescent="0.25">
      <c r="E26" s="37"/>
      <c r="F26" s="37"/>
    </row>
    <row r="27" spans="5:16" x14ac:dyDescent="0.25">
      <c r="E27" s="37"/>
      <c r="F27" s="37"/>
    </row>
    <row r="28" spans="5:16" x14ac:dyDescent="0.25">
      <c r="E28" s="37"/>
      <c r="F28" s="37"/>
    </row>
    <row r="29" spans="5:16" x14ac:dyDescent="0.25">
      <c r="E29" s="37"/>
      <c r="F29" s="37"/>
    </row>
    <row r="30" spans="5:16" x14ac:dyDescent="0.25">
      <c r="E30" s="37"/>
      <c r="F30" s="37"/>
    </row>
    <row r="31" spans="5:16" x14ac:dyDescent="0.25">
      <c r="E31" s="37"/>
      <c r="F31" s="37"/>
    </row>
    <row r="32" spans="5:16" x14ac:dyDescent="0.25">
      <c r="E32" s="37"/>
      <c r="F32" s="37"/>
    </row>
    <row r="33" spans="5:6" x14ac:dyDescent="0.25">
      <c r="E33" s="37"/>
      <c r="F33" s="37"/>
    </row>
    <row r="34" spans="5:6" x14ac:dyDescent="0.25">
      <c r="E34" s="37"/>
      <c r="F34" s="37"/>
    </row>
    <row r="35" spans="5:6" x14ac:dyDescent="0.25">
      <c r="E35" s="37"/>
      <c r="F35" s="37"/>
    </row>
    <row r="36" spans="5:6" x14ac:dyDescent="0.25">
      <c r="E36" s="37"/>
      <c r="F36" s="37"/>
    </row>
    <row r="37" spans="5:6" x14ac:dyDescent="0.25">
      <c r="E37" s="37"/>
      <c r="F37" s="37"/>
    </row>
    <row r="38" spans="5:6" x14ac:dyDescent="0.25">
      <c r="E38" s="37"/>
      <c r="F38" s="37"/>
    </row>
    <row r="39" spans="5:6" x14ac:dyDescent="0.25">
      <c r="E39" s="37"/>
      <c r="F39" s="37"/>
    </row>
    <row r="40" spans="5:6" x14ac:dyDescent="0.25">
      <c r="E40" s="37"/>
      <c r="F40" s="37"/>
    </row>
    <row r="41" spans="5:6" x14ac:dyDescent="0.25">
      <c r="E41" s="37"/>
      <c r="F41" s="37"/>
    </row>
    <row r="42" spans="5:6" x14ac:dyDescent="0.25">
      <c r="E42" s="37"/>
      <c r="F42" s="37"/>
    </row>
    <row r="43" spans="5:6" x14ac:dyDescent="0.25">
      <c r="E43" s="37"/>
      <c r="F43" s="37"/>
    </row>
    <row r="44" spans="5:6" x14ac:dyDescent="0.25">
      <c r="E44" s="37"/>
      <c r="F44" s="37"/>
    </row>
    <row r="45" spans="5:6" x14ac:dyDescent="0.25">
      <c r="E45" s="37"/>
      <c r="F45" s="37"/>
    </row>
    <row r="46" spans="5:6" x14ac:dyDescent="0.25">
      <c r="E46" s="37"/>
      <c r="F46" s="37"/>
    </row>
  </sheetData>
  <conditionalFormatting sqref="K9:L21">
    <cfRule type="dataBar" priority="2">
      <dataBar>
        <cfvo type="min"/>
        <cfvo type="max"/>
        <color rgb="FF638EC6"/>
      </dataBar>
      <extLst>
        <ext xmlns:x14="http://schemas.microsoft.com/office/spreadsheetml/2009/9/main" uri="{B025F937-C7B1-47D3-B67F-A62EFF666E3E}">
          <x14:id>{CB6171A8-38E3-4038-8B2A-66EAD01ECB53}</x14:id>
        </ext>
      </extLst>
    </cfRule>
  </conditionalFormatting>
  <conditionalFormatting sqref="F4">
    <cfRule type="dataBar" priority="1">
      <dataBar>
        <cfvo type="min"/>
        <cfvo type="max"/>
        <color rgb="FF638EC6"/>
      </dataBar>
      <extLst>
        <ext xmlns:x14="http://schemas.microsoft.com/office/spreadsheetml/2009/9/main" uri="{B025F937-C7B1-47D3-B67F-A62EFF666E3E}">
          <x14:id>{7AE8C777-0937-4067-85DB-2B704FB3FC14}</x14:id>
        </ext>
      </extLst>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4" r:id="rId3" name="Spinner 4">
              <controlPr defaultSize="0" autoPict="0">
                <anchor moveWithCells="1" sizeWithCells="1">
                  <from>
                    <xdr:col>4</xdr:col>
                    <xdr:colOff>9525</xdr:colOff>
                    <xdr:row>3</xdr:row>
                    <xdr:rowOff>0</xdr:rowOff>
                  </from>
                  <to>
                    <xdr:col>5</xdr:col>
                    <xdr:colOff>0</xdr:colOff>
                    <xdr:row>4</xdr:row>
                    <xdr:rowOff>9525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dataBar" id="{CB6171A8-38E3-4038-8B2A-66EAD01ECB53}">
            <x14:dataBar minLength="0" maxLength="100" border="1" negativeBarBorderColorSameAsPositive="0">
              <x14:cfvo type="autoMin"/>
              <x14:cfvo type="autoMax"/>
              <x14:borderColor rgb="FF638EC6"/>
              <x14:negativeFillColor rgb="FFFF0000"/>
              <x14:negativeBorderColor rgb="FFFF0000"/>
              <x14:axisColor rgb="FF000000"/>
            </x14:dataBar>
          </x14:cfRule>
          <xm:sqref>K9:L21</xm:sqref>
        </x14:conditionalFormatting>
        <x14:conditionalFormatting xmlns:xm="http://schemas.microsoft.com/office/excel/2006/main">
          <x14:cfRule type="dataBar" id="{7AE8C777-0937-4067-85DB-2B704FB3FC14}">
            <x14:dataBar minLength="0" maxLength="100" border="1" negativeBarBorderColorSameAsPositive="0">
              <x14:cfvo type="autoMin"/>
              <x14:cfvo type="autoMax"/>
              <x14:borderColor rgb="FF638EC6"/>
              <x14:negativeFillColor rgb="FFFF0000"/>
              <x14:negativeBorderColor rgb="FFFF0000"/>
              <x14:axisColor rgb="FF000000"/>
            </x14:dataBar>
          </x14:cfRule>
          <xm:sqref>F4</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AU64"/>
  <sheetViews>
    <sheetView zoomScale="80" zoomScaleNormal="80" workbookViewId="0">
      <selection activeCell="B19" sqref="B19"/>
    </sheetView>
  </sheetViews>
  <sheetFormatPr baseColWidth="10" defaultColWidth="49.85546875" defaultRowHeight="15" x14ac:dyDescent="0.25"/>
  <cols>
    <col min="1" max="1" width="3.7109375" style="37" customWidth="1"/>
    <col min="2" max="2" width="22.7109375" style="11" customWidth="1"/>
    <col min="3" max="41" width="6.28515625" style="11" customWidth="1"/>
    <col min="42" max="45" width="6.28515625" style="37" customWidth="1"/>
    <col min="46" max="46" width="10.85546875" style="37" customWidth="1"/>
    <col min="47" max="47" width="49.85546875" style="37"/>
    <col min="48" max="16384" width="49.85546875" style="11"/>
  </cols>
  <sheetData>
    <row r="1" spans="1:45" s="19" customFormat="1" ht="9.9499999999999993" customHeight="1" x14ac:dyDescent="0.25">
      <c r="A1" s="15">
        <v>1</v>
      </c>
      <c r="B1" s="78">
        <f>DATE('2 ANNEE'!F4,A1+1,1)-1</f>
        <v>45688</v>
      </c>
    </row>
    <row r="2" spans="1:45" s="19" customFormat="1" ht="9.9499999999999993" customHeight="1" thickBot="1" x14ac:dyDescent="0.3">
      <c r="B2" s="78">
        <f>DATE('2 ANNEE'!F4,A1,1)</f>
        <v>45658</v>
      </c>
    </row>
    <row r="3" spans="1:45" ht="18" customHeight="1" thickTop="1" x14ac:dyDescent="0.25">
      <c r="B3" s="79"/>
      <c r="C3" s="80"/>
      <c r="D3" s="80"/>
      <c r="E3" s="80"/>
      <c r="F3" s="80"/>
      <c r="G3" s="80"/>
      <c r="H3" s="80"/>
      <c r="I3" s="80"/>
      <c r="J3" s="80"/>
      <c r="K3" s="80"/>
      <c r="L3" s="80"/>
      <c r="M3" s="80"/>
      <c r="N3" s="80"/>
      <c r="O3" s="285" t="str">
        <f>"JANVIER "&amp;TEXT(B2,"aaaa")</f>
        <v>JANVIER 2025</v>
      </c>
      <c r="P3" s="285"/>
      <c r="Q3" s="285"/>
      <c r="R3" s="285"/>
      <c r="S3" s="285"/>
      <c r="T3" s="285"/>
      <c r="U3" s="80"/>
      <c r="V3" s="80"/>
      <c r="W3" s="80"/>
      <c r="X3" s="80"/>
      <c r="Y3" s="80"/>
      <c r="Z3" s="80"/>
      <c r="AA3" s="80"/>
      <c r="AB3" s="80"/>
      <c r="AC3" s="80"/>
      <c r="AD3" s="80"/>
      <c r="AE3" s="80"/>
      <c r="AF3" s="80"/>
      <c r="AG3" s="80"/>
      <c r="AH3" s="253"/>
      <c r="AI3" s="253"/>
      <c r="AJ3" s="253"/>
      <c r="AK3" s="253"/>
      <c r="AL3" s="253"/>
      <c r="AM3" s="255"/>
      <c r="AN3" s="199"/>
      <c r="AO3" s="199"/>
      <c r="AP3" s="199"/>
      <c r="AQ3" s="199"/>
      <c r="AR3" s="199"/>
      <c r="AS3" s="199"/>
    </row>
    <row r="4" spans="1:45" ht="18" customHeight="1" x14ac:dyDescent="0.25">
      <c r="B4" s="84"/>
      <c r="C4" s="85"/>
      <c r="D4" s="85"/>
      <c r="E4" s="85"/>
      <c r="F4" s="85"/>
      <c r="G4" s="85"/>
      <c r="H4" s="85"/>
      <c r="I4" s="85"/>
      <c r="J4" s="85"/>
      <c r="K4" s="85"/>
      <c r="L4" s="85"/>
      <c r="M4" s="85"/>
      <c r="N4" s="85"/>
      <c r="O4" s="286" t="s">
        <v>22</v>
      </c>
      <c r="P4" s="85"/>
      <c r="Q4" s="85"/>
      <c r="R4" s="85"/>
      <c r="S4" s="85"/>
      <c r="T4" s="85"/>
      <c r="U4" s="85"/>
      <c r="V4" s="85"/>
      <c r="W4" s="85"/>
      <c r="X4" s="85"/>
      <c r="Y4" s="85"/>
      <c r="Z4" s="85"/>
      <c r="AA4" s="85"/>
      <c r="AB4" s="85"/>
      <c r="AC4" s="85"/>
      <c r="AD4" s="85"/>
      <c r="AE4" s="85"/>
      <c r="AF4" s="85"/>
      <c r="AG4" s="85"/>
      <c r="AH4" s="257"/>
      <c r="AI4" s="257"/>
      <c r="AJ4" s="257"/>
      <c r="AK4" s="257"/>
      <c r="AL4" s="257"/>
      <c r="AM4" s="259"/>
      <c r="AN4" s="199"/>
      <c r="AO4" s="199"/>
      <c r="AP4" s="199"/>
      <c r="AQ4" s="199"/>
      <c r="AR4" s="199"/>
      <c r="AS4" s="199"/>
    </row>
    <row r="5" spans="1:45" ht="18" customHeight="1" thickBot="1" x14ac:dyDescent="0.3">
      <c r="B5" s="84"/>
      <c r="C5" s="85"/>
      <c r="D5" s="85"/>
      <c r="E5" s="85"/>
      <c r="F5" s="85"/>
      <c r="G5" s="85"/>
      <c r="H5" s="85"/>
      <c r="I5" s="85"/>
      <c r="J5" s="287"/>
      <c r="K5" s="287"/>
      <c r="L5" s="287"/>
      <c r="M5" s="287"/>
      <c r="N5" s="85"/>
      <c r="O5" s="288" t="str">
        <f>"Période    du    "&amp;TEXT(B2,"jj mmmm aaaa")&amp;"    au    "&amp;TEXT(B1,"jj mmmm aaaa")</f>
        <v>Période    du    01 janvier 2025    au    31 janvier 2025</v>
      </c>
      <c r="P5" s="85"/>
      <c r="Q5" s="85"/>
      <c r="R5" s="287"/>
      <c r="S5" s="287"/>
      <c r="T5" s="287"/>
      <c r="U5" s="287"/>
      <c r="V5" s="287"/>
      <c r="W5" s="287"/>
      <c r="X5" s="287"/>
      <c r="Y5" s="287"/>
      <c r="Z5" s="287"/>
      <c r="AA5" s="287"/>
      <c r="AB5" s="287"/>
      <c r="AC5" s="287"/>
      <c r="AD5" s="287"/>
      <c r="AE5" s="287"/>
      <c r="AF5" s="287"/>
      <c r="AG5" s="287"/>
      <c r="AH5" s="257"/>
      <c r="AI5" s="257"/>
      <c r="AJ5" s="257"/>
      <c r="AK5" s="257"/>
      <c r="AL5" s="257"/>
      <c r="AM5" s="259"/>
      <c r="AN5" s="199"/>
      <c r="AO5" s="199"/>
      <c r="AP5" s="199"/>
      <c r="AQ5" s="199"/>
      <c r="AR5" s="199"/>
      <c r="AS5" s="199"/>
    </row>
    <row r="6" spans="1:45" ht="18" customHeight="1" thickTop="1" x14ac:dyDescent="0.25">
      <c r="B6" s="324" t="s">
        <v>53</v>
      </c>
      <c r="C6" s="155">
        <f>DATE('2 ANNEE'!F4,A1,1)</f>
        <v>45658</v>
      </c>
      <c r="D6" s="289">
        <f t="shared" ref="D6:AG6" si="0">C6+1</f>
        <v>45659</v>
      </c>
      <c r="E6" s="289">
        <f t="shared" si="0"/>
        <v>45660</v>
      </c>
      <c r="F6" s="155">
        <f t="shared" si="0"/>
        <v>45661</v>
      </c>
      <c r="G6" s="155">
        <f t="shared" si="0"/>
        <v>45662</v>
      </c>
      <c r="H6" s="289">
        <f t="shared" si="0"/>
        <v>45663</v>
      </c>
      <c r="I6" s="289">
        <f t="shared" si="0"/>
        <v>45664</v>
      </c>
      <c r="J6" s="289">
        <f t="shared" si="0"/>
        <v>45665</v>
      </c>
      <c r="K6" s="289">
        <f t="shared" si="0"/>
        <v>45666</v>
      </c>
      <c r="L6" s="289">
        <f t="shared" si="0"/>
        <v>45667</v>
      </c>
      <c r="M6" s="155">
        <f t="shared" si="0"/>
        <v>45668</v>
      </c>
      <c r="N6" s="155">
        <f t="shared" si="0"/>
        <v>45669</v>
      </c>
      <c r="O6" s="155">
        <f t="shared" si="0"/>
        <v>45670</v>
      </c>
      <c r="P6" s="155">
        <f t="shared" si="0"/>
        <v>45671</v>
      </c>
      <c r="Q6" s="155">
        <f t="shared" si="0"/>
        <v>45672</v>
      </c>
      <c r="R6" s="155">
        <f t="shared" si="0"/>
        <v>45673</v>
      </c>
      <c r="S6" s="155">
        <f t="shared" si="0"/>
        <v>45674</v>
      </c>
      <c r="T6" s="155">
        <f t="shared" si="0"/>
        <v>45675</v>
      </c>
      <c r="U6" s="155">
        <f t="shared" si="0"/>
        <v>45676</v>
      </c>
      <c r="V6" s="155">
        <f t="shared" si="0"/>
        <v>45677</v>
      </c>
      <c r="W6" s="155">
        <f t="shared" si="0"/>
        <v>45678</v>
      </c>
      <c r="X6" s="155">
        <f t="shared" si="0"/>
        <v>45679</v>
      </c>
      <c r="Y6" s="155">
        <f t="shared" si="0"/>
        <v>45680</v>
      </c>
      <c r="Z6" s="155">
        <f t="shared" si="0"/>
        <v>45681</v>
      </c>
      <c r="AA6" s="155">
        <f t="shared" si="0"/>
        <v>45682</v>
      </c>
      <c r="AB6" s="155">
        <f t="shared" si="0"/>
        <v>45683</v>
      </c>
      <c r="AC6" s="155">
        <f t="shared" si="0"/>
        <v>45684</v>
      </c>
      <c r="AD6" s="155">
        <f t="shared" si="0"/>
        <v>45685</v>
      </c>
      <c r="AE6" s="155">
        <f t="shared" si="0"/>
        <v>45686</v>
      </c>
      <c r="AF6" s="155">
        <f t="shared" si="0"/>
        <v>45687</v>
      </c>
      <c r="AG6" s="261">
        <f t="shared" si="0"/>
        <v>45688</v>
      </c>
      <c r="AH6" s="374" t="s">
        <v>23</v>
      </c>
      <c r="AI6" s="355" t="s">
        <v>24</v>
      </c>
      <c r="AJ6" s="397" t="s">
        <v>25</v>
      </c>
      <c r="AK6" s="334" t="s">
        <v>30</v>
      </c>
      <c r="AL6" s="334" t="s">
        <v>48</v>
      </c>
      <c r="AM6" s="340" t="s">
        <v>26</v>
      </c>
      <c r="AN6" s="190"/>
      <c r="AO6" s="190"/>
      <c r="AP6" s="342" t="s">
        <v>27</v>
      </c>
      <c r="AQ6" s="328" t="s">
        <v>28</v>
      </c>
      <c r="AR6" s="330" t="s">
        <v>29</v>
      </c>
      <c r="AS6" s="372" t="s">
        <v>36</v>
      </c>
    </row>
    <row r="7" spans="1:45" ht="18" customHeight="1" thickBot="1" x14ac:dyDescent="0.3">
      <c r="B7" s="325"/>
      <c r="C7" s="173">
        <f>WEEKDAY(C6)</f>
        <v>4</v>
      </c>
      <c r="D7" s="290">
        <f t="shared" ref="D7:AG7" si="1">WEEKDAY(D6)</f>
        <v>5</v>
      </c>
      <c r="E7" s="290">
        <f t="shared" si="1"/>
        <v>6</v>
      </c>
      <c r="F7" s="173">
        <f t="shared" si="1"/>
        <v>7</v>
      </c>
      <c r="G7" s="173">
        <f t="shared" si="1"/>
        <v>1</v>
      </c>
      <c r="H7" s="290">
        <f t="shared" si="1"/>
        <v>2</v>
      </c>
      <c r="I7" s="290">
        <f t="shared" si="1"/>
        <v>3</v>
      </c>
      <c r="J7" s="290">
        <f t="shared" si="1"/>
        <v>4</v>
      </c>
      <c r="K7" s="290">
        <f t="shared" si="1"/>
        <v>5</v>
      </c>
      <c r="L7" s="290">
        <f t="shared" si="1"/>
        <v>6</v>
      </c>
      <c r="M7" s="173">
        <f t="shared" si="1"/>
        <v>7</v>
      </c>
      <c r="N7" s="173">
        <f t="shared" si="1"/>
        <v>1</v>
      </c>
      <c r="O7" s="173">
        <f t="shared" si="1"/>
        <v>2</v>
      </c>
      <c r="P7" s="173">
        <f t="shared" si="1"/>
        <v>3</v>
      </c>
      <c r="Q7" s="173">
        <f t="shared" si="1"/>
        <v>4</v>
      </c>
      <c r="R7" s="173">
        <f t="shared" si="1"/>
        <v>5</v>
      </c>
      <c r="S7" s="173">
        <f t="shared" si="1"/>
        <v>6</v>
      </c>
      <c r="T7" s="173">
        <f t="shared" si="1"/>
        <v>7</v>
      </c>
      <c r="U7" s="173">
        <f t="shared" si="1"/>
        <v>1</v>
      </c>
      <c r="V7" s="173">
        <f t="shared" si="1"/>
        <v>2</v>
      </c>
      <c r="W7" s="173">
        <f t="shared" si="1"/>
        <v>3</v>
      </c>
      <c r="X7" s="173">
        <f t="shared" si="1"/>
        <v>4</v>
      </c>
      <c r="Y7" s="173">
        <f t="shared" si="1"/>
        <v>5</v>
      </c>
      <c r="Z7" s="173">
        <f t="shared" si="1"/>
        <v>6</v>
      </c>
      <c r="AA7" s="173">
        <f t="shared" si="1"/>
        <v>7</v>
      </c>
      <c r="AB7" s="173">
        <f t="shared" si="1"/>
        <v>1</v>
      </c>
      <c r="AC7" s="173">
        <f t="shared" si="1"/>
        <v>2</v>
      </c>
      <c r="AD7" s="173">
        <f t="shared" si="1"/>
        <v>3</v>
      </c>
      <c r="AE7" s="173">
        <f t="shared" si="1"/>
        <v>4</v>
      </c>
      <c r="AF7" s="173">
        <f t="shared" si="1"/>
        <v>5</v>
      </c>
      <c r="AG7" s="174">
        <f t="shared" si="1"/>
        <v>6</v>
      </c>
      <c r="AH7" s="375"/>
      <c r="AI7" s="356"/>
      <c r="AJ7" s="398"/>
      <c r="AK7" s="335"/>
      <c r="AL7" s="335"/>
      <c r="AM7" s="341"/>
      <c r="AN7" s="190"/>
      <c r="AO7" s="190"/>
      <c r="AP7" s="343"/>
      <c r="AQ7" s="329"/>
      <c r="AR7" s="331"/>
      <c r="AS7" s="373"/>
    </row>
    <row r="8" spans="1:45" ht="21.95" customHeight="1" thickTop="1" x14ac:dyDescent="0.3">
      <c r="B8" s="422" t="str">
        <f>REPT('2 AVRIL'!B8,1)</f>
        <v>1</v>
      </c>
      <c r="C8" s="110"/>
      <c r="D8" s="110"/>
      <c r="E8" s="110"/>
      <c r="F8" s="110"/>
      <c r="G8" s="110"/>
      <c r="H8" s="110"/>
      <c r="I8" s="110"/>
      <c r="J8" s="43"/>
      <c r="K8" s="43"/>
      <c r="L8" s="43"/>
      <c r="M8" s="43"/>
      <c r="N8" s="108"/>
      <c r="O8" s="43"/>
      <c r="P8" s="108"/>
      <c r="Q8" s="43"/>
      <c r="R8" s="43"/>
      <c r="S8" s="108"/>
      <c r="T8" s="43"/>
      <c r="U8" s="43"/>
      <c r="V8" s="43"/>
      <c r="W8" s="43"/>
      <c r="X8" s="43"/>
      <c r="Y8" s="43"/>
      <c r="Z8" s="43"/>
      <c r="AA8" s="108"/>
      <c r="AB8" s="43"/>
      <c r="AC8" s="43"/>
      <c r="AD8" s="43"/>
      <c r="AE8" s="43"/>
      <c r="AF8" s="108"/>
      <c r="AG8" s="153"/>
      <c r="AH8" s="262">
        <f t="shared" ref="AH8:AH22" si="2">SUM(AI8:AM8,AL8:AL8)</f>
        <v>0</v>
      </c>
      <c r="AI8" s="263">
        <f t="shared" ref="AI8:AI22" si="3">COUNTIF(C8:AG8,"J")</f>
        <v>0</v>
      </c>
      <c r="AJ8" s="264">
        <f t="shared" ref="AJ8:AJ22" si="4">COUNTIF(C8:AG8,"N")</f>
        <v>0</v>
      </c>
      <c r="AK8" s="265">
        <f t="shared" ref="AK8:AK22" si="5">COUNTIF(B8:AF8,"JF")</f>
        <v>0</v>
      </c>
      <c r="AL8" s="265">
        <f t="shared" ref="AL8:AL22" si="6">COUNTIF(C8:AG8,"NF")</f>
        <v>0</v>
      </c>
      <c r="AM8" s="266">
        <f t="shared" ref="AM8:AM22" si="7">COUNTIF(C8:AG8,"F")</f>
        <v>0</v>
      </c>
      <c r="AN8" s="267"/>
      <c r="AO8" s="267"/>
      <c r="AP8" s="194">
        <f t="shared" ref="AP8:AP22" si="8">COUNTIF(C8:AG8,"RC")</f>
        <v>0</v>
      </c>
      <c r="AQ8" s="130">
        <f t="shared" ref="AQ8:AQ22" si="9">COUNTIF(C8:AG8,"R")</f>
        <v>0</v>
      </c>
      <c r="AR8" s="268">
        <f t="shared" ref="AR8:AR22" si="10">COUNTIF(C8:AG8,"CP")</f>
        <v>0</v>
      </c>
      <c r="AS8" s="269">
        <f t="shared" ref="AS8:AS22" si="11">COUNTIF(C8:AG8,"AM")</f>
        <v>0</v>
      </c>
    </row>
    <row r="9" spans="1:45" ht="21.95" customHeight="1" x14ac:dyDescent="0.3">
      <c r="B9" s="422" t="str">
        <f>REPT('2 AVRIL'!B9,1)</f>
        <v>2</v>
      </c>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262">
        <f t="shared" si="2"/>
        <v>0</v>
      </c>
      <c r="AI9" s="263">
        <f t="shared" si="3"/>
        <v>0</v>
      </c>
      <c r="AJ9" s="264">
        <f t="shared" si="4"/>
        <v>0</v>
      </c>
      <c r="AK9" s="270">
        <f t="shared" si="5"/>
        <v>0</v>
      </c>
      <c r="AL9" s="270">
        <f t="shared" si="6"/>
        <v>0</v>
      </c>
      <c r="AM9" s="266">
        <f t="shared" si="7"/>
        <v>0</v>
      </c>
      <c r="AN9" s="267"/>
      <c r="AO9" s="267"/>
      <c r="AP9" s="194">
        <f t="shared" si="8"/>
        <v>0</v>
      </c>
      <c r="AQ9" s="130">
        <f t="shared" si="9"/>
        <v>0</v>
      </c>
      <c r="AR9" s="268">
        <f t="shared" si="10"/>
        <v>0</v>
      </c>
      <c r="AS9" s="269">
        <f t="shared" si="11"/>
        <v>0</v>
      </c>
    </row>
    <row r="10" spans="1:45" ht="21.95" customHeight="1" x14ac:dyDescent="0.3">
      <c r="B10" s="422" t="str">
        <f>REPT('2 AVRIL'!B10,1)</f>
        <v>3</v>
      </c>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262">
        <f t="shared" si="2"/>
        <v>0</v>
      </c>
      <c r="AI10" s="263">
        <f t="shared" si="3"/>
        <v>0</v>
      </c>
      <c r="AJ10" s="264">
        <f t="shared" si="4"/>
        <v>0</v>
      </c>
      <c r="AK10" s="270">
        <f t="shared" si="5"/>
        <v>0</v>
      </c>
      <c r="AL10" s="270">
        <f t="shared" si="6"/>
        <v>0</v>
      </c>
      <c r="AM10" s="266">
        <f t="shared" si="7"/>
        <v>0</v>
      </c>
      <c r="AN10" s="267"/>
      <c r="AO10" s="267"/>
      <c r="AP10" s="194">
        <f t="shared" si="8"/>
        <v>0</v>
      </c>
      <c r="AQ10" s="130">
        <f t="shared" si="9"/>
        <v>0</v>
      </c>
      <c r="AR10" s="268">
        <f t="shared" si="10"/>
        <v>0</v>
      </c>
      <c r="AS10" s="269">
        <f t="shared" si="11"/>
        <v>0</v>
      </c>
    </row>
    <row r="11" spans="1:45" ht="21.95" customHeight="1" x14ac:dyDescent="0.3">
      <c r="B11" s="422" t="str">
        <f>REPT('2 AVRIL'!B11,1)</f>
        <v>4</v>
      </c>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262">
        <f t="shared" si="2"/>
        <v>0</v>
      </c>
      <c r="AI11" s="263">
        <f t="shared" si="3"/>
        <v>0</v>
      </c>
      <c r="AJ11" s="264">
        <f t="shared" si="4"/>
        <v>0</v>
      </c>
      <c r="AK11" s="270">
        <f t="shared" si="5"/>
        <v>0</v>
      </c>
      <c r="AL11" s="270">
        <f t="shared" si="6"/>
        <v>0</v>
      </c>
      <c r="AM11" s="266">
        <f t="shared" si="7"/>
        <v>0</v>
      </c>
      <c r="AN11" s="267"/>
      <c r="AO11" s="267"/>
      <c r="AP11" s="194">
        <f t="shared" si="8"/>
        <v>0</v>
      </c>
      <c r="AQ11" s="130">
        <f t="shared" si="9"/>
        <v>0</v>
      </c>
      <c r="AR11" s="268">
        <f t="shared" si="10"/>
        <v>0</v>
      </c>
      <c r="AS11" s="269">
        <f t="shared" si="11"/>
        <v>0</v>
      </c>
    </row>
    <row r="12" spans="1:45" ht="21.95" customHeight="1" x14ac:dyDescent="0.3">
      <c r="B12" s="422" t="str">
        <f>REPT('2 AVRIL'!B12,1)</f>
        <v>5</v>
      </c>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262">
        <f t="shared" si="2"/>
        <v>0</v>
      </c>
      <c r="AI12" s="263">
        <f t="shared" si="3"/>
        <v>0</v>
      </c>
      <c r="AJ12" s="264">
        <f t="shared" si="4"/>
        <v>0</v>
      </c>
      <c r="AK12" s="270">
        <f t="shared" si="5"/>
        <v>0</v>
      </c>
      <c r="AL12" s="270">
        <f t="shared" si="6"/>
        <v>0</v>
      </c>
      <c r="AM12" s="266">
        <f t="shared" si="7"/>
        <v>0</v>
      </c>
      <c r="AN12" s="267"/>
      <c r="AO12" s="267"/>
      <c r="AP12" s="194">
        <f t="shared" si="8"/>
        <v>0</v>
      </c>
      <c r="AQ12" s="130">
        <f t="shared" si="9"/>
        <v>0</v>
      </c>
      <c r="AR12" s="268">
        <f t="shared" si="10"/>
        <v>0</v>
      </c>
      <c r="AS12" s="269">
        <f t="shared" si="11"/>
        <v>0</v>
      </c>
    </row>
    <row r="13" spans="1:45" ht="21.95" customHeight="1" x14ac:dyDescent="0.3">
      <c r="B13" s="422" t="str">
        <f>REPT('2 AVRIL'!B13,1)</f>
        <v>6</v>
      </c>
      <c r="C13" s="42"/>
      <c r="D13" s="42"/>
      <c r="E13" s="45"/>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262">
        <f t="shared" si="2"/>
        <v>0</v>
      </c>
      <c r="AI13" s="263">
        <f t="shared" si="3"/>
        <v>0</v>
      </c>
      <c r="AJ13" s="264">
        <f t="shared" si="4"/>
        <v>0</v>
      </c>
      <c r="AK13" s="270">
        <f t="shared" si="5"/>
        <v>0</v>
      </c>
      <c r="AL13" s="270">
        <f t="shared" si="6"/>
        <v>0</v>
      </c>
      <c r="AM13" s="266">
        <f t="shared" si="7"/>
        <v>0</v>
      </c>
      <c r="AN13" s="267"/>
      <c r="AO13" s="267"/>
      <c r="AP13" s="194">
        <f t="shared" si="8"/>
        <v>0</v>
      </c>
      <c r="AQ13" s="130">
        <f t="shared" si="9"/>
        <v>0</v>
      </c>
      <c r="AR13" s="268">
        <f t="shared" si="10"/>
        <v>0</v>
      </c>
      <c r="AS13" s="269">
        <f t="shared" si="11"/>
        <v>0</v>
      </c>
    </row>
    <row r="14" spans="1:45" ht="21.95" customHeight="1" x14ac:dyDescent="0.25">
      <c r="B14" s="422" t="str">
        <f>REPT('2 AVRIL'!B14,1)</f>
        <v>7</v>
      </c>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262">
        <f t="shared" si="2"/>
        <v>0</v>
      </c>
      <c r="AI14" s="263">
        <f t="shared" si="3"/>
        <v>0</v>
      </c>
      <c r="AJ14" s="264">
        <f t="shared" si="4"/>
        <v>0</v>
      </c>
      <c r="AK14" s="270">
        <f t="shared" si="5"/>
        <v>0</v>
      </c>
      <c r="AL14" s="270">
        <f t="shared" si="6"/>
        <v>0</v>
      </c>
      <c r="AM14" s="266">
        <f t="shared" si="7"/>
        <v>0</v>
      </c>
      <c r="AN14" s="267"/>
      <c r="AO14" s="267"/>
      <c r="AP14" s="194">
        <f t="shared" si="8"/>
        <v>0</v>
      </c>
      <c r="AQ14" s="130">
        <f t="shared" si="9"/>
        <v>0</v>
      </c>
      <c r="AR14" s="268">
        <f t="shared" si="10"/>
        <v>0</v>
      </c>
      <c r="AS14" s="269">
        <f t="shared" si="11"/>
        <v>0</v>
      </c>
    </row>
    <row r="15" spans="1:45" ht="21.95" customHeight="1" x14ac:dyDescent="0.3">
      <c r="B15" s="422" t="str">
        <f>REPT('2 AVRIL'!B15,1)</f>
        <v>8</v>
      </c>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262">
        <f t="shared" si="2"/>
        <v>0</v>
      </c>
      <c r="AI15" s="263">
        <f t="shared" si="3"/>
        <v>0</v>
      </c>
      <c r="AJ15" s="264">
        <f t="shared" si="4"/>
        <v>0</v>
      </c>
      <c r="AK15" s="270">
        <f t="shared" si="5"/>
        <v>0</v>
      </c>
      <c r="AL15" s="270">
        <f t="shared" si="6"/>
        <v>0</v>
      </c>
      <c r="AM15" s="266">
        <f t="shared" si="7"/>
        <v>0</v>
      </c>
      <c r="AN15" s="267"/>
      <c r="AO15" s="267"/>
      <c r="AP15" s="194">
        <f t="shared" si="8"/>
        <v>0</v>
      </c>
      <c r="AQ15" s="130">
        <f t="shared" si="9"/>
        <v>0</v>
      </c>
      <c r="AR15" s="268">
        <f t="shared" si="10"/>
        <v>0</v>
      </c>
      <c r="AS15" s="269">
        <f t="shared" si="11"/>
        <v>0</v>
      </c>
    </row>
    <row r="16" spans="1:45" ht="21.95" customHeight="1" x14ac:dyDescent="0.3">
      <c r="B16" s="422" t="str">
        <f>REPT('2 AVRIL'!B16,1)</f>
        <v>9</v>
      </c>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262">
        <f t="shared" si="2"/>
        <v>0</v>
      </c>
      <c r="AI16" s="263">
        <f t="shared" si="3"/>
        <v>0</v>
      </c>
      <c r="AJ16" s="264">
        <f t="shared" si="4"/>
        <v>0</v>
      </c>
      <c r="AK16" s="270">
        <f t="shared" si="5"/>
        <v>0</v>
      </c>
      <c r="AL16" s="270">
        <f t="shared" si="6"/>
        <v>0</v>
      </c>
      <c r="AM16" s="266">
        <f t="shared" si="7"/>
        <v>0</v>
      </c>
      <c r="AN16" s="267"/>
      <c r="AO16" s="267"/>
      <c r="AP16" s="194">
        <f t="shared" si="8"/>
        <v>0</v>
      </c>
      <c r="AQ16" s="130">
        <f t="shared" si="9"/>
        <v>0</v>
      </c>
      <c r="AR16" s="268">
        <f t="shared" si="10"/>
        <v>0</v>
      </c>
      <c r="AS16" s="269">
        <f t="shared" si="11"/>
        <v>0</v>
      </c>
    </row>
    <row r="17" spans="1:45" ht="21.95" customHeight="1" x14ac:dyDescent="0.25">
      <c r="B17" s="422" t="str">
        <f>REPT('2 AVRIL'!B17,1)</f>
        <v>10</v>
      </c>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262">
        <f t="shared" si="2"/>
        <v>0</v>
      </c>
      <c r="AI17" s="263">
        <f t="shared" si="3"/>
        <v>0</v>
      </c>
      <c r="AJ17" s="264">
        <f t="shared" si="4"/>
        <v>0</v>
      </c>
      <c r="AK17" s="270">
        <f t="shared" si="5"/>
        <v>0</v>
      </c>
      <c r="AL17" s="270">
        <f t="shared" si="6"/>
        <v>0</v>
      </c>
      <c r="AM17" s="266">
        <f t="shared" si="7"/>
        <v>0</v>
      </c>
      <c r="AN17" s="267"/>
      <c r="AO17" s="267"/>
      <c r="AP17" s="194">
        <f t="shared" si="8"/>
        <v>0</v>
      </c>
      <c r="AQ17" s="130">
        <f t="shared" si="9"/>
        <v>0</v>
      </c>
      <c r="AR17" s="268">
        <f t="shared" si="10"/>
        <v>0</v>
      </c>
      <c r="AS17" s="269">
        <f t="shared" si="11"/>
        <v>0</v>
      </c>
    </row>
    <row r="18" spans="1:45" ht="21.95" customHeight="1" x14ac:dyDescent="0.25">
      <c r="B18" s="422" t="str">
        <f>REPT('2 AVRIL'!B18,1)</f>
        <v>11</v>
      </c>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262">
        <f t="shared" si="2"/>
        <v>0</v>
      </c>
      <c r="AI18" s="263">
        <f t="shared" si="3"/>
        <v>0</v>
      </c>
      <c r="AJ18" s="264">
        <f t="shared" si="4"/>
        <v>0</v>
      </c>
      <c r="AK18" s="270">
        <f t="shared" si="5"/>
        <v>0</v>
      </c>
      <c r="AL18" s="270">
        <f t="shared" si="6"/>
        <v>0</v>
      </c>
      <c r="AM18" s="266">
        <f t="shared" si="7"/>
        <v>0</v>
      </c>
      <c r="AN18" s="267"/>
      <c r="AO18" s="267"/>
      <c r="AP18" s="194">
        <f t="shared" si="8"/>
        <v>0</v>
      </c>
      <c r="AQ18" s="130">
        <f t="shared" si="9"/>
        <v>0</v>
      </c>
      <c r="AR18" s="268">
        <f t="shared" si="10"/>
        <v>0</v>
      </c>
      <c r="AS18" s="269">
        <f t="shared" si="11"/>
        <v>0</v>
      </c>
    </row>
    <row r="19" spans="1:45" ht="21.95" customHeight="1" x14ac:dyDescent="0.3">
      <c r="B19" s="422" t="str">
        <f>REPT('2 AVRIL'!B19,1)</f>
        <v>12</v>
      </c>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262">
        <f t="shared" si="2"/>
        <v>0</v>
      </c>
      <c r="AI19" s="263">
        <f t="shared" si="3"/>
        <v>0</v>
      </c>
      <c r="AJ19" s="264">
        <f t="shared" si="4"/>
        <v>0</v>
      </c>
      <c r="AK19" s="270">
        <f t="shared" si="5"/>
        <v>0</v>
      </c>
      <c r="AL19" s="270">
        <f t="shared" si="6"/>
        <v>0</v>
      </c>
      <c r="AM19" s="266">
        <f t="shared" si="7"/>
        <v>0</v>
      </c>
      <c r="AN19" s="267"/>
      <c r="AO19" s="267"/>
      <c r="AP19" s="194">
        <f t="shared" si="8"/>
        <v>0</v>
      </c>
      <c r="AQ19" s="130">
        <f t="shared" si="9"/>
        <v>0</v>
      </c>
      <c r="AR19" s="268">
        <f t="shared" si="10"/>
        <v>0</v>
      </c>
      <c r="AS19" s="269">
        <f t="shared" si="11"/>
        <v>0</v>
      </c>
    </row>
    <row r="20" spans="1:45" ht="21.95" customHeight="1" x14ac:dyDescent="0.25">
      <c r="B20" s="422" t="str">
        <f>REPT('2 AVRIL'!B20,1)</f>
        <v>13</v>
      </c>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262">
        <f t="shared" si="2"/>
        <v>0</v>
      </c>
      <c r="AI20" s="263">
        <f t="shared" si="3"/>
        <v>0</v>
      </c>
      <c r="AJ20" s="264">
        <f t="shared" si="4"/>
        <v>0</v>
      </c>
      <c r="AK20" s="270">
        <f t="shared" si="5"/>
        <v>0</v>
      </c>
      <c r="AL20" s="270">
        <f t="shared" si="6"/>
        <v>0</v>
      </c>
      <c r="AM20" s="266">
        <f t="shared" si="7"/>
        <v>0</v>
      </c>
      <c r="AN20" s="267"/>
      <c r="AO20" s="267"/>
      <c r="AP20" s="194">
        <f t="shared" si="8"/>
        <v>0</v>
      </c>
      <c r="AQ20" s="130">
        <f t="shared" si="9"/>
        <v>0</v>
      </c>
      <c r="AR20" s="268">
        <f t="shared" si="10"/>
        <v>0</v>
      </c>
      <c r="AS20" s="269">
        <f t="shared" si="11"/>
        <v>0</v>
      </c>
    </row>
    <row r="21" spans="1:45" ht="21.95" customHeight="1" x14ac:dyDescent="0.25">
      <c r="B21" s="422" t="str">
        <f>REPT('2 AVRIL'!B21,1)</f>
        <v>14</v>
      </c>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262">
        <f t="shared" si="2"/>
        <v>0</v>
      </c>
      <c r="AI21" s="263">
        <f t="shared" si="3"/>
        <v>0</v>
      </c>
      <c r="AJ21" s="264">
        <f t="shared" si="4"/>
        <v>0</v>
      </c>
      <c r="AK21" s="270">
        <f t="shared" si="5"/>
        <v>0</v>
      </c>
      <c r="AL21" s="270">
        <f t="shared" si="6"/>
        <v>0</v>
      </c>
      <c r="AM21" s="266">
        <f t="shared" si="7"/>
        <v>0</v>
      </c>
      <c r="AN21" s="267"/>
      <c r="AO21" s="267"/>
      <c r="AP21" s="194">
        <f t="shared" si="8"/>
        <v>0</v>
      </c>
      <c r="AQ21" s="130">
        <f t="shared" si="9"/>
        <v>0</v>
      </c>
      <c r="AR21" s="268">
        <f t="shared" si="10"/>
        <v>0</v>
      </c>
      <c r="AS21" s="269">
        <f t="shared" si="11"/>
        <v>0</v>
      </c>
    </row>
    <row r="22" spans="1:45" ht="21.95" customHeight="1" thickBot="1" x14ac:dyDescent="0.3">
      <c r="B22" s="422" t="str">
        <f>REPT('2 AVRIL'!B22,1)</f>
        <v>15</v>
      </c>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271">
        <f t="shared" si="2"/>
        <v>0</v>
      </c>
      <c r="AI22" s="272">
        <f t="shared" si="3"/>
        <v>0</v>
      </c>
      <c r="AJ22" s="273">
        <f t="shared" si="4"/>
        <v>0</v>
      </c>
      <c r="AK22" s="274">
        <f t="shared" si="5"/>
        <v>0</v>
      </c>
      <c r="AL22" s="274">
        <f t="shared" si="6"/>
        <v>0</v>
      </c>
      <c r="AM22" s="275">
        <f t="shared" si="7"/>
        <v>0</v>
      </c>
      <c r="AN22" s="267"/>
      <c r="AO22" s="267"/>
      <c r="AP22" s="195">
        <f t="shared" si="8"/>
        <v>0</v>
      </c>
      <c r="AQ22" s="151">
        <f t="shared" si="9"/>
        <v>0</v>
      </c>
      <c r="AR22" s="276">
        <f t="shared" si="10"/>
        <v>0</v>
      </c>
      <c r="AS22" s="277">
        <f t="shared" si="11"/>
        <v>0</v>
      </c>
    </row>
    <row r="23" spans="1:45" ht="21.95"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row>
    <row r="24" spans="1:45" ht="21.95" customHeight="1" x14ac:dyDescent="0.25">
      <c r="B24" s="278" t="s">
        <v>25</v>
      </c>
      <c r="C24" s="279">
        <f t="shared" ref="C24:AG24" si="13">COUNTIF(C8:C22,"N")</f>
        <v>0</v>
      </c>
      <c r="D24" s="279">
        <f t="shared" si="13"/>
        <v>0</v>
      </c>
      <c r="E24" s="279">
        <f t="shared" si="13"/>
        <v>0</v>
      </c>
      <c r="F24" s="279">
        <f t="shared" si="13"/>
        <v>0</v>
      </c>
      <c r="G24" s="279">
        <f t="shared" si="13"/>
        <v>0</v>
      </c>
      <c r="H24" s="279">
        <f t="shared" si="13"/>
        <v>0</v>
      </c>
      <c r="I24" s="279">
        <f t="shared" si="13"/>
        <v>0</v>
      </c>
      <c r="J24" s="279">
        <f t="shared" si="13"/>
        <v>0</v>
      </c>
      <c r="K24" s="279">
        <f t="shared" si="13"/>
        <v>0</v>
      </c>
      <c r="L24" s="279">
        <f t="shared" si="13"/>
        <v>0</v>
      </c>
      <c r="M24" s="279">
        <f t="shared" si="13"/>
        <v>0</v>
      </c>
      <c r="N24" s="279">
        <f t="shared" si="13"/>
        <v>0</v>
      </c>
      <c r="O24" s="279">
        <f t="shared" si="13"/>
        <v>0</v>
      </c>
      <c r="P24" s="279">
        <f t="shared" si="13"/>
        <v>0</v>
      </c>
      <c r="Q24" s="279">
        <f t="shared" si="13"/>
        <v>0</v>
      </c>
      <c r="R24" s="279">
        <f t="shared" si="13"/>
        <v>0</v>
      </c>
      <c r="S24" s="279">
        <f t="shared" si="13"/>
        <v>0</v>
      </c>
      <c r="T24" s="279">
        <f t="shared" si="13"/>
        <v>0</v>
      </c>
      <c r="U24" s="279">
        <f t="shared" si="13"/>
        <v>0</v>
      </c>
      <c r="V24" s="279">
        <f t="shared" si="13"/>
        <v>0</v>
      </c>
      <c r="W24" s="279">
        <f t="shared" si="13"/>
        <v>0</v>
      </c>
      <c r="X24" s="279">
        <f t="shared" si="13"/>
        <v>0</v>
      </c>
      <c r="Y24" s="279">
        <f t="shared" si="13"/>
        <v>0</v>
      </c>
      <c r="Z24" s="279">
        <f t="shared" si="13"/>
        <v>0</v>
      </c>
      <c r="AA24" s="279">
        <f t="shared" si="13"/>
        <v>0</v>
      </c>
      <c r="AB24" s="279">
        <f t="shared" si="13"/>
        <v>0</v>
      </c>
      <c r="AC24" s="279">
        <f t="shared" si="13"/>
        <v>0</v>
      </c>
      <c r="AD24" s="279">
        <f t="shared" si="13"/>
        <v>0</v>
      </c>
      <c r="AE24" s="279">
        <f t="shared" si="13"/>
        <v>0</v>
      </c>
      <c r="AF24" s="279">
        <f t="shared" si="13"/>
        <v>0</v>
      </c>
      <c r="AG24" s="280">
        <f t="shared" si="13"/>
        <v>0</v>
      </c>
    </row>
    <row r="25" spans="1:45" ht="21.95"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row>
    <row r="26" spans="1:45" s="37" customFormat="1" ht="21.95" customHeight="1" x14ac:dyDescent="0.3">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c r="AH26" s="11"/>
      <c r="AI26" s="11"/>
      <c r="AJ26" s="11"/>
      <c r="AK26" s="11"/>
      <c r="AL26" s="11"/>
      <c r="AM26" s="11"/>
      <c r="AN26" s="11"/>
      <c r="AO26" s="11"/>
    </row>
    <row r="27" spans="1:45" s="37" customFormat="1" ht="21.95" customHeight="1" x14ac:dyDescent="0.25">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c r="AH27" s="11"/>
      <c r="AI27" s="11"/>
      <c r="AJ27" s="11"/>
      <c r="AK27" s="11"/>
      <c r="AL27" s="11"/>
      <c r="AM27" s="11"/>
      <c r="AN27" s="11"/>
      <c r="AO27" s="11"/>
    </row>
    <row r="28" spans="1:45" s="37" customFormat="1" ht="21.95" customHeight="1" thickBot="1" x14ac:dyDescent="0.3">
      <c r="B28" s="127" t="s">
        <v>34</v>
      </c>
      <c r="C28" s="128">
        <f t="shared" ref="C28:AG28" si="17">SUM(C23:C24,C25:C27)</f>
        <v>0</v>
      </c>
      <c r="D28" s="128">
        <f t="shared" si="17"/>
        <v>0</v>
      </c>
      <c r="E28" s="128">
        <f t="shared" si="17"/>
        <v>0</v>
      </c>
      <c r="F28" s="128">
        <f t="shared" si="17"/>
        <v>0</v>
      </c>
      <c r="G28" s="128">
        <f t="shared" si="17"/>
        <v>0</v>
      </c>
      <c r="H28" s="128">
        <f t="shared" si="17"/>
        <v>0</v>
      </c>
      <c r="I28" s="128">
        <f t="shared" si="17"/>
        <v>0</v>
      </c>
      <c r="J28" s="128">
        <f t="shared" si="17"/>
        <v>0</v>
      </c>
      <c r="K28" s="128">
        <f t="shared" si="17"/>
        <v>0</v>
      </c>
      <c r="L28" s="128">
        <f t="shared" si="17"/>
        <v>0</v>
      </c>
      <c r="M28" s="128">
        <f t="shared" si="17"/>
        <v>0</v>
      </c>
      <c r="N28" s="128">
        <f t="shared" si="17"/>
        <v>0</v>
      </c>
      <c r="O28" s="128">
        <f t="shared" si="17"/>
        <v>0</v>
      </c>
      <c r="P28" s="128">
        <f t="shared" si="17"/>
        <v>0</v>
      </c>
      <c r="Q28" s="128">
        <f t="shared" si="17"/>
        <v>0</v>
      </c>
      <c r="R28" s="128">
        <f t="shared" si="17"/>
        <v>0</v>
      </c>
      <c r="S28" s="128">
        <f t="shared" si="17"/>
        <v>0</v>
      </c>
      <c r="T28" s="128">
        <f t="shared" si="17"/>
        <v>0</v>
      </c>
      <c r="U28" s="128">
        <f t="shared" si="17"/>
        <v>0</v>
      </c>
      <c r="V28" s="128">
        <f t="shared" si="17"/>
        <v>0</v>
      </c>
      <c r="W28" s="128">
        <f t="shared" si="17"/>
        <v>0</v>
      </c>
      <c r="X28" s="128">
        <f t="shared" si="17"/>
        <v>0</v>
      </c>
      <c r="Y28" s="128">
        <f t="shared" si="17"/>
        <v>0</v>
      </c>
      <c r="Z28" s="128">
        <f t="shared" si="17"/>
        <v>0</v>
      </c>
      <c r="AA28" s="128">
        <f t="shared" si="17"/>
        <v>0</v>
      </c>
      <c r="AB28" s="128">
        <f t="shared" si="17"/>
        <v>0</v>
      </c>
      <c r="AC28" s="128">
        <f t="shared" si="17"/>
        <v>0</v>
      </c>
      <c r="AD28" s="128">
        <f t="shared" si="17"/>
        <v>0</v>
      </c>
      <c r="AE28" s="128">
        <f t="shared" si="17"/>
        <v>0</v>
      </c>
      <c r="AF28" s="128">
        <f t="shared" si="17"/>
        <v>0</v>
      </c>
      <c r="AG28" s="222">
        <f t="shared" si="17"/>
        <v>0</v>
      </c>
      <c r="AH28" s="11"/>
      <c r="AI28" s="11"/>
      <c r="AJ28" s="11"/>
      <c r="AK28" s="11"/>
      <c r="AL28" s="11"/>
      <c r="AM28" s="11"/>
      <c r="AN28" s="11"/>
      <c r="AO28" s="11"/>
    </row>
    <row r="29" spans="1:45" s="37" customFormat="1" ht="21.95" customHeight="1" thickTop="1" x14ac:dyDescent="0.25">
      <c r="C29" s="38"/>
      <c r="D29" s="38"/>
      <c r="E29" s="38"/>
      <c r="F29" s="38"/>
      <c r="G29" s="38"/>
      <c r="H29" s="38"/>
      <c r="I29" s="38"/>
      <c r="J29" s="38"/>
      <c r="K29" s="38"/>
      <c r="L29" s="38"/>
      <c r="M29" s="38"/>
      <c r="N29" s="38"/>
      <c r="O29" s="38"/>
      <c r="P29" s="38"/>
      <c r="Q29" s="38"/>
      <c r="R29" s="38"/>
      <c r="S29" s="38"/>
      <c r="T29" s="38"/>
      <c r="U29" s="38"/>
      <c r="V29" s="38"/>
      <c r="W29" s="38"/>
      <c r="X29" s="38"/>
      <c r="Y29" s="38"/>
      <c r="Z29" s="38"/>
      <c r="AA29" s="38"/>
      <c r="AB29" s="38"/>
      <c r="AC29" s="38"/>
      <c r="AD29" s="38"/>
      <c r="AE29" s="38"/>
      <c r="AF29" s="38"/>
      <c r="AG29" s="38"/>
      <c r="AH29" s="11"/>
      <c r="AI29" s="11"/>
      <c r="AJ29" s="11"/>
      <c r="AK29" s="11"/>
      <c r="AL29" s="11"/>
      <c r="AM29" s="11"/>
      <c r="AN29" s="11"/>
      <c r="AO29" s="11"/>
    </row>
    <row r="30" spans="1:45" s="37" customFormat="1" ht="21.95" customHeight="1" x14ac:dyDescent="0.25">
      <c r="A30" s="199"/>
      <c r="C30" s="38"/>
      <c r="D30" s="38"/>
      <c r="E30" s="38"/>
      <c r="F30" s="38"/>
      <c r="G30" s="38"/>
      <c r="H30" s="38"/>
      <c r="I30" s="119" t="s">
        <v>26</v>
      </c>
      <c r="J30" s="350" t="s">
        <v>40</v>
      </c>
      <c r="K30" s="351"/>
      <c r="L30" s="351"/>
      <c r="M30" s="351"/>
      <c r="N30" s="351"/>
      <c r="O30" s="352"/>
      <c r="P30" s="281" t="s">
        <v>28</v>
      </c>
      <c r="Q30" s="391" t="s">
        <v>46</v>
      </c>
      <c r="R30" s="392"/>
      <c r="S30" s="392"/>
      <c r="T30" s="392"/>
      <c r="U30" s="393"/>
      <c r="V30" s="282" t="s">
        <v>29</v>
      </c>
      <c r="W30" s="394" t="s">
        <v>44</v>
      </c>
      <c r="X30" s="395"/>
      <c r="Y30" s="395"/>
      <c r="Z30" s="395"/>
      <c r="AA30" s="396"/>
      <c r="AB30" s="38"/>
      <c r="AC30" s="38"/>
      <c r="AD30" s="38"/>
      <c r="AE30" s="38"/>
      <c r="AF30" s="38"/>
      <c r="AG30" s="38"/>
      <c r="AH30" s="11"/>
      <c r="AI30" s="11"/>
      <c r="AJ30" s="11"/>
      <c r="AK30" s="11"/>
      <c r="AL30" s="11"/>
      <c r="AM30" s="11"/>
      <c r="AN30" s="11"/>
      <c r="AO30" s="11"/>
    </row>
    <row r="31" spans="1:45" s="37" customFormat="1" ht="21.95" customHeight="1" x14ac:dyDescent="0.25">
      <c r="A31" s="199"/>
      <c r="C31" s="38"/>
      <c r="D31" s="38"/>
      <c r="E31" s="38"/>
      <c r="F31" s="38"/>
      <c r="G31" s="38"/>
      <c r="H31" s="38"/>
      <c r="I31" s="283" t="s">
        <v>39</v>
      </c>
      <c r="J31" s="379" t="s">
        <v>42</v>
      </c>
      <c r="K31" s="380"/>
      <c r="L31" s="380"/>
      <c r="M31" s="380"/>
      <c r="N31" s="380"/>
      <c r="O31" s="381"/>
      <c r="P31" s="281" t="s">
        <v>27</v>
      </c>
      <c r="Q31" s="382" t="s">
        <v>47</v>
      </c>
      <c r="R31" s="383"/>
      <c r="S31" s="383"/>
      <c r="T31" s="383"/>
      <c r="U31" s="384"/>
      <c r="V31" s="284" t="s">
        <v>36</v>
      </c>
      <c r="W31" s="385" t="s">
        <v>45</v>
      </c>
      <c r="X31" s="386"/>
      <c r="Y31" s="386"/>
      <c r="Z31" s="386"/>
      <c r="AA31" s="387"/>
      <c r="AB31" s="38"/>
      <c r="AC31" s="38"/>
      <c r="AD31" s="38"/>
      <c r="AE31" s="38"/>
      <c r="AF31" s="38"/>
      <c r="AG31" s="38"/>
      <c r="AH31" s="11"/>
      <c r="AI31" s="11"/>
      <c r="AJ31" s="11"/>
      <c r="AK31" s="11"/>
      <c r="AL31" s="11"/>
      <c r="AM31" s="11"/>
      <c r="AN31" s="11"/>
      <c r="AO31" s="11"/>
    </row>
    <row r="32" spans="1:45" s="37" customFormat="1" ht="21.95" customHeight="1" x14ac:dyDescent="0.3">
      <c r="A32" s="199"/>
      <c r="C32" s="38"/>
      <c r="D32" s="38"/>
      <c r="E32" s="38"/>
      <c r="F32" s="38"/>
      <c r="G32" s="38"/>
      <c r="H32" s="38"/>
      <c r="I32" s="118" t="s">
        <v>38</v>
      </c>
      <c r="J32" s="344" t="s">
        <v>41</v>
      </c>
      <c r="K32" s="345"/>
      <c r="L32" s="345"/>
      <c r="M32" s="345"/>
      <c r="N32" s="345"/>
      <c r="O32" s="346"/>
      <c r="P32" s="184" t="s">
        <v>48</v>
      </c>
      <c r="Q32" s="388" t="s">
        <v>43</v>
      </c>
      <c r="R32" s="389"/>
      <c r="S32" s="389"/>
      <c r="T32" s="389"/>
      <c r="U32" s="390"/>
      <c r="V32" s="184" t="s">
        <v>30</v>
      </c>
      <c r="W32" s="388" t="s">
        <v>43</v>
      </c>
      <c r="X32" s="389"/>
      <c r="Y32" s="389"/>
      <c r="Z32" s="389"/>
      <c r="AA32" s="390"/>
      <c r="AB32" s="38"/>
      <c r="AC32" s="38"/>
      <c r="AD32" s="38"/>
      <c r="AE32" s="38"/>
      <c r="AF32" s="38"/>
      <c r="AG32" s="38"/>
      <c r="AH32" s="11"/>
      <c r="AI32" s="11"/>
      <c r="AJ32" s="11"/>
      <c r="AK32" s="11"/>
      <c r="AL32" s="11"/>
      <c r="AM32" s="11"/>
      <c r="AN32" s="11"/>
      <c r="AO32" s="11"/>
    </row>
    <row r="33" spans="1:33" s="37" customFormat="1" x14ac:dyDescent="0.25">
      <c r="A33" s="199"/>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37" customFormat="1" x14ac:dyDescent="0.25">
      <c r="A34" s="199"/>
    </row>
    <row r="35" spans="1:33" s="37" customFormat="1" x14ac:dyDescent="0.25">
      <c r="A35" s="199"/>
    </row>
    <row r="36" spans="1:33" s="37" customFormat="1" x14ac:dyDescent="0.25">
      <c r="A36" s="199"/>
    </row>
    <row r="37" spans="1:33" s="37" customFormat="1" x14ac:dyDescent="0.25"/>
    <row r="38" spans="1:33" s="37" customFormat="1" x14ac:dyDescent="0.25"/>
    <row r="39" spans="1:33" s="37" customFormat="1" x14ac:dyDescent="0.25"/>
    <row r="40" spans="1:33" s="37" customFormat="1" x14ac:dyDescent="0.25"/>
    <row r="41" spans="1:33" s="37" customFormat="1" x14ac:dyDescent="0.25"/>
    <row r="42" spans="1:33" s="37" customFormat="1" x14ac:dyDescent="0.25"/>
    <row r="43" spans="1:33" s="37" customFormat="1" x14ac:dyDescent="0.25"/>
    <row r="44" spans="1:33" s="37" customFormat="1" x14ac:dyDescent="0.25"/>
    <row r="45" spans="1:33" s="37" customFormat="1" x14ac:dyDescent="0.25"/>
    <row r="46" spans="1:33" s="37" customFormat="1" x14ac:dyDescent="0.25"/>
    <row r="47" spans="1:33" s="37" customFormat="1" x14ac:dyDescent="0.25"/>
    <row r="48" spans="1:33" s="37" customFormat="1" x14ac:dyDescent="0.25"/>
    <row r="49" s="37" customFormat="1" x14ac:dyDescent="0.25"/>
    <row r="50" s="37" customFormat="1" x14ac:dyDescent="0.25"/>
    <row r="51" s="37" customFormat="1" x14ac:dyDescent="0.25"/>
    <row r="52" s="37" customFormat="1" x14ac:dyDescent="0.25"/>
    <row r="53" s="37" customFormat="1" x14ac:dyDescent="0.25"/>
    <row r="54" s="37" customFormat="1" x14ac:dyDescent="0.25"/>
    <row r="55" s="37" customFormat="1" x14ac:dyDescent="0.25"/>
    <row r="56" s="37" customFormat="1" x14ac:dyDescent="0.25"/>
    <row r="57" s="37" customFormat="1" x14ac:dyDescent="0.25"/>
    <row r="58" s="37" customFormat="1" x14ac:dyDescent="0.25"/>
    <row r="59" s="37" customFormat="1" x14ac:dyDescent="0.25"/>
    <row r="60" s="37" customFormat="1" x14ac:dyDescent="0.25"/>
    <row r="61" s="37" customFormat="1" x14ac:dyDescent="0.25"/>
    <row r="62" s="37" customFormat="1" x14ac:dyDescent="0.25"/>
    <row r="63" s="37" customFormat="1" x14ac:dyDescent="0.25"/>
    <row r="64" s="37" customFormat="1" x14ac:dyDescent="0.25"/>
  </sheetData>
  <mergeCells count="20">
    <mergeCell ref="AP6:AP7"/>
    <mergeCell ref="AQ6:AQ7"/>
    <mergeCell ref="AR6:AR7"/>
    <mergeCell ref="AS6:AS7"/>
    <mergeCell ref="J30:O30"/>
    <mergeCell ref="Q30:U30"/>
    <mergeCell ref="W30:AA30"/>
    <mergeCell ref="AH6:AH7"/>
    <mergeCell ref="AI6:AI7"/>
    <mergeCell ref="AJ6:AJ7"/>
    <mergeCell ref="AK6:AK7"/>
    <mergeCell ref="AL6:AL7"/>
    <mergeCell ref="AM6:AM7"/>
    <mergeCell ref="B6:B7"/>
    <mergeCell ref="J31:O31"/>
    <mergeCell ref="Q31:U31"/>
    <mergeCell ref="W31:AA31"/>
    <mergeCell ref="J32:O32"/>
    <mergeCell ref="Q32:U32"/>
    <mergeCell ref="W32:AA32"/>
  </mergeCells>
  <conditionalFormatting sqref="C6:AG22">
    <cfRule type="expression" dxfId="16" priority="13" stopIfTrue="1">
      <formula>WEEKDAY(C$6,2)&gt;5</formula>
    </cfRule>
  </conditionalFormatting>
  <conditionalFormatting sqref="B8:B16">
    <cfRule type="colorScale" priority="10">
      <colorScale>
        <cfvo type="min"/>
        <cfvo type="percentile" val="50"/>
        <cfvo type="max"/>
        <color rgb="FFF8696B"/>
        <color rgb="FFFFEB84"/>
        <color rgb="FF63BE7B"/>
      </colorScale>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7" right="0.7" top="0.75" bottom="0.75" header="0.3" footer="0.3"/>
  <ignoredErrors>
    <ignoredError sqref="B8:B22" unlockedFormula="1"/>
  </ignoredErrors>
  <extLst>
    <ext xmlns:x14="http://schemas.microsoft.com/office/spreadsheetml/2009/9/main" uri="{78C0D931-6437-407d-A8EE-F0AAD7539E65}">
      <x14:conditionalFormattings>
        <x14:conditionalFormatting xmlns:xm="http://schemas.microsoft.com/office/excel/2006/main">
          <x14:cfRule type="expression" priority="7" stopIfTrue="1" id="{9A39F0A3-841D-43F2-8FD3-AA5B17A1447C}">
            <xm:f>NOT(ISNA(VLOOKUP(C$6,'2 ANNEE'!$L$9:$L$21,1,0)))</xm:f>
            <x14:dxf>
              <fill>
                <patternFill>
                  <bgColor rgb="FFFF0000"/>
                </patternFill>
              </fill>
            </x14:dxf>
          </x14:cfRule>
          <xm:sqref>C6:AG22</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AY54"/>
  <sheetViews>
    <sheetView zoomScale="80" zoomScaleNormal="80" workbookViewId="0">
      <selection activeCell="H20" sqref="H20"/>
    </sheetView>
  </sheetViews>
  <sheetFormatPr baseColWidth="10" defaultRowHeight="15" x14ac:dyDescent="0.25"/>
  <cols>
    <col min="1" max="1" width="3.7109375" style="37" customWidth="1"/>
    <col min="2" max="2" width="22.7109375" style="297" customWidth="1"/>
    <col min="3" max="41" width="6.28515625" style="11" customWidth="1"/>
    <col min="42" max="45" width="6.28515625" style="37" customWidth="1"/>
    <col min="46" max="46" width="11.42578125" style="37"/>
    <col min="47" max="51" width="11.42578125" style="19"/>
    <col min="52" max="16384" width="11.42578125" style="11"/>
  </cols>
  <sheetData>
    <row r="1" spans="1:45" s="19" customFormat="1" ht="9.9499999999999993" customHeight="1" x14ac:dyDescent="0.25">
      <c r="A1" s="15">
        <v>2</v>
      </c>
      <c r="B1" s="16">
        <f>DATE('2 ANNEE'!F4,A1+1,1)-1</f>
        <v>45716</v>
      </c>
    </row>
    <row r="2" spans="1:45" s="19" customFormat="1" ht="9.9499999999999993" customHeight="1" thickBot="1" x14ac:dyDescent="0.3">
      <c r="B2" s="16">
        <f>DATE('2 ANNEE'!F4,A1,1)</f>
        <v>45689</v>
      </c>
    </row>
    <row r="3" spans="1:45" ht="18" customHeight="1" thickTop="1" x14ac:dyDescent="0.25">
      <c r="B3" s="291"/>
      <c r="C3" s="80"/>
      <c r="D3" s="80"/>
      <c r="E3" s="80"/>
      <c r="F3" s="80"/>
      <c r="G3" s="80"/>
      <c r="H3" s="80"/>
      <c r="I3" s="80"/>
      <c r="J3" s="80"/>
      <c r="K3" s="80"/>
      <c r="L3" s="80"/>
      <c r="M3" s="80"/>
      <c r="N3" s="80"/>
      <c r="O3" s="292" t="str">
        <f>"FEVRIER "&amp;TEXT(B2,"aaaa")</f>
        <v>FEVRIER 2025</v>
      </c>
      <c r="P3" s="292"/>
      <c r="Q3" s="292"/>
      <c r="R3" s="292"/>
      <c r="S3" s="292"/>
      <c r="T3" s="292"/>
      <c r="U3" s="293"/>
      <c r="V3" s="80"/>
      <c r="W3" s="80"/>
      <c r="X3" s="80"/>
      <c r="Y3" s="80"/>
      <c r="Z3" s="80"/>
      <c r="AA3" s="80"/>
      <c r="AB3" s="80"/>
      <c r="AC3" s="80"/>
      <c r="AD3" s="80"/>
      <c r="AE3" s="80"/>
      <c r="AF3" s="80"/>
      <c r="AG3" s="80"/>
      <c r="AH3" s="253"/>
      <c r="AI3" s="253"/>
      <c r="AJ3" s="253"/>
      <c r="AK3" s="253"/>
      <c r="AL3" s="253"/>
      <c r="AM3" s="255"/>
      <c r="AN3" s="199"/>
      <c r="AO3" s="199"/>
      <c r="AP3" s="199"/>
      <c r="AQ3" s="199"/>
      <c r="AR3" s="199"/>
      <c r="AS3" s="199"/>
    </row>
    <row r="4" spans="1:45" ht="18" customHeight="1" x14ac:dyDescent="0.25">
      <c r="B4" s="294"/>
      <c r="C4" s="85"/>
      <c r="D4" s="85"/>
      <c r="E4" s="85"/>
      <c r="F4" s="85"/>
      <c r="G4" s="85"/>
      <c r="H4" s="85"/>
      <c r="I4" s="85"/>
      <c r="J4" s="85"/>
      <c r="K4" s="85"/>
      <c r="L4" s="85"/>
      <c r="M4" s="85"/>
      <c r="N4" s="85"/>
      <c r="O4" s="286" t="s">
        <v>22</v>
      </c>
      <c r="P4" s="85"/>
      <c r="Q4" s="85"/>
      <c r="R4" s="85"/>
      <c r="S4" s="85"/>
      <c r="T4" s="85"/>
      <c r="U4" s="85"/>
      <c r="V4" s="85"/>
      <c r="W4" s="85"/>
      <c r="X4" s="85"/>
      <c r="Y4" s="85"/>
      <c r="Z4" s="85"/>
      <c r="AA4" s="85"/>
      <c r="AB4" s="85"/>
      <c r="AC4" s="85"/>
      <c r="AD4" s="85"/>
      <c r="AE4" s="85"/>
      <c r="AF4" s="85"/>
      <c r="AG4" s="85"/>
      <c r="AH4" s="257"/>
      <c r="AI4" s="257"/>
      <c r="AJ4" s="257"/>
      <c r="AK4" s="257"/>
      <c r="AL4" s="257"/>
      <c r="AM4" s="259"/>
      <c r="AN4" s="199"/>
      <c r="AO4" s="199"/>
      <c r="AP4" s="199"/>
      <c r="AQ4" s="199"/>
      <c r="AR4" s="199"/>
      <c r="AS4" s="199"/>
    </row>
    <row r="5" spans="1:45" ht="18" customHeight="1" thickBot="1" x14ac:dyDescent="0.3">
      <c r="B5" s="294"/>
      <c r="C5" s="85"/>
      <c r="D5" s="85"/>
      <c r="E5" s="85"/>
      <c r="F5" s="85"/>
      <c r="G5" s="85"/>
      <c r="H5" s="85"/>
      <c r="I5" s="85"/>
      <c r="J5" s="85"/>
      <c r="K5" s="85"/>
      <c r="L5" s="85"/>
      <c r="M5" s="85"/>
      <c r="N5" s="85"/>
      <c r="O5" s="288" t="str">
        <f>"Période    du    "&amp;TEXT(B2,"jj mmmm aaaa")&amp;"    au    "&amp;TEXT(B1,"jj mmmm aaaa")</f>
        <v>Période    du    01 février 2025    au    28 février 2025</v>
      </c>
      <c r="P5" s="85"/>
      <c r="Q5" s="85"/>
      <c r="R5" s="85"/>
      <c r="S5" s="85"/>
      <c r="T5" s="85"/>
      <c r="U5" s="85"/>
      <c r="V5" s="85"/>
      <c r="W5" s="85"/>
      <c r="X5" s="85"/>
      <c r="Y5" s="85"/>
      <c r="Z5" s="85"/>
      <c r="AA5" s="85"/>
      <c r="AB5" s="85"/>
      <c r="AC5" s="85"/>
      <c r="AD5" s="85"/>
      <c r="AE5" s="85"/>
      <c r="AF5" s="85"/>
      <c r="AG5" s="85"/>
      <c r="AH5" s="257"/>
      <c r="AI5" s="257"/>
      <c r="AJ5" s="257"/>
      <c r="AK5" s="257"/>
      <c r="AL5" s="257"/>
      <c r="AM5" s="259"/>
      <c r="AN5" s="199"/>
      <c r="AO5" s="199"/>
      <c r="AP5" s="199"/>
      <c r="AQ5" s="199"/>
      <c r="AR5" s="199"/>
      <c r="AS5" s="199"/>
    </row>
    <row r="6" spans="1:45" ht="18" customHeight="1" thickTop="1" x14ac:dyDescent="0.25">
      <c r="B6" s="324" t="s">
        <v>53</v>
      </c>
      <c r="C6" s="295">
        <f>DATE('2 ANNEE'!F4,A1,1)</f>
        <v>45689</v>
      </c>
      <c r="D6" s="155">
        <f>C6+1</f>
        <v>45690</v>
      </c>
      <c r="E6" s="155">
        <f t="shared" ref="E6:AD6" si="0">D6+1</f>
        <v>45691</v>
      </c>
      <c r="F6" s="155">
        <f t="shared" si="0"/>
        <v>45692</v>
      </c>
      <c r="G6" s="155">
        <f t="shared" si="0"/>
        <v>45693</v>
      </c>
      <c r="H6" s="155">
        <f t="shared" si="0"/>
        <v>45694</v>
      </c>
      <c r="I6" s="155">
        <f t="shared" si="0"/>
        <v>45695</v>
      </c>
      <c r="J6" s="155">
        <f t="shared" si="0"/>
        <v>45696</v>
      </c>
      <c r="K6" s="155">
        <f t="shared" si="0"/>
        <v>45697</v>
      </c>
      <c r="L6" s="155">
        <f t="shared" si="0"/>
        <v>45698</v>
      </c>
      <c r="M6" s="155">
        <f t="shared" si="0"/>
        <v>45699</v>
      </c>
      <c r="N6" s="155">
        <f t="shared" si="0"/>
        <v>45700</v>
      </c>
      <c r="O6" s="155">
        <f t="shared" si="0"/>
        <v>45701</v>
      </c>
      <c r="P6" s="155">
        <f t="shared" si="0"/>
        <v>45702</v>
      </c>
      <c r="Q6" s="155">
        <f t="shared" si="0"/>
        <v>45703</v>
      </c>
      <c r="R6" s="155">
        <f t="shared" si="0"/>
        <v>45704</v>
      </c>
      <c r="S6" s="155">
        <f t="shared" si="0"/>
        <v>45705</v>
      </c>
      <c r="T6" s="155">
        <f t="shared" si="0"/>
        <v>45706</v>
      </c>
      <c r="U6" s="155">
        <f t="shared" si="0"/>
        <v>45707</v>
      </c>
      <c r="V6" s="155">
        <f t="shared" si="0"/>
        <v>45708</v>
      </c>
      <c r="W6" s="155">
        <f t="shared" si="0"/>
        <v>45709</v>
      </c>
      <c r="X6" s="155">
        <f t="shared" si="0"/>
        <v>45710</v>
      </c>
      <c r="Y6" s="155">
        <f t="shared" si="0"/>
        <v>45711</v>
      </c>
      <c r="Z6" s="155">
        <f t="shared" si="0"/>
        <v>45712</v>
      </c>
      <c r="AA6" s="155">
        <f t="shared" si="0"/>
        <v>45713</v>
      </c>
      <c r="AB6" s="155">
        <f t="shared" si="0"/>
        <v>45714</v>
      </c>
      <c r="AC6" s="155">
        <f t="shared" si="0"/>
        <v>45715</v>
      </c>
      <c r="AD6" s="155">
        <f t="shared" si="0"/>
        <v>45716</v>
      </c>
      <c r="AE6" s="155" t="str">
        <f>IF(AD6="","",IF(AD6+1&gt;EOMONTH($C$6,0),"",AD6+1))</f>
        <v/>
      </c>
      <c r="AF6" s="155" t="str">
        <f t="shared" ref="AF6:AG6" si="1">IF(AE6="","",IF(AE6+1&gt;EOMONTH($C$6,0),"",AE6+1))</f>
        <v/>
      </c>
      <c r="AG6" s="261" t="str">
        <f t="shared" si="1"/>
        <v/>
      </c>
      <c r="AH6" s="374" t="s">
        <v>23</v>
      </c>
      <c r="AI6" s="355" t="s">
        <v>24</v>
      </c>
      <c r="AJ6" s="397" t="s">
        <v>25</v>
      </c>
      <c r="AK6" s="334" t="s">
        <v>30</v>
      </c>
      <c r="AL6" s="334" t="s">
        <v>48</v>
      </c>
      <c r="AM6" s="340" t="s">
        <v>26</v>
      </c>
      <c r="AN6" s="190"/>
      <c r="AO6" s="190"/>
      <c r="AP6" s="342" t="s">
        <v>27</v>
      </c>
      <c r="AQ6" s="328" t="s">
        <v>28</v>
      </c>
      <c r="AR6" s="330" t="s">
        <v>29</v>
      </c>
      <c r="AS6" s="372" t="s">
        <v>36</v>
      </c>
    </row>
    <row r="7" spans="1:45" ht="18" customHeight="1" thickBot="1" x14ac:dyDescent="0.3">
      <c r="B7" s="325"/>
      <c r="C7" s="296">
        <f>WEEKDAY(C6)</f>
        <v>7</v>
      </c>
      <c r="D7" s="173">
        <f t="shared" ref="D7:AD7" si="2">WEEKDAY(D6)</f>
        <v>1</v>
      </c>
      <c r="E7" s="173">
        <f t="shared" si="2"/>
        <v>2</v>
      </c>
      <c r="F7" s="173">
        <f t="shared" si="2"/>
        <v>3</v>
      </c>
      <c r="G7" s="173">
        <f t="shared" si="2"/>
        <v>4</v>
      </c>
      <c r="H7" s="173">
        <f t="shared" si="2"/>
        <v>5</v>
      </c>
      <c r="I7" s="173">
        <f t="shared" si="2"/>
        <v>6</v>
      </c>
      <c r="J7" s="173">
        <f t="shared" si="2"/>
        <v>7</v>
      </c>
      <c r="K7" s="173">
        <f t="shared" si="2"/>
        <v>1</v>
      </c>
      <c r="L7" s="173">
        <f t="shared" si="2"/>
        <v>2</v>
      </c>
      <c r="M7" s="173">
        <f t="shared" si="2"/>
        <v>3</v>
      </c>
      <c r="N7" s="173">
        <f t="shared" si="2"/>
        <v>4</v>
      </c>
      <c r="O7" s="173">
        <f t="shared" si="2"/>
        <v>5</v>
      </c>
      <c r="P7" s="173">
        <f t="shared" si="2"/>
        <v>6</v>
      </c>
      <c r="Q7" s="173">
        <f t="shared" si="2"/>
        <v>7</v>
      </c>
      <c r="R7" s="173">
        <f t="shared" si="2"/>
        <v>1</v>
      </c>
      <c r="S7" s="173">
        <f t="shared" si="2"/>
        <v>2</v>
      </c>
      <c r="T7" s="173">
        <f t="shared" si="2"/>
        <v>3</v>
      </c>
      <c r="U7" s="173">
        <f t="shared" si="2"/>
        <v>4</v>
      </c>
      <c r="V7" s="173">
        <f t="shared" si="2"/>
        <v>5</v>
      </c>
      <c r="W7" s="173">
        <f t="shared" si="2"/>
        <v>6</v>
      </c>
      <c r="X7" s="173">
        <f t="shared" si="2"/>
        <v>7</v>
      </c>
      <c r="Y7" s="173">
        <f t="shared" si="2"/>
        <v>1</v>
      </c>
      <c r="Z7" s="173">
        <f t="shared" si="2"/>
        <v>2</v>
      </c>
      <c r="AA7" s="173">
        <f t="shared" si="2"/>
        <v>3</v>
      </c>
      <c r="AB7" s="173">
        <f t="shared" si="2"/>
        <v>4</v>
      </c>
      <c r="AC7" s="173">
        <f t="shared" si="2"/>
        <v>5</v>
      </c>
      <c r="AD7" s="173">
        <f t="shared" si="2"/>
        <v>6</v>
      </c>
      <c r="AE7" s="173" t="str">
        <f>IF(AD6="","",IF(AD6+1&gt;EOMONTH($C$6,0),"",AD6+1))</f>
        <v/>
      </c>
      <c r="AF7" s="173" t="str">
        <f t="shared" ref="AF7:AG7" si="3">IF(AE6="","",IF(AE6+1&gt;EOMONTH($C$6,0),"",AE6+1))</f>
        <v/>
      </c>
      <c r="AG7" s="174" t="str">
        <f t="shared" si="3"/>
        <v/>
      </c>
      <c r="AH7" s="375"/>
      <c r="AI7" s="356"/>
      <c r="AJ7" s="398"/>
      <c r="AK7" s="335"/>
      <c r="AL7" s="335"/>
      <c r="AM7" s="341"/>
      <c r="AN7" s="190"/>
      <c r="AO7" s="190"/>
      <c r="AP7" s="343"/>
      <c r="AQ7" s="329"/>
      <c r="AR7" s="331"/>
      <c r="AS7" s="373"/>
    </row>
    <row r="8" spans="1:45" ht="21.95" customHeight="1" thickTop="1" x14ac:dyDescent="0.3">
      <c r="B8" s="454" t="str">
        <f>REPT('2 AVRIL'!B8,1)</f>
        <v>1</v>
      </c>
      <c r="C8" s="433"/>
      <c r="D8" s="433"/>
      <c r="E8" s="433"/>
      <c r="F8" s="433"/>
      <c r="G8" s="433"/>
      <c r="H8" s="433"/>
      <c r="I8" s="433"/>
      <c r="J8" s="434"/>
      <c r="K8" s="434"/>
      <c r="L8" s="434"/>
      <c r="M8" s="434"/>
      <c r="N8" s="435"/>
      <c r="O8" s="434"/>
      <c r="P8" s="435"/>
      <c r="Q8" s="434"/>
      <c r="R8" s="434"/>
      <c r="S8" s="435"/>
      <c r="T8" s="434"/>
      <c r="U8" s="434"/>
      <c r="V8" s="434"/>
      <c r="W8" s="434"/>
      <c r="X8" s="434"/>
      <c r="Y8" s="434"/>
      <c r="Z8" s="434"/>
      <c r="AA8" s="435"/>
      <c r="AB8" s="434"/>
      <c r="AC8" s="434"/>
      <c r="AD8" s="434"/>
      <c r="AE8" s="434"/>
      <c r="AF8" s="435"/>
      <c r="AG8" s="436"/>
      <c r="AH8" s="262">
        <f t="shared" ref="AH8:AH22" si="4">SUM(AI8:AM8,AL8:AL8)</f>
        <v>0</v>
      </c>
      <c r="AI8" s="263">
        <f t="shared" ref="AI8:AI22" si="5">COUNTIF(C8:AG8,"J")</f>
        <v>0</v>
      </c>
      <c r="AJ8" s="264">
        <f t="shared" ref="AJ8:AJ22" si="6">COUNTIF(C8:AG8,"N")</f>
        <v>0</v>
      </c>
      <c r="AK8" s="265">
        <f t="shared" ref="AK8:AK22" si="7">COUNTIF(B8:AF8,"JF")</f>
        <v>0</v>
      </c>
      <c r="AL8" s="265">
        <f t="shared" ref="AL8:AL22" si="8">COUNTIF(C8:AG8,"NF")</f>
        <v>0</v>
      </c>
      <c r="AM8" s="266">
        <f t="shared" ref="AM8:AM22" si="9">COUNTIF(C8:AG8,"F")</f>
        <v>0</v>
      </c>
      <c r="AN8" s="267"/>
      <c r="AO8" s="267"/>
      <c r="AP8" s="194">
        <f t="shared" ref="AP8:AP22" si="10">COUNTIF(C8:AG8,"RC")</f>
        <v>0</v>
      </c>
      <c r="AQ8" s="130">
        <f t="shared" ref="AQ8:AQ22" si="11">COUNTIF(C8:AG8,"R")</f>
        <v>0</v>
      </c>
      <c r="AR8" s="268">
        <f t="shared" ref="AR8:AR22" si="12">COUNTIF(C8:AG8,"CP")</f>
        <v>0</v>
      </c>
      <c r="AS8" s="269">
        <f t="shared" ref="AS8:AS22" si="13">COUNTIF(C8:AG8,"AM")</f>
        <v>0</v>
      </c>
    </row>
    <row r="9" spans="1:45" ht="21.95" customHeight="1" x14ac:dyDescent="0.3">
      <c r="B9" s="454" t="str">
        <f>REPT('2 AVRIL'!B9,1)</f>
        <v>2</v>
      </c>
      <c r="C9" s="438"/>
      <c r="D9" s="438"/>
      <c r="E9" s="438"/>
      <c r="F9" s="438"/>
      <c r="G9" s="438"/>
      <c r="H9" s="438"/>
      <c r="I9" s="438"/>
      <c r="J9" s="438"/>
      <c r="K9" s="439"/>
      <c r="L9" s="439"/>
      <c r="M9" s="438"/>
      <c r="N9" s="438"/>
      <c r="O9" s="438"/>
      <c r="P9" s="438"/>
      <c r="Q9" s="438"/>
      <c r="R9" s="438"/>
      <c r="S9" s="438"/>
      <c r="T9" s="440"/>
      <c r="U9" s="440"/>
      <c r="V9" s="440"/>
      <c r="W9" s="440"/>
      <c r="X9" s="440"/>
      <c r="Y9" s="440"/>
      <c r="Z9" s="441"/>
      <c r="AA9" s="438"/>
      <c r="AB9" s="438"/>
      <c r="AC9" s="440"/>
      <c r="AD9" s="438"/>
      <c r="AE9" s="438"/>
      <c r="AF9" s="438"/>
      <c r="AG9" s="442"/>
      <c r="AH9" s="262">
        <f t="shared" si="4"/>
        <v>0</v>
      </c>
      <c r="AI9" s="263">
        <f t="shared" si="5"/>
        <v>0</v>
      </c>
      <c r="AJ9" s="264">
        <f t="shared" si="6"/>
        <v>0</v>
      </c>
      <c r="AK9" s="270">
        <f t="shared" si="7"/>
        <v>0</v>
      </c>
      <c r="AL9" s="270">
        <f t="shared" si="8"/>
        <v>0</v>
      </c>
      <c r="AM9" s="266">
        <f t="shared" si="9"/>
        <v>0</v>
      </c>
      <c r="AN9" s="267"/>
      <c r="AO9" s="267"/>
      <c r="AP9" s="194">
        <f t="shared" si="10"/>
        <v>0</v>
      </c>
      <c r="AQ9" s="130">
        <f t="shared" si="11"/>
        <v>0</v>
      </c>
      <c r="AR9" s="268">
        <f t="shared" si="12"/>
        <v>0</v>
      </c>
      <c r="AS9" s="269">
        <f t="shared" si="13"/>
        <v>0</v>
      </c>
    </row>
    <row r="10" spans="1:45" ht="21.95" customHeight="1" x14ac:dyDescent="0.3">
      <c r="B10" s="454" t="str">
        <f>REPT('2 AVRIL'!B10,1)</f>
        <v>3</v>
      </c>
      <c r="C10" s="438"/>
      <c r="D10" s="438"/>
      <c r="E10" s="438"/>
      <c r="F10" s="438"/>
      <c r="G10" s="438"/>
      <c r="H10" s="438"/>
      <c r="I10" s="438"/>
      <c r="J10" s="439"/>
      <c r="K10" s="439"/>
      <c r="L10" s="439"/>
      <c r="M10" s="440"/>
      <c r="N10" s="440"/>
      <c r="O10" s="440"/>
      <c r="P10" s="440"/>
      <c r="Q10" s="438"/>
      <c r="R10" s="438"/>
      <c r="S10" s="438"/>
      <c r="T10" s="438"/>
      <c r="U10" s="438"/>
      <c r="V10" s="438"/>
      <c r="W10" s="438"/>
      <c r="X10" s="438"/>
      <c r="Y10" s="438"/>
      <c r="Z10" s="438"/>
      <c r="AA10" s="438"/>
      <c r="AB10" s="438"/>
      <c r="AC10" s="438"/>
      <c r="AD10" s="438"/>
      <c r="AE10" s="438"/>
      <c r="AF10" s="438"/>
      <c r="AG10" s="442"/>
      <c r="AH10" s="262">
        <f t="shared" si="4"/>
        <v>0</v>
      </c>
      <c r="AI10" s="263">
        <f t="shared" si="5"/>
        <v>0</v>
      </c>
      <c r="AJ10" s="264">
        <f t="shared" si="6"/>
        <v>0</v>
      </c>
      <c r="AK10" s="270">
        <f t="shared" si="7"/>
        <v>0</v>
      </c>
      <c r="AL10" s="270">
        <f t="shared" si="8"/>
        <v>0</v>
      </c>
      <c r="AM10" s="266">
        <f t="shared" si="9"/>
        <v>0</v>
      </c>
      <c r="AN10" s="267"/>
      <c r="AO10" s="267"/>
      <c r="AP10" s="194">
        <f t="shared" si="10"/>
        <v>0</v>
      </c>
      <c r="AQ10" s="130">
        <f t="shared" si="11"/>
        <v>0</v>
      </c>
      <c r="AR10" s="268">
        <f t="shared" si="12"/>
        <v>0</v>
      </c>
      <c r="AS10" s="269">
        <f t="shared" si="13"/>
        <v>0</v>
      </c>
    </row>
    <row r="11" spans="1:45" ht="21.95" customHeight="1" x14ac:dyDescent="0.3">
      <c r="B11" s="454" t="str">
        <f>REPT('2 AVRIL'!B11,1)</f>
        <v>4</v>
      </c>
      <c r="C11" s="440"/>
      <c r="D11" s="438"/>
      <c r="E11" s="438"/>
      <c r="F11" s="438"/>
      <c r="G11" s="440"/>
      <c r="H11" s="438"/>
      <c r="I11" s="438"/>
      <c r="J11" s="438"/>
      <c r="K11" s="438"/>
      <c r="L11" s="438"/>
      <c r="M11" s="438"/>
      <c r="N11" s="438"/>
      <c r="O11" s="438"/>
      <c r="P11" s="438"/>
      <c r="Q11" s="438"/>
      <c r="R11" s="438"/>
      <c r="S11" s="438"/>
      <c r="T11" s="438"/>
      <c r="U11" s="438"/>
      <c r="V11" s="438"/>
      <c r="W11" s="440"/>
      <c r="X11" s="438"/>
      <c r="Y11" s="438"/>
      <c r="Z11" s="438"/>
      <c r="AA11" s="440"/>
      <c r="AB11" s="438"/>
      <c r="AC11" s="438"/>
      <c r="AD11" s="438"/>
      <c r="AE11" s="440"/>
      <c r="AF11" s="438"/>
      <c r="AG11" s="442"/>
      <c r="AH11" s="262">
        <f t="shared" si="4"/>
        <v>0</v>
      </c>
      <c r="AI11" s="263">
        <f t="shared" si="5"/>
        <v>0</v>
      </c>
      <c r="AJ11" s="264">
        <f t="shared" si="6"/>
        <v>0</v>
      </c>
      <c r="AK11" s="270">
        <f t="shared" si="7"/>
        <v>0</v>
      </c>
      <c r="AL11" s="270">
        <f t="shared" si="8"/>
        <v>0</v>
      </c>
      <c r="AM11" s="266">
        <f t="shared" si="9"/>
        <v>0</v>
      </c>
      <c r="AN11" s="267"/>
      <c r="AO11" s="267"/>
      <c r="AP11" s="194">
        <f t="shared" si="10"/>
        <v>0</v>
      </c>
      <c r="AQ11" s="130">
        <f t="shared" si="11"/>
        <v>0</v>
      </c>
      <c r="AR11" s="268">
        <f t="shared" si="12"/>
        <v>0</v>
      </c>
      <c r="AS11" s="269">
        <f t="shared" si="13"/>
        <v>0</v>
      </c>
    </row>
    <row r="12" spans="1:45" ht="21.95" customHeight="1" x14ac:dyDescent="0.3">
      <c r="B12" s="454" t="str">
        <f>REPT('2 AVRIL'!B12,1)</f>
        <v>5</v>
      </c>
      <c r="C12" s="438"/>
      <c r="D12" s="438"/>
      <c r="E12" s="438"/>
      <c r="F12" s="438"/>
      <c r="G12" s="438"/>
      <c r="H12" s="438"/>
      <c r="I12" s="438"/>
      <c r="J12" s="438"/>
      <c r="K12" s="440"/>
      <c r="L12" s="440"/>
      <c r="M12" s="440"/>
      <c r="N12" s="440"/>
      <c r="O12" s="440"/>
      <c r="P12" s="440"/>
      <c r="Q12" s="440"/>
      <c r="R12" s="438"/>
      <c r="S12" s="438"/>
      <c r="T12" s="438"/>
      <c r="U12" s="438"/>
      <c r="V12" s="438"/>
      <c r="W12" s="438"/>
      <c r="X12" s="438"/>
      <c r="Y12" s="438"/>
      <c r="Z12" s="438"/>
      <c r="AA12" s="438"/>
      <c r="AB12" s="438"/>
      <c r="AC12" s="438"/>
      <c r="AD12" s="438"/>
      <c r="AE12" s="438"/>
      <c r="AF12" s="438"/>
      <c r="AG12" s="442"/>
      <c r="AH12" s="262">
        <f t="shared" si="4"/>
        <v>0</v>
      </c>
      <c r="AI12" s="263">
        <f t="shared" si="5"/>
        <v>0</v>
      </c>
      <c r="AJ12" s="264">
        <f t="shared" si="6"/>
        <v>0</v>
      </c>
      <c r="AK12" s="270">
        <f t="shared" si="7"/>
        <v>0</v>
      </c>
      <c r="AL12" s="270">
        <f t="shared" si="8"/>
        <v>0</v>
      </c>
      <c r="AM12" s="266">
        <f t="shared" si="9"/>
        <v>0</v>
      </c>
      <c r="AN12" s="267"/>
      <c r="AO12" s="267"/>
      <c r="AP12" s="194">
        <f t="shared" si="10"/>
        <v>0</v>
      </c>
      <c r="AQ12" s="130">
        <f t="shared" si="11"/>
        <v>0</v>
      </c>
      <c r="AR12" s="268">
        <f t="shared" si="12"/>
        <v>0</v>
      </c>
      <c r="AS12" s="269">
        <f t="shared" si="13"/>
        <v>0</v>
      </c>
    </row>
    <row r="13" spans="1:45" ht="21.95" customHeight="1" x14ac:dyDescent="0.3">
      <c r="B13" s="454" t="str">
        <f>REPT('2 AVRIL'!B13,1)</f>
        <v>6</v>
      </c>
      <c r="C13" s="438"/>
      <c r="D13" s="438"/>
      <c r="E13" s="440"/>
      <c r="F13" s="438"/>
      <c r="G13" s="438"/>
      <c r="H13" s="438"/>
      <c r="I13" s="438"/>
      <c r="J13" s="438"/>
      <c r="K13" s="438"/>
      <c r="L13" s="438"/>
      <c r="M13" s="438"/>
      <c r="N13" s="438"/>
      <c r="O13" s="438"/>
      <c r="P13" s="438"/>
      <c r="Q13" s="438"/>
      <c r="R13" s="438"/>
      <c r="S13" s="438"/>
      <c r="T13" s="438"/>
      <c r="U13" s="438"/>
      <c r="V13" s="438"/>
      <c r="W13" s="438"/>
      <c r="X13" s="438"/>
      <c r="Y13" s="438"/>
      <c r="Z13" s="444"/>
      <c r="AA13" s="438"/>
      <c r="AB13" s="438"/>
      <c r="AC13" s="440"/>
      <c r="AD13" s="438"/>
      <c r="AE13" s="438"/>
      <c r="AF13" s="438"/>
      <c r="AG13" s="445"/>
      <c r="AH13" s="262">
        <f t="shared" si="4"/>
        <v>0</v>
      </c>
      <c r="AI13" s="263">
        <f t="shared" si="5"/>
        <v>0</v>
      </c>
      <c r="AJ13" s="264">
        <f t="shared" si="6"/>
        <v>0</v>
      </c>
      <c r="AK13" s="270">
        <f t="shared" si="7"/>
        <v>0</v>
      </c>
      <c r="AL13" s="270">
        <f t="shared" si="8"/>
        <v>0</v>
      </c>
      <c r="AM13" s="266">
        <f t="shared" si="9"/>
        <v>0</v>
      </c>
      <c r="AN13" s="267"/>
      <c r="AO13" s="267"/>
      <c r="AP13" s="194">
        <f t="shared" si="10"/>
        <v>0</v>
      </c>
      <c r="AQ13" s="130">
        <f t="shared" si="11"/>
        <v>0</v>
      </c>
      <c r="AR13" s="268">
        <f t="shared" si="12"/>
        <v>0</v>
      </c>
      <c r="AS13" s="269">
        <f t="shared" si="13"/>
        <v>0</v>
      </c>
    </row>
    <row r="14" spans="1:45" ht="21.95" customHeight="1" x14ac:dyDescent="0.25">
      <c r="B14" s="454" t="str">
        <f>REPT('2 AVRIL'!B14,1)</f>
        <v>7</v>
      </c>
      <c r="C14" s="438"/>
      <c r="D14" s="438"/>
      <c r="E14" s="438"/>
      <c r="F14" s="438"/>
      <c r="G14" s="438"/>
      <c r="H14" s="438"/>
      <c r="I14" s="438"/>
      <c r="J14" s="438"/>
      <c r="K14" s="438"/>
      <c r="L14" s="438"/>
      <c r="M14" s="438"/>
      <c r="N14" s="438"/>
      <c r="O14" s="438"/>
      <c r="P14" s="438"/>
      <c r="Q14" s="438"/>
      <c r="R14" s="438"/>
      <c r="S14" s="438"/>
      <c r="T14" s="438"/>
      <c r="U14" s="438"/>
      <c r="V14" s="438"/>
      <c r="W14" s="438"/>
      <c r="X14" s="438"/>
      <c r="Y14" s="438"/>
      <c r="Z14" s="438"/>
      <c r="AA14" s="438"/>
      <c r="AB14" s="438"/>
      <c r="AC14" s="438"/>
      <c r="AD14" s="438"/>
      <c r="AE14" s="438"/>
      <c r="AF14" s="438"/>
      <c r="AG14" s="442"/>
      <c r="AH14" s="262">
        <f t="shared" si="4"/>
        <v>0</v>
      </c>
      <c r="AI14" s="263">
        <f t="shared" si="5"/>
        <v>0</v>
      </c>
      <c r="AJ14" s="264">
        <f t="shared" si="6"/>
        <v>0</v>
      </c>
      <c r="AK14" s="270">
        <f t="shared" si="7"/>
        <v>0</v>
      </c>
      <c r="AL14" s="270">
        <f t="shared" si="8"/>
        <v>0</v>
      </c>
      <c r="AM14" s="266">
        <f t="shared" si="9"/>
        <v>0</v>
      </c>
      <c r="AN14" s="267"/>
      <c r="AO14" s="267"/>
      <c r="AP14" s="194">
        <f t="shared" si="10"/>
        <v>0</v>
      </c>
      <c r="AQ14" s="130">
        <f t="shared" si="11"/>
        <v>0</v>
      </c>
      <c r="AR14" s="268">
        <f t="shared" si="12"/>
        <v>0</v>
      </c>
      <c r="AS14" s="269">
        <f t="shared" si="13"/>
        <v>0</v>
      </c>
    </row>
    <row r="15" spans="1:45" ht="21.95" customHeight="1" x14ac:dyDescent="0.3">
      <c r="B15" s="454" t="str">
        <f>REPT('2 AVRIL'!B15,1)</f>
        <v>8</v>
      </c>
      <c r="C15" s="440"/>
      <c r="D15" s="438"/>
      <c r="E15" s="438"/>
      <c r="F15" s="438"/>
      <c r="G15" s="438"/>
      <c r="H15" s="438"/>
      <c r="I15" s="438"/>
      <c r="J15" s="438"/>
      <c r="K15" s="438"/>
      <c r="L15" s="440"/>
      <c r="M15" s="438"/>
      <c r="N15" s="438"/>
      <c r="O15" s="438"/>
      <c r="P15" s="438"/>
      <c r="Q15" s="438"/>
      <c r="R15" s="438"/>
      <c r="S15" s="438"/>
      <c r="T15" s="438"/>
      <c r="U15" s="438"/>
      <c r="V15" s="438"/>
      <c r="W15" s="438"/>
      <c r="X15" s="438"/>
      <c r="Y15" s="438"/>
      <c r="Z15" s="438"/>
      <c r="AA15" s="438"/>
      <c r="AB15" s="438"/>
      <c r="AC15" s="438"/>
      <c r="AD15" s="438"/>
      <c r="AE15" s="440"/>
      <c r="AF15" s="438"/>
      <c r="AG15" s="442"/>
      <c r="AH15" s="262">
        <f t="shared" si="4"/>
        <v>0</v>
      </c>
      <c r="AI15" s="263">
        <f t="shared" si="5"/>
        <v>0</v>
      </c>
      <c r="AJ15" s="264">
        <f t="shared" si="6"/>
        <v>0</v>
      </c>
      <c r="AK15" s="270">
        <f t="shared" si="7"/>
        <v>0</v>
      </c>
      <c r="AL15" s="270">
        <f t="shared" si="8"/>
        <v>0</v>
      </c>
      <c r="AM15" s="266">
        <f t="shared" si="9"/>
        <v>0</v>
      </c>
      <c r="AN15" s="267"/>
      <c r="AO15" s="267"/>
      <c r="AP15" s="194">
        <f t="shared" si="10"/>
        <v>0</v>
      </c>
      <c r="AQ15" s="130">
        <f t="shared" si="11"/>
        <v>0</v>
      </c>
      <c r="AR15" s="268">
        <f t="shared" si="12"/>
        <v>0</v>
      </c>
      <c r="AS15" s="269">
        <f t="shared" si="13"/>
        <v>0</v>
      </c>
    </row>
    <row r="16" spans="1:45" ht="21.95" customHeight="1" x14ac:dyDescent="0.3">
      <c r="B16" s="454" t="str">
        <f>REPT('2 AVRIL'!B16,1)</f>
        <v>9</v>
      </c>
      <c r="C16" s="438"/>
      <c r="D16" s="438"/>
      <c r="E16" s="438"/>
      <c r="F16" s="438"/>
      <c r="G16" s="438"/>
      <c r="H16" s="438"/>
      <c r="I16" s="438"/>
      <c r="J16" s="438"/>
      <c r="K16" s="438"/>
      <c r="L16" s="438"/>
      <c r="M16" s="438"/>
      <c r="N16" s="438"/>
      <c r="O16" s="438"/>
      <c r="P16" s="438"/>
      <c r="Q16" s="438"/>
      <c r="R16" s="438"/>
      <c r="S16" s="438"/>
      <c r="T16" s="438"/>
      <c r="U16" s="438"/>
      <c r="V16" s="438"/>
      <c r="W16" s="438"/>
      <c r="X16" s="438"/>
      <c r="Y16" s="438"/>
      <c r="Z16" s="438"/>
      <c r="AA16" s="438"/>
      <c r="AB16" s="440"/>
      <c r="AC16" s="440"/>
      <c r="AD16" s="438"/>
      <c r="AE16" s="438"/>
      <c r="AF16" s="438"/>
      <c r="AG16" s="442"/>
      <c r="AH16" s="262">
        <f t="shared" si="4"/>
        <v>0</v>
      </c>
      <c r="AI16" s="263">
        <f t="shared" si="5"/>
        <v>0</v>
      </c>
      <c r="AJ16" s="264">
        <f t="shared" si="6"/>
        <v>0</v>
      </c>
      <c r="AK16" s="270">
        <f t="shared" si="7"/>
        <v>0</v>
      </c>
      <c r="AL16" s="270">
        <f t="shared" si="8"/>
        <v>0</v>
      </c>
      <c r="AM16" s="266">
        <f t="shared" si="9"/>
        <v>0</v>
      </c>
      <c r="AN16" s="267"/>
      <c r="AO16" s="267"/>
      <c r="AP16" s="194">
        <f t="shared" si="10"/>
        <v>0</v>
      </c>
      <c r="AQ16" s="130">
        <f t="shared" si="11"/>
        <v>0</v>
      </c>
      <c r="AR16" s="268">
        <f t="shared" si="12"/>
        <v>0</v>
      </c>
      <c r="AS16" s="269">
        <f t="shared" si="13"/>
        <v>0</v>
      </c>
    </row>
    <row r="17" spans="1:51" ht="21.95" customHeight="1" x14ac:dyDescent="0.25">
      <c r="B17" s="454" t="str">
        <f>REPT('2 AVRIL'!B17,1)</f>
        <v>10</v>
      </c>
      <c r="C17" s="438"/>
      <c r="D17" s="438"/>
      <c r="E17" s="438"/>
      <c r="F17" s="438"/>
      <c r="G17" s="438"/>
      <c r="H17" s="438"/>
      <c r="I17" s="438"/>
      <c r="J17" s="438"/>
      <c r="K17" s="438"/>
      <c r="L17" s="438"/>
      <c r="M17" s="438"/>
      <c r="N17" s="438"/>
      <c r="O17" s="438"/>
      <c r="P17" s="438"/>
      <c r="Q17" s="438"/>
      <c r="R17" s="438"/>
      <c r="S17" s="438"/>
      <c r="T17" s="438"/>
      <c r="U17" s="438"/>
      <c r="V17" s="438"/>
      <c r="W17" s="438"/>
      <c r="X17" s="438"/>
      <c r="Y17" s="438"/>
      <c r="Z17" s="438"/>
      <c r="AA17" s="438"/>
      <c r="AB17" s="438"/>
      <c r="AC17" s="438"/>
      <c r="AD17" s="438"/>
      <c r="AE17" s="438"/>
      <c r="AF17" s="438"/>
      <c r="AG17" s="442"/>
      <c r="AH17" s="262">
        <f t="shared" si="4"/>
        <v>0</v>
      </c>
      <c r="AI17" s="263">
        <f t="shared" si="5"/>
        <v>0</v>
      </c>
      <c r="AJ17" s="264">
        <f t="shared" si="6"/>
        <v>0</v>
      </c>
      <c r="AK17" s="270">
        <f t="shared" si="7"/>
        <v>0</v>
      </c>
      <c r="AL17" s="270">
        <f t="shared" si="8"/>
        <v>0</v>
      </c>
      <c r="AM17" s="266">
        <f t="shared" si="9"/>
        <v>0</v>
      </c>
      <c r="AN17" s="267"/>
      <c r="AO17" s="267"/>
      <c r="AP17" s="194">
        <f t="shared" si="10"/>
        <v>0</v>
      </c>
      <c r="AQ17" s="130">
        <f t="shared" si="11"/>
        <v>0</v>
      </c>
      <c r="AR17" s="268">
        <f t="shared" si="12"/>
        <v>0</v>
      </c>
      <c r="AS17" s="269">
        <f t="shared" si="13"/>
        <v>0</v>
      </c>
    </row>
    <row r="18" spans="1:51" ht="21.95" customHeight="1" x14ac:dyDescent="0.25">
      <c r="B18" s="454" t="str">
        <f>REPT('2 AVRIL'!B18,1)</f>
        <v>11</v>
      </c>
      <c r="C18" s="438"/>
      <c r="D18" s="438"/>
      <c r="E18" s="438"/>
      <c r="F18" s="438"/>
      <c r="G18" s="438"/>
      <c r="H18" s="438"/>
      <c r="I18" s="438"/>
      <c r="J18" s="438"/>
      <c r="K18" s="438"/>
      <c r="L18" s="438"/>
      <c r="M18" s="438"/>
      <c r="N18" s="438"/>
      <c r="O18" s="438"/>
      <c r="P18" s="438"/>
      <c r="Q18" s="438"/>
      <c r="R18" s="438"/>
      <c r="S18" s="438"/>
      <c r="T18" s="438"/>
      <c r="U18" s="438"/>
      <c r="V18" s="438"/>
      <c r="W18" s="438"/>
      <c r="X18" s="438"/>
      <c r="Y18" s="438"/>
      <c r="Z18" s="438"/>
      <c r="AA18" s="438"/>
      <c r="AB18" s="438"/>
      <c r="AC18" s="438"/>
      <c r="AD18" s="438"/>
      <c r="AE18" s="438"/>
      <c r="AF18" s="438"/>
      <c r="AG18" s="442"/>
      <c r="AH18" s="262">
        <f t="shared" si="4"/>
        <v>0</v>
      </c>
      <c r="AI18" s="263">
        <f t="shared" si="5"/>
        <v>0</v>
      </c>
      <c r="AJ18" s="264">
        <f t="shared" si="6"/>
        <v>0</v>
      </c>
      <c r="AK18" s="270">
        <f t="shared" si="7"/>
        <v>0</v>
      </c>
      <c r="AL18" s="270">
        <f t="shared" si="8"/>
        <v>0</v>
      </c>
      <c r="AM18" s="266">
        <f t="shared" si="9"/>
        <v>0</v>
      </c>
      <c r="AN18" s="267"/>
      <c r="AO18" s="267"/>
      <c r="AP18" s="194">
        <f t="shared" si="10"/>
        <v>0</v>
      </c>
      <c r="AQ18" s="130">
        <f t="shared" si="11"/>
        <v>0</v>
      </c>
      <c r="AR18" s="268">
        <f t="shared" si="12"/>
        <v>0</v>
      </c>
      <c r="AS18" s="269">
        <f t="shared" si="13"/>
        <v>0</v>
      </c>
    </row>
    <row r="19" spans="1:51" ht="21.95" customHeight="1" x14ac:dyDescent="0.3">
      <c r="B19" s="454" t="str">
        <f>REPT('2 AVRIL'!B19,1)</f>
        <v>12</v>
      </c>
      <c r="C19" s="438"/>
      <c r="D19" s="438"/>
      <c r="E19" s="438"/>
      <c r="F19" s="440"/>
      <c r="G19" s="438"/>
      <c r="H19" s="438"/>
      <c r="I19" s="438"/>
      <c r="J19" s="438"/>
      <c r="K19" s="438"/>
      <c r="L19" s="438"/>
      <c r="M19" s="438"/>
      <c r="N19" s="438"/>
      <c r="O19" s="438"/>
      <c r="P19" s="438"/>
      <c r="Q19" s="438"/>
      <c r="R19" s="438"/>
      <c r="S19" s="438"/>
      <c r="T19" s="438"/>
      <c r="U19" s="438"/>
      <c r="V19" s="438"/>
      <c r="W19" s="438"/>
      <c r="X19" s="438"/>
      <c r="Y19" s="438"/>
      <c r="Z19" s="438"/>
      <c r="AA19" s="438"/>
      <c r="AB19" s="438"/>
      <c r="AC19" s="440"/>
      <c r="AD19" s="438"/>
      <c r="AE19" s="438"/>
      <c r="AF19" s="438"/>
      <c r="AG19" s="445"/>
      <c r="AH19" s="262">
        <f t="shared" si="4"/>
        <v>0</v>
      </c>
      <c r="AI19" s="263">
        <f t="shared" si="5"/>
        <v>0</v>
      </c>
      <c r="AJ19" s="264">
        <f t="shared" si="6"/>
        <v>0</v>
      </c>
      <c r="AK19" s="270">
        <f t="shared" si="7"/>
        <v>0</v>
      </c>
      <c r="AL19" s="270">
        <f t="shared" si="8"/>
        <v>0</v>
      </c>
      <c r="AM19" s="266">
        <f t="shared" si="9"/>
        <v>0</v>
      </c>
      <c r="AN19" s="267"/>
      <c r="AO19" s="267"/>
      <c r="AP19" s="194">
        <f t="shared" si="10"/>
        <v>0</v>
      </c>
      <c r="AQ19" s="130">
        <f t="shared" si="11"/>
        <v>0</v>
      </c>
      <c r="AR19" s="268">
        <f t="shared" si="12"/>
        <v>0</v>
      </c>
      <c r="AS19" s="269">
        <f t="shared" si="13"/>
        <v>0</v>
      </c>
    </row>
    <row r="20" spans="1:51" ht="21.95" customHeight="1" x14ac:dyDescent="0.25">
      <c r="B20" s="454" t="str">
        <f>REPT('2 AVRIL'!B20,1)</f>
        <v>13</v>
      </c>
      <c r="C20" s="438"/>
      <c r="D20" s="438"/>
      <c r="E20" s="438"/>
      <c r="F20" s="438"/>
      <c r="G20" s="438"/>
      <c r="H20" s="438"/>
      <c r="I20" s="438"/>
      <c r="J20" s="438"/>
      <c r="K20" s="438"/>
      <c r="L20" s="438"/>
      <c r="M20" s="438"/>
      <c r="N20" s="438"/>
      <c r="O20" s="438"/>
      <c r="P20" s="438"/>
      <c r="Q20" s="438"/>
      <c r="R20" s="438"/>
      <c r="S20" s="438"/>
      <c r="T20" s="438"/>
      <c r="U20" s="438"/>
      <c r="V20" s="438"/>
      <c r="W20" s="438"/>
      <c r="X20" s="438"/>
      <c r="Y20" s="438"/>
      <c r="Z20" s="438"/>
      <c r="AA20" s="438"/>
      <c r="AB20" s="438"/>
      <c r="AC20" s="438"/>
      <c r="AD20" s="438"/>
      <c r="AE20" s="438"/>
      <c r="AF20" s="438"/>
      <c r="AG20" s="442"/>
      <c r="AH20" s="262">
        <f t="shared" si="4"/>
        <v>0</v>
      </c>
      <c r="AI20" s="263">
        <f t="shared" si="5"/>
        <v>0</v>
      </c>
      <c r="AJ20" s="264">
        <f t="shared" si="6"/>
        <v>0</v>
      </c>
      <c r="AK20" s="270">
        <f t="shared" si="7"/>
        <v>0</v>
      </c>
      <c r="AL20" s="270">
        <f t="shared" si="8"/>
        <v>0</v>
      </c>
      <c r="AM20" s="266">
        <f t="shared" si="9"/>
        <v>0</v>
      </c>
      <c r="AN20" s="267"/>
      <c r="AO20" s="267"/>
      <c r="AP20" s="194">
        <f t="shared" si="10"/>
        <v>0</v>
      </c>
      <c r="AQ20" s="130">
        <f t="shared" si="11"/>
        <v>0</v>
      </c>
      <c r="AR20" s="268">
        <f t="shared" si="12"/>
        <v>0</v>
      </c>
      <c r="AS20" s="269">
        <f t="shared" si="13"/>
        <v>0</v>
      </c>
    </row>
    <row r="21" spans="1:51" ht="21.95" customHeight="1" x14ac:dyDescent="0.25">
      <c r="B21" s="454" t="str">
        <f>REPT('2 AVRIL'!B21,1)</f>
        <v>14</v>
      </c>
      <c r="C21" s="438"/>
      <c r="D21" s="438"/>
      <c r="E21" s="438"/>
      <c r="F21" s="438"/>
      <c r="G21" s="438"/>
      <c r="H21" s="438"/>
      <c r="I21" s="438"/>
      <c r="J21" s="438"/>
      <c r="K21" s="438"/>
      <c r="L21" s="438"/>
      <c r="M21" s="438"/>
      <c r="N21" s="438"/>
      <c r="O21" s="438"/>
      <c r="P21" s="438"/>
      <c r="Q21" s="438"/>
      <c r="R21" s="438"/>
      <c r="S21" s="438"/>
      <c r="T21" s="438"/>
      <c r="U21" s="438"/>
      <c r="V21" s="438"/>
      <c r="W21" s="438"/>
      <c r="X21" s="438"/>
      <c r="Y21" s="438"/>
      <c r="Z21" s="438"/>
      <c r="AA21" s="438"/>
      <c r="AB21" s="438"/>
      <c r="AC21" s="438"/>
      <c r="AD21" s="438"/>
      <c r="AE21" s="438"/>
      <c r="AF21" s="438"/>
      <c r="AG21" s="442"/>
      <c r="AH21" s="262">
        <f t="shared" si="4"/>
        <v>0</v>
      </c>
      <c r="AI21" s="263">
        <f t="shared" si="5"/>
        <v>0</v>
      </c>
      <c r="AJ21" s="264">
        <f t="shared" si="6"/>
        <v>0</v>
      </c>
      <c r="AK21" s="270">
        <f t="shared" si="7"/>
        <v>0</v>
      </c>
      <c r="AL21" s="270">
        <f t="shared" si="8"/>
        <v>0</v>
      </c>
      <c r="AM21" s="266">
        <f t="shared" si="9"/>
        <v>0</v>
      </c>
      <c r="AN21" s="267"/>
      <c r="AO21" s="267"/>
      <c r="AP21" s="194">
        <f t="shared" si="10"/>
        <v>0</v>
      </c>
      <c r="AQ21" s="130">
        <f t="shared" si="11"/>
        <v>0</v>
      </c>
      <c r="AR21" s="268">
        <f t="shared" si="12"/>
        <v>0</v>
      </c>
      <c r="AS21" s="269">
        <f t="shared" si="13"/>
        <v>0</v>
      </c>
    </row>
    <row r="22" spans="1:51" ht="21.95" customHeight="1" thickBot="1" x14ac:dyDescent="0.3">
      <c r="B22" s="454" t="str">
        <f>REPT('2 AVRIL'!B22,1)</f>
        <v>15</v>
      </c>
      <c r="C22" s="447"/>
      <c r="D22" s="447"/>
      <c r="E22" s="447"/>
      <c r="F22" s="447"/>
      <c r="G22" s="447"/>
      <c r="H22" s="447"/>
      <c r="I22" s="447"/>
      <c r="J22" s="447"/>
      <c r="K22" s="447"/>
      <c r="L22" s="447"/>
      <c r="M22" s="447"/>
      <c r="N22" s="447"/>
      <c r="O22" s="447"/>
      <c r="P22" s="447"/>
      <c r="Q22" s="447"/>
      <c r="R22" s="447"/>
      <c r="S22" s="447"/>
      <c r="T22" s="447"/>
      <c r="U22" s="447"/>
      <c r="V22" s="447"/>
      <c r="W22" s="447"/>
      <c r="X22" s="447"/>
      <c r="Y22" s="447"/>
      <c r="Z22" s="447"/>
      <c r="AA22" s="447"/>
      <c r="AB22" s="447"/>
      <c r="AC22" s="447"/>
      <c r="AD22" s="447"/>
      <c r="AE22" s="447"/>
      <c r="AF22" s="447"/>
      <c r="AG22" s="448"/>
      <c r="AH22" s="271">
        <f t="shared" si="4"/>
        <v>0</v>
      </c>
      <c r="AI22" s="272">
        <f t="shared" si="5"/>
        <v>0</v>
      </c>
      <c r="AJ22" s="273">
        <f t="shared" si="6"/>
        <v>0</v>
      </c>
      <c r="AK22" s="274">
        <f t="shared" si="7"/>
        <v>0</v>
      </c>
      <c r="AL22" s="274">
        <f t="shared" si="8"/>
        <v>0</v>
      </c>
      <c r="AM22" s="275">
        <f t="shared" si="9"/>
        <v>0</v>
      </c>
      <c r="AN22" s="267"/>
      <c r="AO22" s="267"/>
      <c r="AP22" s="195">
        <f t="shared" si="10"/>
        <v>0</v>
      </c>
      <c r="AQ22" s="151">
        <f t="shared" si="11"/>
        <v>0</v>
      </c>
      <c r="AR22" s="276">
        <f t="shared" si="12"/>
        <v>0</v>
      </c>
      <c r="AS22" s="277">
        <f t="shared" si="13"/>
        <v>0</v>
      </c>
    </row>
    <row r="23" spans="1:51" ht="21.95" customHeight="1" thickTop="1" x14ac:dyDescent="0.25">
      <c r="B23" s="131" t="s">
        <v>24</v>
      </c>
      <c r="C23" s="165">
        <f t="shared" ref="C23:AG23" si="14">COUNTIF(C8:C22,"J")</f>
        <v>0</v>
      </c>
      <c r="D23" s="165">
        <f t="shared" si="14"/>
        <v>0</v>
      </c>
      <c r="E23" s="165">
        <f t="shared" si="14"/>
        <v>0</v>
      </c>
      <c r="F23" s="165">
        <f t="shared" si="14"/>
        <v>0</v>
      </c>
      <c r="G23" s="165">
        <f t="shared" si="14"/>
        <v>0</v>
      </c>
      <c r="H23" s="165">
        <f t="shared" si="14"/>
        <v>0</v>
      </c>
      <c r="I23" s="165">
        <f t="shared" si="14"/>
        <v>0</v>
      </c>
      <c r="J23" s="165">
        <f t="shared" si="14"/>
        <v>0</v>
      </c>
      <c r="K23" s="165">
        <f t="shared" si="14"/>
        <v>0</v>
      </c>
      <c r="L23" s="165">
        <f t="shared" si="14"/>
        <v>0</v>
      </c>
      <c r="M23" s="165">
        <f t="shared" si="14"/>
        <v>0</v>
      </c>
      <c r="N23" s="165">
        <f t="shared" si="14"/>
        <v>0</v>
      </c>
      <c r="O23" s="165">
        <f t="shared" si="14"/>
        <v>0</v>
      </c>
      <c r="P23" s="165">
        <f t="shared" si="14"/>
        <v>0</v>
      </c>
      <c r="Q23" s="165">
        <f t="shared" si="14"/>
        <v>0</v>
      </c>
      <c r="R23" s="165">
        <f t="shared" si="14"/>
        <v>0</v>
      </c>
      <c r="S23" s="165">
        <f t="shared" si="14"/>
        <v>0</v>
      </c>
      <c r="T23" s="165">
        <f t="shared" si="14"/>
        <v>0</v>
      </c>
      <c r="U23" s="165">
        <f t="shared" si="14"/>
        <v>0</v>
      </c>
      <c r="V23" s="165">
        <f t="shared" si="14"/>
        <v>0</v>
      </c>
      <c r="W23" s="165">
        <f t="shared" si="14"/>
        <v>0</v>
      </c>
      <c r="X23" s="165">
        <f t="shared" si="14"/>
        <v>0</v>
      </c>
      <c r="Y23" s="165">
        <f t="shared" si="14"/>
        <v>0</v>
      </c>
      <c r="Z23" s="165">
        <f t="shared" si="14"/>
        <v>0</v>
      </c>
      <c r="AA23" s="165">
        <f t="shared" si="14"/>
        <v>0</v>
      </c>
      <c r="AB23" s="165">
        <f t="shared" si="14"/>
        <v>0</v>
      </c>
      <c r="AC23" s="165">
        <f t="shared" si="14"/>
        <v>0</v>
      </c>
      <c r="AD23" s="165">
        <f t="shared" si="14"/>
        <v>0</v>
      </c>
      <c r="AE23" s="165">
        <f t="shared" si="14"/>
        <v>0</v>
      </c>
      <c r="AF23" s="165">
        <f t="shared" si="14"/>
        <v>0</v>
      </c>
      <c r="AG23" s="166">
        <f t="shared" si="14"/>
        <v>0</v>
      </c>
      <c r="AP23" s="11"/>
      <c r="AQ23" s="11"/>
      <c r="AR23" s="11"/>
      <c r="AS23" s="11"/>
      <c r="AT23" s="11"/>
    </row>
    <row r="24" spans="1:51" ht="21.95" customHeight="1" x14ac:dyDescent="0.25">
      <c r="B24" s="278" t="s">
        <v>25</v>
      </c>
      <c r="C24" s="279">
        <f t="shared" ref="C24:AG24" si="15">COUNTIF(C8:C22,"N")</f>
        <v>0</v>
      </c>
      <c r="D24" s="279">
        <f t="shared" si="15"/>
        <v>0</v>
      </c>
      <c r="E24" s="279">
        <f t="shared" si="15"/>
        <v>0</v>
      </c>
      <c r="F24" s="279">
        <f t="shared" si="15"/>
        <v>0</v>
      </c>
      <c r="G24" s="279">
        <f t="shared" si="15"/>
        <v>0</v>
      </c>
      <c r="H24" s="279">
        <f t="shared" si="15"/>
        <v>0</v>
      </c>
      <c r="I24" s="279">
        <f t="shared" si="15"/>
        <v>0</v>
      </c>
      <c r="J24" s="279">
        <f t="shared" si="15"/>
        <v>0</v>
      </c>
      <c r="K24" s="279">
        <f t="shared" si="15"/>
        <v>0</v>
      </c>
      <c r="L24" s="279">
        <f t="shared" si="15"/>
        <v>0</v>
      </c>
      <c r="M24" s="279">
        <f t="shared" si="15"/>
        <v>0</v>
      </c>
      <c r="N24" s="279">
        <f t="shared" si="15"/>
        <v>0</v>
      </c>
      <c r="O24" s="279">
        <f t="shared" si="15"/>
        <v>0</v>
      </c>
      <c r="P24" s="279">
        <f t="shared" si="15"/>
        <v>0</v>
      </c>
      <c r="Q24" s="279">
        <f t="shared" si="15"/>
        <v>0</v>
      </c>
      <c r="R24" s="279">
        <f t="shared" si="15"/>
        <v>0</v>
      </c>
      <c r="S24" s="279">
        <f t="shared" si="15"/>
        <v>0</v>
      </c>
      <c r="T24" s="279">
        <f t="shared" si="15"/>
        <v>0</v>
      </c>
      <c r="U24" s="279">
        <f t="shared" si="15"/>
        <v>0</v>
      </c>
      <c r="V24" s="279">
        <f t="shared" si="15"/>
        <v>0</v>
      </c>
      <c r="W24" s="279">
        <f t="shared" si="15"/>
        <v>0</v>
      </c>
      <c r="X24" s="279">
        <f t="shared" si="15"/>
        <v>0</v>
      </c>
      <c r="Y24" s="279">
        <f t="shared" si="15"/>
        <v>0</v>
      </c>
      <c r="Z24" s="279">
        <f t="shared" si="15"/>
        <v>0</v>
      </c>
      <c r="AA24" s="279">
        <f t="shared" si="15"/>
        <v>0</v>
      </c>
      <c r="AB24" s="279">
        <f t="shared" si="15"/>
        <v>0</v>
      </c>
      <c r="AC24" s="279">
        <f t="shared" si="15"/>
        <v>0</v>
      </c>
      <c r="AD24" s="279">
        <f t="shared" si="15"/>
        <v>0</v>
      </c>
      <c r="AE24" s="279">
        <f t="shared" si="15"/>
        <v>0</v>
      </c>
      <c r="AF24" s="279">
        <f t="shared" si="15"/>
        <v>0</v>
      </c>
      <c r="AG24" s="280">
        <f t="shared" si="15"/>
        <v>0</v>
      </c>
      <c r="AP24" s="11"/>
      <c r="AQ24" s="11"/>
      <c r="AR24" s="11"/>
      <c r="AS24" s="11"/>
      <c r="AT24" s="11"/>
    </row>
    <row r="25" spans="1:51" ht="21.95" customHeight="1" x14ac:dyDescent="0.3">
      <c r="B25" s="246" t="s">
        <v>30</v>
      </c>
      <c r="C25" s="202">
        <f t="shared" ref="C25:AG25" si="16">COUNTIF(C8:C22,"JF")</f>
        <v>0</v>
      </c>
      <c r="D25" s="202">
        <f t="shared" si="16"/>
        <v>0</v>
      </c>
      <c r="E25" s="202">
        <f t="shared" si="16"/>
        <v>0</v>
      </c>
      <c r="F25" s="202">
        <f t="shared" si="16"/>
        <v>0</v>
      </c>
      <c r="G25" s="202">
        <f t="shared" si="16"/>
        <v>0</v>
      </c>
      <c r="H25" s="202">
        <f t="shared" si="16"/>
        <v>0</v>
      </c>
      <c r="I25" s="202">
        <f t="shared" si="16"/>
        <v>0</v>
      </c>
      <c r="J25" s="202">
        <f t="shared" si="16"/>
        <v>0</v>
      </c>
      <c r="K25" s="202">
        <f t="shared" si="16"/>
        <v>0</v>
      </c>
      <c r="L25" s="202">
        <f t="shared" si="16"/>
        <v>0</v>
      </c>
      <c r="M25" s="202">
        <f t="shared" si="16"/>
        <v>0</v>
      </c>
      <c r="N25" s="202">
        <f t="shared" si="16"/>
        <v>0</v>
      </c>
      <c r="O25" s="202">
        <f t="shared" si="16"/>
        <v>0</v>
      </c>
      <c r="P25" s="202">
        <f t="shared" si="16"/>
        <v>0</v>
      </c>
      <c r="Q25" s="202">
        <f t="shared" si="16"/>
        <v>0</v>
      </c>
      <c r="R25" s="202">
        <f t="shared" si="16"/>
        <v>0</v>
      </c>
      <c r="S25" s="202">
        <f t="shared" si="16"/>
        <v>0</v>
      </c>
      <c r="T25" s="202">
        <f t="shared" si="16"/>
        <v>0</v>
      </c>
      <c r="U25" s="202">
        <f t="shared" si="16"/>
        <v>0</v>
      </c>
      <c r="V25" s="202">
        <f t="shared" si="16"/>
        <v>0</v>
      </c>
      <c r="W25" s="202">
        <f t="shared" si="16"/>
        <v>0</v>
      </c>
      <c r="X25" s="202">
        <f t="shared" si="16"/>
        <v>0</v>
      </c>
      <c r="Y25" s="202">
        <f t="shared" si="16"/>
        <v>0</v>
      </c>
      <c r="Z25" s="202">
        <f t="shared" si="16"/>
        <v>0</v>
      </c>
      <c r="AA25" s="202">
        <f t="shared" si="16"/>
        <v>0</v>
      </c>
      <c r="AB25" s="202">
        <f t="shared" si="16"/>
        <v>0</v>
      </c>
      <c r="AC25" s="202">
        <f t="shared" si="16"/>
        <v>0</v>
      </c>
      <c r="AD25" s="202">
        <f t="shared" si="16"/>
        <v>0</v>
      </c>
      <c r="AE25" s="202">
        <f t="shared" si="16"/>
        <v>0</v>
      </c>
      <c r="AF25" s="202">
        <f t="shared" si="16"/>
        <v>0</v>
      </c>
      <c r="AG25" s="220">
        <f t="shared" si="16"/>
        <v>0</v>
      </c>
      <c r="AP25" s="11"/>
      <c r="AQ25" s="11"/>
      <c r="AR25" s="11"/>
      <c r="AS25" s="11"/>
      <c r="AT25" s="11"/>
    </row>
    <row r="26" spans="1:51" s="37" customFormat="1" ht="21.95" customHeight="1" x14ac:dyDescent="0.3">
      <c r="B26" s="246" t="s">
        <v>48</v>
      </c>
      <c r="C26" s="202">
        <f t="shared" ref="C26:AG26" si="17">COUNTIF(C8:C22,"NF")</f>
        <v>0</v>
      </c>
      <c r="D26" s="202">
        <f t="shared" si="17"/>
        <v>0</v>
      </c>
      <c r="E26" s="202">
        <f t="shared" si="17"/>
        <v>0</v>
      </c>
      <c r="F26" s="202">
        <f t="shared" si="17"/>
        <v>0</v>
      </c>
      <c r="G26" s="202">
        <f t="shared" si="17"/>
        <v>0</v>
      </c>
      <c r="H26" s="202">
        <f t="shared" si="17"/>
        <v>0</v>
      </c>
      <c r="I26" s="202">
        <f t="shared" si="17"/>
        <v>0</v>
      </c>
      <c r="J26" s="202">
        <f t="shared" si="17"/>
        <v>0</v>
      </c>
      <c r="K26" s="202">
        <f t="shared" si="17"/>
        <v>0</v>
      </c>
      <c r="L26" s="202">
        <f t="shared" si="17"/>
        <v>0</v>
      </c>
      <c r="M26" s="202">
        <f t="shared" si="17"/>
        <v>0</v>
      </c>
      <c r="N26" s="202">
        <f t="shared" si="17"/>
        <v>0</v>
      </c>
      <c r="O26" s="202">
        <f t="shared" si="17"/>
        <v>0</v>
      </c>
      <c r="P26" s="202">
        <f t="shared" si="17"/>
        <v>0</v>
      </c>
      <c r="Q26" s="202">
        <f t="shared" si="17"/>
        <v>0</v>
      </c>
      <c r="R26" s="202">
        <f t="shared" si="17"/>
        <v>0</v>
      </c>
      <c r="S26" s="202">
        <f t="shared" si="17"/>
        <v>0</v>
      </c>
      <c r="T26" s="202">
        <f t="shared" si="17"/>
        <v>0</v>
      </c>
      <c r="U26" s="202">
        <f t="shared" si="17"/>
        <v>0</v>
      </c>
      <c r="V26" s="202">
        <f t="shared" si="17"/>
        <v>0</v>
      </c>
      <c r="W26" s="202">
        <f t="shared" si="17"/>
        <v>0</v>
      </c>
      <c r="X26" s="202">
        <f t="shared" si="17"/>
        <v>0</v>
      </c>
      <c r="Y26" s="202">
        <f t="shared" si="17"/>
        <v>0</v>
      </c>
      <c r="Z26" s="202">
        <f t="shared" si="17"/>
        <v>0</v>
      </c>
      <c r="AA26" s="202">
        <f t="shared" si="17"/>
        <v>0</v>
      </c>
      <c r="AB26" s="202">
        <f t="shared" si="17"/>
        <v>0</v>
      </c>
      <c r="AC26" s="202">
        <f t="shared" si="17"/>
        <v>0</v>
      </c>
      <c r="AD26" s="202">
        <f t="shared" si="17"/>
        <v>0</v>
      </c>
      <c r="AE26" s="202">
        <f t="shared" si="17"/>
        <v>0</v>
      </c>
      <c r="AF26" s="202">
        <f t="shared" si="17"/>
        <v>0</v>
      </c>
      <c r="AG26" s="220">
        <f t="shared" si="17"/>
        <v>0</v>
      </c>
      <c r="AU26" s="19"/>
      <c r="AV26" s="19"/>
      <c r="AW26" s="19"/>
      <c r="AX26" s="19"/>
      <c r="AY26" s="19"/>
    </row>
    <row r="27" spans="1:51" s="37" customFormat="1" ht="21.95" customHeight="1" x14ac:dyDescent="0.25">
      <c r="B27" s="247" t="s">
        <v>26</v>
      </c>
      <c r="C27" s="204">
        <f t="shared" ref="C27:AG27" si="18">COUNTIF(C8:C22,"F")</f>
        <v>0</v>
      </c>
      <c r="D27" s="204">
        <f t="shared" si="18"/>
        <v>0</v>
      </c>
      <c r="E27" s="204">
        <f t="shared" si="18"/>
        <v>0</v>
      </c>
      <c r="F27" s="204">
        <f t="shared" si="18"/>
        <v>0</v>
      </c>
      <c r="G27" s="204">
        <f t="shared" si="18"/>
        <v>0</v>
      </c>
      <c r="H27" s="204">
        <f t="shared" si="18"/>
        <v>0</v>
      </c>
      <c r="I27" s="204">
        <f t="shared" si="18"/>
        <v>0</v>
      </c>
      <c r="J27" s="204">
        <f t="shared" si="18"/>
        <v>0</v>
      </c>
      <c r="K27" s="204">
        <f t="shared" si="18"/>
        <v>0</v>
      </c>
      <c r="L27" s="204">
        <f t="shared" si="18"/>
        <v>0</v>
      </c>
      <c r="M27" s="204">
        <f t="shared" si="18"/>
        <v>0</v>
      </c>
      <c r="N27" s="204">
        <f t="shared" si="18"/>
        <v>0</v>
      </c>
      <c r="O27" s="204">
        <f t="shared" si="18"/>
        <v>0</v>
      </c>
      <c r="P27" s="204">
        <f t="shared" si="18"/>
        <v>0</v>
      </c>
      <c r="Q27" s="204">
        <f t="shared" si="18"/>
        <v>0</v>
      </c>
      <c r="R27" s="204">
        <f t="shared" si="18"/>
        <v>0</v>
      </c>
      <c r="S27" s="204">
        <f t="shared" si="18"/>
        <v>0</v>
      </c>
      <c r="T27" s="204">
        <f t="shared" si="18"/>
        <v>0</v>
      </c>
      <c r="U27" s="204">
        <f t="shared" si="18"/>
        <v>0</v>
      </c>
      <c r="V27" s="204">
        <f t="shared" si="18"/>
        <v>0</v>
      </c>
      <c r="W27" s="204">
        <f t="shared" si="18"/>
        <v>0</v>
      </c>
      <c r="X27" s="204">
        <f t="shared" si="18"/>
        <v>0</v>
      </c>
      <c r="Y27" s="204">
        <f t="shared" si="18"/>
        <v>0</v>
      </c>
      <c r="Z27" s="204">
        <f t="shared" si="18"/>
        <v>0</v>
      </c>
      <c r="AA27" s="204">
        <f t="shared" si="18"/>
        <v>0</v>
      </c>
      <c r="AB27" s="204">
        <f t="shared" si="18"/>
        <v>0</v>
      </c>
      <c r="AC27" s="204">
        <f t="shared" si="18"/>
        <v>0</v>
      </c>
      <c r="AD27" s="204">
        <f t="shared" si="18"/>
        <v>0</v>
      </c>
      <c r="AE27" s="204">
        <f t="shared" si="18"/>
        <v>0</v>
      </c>
      <c r="AF27" s="204">
        <f t="shared" si="18"/>
        <v>0</v>
      </c>
      <c r="AG27" s="221">
        <f t="shared" si="18"/>
        <v>0</v>
      </c>
      <c r="AU27" s="19"/>
      <c r="AV27" s="19"/>
      <c r="AW27" s="19"/>
      <c r="AX27" s="19"/>
      <c r="AY27" s="19"/>
    </row>
    <row r="28" spans="1:51" s="37" customFormat="1" ht="21.95" customHeight="1" thickBot="1" x14ac:dyDescent="0.3">
      <c r="B28" s="127" t="s">
        <v>34</v>
      </c>
      <c r="C28" s="128">
        <f t="shared" ref="C28:AG28" si="19">SUM(C23:C24,C25:C27)</f>
        <v>0</v>
      </c>
      <c r="D28" s="128">
        <f t="shared" si="19"/>
        <v>0</v>
      </c>
      <c r="E28" s="128">
        <f t="shared" si="19"/>
        <v>0</v>
      </c>
      <c r="F28" s="128">
        <f t="shared" si="19"/>
        <v>0</v>
      </c>
      <c r="G28" s="128">
        <f t="shared" si="19"/>
        <v>0</v>
      </c>
      <c r="H28" s="128">
        <f t="shared" si="19"/>
        <v>0</v>
      </c>
      <c r="I28" s="128">
        <f t="shared" si="19"/>
        <v>0</v>
      </c>
      <c r="J28" s="128">
        <f t="shared" si="19"/>
        <v>0</v>
      </c>
      <c r="K28" s="128">
        <f t="shared" si="19"/>
        <v>0</v>
      </c>
      <c r="L28" s="128">
        <f t="shared" si="19"/>
        <v>0</v>
      </c>
      <c r="M28" s="128">
        <f t="shared" si="19"/>
        <v>0</v>
      </c>
      <c r="N28" s="128">
        <f t="shared" si="19"/>
        <v>0</v>
      </c>
      <c r="O28" s="128">
        <f t="shared" si="19"/>
        <v>0</v>
      </c>
      <c r="P28" s="128">
        <f t="shared" si="19"/>
        <v>0</v>
      </c>
      <c r="Q28" s="128">
        <f t="shared" si="19"/>
        <v>0</v>
      </c>
      <c r="R28" s="128">
        <f t="shared" si="19"/>
        <v>0</v>
      </c>
      <c r="S28" s="128">
        <f t="shared" si="19"/>
        <v>0</v>
      </c>
      <c r="T28" s="128">
        <f t="shared" si="19"/>
        <v>0</v>
      </c>
      <c r="U28" s="128">
        <f t="shared" si="19"/>
        <v>0</v>
      </c>
      <c r="V28" s="128">
        <f t="shared" si="19"/>
        <v>0</v>
      </c>
      <c r="W28" s="128">
        <f t="shared" si="19"/>
        <v>0</v>
      </c>
      <c r="X28" s="128">
        <f t="shared" si="19"/>
        <v>0</v>
      </c>
      <c r="Y28" s="128">
        <f t="shared" si="19"/>
        <v>0</v>
      </c>
      <c r="Z28" s="128">
        <f t="shared" si="19"/>
        <v>0</v>
      </c>
      <c r="AA28" s="128">
        <f t="shared" si="19"/>
        <v>0</v>
      </c>
      <c r="AB28" s="128">
        <f t="shared" si="19"/>
        <v>0</v>
      </c>
      <c r="AC28" s="128">
        <f t="shared" si="19"/>
        <v>0</v>
      </c>
      <c r="AD28" s="128">
        <f t="shared" si="19"/>
        <v>0</v>
      </c>
      <c r="AE28" s="128">
        <f t="shared" si="19"/>
        <v>0</v>
      </c>
      <c r="AF28" s="128">
        <f t="shared" si="19"/>
        <v>0</v>
      </c>
      <c r="AG28" s="222">
        <f t="shared" si="19"/>
        <v>0</v>
      </c>
      <c r="AU28" s="19"/>
      <c r="AV28" s="19"/>
      <c r="AW28" s="19"/>
      <c r="AX28" s="19"/>
      <c r="AY28" s="19"/>
    </row>
    <row r="29" spans="1:51" s="37" customFormat="1" ht="21.95" customHeight="1" thickTop="1" x14ac:dyDescent="0.25">
      <c r="C29" s="38"/>
      <c r="D29" s="38"/>
      <c r="E29" s="38"/>
      <c r="F29" s="38"/>
      <c r="G29" s="38"/>
      <c r="H29" s="38"/>
      <c r="I29" s="38"/>
      <c r="J29" s="38"/>
      <c r="K29" s="38"/>
      <c r="L29" s="38"/>
      <c r="M29" s="38"/>
      <c r="N29" s="38"/>
      <c r="O29" s="38"/>
      <c r="P29" s="38"/>
      <c r="Q29" s="38"/>
      <c r="R29" s="38"/>
      <c r="S29" s="38"/>
      <c r="T29" s="38"/>
      <c r="U29" s="38"/>
      <c r="V29" s="38"/>
      <c r="W29" s="38"/>
      <c r="X29" s="38"/>
      <c r="Y29" s="38"/>
      <c r="Z29" s="38"/>
      <c r="AA29" s="38"/>
      <c r="AB29" s="38"/>
      <c r="AC29" s="38"/>
      <c r="AD29" s="38"/>
      <c r="AE29" s="38"/>
      <c r="AF29" s="38"/>
      <c r="AG29" s="38"/>
      <c r="AU29" s="19"/>
      <c r="AV29" s="19"/>
      <c r="AW29" s="19"/>
      <c r="AX29" s="19"/>
      <c r="AY29" s="19"/>
    </row>
    <row r="30" spans="1:51" s="37" customFormat="1" ht="21.95" customHeight="1" x14ac:dyDescent="0.25">
      <c r="A30" s="199"/>
      <c r="C30" s="38"/>
      <c r="D30" s="38"/>
      <c r="E30" s="38"/>
      <c r="F30" s="38"/>
      <c r="G30" s="38"/>
      <c r="H30" s="38"/>
      <c r="I30" s="242" t="s">
        <v>26</v>
      </c>
      <c r="J30" s="350" t="s">
        <v>40</v>
      </c>
      <c r="K30" s="351"/>
      <c r="L30" s="351"/>
      <c r="M30" s="351"/>
      <c r="N30" s="351"/>
      <c r="O30" s="352"/>
      <c r="P30" s="459" t="s">
        <v>28</v>
      </c>
      <c r="Q30" s="391" t="s">
        <v>46</v>
      </c>
      <c r="R30" s="392"/>
      <c r="S30" s="392"/>
      <c r="T30" s="392"/>
      <c r="U30" s="393"/>
      <c r="V30" s="460" t="s">
        <v>29</v>
      </c>
      <c r="W30" s="394" t="s">
        <v>44</v>
      </c>
      <c r="X30" s="395"/>
      <c r="Y30" s="395"/>
      <c r="Z30" s="395"/>
      <c r="AA30" s="396"/>
      <c r="AB30" s="38"/>
      <c r="AC30" s="38"/>
      <c r="AD30" s="38"/>
      <c r="AE30" s="38"/>
      <c r="AF30" s="38"/>
      <c r="AG30" s="38"/>
      <c r="AU30" s="19"/>
      <c r="AV30" s="19"/>
      <c r="AW30" s="19"/>
      <c r="AX30" s="19"/>
      <c r="AY30" s="19"/>
    </row>
    <row r="31" spans="1:51" s="37" customFormat="1" ht="21.95" customHeight="1" x14ac:dyDescent="0.25">
      <c r="A31" s="199"/>
      <c r="C31" s="38"/>
      <c r="D31" s="38"/>
      <c r="E31" s="38"/>
      <c r="F31" s="38"/>
      <c r="G31" s="38"/>
      <c r="H31" s="38"/>
      <c r="I31" s="461" t="s">
        <v>39</v>
      </c>
      <c r="J31" s="379" t="s">
        <v>42</v>
      </c>
      <c r="K31" s="380"/>
      <c r="L31" s="380"/>
      <c r="M31" s="380"/>
      <c r="N31" s="380"/>
      <c r="O31" s="381"/>
      <c r="P31" s="459" t="s">
        <v>27</v>
      </c>
      <c r="Q31" s="382" t="s">
        <v>47</v>
      </c>
      <c r="R31" s="383"/>
      <c r="S31" s="383"/>
      <c r="T31" s="383"/>
      <c r="U31" s="384"/>
      <c r="V31" s="462" t="s">
        <v>36</v>
      </c>
      <c r="W31" s="385" t="s">
        <v>45</v>
      </c>
      <c r="X31" s="386"/>
      <c r="Y31" s="386"/>
      <c r="Z31" s="386"/>
      <c r="AA31" s="387"/>
      <c r="AB31" s="38"/>
      <c r="AC31" s="38"/>
      <c r="AD31" s="38"/>
      <c r="AE31" s="38"/>
      <c r="AF31" s="38"/>
      <c r="AG31" s="38"/>
      <c r="AU31" s="19"/>
      <c r="AV31" s="19"/>
      <c r="AW31" s="19"/>
      <c r="AX31" s="19"/>
      <c r="AY31" s="19"/>
    </row>
    <row r="32" spans="1:51" s="37" customFormat="1" ht="21.95" customHeight="1" x14ac:dyDescent="0.3">
      <c r="A32" s="199"/>
      <c r="C32" s="38"/>
      <c r="D32" s="38"/>
      <c r="E32" s="38"/>
      <c r="F32" s="38"/>
      <c r="G32" s="38"/>
      <c r="H32" s="38"/>
      <c r="I32" s="249" t="s">
        <v>38</v>
      </c>
      <c r="J32" s="344" t="s">
        <v>41</v>
      </c>
      <c r="K32" s="345"/>
      <c r="L32" s="345"/>
      <c r="M32" s="345"/>
      <c r="N32" s="345"/>
      <c r="O32" s="346"/>
      <c r="P32" s="463" t="s">
        <v>48</v>
      </c>
      <c r="Q32" s="388" t="s">
        <v>43</v>
      </c>
      <c r="R32" s="389"/>
      <c r="S32" s="389"/>
      <c r="T32" s="389"/>
      <c r="U32" s="390"/>
      <c r="V32" s="463" t="s">
        <v>30</v>
      </c>
      <c r="W32" s="388" t="s">
        <v>43</v>
      </c>
      <c r="X32" s="389"/>
      <c r="Y32" s="389"/>
      <c r="Z32" s="389"/>
      <c r="AA32" s="390"/>
      <c r="AB32" s="38"/>
      <c r="AC32" s="38"/>
      <c r="AD32" s="38"/>
      <c r="AE32" s="38"/>
      <c r="AF32" s="38"/>
      <c r="AG32" s="38"/>
      <c r="AU32" s="19"/>
      <c r="AV32" s="19"/>
      <c r="AW32" s="19"/>
      <c r="AX32" s="19"/>
      <c r="AY32" s="19"/>
    </row>
    <row r="33" spans="1:51" s="37" customFormat="1" x14ac:dyDescent="0.25">
      <c r="A33" s="199"/>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c r="AU33" s="19"/>
      <c r="AV33" s="19"/>
      <c r="AW33" s="19"/>
      <c r="AX33" s="19"/>
      <c r="AY33" s="19"/>
    </row>
    <row r="34" spans="1:51" s="37" customFormat="1" x14ac:dyDescent="0.25">
      <c r="A34" s="199"/>
      <c r="AU34" s="19"/>
      <c r="AV34" s="19"/>
      <c r="AW34" s="19"/>
      <c r="AX34" s="19"/>
      <c r="AY34" s="19"/>
    </row>
    <row r="35" spans="1:51" s="37" customFormat="1" x14ac:dyDescent="0.25">
      <c r="AU35" s="19"/>
      <c r="AV35" s="19"/>
      <c r="AW35" s="19"/>
      <c r="AX35" s="19"/>
      <c r="AY35" s="19"/>
    </row>
    <row r="36" spans="1:51" s="37" customFormat="1" x14ac:dyDescent="0.25">
      <c r="AU36" s="19"/>
      <c r="AV36" s="19"/>
      <c r="AW36" s="19"/>
      <c r="AX36" s="19"/>
      <c r="AY36" s="19"/>
    </row>
    <row r="37" spans="1:51" s="37" customFormat="1" x14ac:dyDescent="0.25">
      <c r="AU37" s="19"/>
      <c r="AV37" s="19"/>
      <c r="AW37" s="19"/>
      <c r="AX37" s="19"/>
      <c r="AY37" s="19"/>
    </row>
    <row r="38" spans="1:51" s="37" customFormat="1" x14ac:dyDescent="0.25">
      <c r="AU38" s="19"/>
      <c r="AV38" s="19"/>
      <c r="AW38" s="19"/>
      <c r="AX38" s="19"/>
      <c r="AY38" s="19"/>
    </row>
    <row r="39" spans="1:51" s="37" customFormat="1" x14ac:dyDescent="0.25">
      <c r="B39" s="310"/>
      <c r="AU39" s="19"/>
      <c r="AV39" s="19"/>
      <c r="AW39" s="19"/>
      <c r="AX39" s="19"/>
      <c r="AY39" s="19"/>
    </row>
    <row r="40" spans="1:51" s="37" customFormat="1" x14ac:dyDescent="0.25">
      <c r="B40" s="310"/>
      <c r="AU40" s="19"/>
      <c r="AV40" s="19"/>
      <c r="AW40" s="19"/>
      <c r="AX40" s="19"/>
      <c r="AY40" s="19"/>
    </row>
    <row r="41" spans="1:51" s="37" customFormat="1" x14ac:dyDescent="0.25">
      <c r="B41" s="310"/>
      <c r="AU41" s="19"/>
      <c r="AV41" s="19"/>
      <c r="AW41" s="19"/>
      <c r="AX41" s="19"/>
      <c r="AY41" s="19"/>
    </row>
    <row r="42" spans="1:51" s="37" customFormat="1" x14ac:dyDescent="0.25">
      <c r="B42" s="310"/>
      <c r="AU42" s="19"/>
      <c r="AV42" s="19"/>
      <c r="AW42" s="19"/>
      <c r="AX42" s="19"/>
      <c r="AY42" s="19"/>
    </row>
    <row r="43" spans="1:51" s="37" customFormat="1" x14ac:dyDescent="0.25">
      <c r="B43" s="310"/>
      <c r="AU43" s="19"/>
      <c r="AV43" s="19"/>
      <c r="AW43" s="19"/>
      <c r="AX43" s="19"/>
      <c r="AY43" s="19"/>
    </row>
    <row r="44" spans="1:51" s="37" customFormat="1" x14ac:dyDescent="0.25">
      <c r="B44" s="310"/>
      <c r="AU44" s="19"/>
      <c r="AV44" s="19"/>
      <c r="AW44" s="19"/>
      <c r="AX44" s="19"/>
      <c r="AY44" s="19"/>
    </row>
    <row r="45" spans="1:51" s="37" customFormat="1" x14ac:dyDescent="0.25">
      <c r="B45" s="310"/>
      <c r="AU45" s="19"/>
      <c r="AV45" s="19"/>
      <c r="AW45" s="19"/>
      <c r="AX45" s="19"/>
      <c r="AY45" s="19"/>
    </row>
    <row r="46" spans="1:51" s="37" customFormat="1" x14ac:dyDescent="0.25">
      <c r="B46" s="310"/>
      <c r="AU46" s="19"/>
      <c r="AV46" s="19"/>
      <c r="AW46" s="19"/>
      <c r="AX46" s="19"/>
      <c r="AY46" s="19"/>
    </row>
    <row r="47" spans="1:51" s="37" customFormat="1" x14ac:dyDescent="0.25">
      <c r="B47" s="310"/>
      <c r="AU47" s="19"/>
      <c r="AV47" s="19"/>
      <c r="AW47" s="19"/>
      <c r="AX47" s="19"/>
      <c r="AY47" s="19"/>
    </row>
    <row r="48" spans="1:51" s="37" customFormat="1" x14ac:dyDescent="0.25">
      <c r="B48" s="310"/>
      <c r="AU48" s="19"/>
      <c r="AV48" s="19"/>
      <c r="AW48" s="19"/>
      <c r="AX48" s="19"/>
      <c r="AY48" s="19"/>
    </row>
    <row r="49" spans="2:51" s="37" customFormat="1" x14ac:dyDescent="0.25">
      <c r="B49" s="310"/>
      <c r="AU49" s="19"/>
      <c r="AV49" s="19"/>
      <c r="AW49" s="19"/>
      <c r="AX49" s="19"/>
      <c r="AY49" s="19"/>
    </row>
    <row r="50" spans="2:51" s="37" customFormat="1" x14ac:dyDescent="0.25">
      <c r="B50" s="310"/>
      <c r="AU50" s="19"/>
      <c r="AV50" s="19"/>
      <c r="AW50" s="19"/>
      <c r="AX50" s="19"/>
      <c r="AY50" s="19"/>
    </row>
    <row r="51" spans="2:51" s="37" customFormat="1" x14ac:dyDescent="0.25">
      <c r="B51" s="310"/>
      <c r="AU51" s="19"/>
      <c r="AV51" s="19"/>
      <c r="AW51" s="19"/>
      <c r="AX51" s="19"/>
      <c r="AY51" s="19"/>
    </row>
    <row r="52" spans="2:51" s="37" customFormat="1" x14ac:dyDescent="0.25">
      <c r="B52" s="310"/>
      <c r="AU52" s="19"/>
      <c r="AV52" s="19"/>
      <c r="AW52" s="19"/>
      <c r="AX52" s="19"/>
      <c r="AY52" s="19"/>
    </row>
    <row r="53" spans="2:51" s="37" customFormat="1" x14ac:dyDescent="0.25">
      <c r="B53" s="310"/>
      <c r="AU53" s="19"/>
      <c r="AV53" s="19"/>
      <c r="AW53" s="19"/>
      <c r="AX53" s="19"/>
      <c r="AY53" s="19"/>
    </row>
    <row r="54" spans="2:51" s="37" customFormat="1" x14ac:dyDescent="0.25">
      <c r="B54" s="310"/>
      <c r="AU54" s="19"/>
      <c r="AV54" s="19"/>
      <c r="AW54" s="19"/>
      <c r="AX54" s="19"/>
      <c r="AY54" s="19"/>
    </row>
  </sheetData>
  <mergeCells count="20">
    <mergeCell ref="AP6:AP7"/>
    <mergeCell ref="AQ6:AQ7"/>
    <mergeCell ref="AR6:AR7"/>
    <mergeCell ref="AS6:AS7"/>
    <mergeCell ref="J30:O30"/>
    <mergeCell ref="Q30:U30"/>
    <mergeCell ref="W30:AA30"/>
    <mergeCell ref="AH6:AH7"/>
    <mergeCell ref="AI6:AI7"/>
    <mergeCell ref="AJ6:AJ7"/>
    <mergeCell ref="AK6:AK7"/>
    <mergeCell ref="AL6:AL7"/>
    <mergeCell ref="AM6:AM7"/>
    <mergeCell ref="B6:B7"/>
    <mergeCell ref="J31:O31"/>
    <mergeCell ref="Q31:U31"/>
    <mergeCell ref="W31:AA31"/>
    <mergeCell ref="J32:O32"/>
    <mergeCell ref="Q32:U32"/>
    <mergeCell ref="W32:AA32"/>
  </mergeCells>
  <conditionalFormatting sqref="B8:B16">
    <cfRule type="colorScale" priority="11">
      <colorScale>
        <cfvo type="min"/>
        <cfvo type="percentile" val="50"/>
        <cfvo type="max"/>
        <color rgb="FFF8696B"/>
        <color rgb="FFFFEB84"/>
        <color rgb="FF63BE7B"/>
      </colorScale>
    </cfRule>
  </conditionalFormatting>
  <conditionalFormatting sqref="C6:AG22">
    <cfRule type="expression" dxfId="14" priority="9" stopIfTrue="1">
      <formula>WEEKDAY(C$6,2)&gt;5</formula>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7" stopIfTrue="1" id="{B3FF07AC-F9E1-48C5-BC3C-700D8136F7AC}">
            <xm:f>NOT(ISNA(VLOOKUP(C$6,'1 ANNEE'!$L$9:$L$21,1,0)))</xm:f>
            <x14:dxf>
              <fill>
                <patternFill>
                  <bgColor rgb="FFFF0000"/>
                </patternFill>
              </fill>
            </x14:dxf>
          </x14:cfRule>
          <xm:sqref>C6:AG22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AW49"/>
  <sheetViews>
    <sheetView zoomScale="80" zoomScaleNormal="80" workbookViewId="0">
      <selection activeCell="Y19" sqref="Y19"/>
    </sheetView>
  </sheetViews>
  <sheetFormatPr baseColWidth="10" defaultColWidth="28.7109375" defaultRowHeight="15" x14ac:dyDescent="0.25"/>
  <cols>
    <col min="1" max="1" width="3.7109375" style="37" customWidth="1"/>
    <col min="2" max="2" width="22.7109375" style="11" customWidth="1"/>
    <col min="3" max="33" width="6.28515625" style="1" customWidth="1"/>
    <col min="34" max="41" width="6.28515625" style="11" customWidth="1"/>
    <col min="42" max="45" width="6.28515625" style="37" customWidth="1"/>
    <col min="46" max="49" width="28.7109375" style="37"/>
    <col min="50" max="16384" width="28.7109375" style="11"/>
  </cols>
  <sheetData>
    <row r="1" spans="1:48" s="19" customFormat="1" ht="9.9499999999999993" customHeight="1" x14ac:dyDescent="0.25">
      <c r="A1" s="15">
        <v>3</v>
      </c>
      <c r="B1" s="78">
        <f>DATE('2 ANNEE'!F4,A1+1,1)-1</f>
        <v>45747</v>
      </c>
      <c r="C1" s="99"/>
      <c r="D1" s="99"/>
      <c r="E1" s="99"/>
      <c r="F1" s="99"/>
      <c r="G1" s="99"/>
      <c r="H1" s="99"/>
      <c r="I1" s="99"/>
      <c r="J1" s="99"/>
      <c r="K1" s="99"/>
      <c r="L1" s="99"/>
      <c r="M1" s="99"/>
      <c r="N1" s="99"/>
      <c r="O1" s="99"/>
      <c r="P1" s="99"/>
      <c r="Q1" s="99"/>
      <c r="R1" s="99"/>
      <c r="S1" s="99"/>
      <c r="T1" s="99"/>
      <c r="U1" s="99"/>
      <c r="V1" s="99"/>
      <c r="W1" s="99"/>
      <c r="X1" s="99"/>
      <c r="Y1" s="99"/>
      <c r="Z1" s="99"/>
      <c r="AA1" s="99"/>
      <c r="AB1" s="99"/>
      <c r="AC1" s="99"/>
      <c r="AD1" s="99"/>
      <c r="AE1" s="99"/>
      <c r="AF1" s="99"/>
      <c r="AG1" s="99"/>
      <c r="AT1" s="186"/>
      <c r="AU1" s="186"/>
      <c r="AV1" s="186"/>
    </row>
    <row r="2" spans="1:48" s="19" customFormat="1" ht="9.9499999999999993" customHeight="1" thickBot="1" x14ac:dyDescent="0.35">
      <c r="B2" s="78">
        <f>DATE('2 ANNEE'!F4,A1,1)</f>
        <v>45717</v>
      </c>
      <c r="C2" s="99"/>
      <c r="D2" s="99"/>
      <c r="E2" s="99"/>
      <c r="F2" s="99"/>
      <c r="G2" s="99"/>
      <c r="H2" s="99"/>
      <c r="I2" s="99"/>
      <c r="J2" s="99"/>
      <c r="K2" s="99"/>
      <c r="L2" s="99"/>
      <c r="M2" s="99"/>
      <c r="N2" s="99"/>
      <c r="O2" s="99"/>
      <c r="P2" s="99"/>
      <c r="Q2" s="99"/>
      <c r="R2" s="99"/>
      <c r="S2" s="99"/>
      <c r="T2" s="99"/>
      <c r="U2" s="99"/>
      <c r="V2" s="99"/>
      <c r="W2" s="99"/>
      <c r="X2" s="99"/>
      <c r="Y2" s="99"/>
      <c r="Z2" s="99"/>
      <c r="AA2" s="99"/>
      <c r="AB2" s="99"/>
      <c r="AC2" s="99"/>
      <c r="AD2" s="99"/>
      <c r="AE2" s="99"/>
      <c r="AF2" s="99"/>
      <c r="AG2" s="99"/>
      <c r="AN2" s="309"/>
      <c r="AT2" s="186"/>
      <c r="AU2" s="186"/>
      <c r="AV2" s="186"/>
    </row>
    <row r="3" spans="1:48" ht="18" customHeight="1" thickTop="1" x14ac:dyDescent="0.25">
      <c r="B3" s="252"/>
      <c r="C3" s="299"/>
      <c r="D3" s="299"/>
      <c r="E3" s="299"/>
      <c r="F3" s="299"/>
      <c r="G3" s="299"/>
      <c r="H3" s="299"/>
      <c r="I3" s="299"/>
      <c r="J3" s="299"/>
      <c r="K3" s="299"/>
      <c r="L3" s="299"/>
      <c r="M3" s="299"/>
      <c r="N3" s="299"/>
      <c r="O3" s="254" t="str">
        <f>"MARS "&amp;TEXT(B2,"aaaa")</f>
        <v>MARS 2025</v>
      </c>
      <c r="P3" s="254"/>
      <c r="Q3" s="254"/>
      <c r="R3" s="254"/>
      <c r="S3" s="254"/>
      <c r="T3" s="254"/>
      <c r="U3" s="299"/>
      <c r="V3" s="299"/>
      <c r="W3" s="299"/>
      <c r="X3" s="299"/>
      <c r="Y3" s="299"/>
      <c r="Z3" s="299"/>
      <c r="AA3" s="299"/>
      <c r="AB3" s="299"/>
      <c r="AC3" s="299"/>
      <c r="AD3" s="299"/>
      <c r="AE3" s="299"/>
      <c r="AF3" s="299"/>
      <c r="AG3" s="299"/>
      <c r="AH3" s="253"/>
      <c r="AI3" s="253"/>
      <c r="AJ3" s="253"/>
      <c r="AK3" s="253"/>
      <c r="AL3" s="253"/>
      <c r="AM3" s="255"/>
      <c r="AN3" s="199"/>
      <c r="AO3" s="199"/>
      <c r="AP3" s="199"/>
      <c r="AQ3" s="199"/>
      <c r="AR3" s="199"/>
      <c r="AS3" s="199"/>
      <c r="AT3" s="199"/>
      <c r="AU3" s="199"/>
      <c r="AV3" s="199"/>
    </row>
    <row r="4" spans="1:48" ht="18" customHeight="1" x14ac:dyDescent="0.25">
      <c r="B4" s="256"/>
      <c r="C4" s="300"/>
      <c r="D4" s="300"/>
      <c r="E4" s="300"/>
      <c r="F4" s="300"/>
      <c r="G4" s="300"/>
      <c r="H4" s="300"/>
      <c r="I4" s="300"/>
      <c r="J4" s="300"/>
      <c r="K4" s="300"/>
      <c r="L4" s="300"/>
      <c r="M4" s="300"/>
      <c r="N4" s="300"/>
      <c r="O4" s="258" t="s">
        <v>22</v>
      </c>
      <c r="P4" s="300"/>
      <c r="Q4" s="300"/>
      <c r="R4" s="300"/>
      <c r="S4" s="300"/>
      <c r="T4" s="300"/>
      <c r="U4" s="300"/>
      <c r="V4" s="300"/>
      <c r="W4" s="300"/>
      <c r="X4" s="300"/>
      <c r="Y4" s="300"/>
      <c r="Z4" s="300"/>
      <c r="AA4" s="300"/>
      <c r="AB4" s="300"/>
      <c r="AC4" s="300"/>
      <c r="AD4" s="300"/>
      <c r="AE4" s="300"/>
      <c r="AF4" s="300"/>
      <c r="AG4" s="300"/>
      <c r="AH4" s="257"/>
      <c r="AI4" s="257"/>
      <c r="AJ4" s="257"/>
      <c r="AK4" s="257"/>
      <c r="AL4" s="257"/>
      <c r="AM4" s="259"/>
      <c r="AN4" s="199"/>
      <c r="AO4" s="199"/>
      <c r="AP4" s="199"/>
      <c r="AQ4" s="199"/>
      <c r="AR4" s="199"/>
      <c r="AS4" s="199"/>
      <c r="AT4" s="199"/>
      <c r="AU4" s="199"/>
      <c r="AV4" s="199"/>
    </row>
    <row r="5" spans="1:48" ht="18" customHeight="1" thickBot="1" x14ac:dyDescent="0.3">
      <c r="B5" s="256"/>
      <c r="C5" s="300"/>
      <c r="D5" s="300"/>
      <c r="E5" s="300"/>
      <c r="F5" s="300"/>
      <c r="G5" s="300"/>
      <c r="H5" s="300"/>
      <c r="I5" s="300"/>
      <c r="J5" s="300"/>
      <c r="K5" s="300"/>
      <c r="L5" s="300"/>
      <c r="M5" s="300"/>
      <c r="N5" s="300"/>
      <c r="O5" s="260" t="str">
        <f>"Période    du    "&amp;TEXT(B2,"jj mmmm aaaa")&amp;"    au    "&amp;TEXT(B1,"jj mmmm aaaa")</f>
        <v>Période    du    01 mars 2025    au    31 mars 2025</v>
      </c>
      <c r="P5" s="300"/>
      <c r="Q5" s="300"/>
      <c r="R5" s="300"/>
      <c r="S5" s="300"/>
      <c r="T5" s="300"/>
      <c r="U5" s="300"/>
      <c r="V5" s="300"/>
      <c r="W5" s="300"/>
      <c r="X5" s="300"/>
      <c r="Y5" s="300"/>
      <c r="Z5" s="300"/>
      <c r="AA5" s="300"/>
      <c r="AB5" s="300"/>
      <c r="AC5" s="300"/>
      <c r="AD5" s="300"/>
      <c r="AE5" s="300"/>
      <c r="AF5" s="300"/>
      <c r="AG5" s="300"/>
      <c r="AH5" s="257"/>
      <c r="AI5" s="257"/>
      <c r="AJ5" s="257"/>
      <c r="AK5" s="257"/>
      <c r="AL5" s="257"/>
      <c r="AM5" s="259"/>
      <c r="AN5" s="199"/>
      <c r="AO5" s="199"/>
      <c r="AP5" s="199"/>
      <c r="AQ5" s="199"/>
      <c r="AR5" s="199"/>
      <c r="AS5" s="199"/>
      <c r="AT5" s="199"/>
      <c r="AU5" s="199"/>
      <c r="AV5" s="199"/>
    </row>
    <row r="6" spans="1:48" ht="18" customHeight="1" thickTop="1" x14ac:dyDescent="0.25">
      <c r="B6" s="324" t="s">
        <v>53</v>
      </c>
      <c r="C6" s="155">
        <f>DATE('2 ANNEE'!F4,A1,1)</f>
        <v>45717</v>
      </c>
      <c r="D6" s="155">
        <f>C6+1</f>
        <v>45718</v>
      </c>
      <c r="E6" s="155">
        <f t="shared" ref="E6:AG6" si="0">D6+1</f>
        <v>45719</v>
      </c>
      <c r="F6" s="155">
        <f t="shared" si="0"/>
        <v>45720</v>
      </c>
      <c r="G6" s="155">
        <f t="shared" si="0"/>
        <v>45721</v>
      </c>
      <c r="H6" s="155">
        <f t="shared" si="0"/>
        <v>45722</v>
      </c>
      <c r="I6" s="155">
        <f t="shared" si="0"/>
        <v>45723</v>
      </c>
      <c r="J6" s="155">
        <f t="shared" si="0"/>
        <v>45724</v>
      </c>
      <c r="K6" s="155">
        <f t="shared" si="0"/>
        <v>45725</v>
      </c>
      <c r="L6" s="155">
        <f t="shared" si="0"/>
        <v>45726</v>
      </c>
      <c r="M6" s="155">
        <f t="shared" si="0"/>
        <v>45727</v>
      </c>
      <c r="N6" s="155">
        <f t="shared" si="0"/>
        <v>45728</v>
      </c>
      <c r="O6" s="155">
        <f t="shared" si="0"/>
        <v>45729</v>
      </c>
      <c r="P6" s="155">
        <f t="shared" si="0"/>
        <v>45730</v>
      </c>
      <c r="Q6" s="155">
        <f t="shared" si="0"/>
        <v>45731</v>
      </c>
      <c r="R6" s="155">
        <f t="shared" si="0"/>
        <v>45732</v>
      </c>
      <c r="S6" s="155">
        <f t="shared" si="0"/>
        <v>45733</v>
      </c>
      <c r="T6" s="155">
        <f t="shared" si="0"/>
        <v>45734</v>
      </c>
      <c r="U6" s="155">
        <f t="shared" si="0"/>
        <v>45735</v>
      </c>
      <c r="V6" s="155">
        <f t="shared" si="0"/>
        <v>45736</v>
      </c>
      <c r="W6" s="155">
        <f t="shared" si="0"/>
        <v>45737</v>
      </c>
      <c r="X6" s="155">
        <f t="shared" si="0"/>
        <v>45738</v>
      </c>
      <c r="Y6" s="155">
        <f t="shared" si="0"/>
        <v>45739</v>
      </c>
      <c r="Z6" s="155">
        <f t="shared" si="0"/>
        <v>45740</v>
      </c>
      <c r="AA6" s="155">
        <f t="shared" si="0"/>
        <v>45741</v>
      </c>
      <c r="AB6" s="155">
        <f t="shared" si="0"/>
        <v>45742</v>
      </c>
      <c r="AC6" s="155">
        <f t="shared" si="0"/>
        <v>45743</v>
      </c>
      <c r="AD6" s="155">
        <f t="shared" si="0"/>
        <v>45744</v>
      </c>
      <c r="AE6" s="155">
        <f t="shared" si="0"/>
        <v>45745</v>
      </c>
      <c r="AF6" s="155">
        <f t="shared" si="0"/>
        <v>45746</v>
      </c>
      <c r="AG6" s="261">
        <f t="shared" si="0"/>
        <v>45747</v>
      </c>
      <c r="AH6" s="374" t="s">
        <v>23</v>
      </c>
      <c r="AI6" s="355" t="s">
        <v>24</v>
      </c>
      <c r="AJ6" s="397" t="s">
        <v>25</v>
      </c>
      <c r="AK6" s="334" t="s">
        <v>30</v>
      </c>
      <c r="AL6" s="334" t="s">
        <v>48</v>
      </c>
      <c r="AM6" s="340" t="s">
        <v>26</v>
      </c>
      <c r="AN6" s="190"/>
      <c r="AO6" s="190"/>
      <c r="AP6" s="342" t="s">
        <v>27</v>
      </c>
      <c r="AQ6" s="328" t="s">
        <v>28</v>
      </c>
      <c r="AR6" s="330" t="s">
        <v>29</v>
      </c>
      <c r="AS6" s="372" t="s">
        <v>36</v>
      </c>
      <c r="AT6" s="199"/>
      <c r="AU6" s="199"/>
      <c r="AV6" s="199"/>
    </row>
    <row r="7" spans="1:48" ht="18" customHeight="1" thickBot="1" x14ac:dyDescent="0.3">
      <c r="B7" s="325"/>
      <c r="C7" s="173">
        <f>WEEKDAY(C6)</f>
        <v>7</v>
      </c>
      <c r="D7" s="173">
        <f t="shared" ref="D7:AG7" si="1">WEEKDAY(D6)</f>
        <v>1</v>
      </c>
      <c r="E7" s="173">
        <f t="shared" si="1"/>
        <v>2</v>
      </c>
      <c r="F7" s="173">
        <f t="shared" si="1"/>
        <v>3</v>
      </c>
      <c r="G7" s="173">
        <f t="shared" si="1"/>
        <v>4</v>
      </c>
      <c r="H7" s="173">
        <f t="shared" si="1"/>
        <v>5</v>
      </c>
      <c r="I7" s="173">
        <f t="shared" si="1"/>
        <v>6</v>
      </c>
      <c r="J7" s="173">
        <f t="shared" si="1"/>
        <v>7</v>
      </c>
      <c r="K7" s="173">
        <f t="shared" si="1"/>
        <v>1</v>
      </c>
      <c r="L7" s="173">
        <f t="shared" si="1"/>
        <v>2</v>
      </c>
      <c r="M7" s="173">
        <f t="shared" si="1"/>
        <v>3</v>
      </c>
      <c r="N7" s="173">
        <f t="shared" si="1"/>
        <v>4</v>
      </c>
      <c r="O7" s="173">
        <f t="shared" si="1"/>
        <v>5</v>
      </c>
      <c r="P7" s="173">
        <f t="shared" si="1"/>
        <v>6</v>
      </c>
      <c r="Q7" s="173">
        <f t="shared" si="1"/>
        <v>7</v>
      </c>
      <c r="R7" s="173">
        <f t="shared" si="1"/>
        <v>1</v>
      </c>
      <c r="S7" s="173">
        <f t="shared" si="1"/>
        <v>2</v>
      </c>
      <c r="T7" s="173">
        <f t="shared" si="1"/>
        <v>3</v>
      </c>
      <c r="U7" s="173">
        <f t="shared" si="1"/>
        <v>4</v>
      </c>
      <c r="V7" s="173">
        <f t="shared" si="1"/>
        <v>5</v>
      </c>
      <c r="W7" s="173">
        <f t="shared" si="1"/>
        <v>6</v>
      </c>
      <c r="X7" s="173">
        <f t="shared" si="1"/>
        <v>7</v>
      </c>
      <c r="Y7" s="173">
        <f t="shared" si="1"/>
        <v>1</v>
      </c>
      <c r="Z7" s="173">
        <f t="shared" si="1"/>
        <v>2</v>
      </c>
      <c r="AA7" s="173">
        <f t="shared" si="1"/>
        <v>3</v>
      </c>
      <c r="AB7" s="173">
        <f t="shared" si="1"/>
        <v>4</v>
      </c>
      <c r="AC7" s="173">
        <f t="shared" si="1"/>
        <v>5</v>
      </c>
      <c r="AD7" s="173">
        <f t="shared" si="1"/>
        <v>6</v>
      </c>
      <c r="AE7" s="173">
        <f t="shared" si="1"/>
        <v>7</v>
      </c>
      <c r="AF7" s="173">
        <f t="shared" si="1"/>
        <v>1</v>
      </c>
      <c r="AG7" s="449">
        <f t="shared" si="1"/>
        <v>2</v>
      </c>
      <c r="AH7" s="375"/>
      <c r="AI7" s="356"/>
      <c r="AJ7" s="398"/>
      <c r="AK7" s="335"/>
      <c r="AL7" s="335"/>
      <c r="AM7" s="341"/>
      <c r="AN7" s="190"/>
      <c r="AO7" s="190"/>
      <c r="AP7" s="343"/>
      <c r="AQ7" s="329"/>
      <c r="AR7" s="331"/>
      <c r="AS7" s="373"/>
      <c r="AT7" s="199"/>
      <c r="AU7" s="199"/>
      <c r="AV7" s="199"/>
    </row>
    <row r="8" spans="1:48" ht="21.95" customHeight="1" thickTop="1" x14ac:dyDescent="0.25">
      <c r="B8" s="450" t="str">
        <f>REPT('2 AVRIL'!B8,1)</f>
        <v>1</v>
      </c>
      <c r="C8" s="451"/>
      <c r="D8" s="451"/>
      <c r="E8" s="451"/>
      <c r="F8" s="451"/>
      <c r="G8" s="451"/>
      <c r="H8" s="451"/>
      <c r="I8" s="451"/>
      <c r="J8" s="452"/>
      <c r="K8" s="452"/>
      <c r="L8" s="452"/>
      <c r="M8" s="452"/>
      <c r="N8" s="452"/>
      <c r="O8" s="452"/>
      <c r="P8" s="452"/>
      <c r="Q8" s="452"/>
      <c r="R8" s="452"/>
      <c r="S8" s="452"/>
      <c r="T8" s="452"/>
      <c r="U8" s="452"/>
      <c r="V8" s="452"/>
      <c r="W8" s="452"/>
      <c r="X8" s="452"/>
      <c r="Y8" s="452"/>
      <c r="Z8" s="452"/>
      <c r="AA8" s="452"/>
      <c r="AB8" s="452"/>
      <c r="AC8" s="452"/>
      <c r="AD8" s="452"/>
      <c r="AE8" s="452"/>
      <c r="AF8" s="452"/>
      <c r="AG8" s="453"/>
      <c r="AH8" s="262">
        <f t="shared" ref="AH8:AH22" si="2">SUM(AI8:AM8,AL8:AL8)</f>
        <v>0</v>
      </c>
      <c r="AI8" s="263">
        <f t="shared" ref="AI8:AI22" si="3">COUNTIF(C8:AG8,"J")</f>
        <v>0</v>
      </c>
      <c r="AJ8" s="264">
        <f t="shared" ref="AJ8:AJ22" si="4">COUNTIF(C8:AG8,"N")</f>
        <v>0</v>
      </c>
      <c r="AK8" s="265">
        <f t="shared" ref="AK8:AK22" si="5">COUNTIF(B8:AF8,"JF")</f>
        <v>0</v>
      </c>
      <c r="AL8" s="265">
        <f t="shared" ref="AL8:AL22" si="6">COUNTIF(C8:AG8,"NF")</f>
        <v>0</v>
      </c>
      <c r="AM8" s="266">
        <f t="shared" ref="AM8:AM22" si="7">COUNTIF(C8:AG8,"F")</f>
        <v>0</v>
      </c>
      <c r="AN8" s="267"/>
      <c r="AO8" s="267"/>
      <c r="AP8" s="194">
        <f t="shared" ref="AP8:AP22" si="8">COUNTIF(C8:AG8,"RC")</f>
        <v>0</v>
      </c>
      <c r="AQ8" s="130">
        <f t="shared" ref="AQ8:AQ22" si="9">COUNTIF(C8:AG8,"R")</f>
        <v>0</v>
      </c>
      <c r="AR8" s="268">
        <f t="shared" ref="AR8:AR22" si="10">COUNTIF(C8:AG8,"CP")</f>
        <v>0</v>
      </c>
      <c r="AS8" s="269">
        <f t="shared" ref="AS8:AS22" si="11">COUNTIF(C8:AG8,"AM")</f>
        <v>0</v>
      </c>
      <c r="AT8" s="199"/>
      <c r="AU8" s="199"/>
      <c r="AV8" s="199"/>
    </row>
    <row r="9" spans="1:48" ht="21.95" customHeight="1" x14ac:dyDescent="0.25">
      <c r="B9" s="454" t="str">
        <f>REPT('2 AVRIL'!B9,1)</f>
        <v>2</v>
      </c>
      <c r="C9" s="438"/>
      <c r="D9" s="438"/>
      <c r="E9" s="438"/>
      <c r="F9" s="438"/>
      <c r="G9" s="438"/>
      <c r="H9" s="438"/>
      <c r="I9" s="438"/>
      <c r="J9" s="438"/>
      <c r="K9" s="439"/>
      <c r="L9" s="439"/>
      <c r="M9" s="438"/>
      <c r="N9" s="438"/>
      <c r="O9" s="438"/>
      <c r="P9" s="438"/>
      <c r="Q9" s="438"/>
      <c r="R9" s="438"/>
      <c r="S9" s="438"/>
      <c r="T9" s="438"/>
      <c r="U9" s="438"/>
      <c r="V9" s="438"/>
      <c r="W9" s="438"/>
      <c r="X9" s="438"/>
      <c r="Y9" s="438"/>
      <c r="Z9" s="444"/>
      <c r="AA9" s="438"/>
      <c r="AB9" s="438"/>
      <c r="AC9" s="438"/>
      <c r="AD9" s="438"/>
      <c r="AE9" s="438"/>
      <c r="AF9" s="438"/>
      <c r="AG9" s="455"/>
      <c r="AH9" s="262">
        <f t="shared" si="2"/>
        <v>0</v>
      </c>
      <c r="AI9" s="263">
        <f t="shared" si="3"/>
        <v>0</v>
      </c>
      <c r="AJ9" s="264">
        <f t="shared" si="4"/>
        <v>0</v>
      </c>
      <c r="AK9" s="270">
        <f t="shared" si="5"/>
        <v>0</v>
      </c>
      <c r="AL9" s="270">
        <f t="shared" si="6"/>
        <v>0</v>
      </c>
      <c r="AM9" s="266">
        <f t="shared" si="7"/>
        <v>0</v>
      </c>
      <c r="AN9" s="267"/>
      <c r="AO9" s="267"/>
      <c r="AP9" s="194">
        <f t="shared" si="8"/>
        <v>0</v>
      </c>
      <c r="AQ9" s="130">
        <f t="shared" si="9"/>
        <v>0</v>
      </c>
      <c r="AR9" s="268">
        <f t="shared" si="10"/>
        <v>0</v>
      </c>
      <c r="AS9" s="269">
        <f t="shared" si="11"/>
        <v>0</v>
      </c>
      <c r="AT9" s="199"/>
      <c r="AU9" s="199"/>
      <c r="AV9" s="199"/>
    </row>
    <row r="10" spans="1:48" ht="21.95" customHeight="1" x14ac:dyDescent="0.25">
      <c r="B10" s="454" t="str">
        <f>REPT('2 AVRIL'!B10,1)</f>
        <v>3</v>
      </c>
      <c r="C10" s="438"/>
      <c r="D10" s="438"/>
      <c r="E10" s="438"/>
      <c r="F10" s="438"/>
      <c r="G10" s="438"/>
      <c r="H10" s="438"/>
      <c r="I10" s="438"/>
      <c r="J10" s="439"/>
      <c r="K10" s="439"/>
      <c r="L10" s="439"/>
      <c r="M10" s="438"/>
      <c r="N10" s="438"/>
      <c r="O10" s="438"/>
      <c r="P10" s="438"/>
      <c r="Q10" s="438"/>
      <c r="R10" s="438"/>
      <c r="S10" s="438"/>
      <c r="T10" s="438"/>
      <c r="U10" s="438"/>
      <c r="V10" s="438"/>
      <c r="W10" s="438"/>
      <c r="X10" s="438"/>
      <c r="Y10" s="438"/>
      <c r="Z10" s="438"/>
      <c r="AA10" s="438"/>
      <c r="AB10" s="438"/>
      <c r="AC10" s="438"/>
      <c r="AD10" s="438"/>
      <c r="AE10" s="438"/>
      <c r="AF10" s="438"/>
      <c r="AG10" s="455"/>
      <c r="AH10" s="262">
        <f t="shared" si="2"/>
        <v>0</v>
      </c>
      <c r="AI10" s="263">
        <f t="shared" si="3"/>
        <v>0</v>
      </c>
      <c r="AJ10" s="264">
        <f t="shared" si="4"/>
        <v>0</v>
      </c>
      <c r="AK10" s="270">
        <f t="shared" si="5"/>
        <v>0</v>
      </c>
      <c r="AL10" s="270">
        <f t="shared" si="6"/>
        <v>0</v>
      </c>
      <c r="AM10" s="266">
        <f t="shared" si="7"/>
        <v>0</v>
      </c>
      <c r="AN10" s="267"/>
      <c r="AO10" s="267"/>
      <c r="AP10" s="194">
        <f t="shared" si="8"/>
        <v>0</v>
      </c>
      <c r="AQ10" s="130">
        <f t="shared" si="9"/>
        <v>0</v>
      </c>
      <c r="AR10" s="268">
        <f t="shared" si="10"/>
        <v>0</v>
      </c>
      <c r="AS10" s="269">
        <f t="shared" si="11"/>
        <v>0</v>
      </c>
      <c r="AT10" s="199"/>
      <c r="AU10" s="199"/>
      <c r="AV10" s="199"/>
    </row>
    <row r="11" spans="1:48" ht="21.95" customHeight="1" x14ac:dyDescent="0.25">
      <c r="B11" s="454" t="str">
        <f>REPT('2 AVRIL'!B11,1)</f>
        <v>4</v>
      </c>
      <c r="C11" s="438"/>
      <c r="D11" s="438"/>
      <c r="E11" s="438"/>
      <c r="F11" s="438"/>
      <c r="G11" s="438"/>
      <c r="H11" s="438"/>
      <c r="I11" s="438"/>
      <c r="J11" s="438"/>
      <c r="K11" s="438"/>
      <c r="L11" s="438"/>
      <c r="M11" s="438"/>
      <c r="N11" s="438"/>
      <c r="O11" s="438"/>
      <c r="P11" s="438"/>
      <c r="Q11" s="438"/>
      <c r="R11" s="438"/>
      <c r="S11" s="438"/>
      <c r="T11" s="438"/>
      <c r="U11" s="438"/>
      <c r="V11" s="438"/>
      <c r="W11" s="438"/>
      <c r="X11" s="438"/>
      <c r="Y11" s="438"/>
      <c r="Z11" s="438"/>
      <c r="AA11" s="438"/>
      <c r="AB11" s="438"/>
      <c r="AC11" s="438"/>
      <c r="AD11" s="438"/>
      <c r="AE11" s="438"/>
      <c r="AF11" s="438"/>
      <c r="AG11" s="455"/>
      <c r="AH11" s="262">
        <f t="shared" si="2"/>
        <v>0</v>
      </c>
      <c r="AI11" s="263">
        <f t="shared" si="3"/>
        <v>0</v>
      </c>
      <c r="AJ11" s="264">
        <f t="shared" si="4"/>
        <v>0</v>
      </c>
      <c r="AK11" s="270">
        <f t="shared" si="5"/>
        <v>0</v>
      </c>
      <c r="AL11" s="270">
        <f t="shared" si="6"/>
        <v>0</v>
      </c>
      <c r="AM11" s="266">
        <f t="shared" si="7"/>
        <v>0</v>
      </c>
      <c r="AN11" s="267"/>
      <c r="AO11" s="267"/>
      <c r="AP11" s="194">
        <f t="shared" si="8"/>
        <v>0</v>
      </c>
      <c r="AQ11" s="130">
        <f t="shared" si="9"/>
        <v>0</v>
      </c>
      <c r="AR11" s="268">
        <f t="shared" si="10"/>
        <v>0</v>
      </c>
      <c r="AS11" s="269">
        <f t="shared" si="11"/>
        <v>0</v>
      </c>
      <c r="AT11" s="199"/>
      <c r="AU11" s="199"/>
      <c r="AV11" s="199"/>
    </row>
    <row r="12" spans="1:48" ht="21.95" customHeight="1" x14ac:dyDescent="0.25">
      <c r="B12" s="454" t="str">
        <f>REPT('2 AVRIL'!B12,1)</f>
        <v>5</v>
      </c>
      <c r="C12" s="438"/>
      <c r="D12" s="438"/>
      <c r="E12" s="438"/>
      <c r="F12" s="438"/>
      <c r="G12" s="438"/>
      <c r="H12" s="438"/>
      <c r="I12" s="438"/>
      <c r="J12" s="438"/>
      <c r="K12" s="438"/>
      <c r="L12" s="438"/>
      <c r="M12" s="438"/>
      <c r="N12" s="438"/>
      <c r="O12" s="438"/>
      <c r="P12" s="438"/>
      <c r="Q12" s="438"/>
      <c r="R12" s="438"/>
      <c r="S12" s="438"/>
      <c r="T12" s="438"/>
      <c r="U12" s="438"/>
      <c r="V12" s="438"/>
      <c r="W12" s="438"/>
      <c r="X12" s="438"/>
      <c r="Y12" s="438"/>
      <c r="Z12" s="438"/>
      <c r="AA12" s="438"/>
      <c r="AB12" s="438"/>
      <c r="AC12" s="438"/>
      <c r="AD12" s="438"/>
      <c r="AE12" s="438"/>
      <c r="AF12" s="438"/>
      <c r="AG12" s="455"/>
      <c r="AH12" s="262">
        <f t="shared" si="2"/>
        <v>0</v>
      </c>
      <c r="AI12" s="263">
        <f t="shared" si="3"/>
        <v>0</v>
      </c>
      <c r="AJ12" s="264">
        <f t="shared" si="4"/>
        <v>0</v>
      </c>
      <c r="AK12" s="270">
        <f t="shared" si="5"/>
        <v>0</v>
      </c>
      <c r="AL12" s="270">
        <f t="shared" si="6"/>
        <v>0</v>
      </c>
      <c r="AM12" s="266">
        <f t="shared" si="7"/>
        <v>0</v>
      </c>
      <c r="AN12" s="267"/>
      <c r="AO12" s="267"/>
      <c r="AP12" s="194">
        <f t="shared" si="8"/>
        <v>0</v>
      </c>
      <c r="AQ12" s="130">
        <f t="shared" si="9"/>
        <v>0</v>
      </c>
      <c r="AR12" s="268">
        <f t="shared" si="10"/>
        <v>0</v>
      </c>
      <c r="AS12" s="269">
        <f t="shared" si="11"/>
        <v>0</v>
      </c>
      <c r="AT12" s="199"/>
      <c r="AU12" s="199"/>
      <c r="AV12" s="199"/>
    </row>
    <row r="13" spans="1:48" ht="21.95" customHeight="1" x14ac:dyDescent="0.25">
      <c r="B13" s="454" t="str">
        <f>REPT('2 AVRIL'!B13,1)</f>
        <v>6</v>
      </c>
      <c r="C13" s="438"/>
      <c r="D13" s="438"/>
      <c r="E13" s="438"/>
      <c r="F13" s="438"/>
      <c r="G13" s="438"/>
      <c r="H13" s="438"/>
      <c r="I13" s="438"/>
      <c r="J13" s="438"/>
      <c r="K13" s="438"/>
      <c r="L13" s="438"/>
      <c r="M13" s="438"/>
      <c r="N13" s="438"/>
      <c r="O13" s="438"/>
      <c r="P13" s="438"/>
      <c r="Q13" s="438"/>
      <c r="R13" s="438"/>
      <c r="S13" s="438"/>
      <c r="T13" s="438"/>
      <c r="U13" s="438"/>
      <c r="V13" s="438"/>
      <c r="W13" s="438"/>
      <c r="X13" s="438"/>
      <c r="Y13" s="438"/>
      <c r="Z13" s="444"/>
      <c r="AA13" s="438"/>
      <c r="AB13" s="438"/>
      <c r="AC13" s="438"/>
      <c r="AD13" s="438"/>
      <c r="AE13" s="438"/>
      <c r="AF13" s="438"/>
      <c r="AG13" s="455"/>
      <c r="AH13" s="262">
        <f t="shared" si="2"/>
        <v>0</v>
      </c>
      <c r="AI13" s="263">
        <f t="shared" si="3"/>
        <v>0</v>
      </c>
      <c r="AJ13" s="264">
        <f t="shared" si="4"/>
        <v>0</v>
      </c>
      <c r="AK13" s="270">
        <f t="shared" si="5"/>
        <v>0</v>
      </c>
      <c r="AL13" s="270">
        <f t="shared" si="6"/>
        <v>0</v>
      </c>
      <c r="AM13" s="266">
        <f t="shared" si="7"/>
        <v>0</v>
      </c>
      <c r="AN13" s="267"/>
      <c r="AO13" s="267"/>
      <c r="AP13" s="194">
        <f t="shared" si="8"/>
        <v>0</v>
      </c>
      <c r="AQ13" s="130">
        <f t="shared" si="9"/>
        <v>0</v>
      </c>
      <c r="AR13" s="268">
        <f t="shared" si="10"/>
        <v>0</v>
      </c>
      <c r="AS13" s="269">
        <f t="shared" si="11"/>
        <v>0</v>
      </c>
      <c r="AT13" s="199"/>
      <c r="AU13" s="199"/>
      <c r="AV13" s="199"/>
    </row>
    <row r="14" spans="1:48" ht="21.95" customHeight="1" x14ac:dyDescent="0.25">
      <c r="B14" s="454" t="str">
        <f>REPT('2 AVRIL'!B14,1)</f>
        <v>7</v>
      </c>
      <c r="C14" s="438"/>
      <c r="D14" s="438"/>
      <c r="E14" s="438"/>
      <c r="F14" s="438"/>
      <c r="G14" s="438"/>
      <c r="H14" s="438"/>
      <c r="I14" s="438"/>
      <c r="J14" s="438"/>
      <c r="K14" s="438"/>
      <c r="L14" s="438"/>
      <c r="M14" s="438"/>
      <c r="N14" s="438"/>
      <c r="O14" s="438"/>
      <c r="P14" s="438"/>
      <c r="Q14" s="438"/>
      <c r="R14" s="438"/>
      <c r="S14" s="438"/>
      <c r="T14" s="438"/>
      <c r="U14" s="438"/>
      <c r="V14" s="438"/>
      <c r="W14" s="438"/>
      <c r="X14" s="438"/>
      <c r="Y14" s="438"/>
      <c r="Z14" s="438"/>
      <c r="AA14" s="438"/>
      <c r="AB14" s="438"/>
      <c r="AC14" s="438"/>
      <c r="AD14" s="438"/>
      <c r="AE14" s="438"/>
      <c r="AF14" s="438"/>
      <c r="AG14" s="455"/>
      <c r="AH14" s="262">
        <f t="shared" si="2"/>
        <v>0</v>
      </c>
      <c r="AI14" s="263">
        <f t="shared" si="3"/>
        <v>0</v>
      </c>
      <c r="AJ14" s="264">
        <f t="shared" si="4"/>
        <v>0</v>
      </c>
      <c r="AK14" s="270">
        <f t="shared" si="5"/>
        <v>0</v>
      </c>
      <c r="AL14" s="270">
        <f t="shared" si="6"/>
        <v>0</v>
      </c>
      <c r="AM14" s="266">
        <f t="shared" si="7"/>
        <v>0</v>
      </c>
      <c r="AN14" s="267"/>
      <c r="AO14" s="267"/>
      <c r="AP14" s="194">
        <f t="shared" si="8"/>
        <v>0</v>
      </c>
      <c r="AQ14" s="130">
        <f t="shared" si="9"/>
        <v>0</v>
      </c>
      <c r="AR14" s="268">
        <f t="shared" si="10"/>
        <v>0</v>
      </c>
      <c r="AS14" s="269">
        <f t="shared" si="11"/>
        <v>0</v>
      </c>
      <c r="AT14" s="199"/>
      <c r="AU14" s="199"/>
      <c r="AV14" s="199"/>
    </row>
    <row r="15" spans="1:48" ht="21.95" customHeight="1" x14ac:dyDescent="0.25">
      <c r="B15" s="454" t="str">
        <f>REPT('2 AVRIL'!B15,1)</f>
        <v>8</v>
      </c>
      <c r="C15" s="438"/>
      <c r="D15" s="438"/>
      <c r="E15" s="438"/>
      <c r="F15" s="438"/>
      <c r="G15" s="438"/>
      <c r="H15" s="438"/>
      <c r="I15" s="438"/>
      <c r="J15" s="438"/>
      <c r="K15" s="438"/>
      <c r="L15" s="438"/>
      <c r="M15" s="438"/>
      <c r="N15" s="438"/>
      <c r="O15" s="438"/>
      <c r="P15" s="438"/>
      <c r="Q15" s="438"/>
      <c r="R15" s="438"/>
      <c r="S15" s="438"/>
      <c r="T15" s="438"/>
      <c r="U15" s="438"/>
      <c r="V15" s="438"/>
      <c r="W15" s="438"/>
      <c r="X15" s="438"/>
      <c r="Y15" s="438"/>
      <c r="Z15" s="438"/>
      <c r="AA15" s="438"/>
      <c r="AB15" s="438"/>
      <c r="AC15" s="438"/>
      <c r="AD15" s="438"/>
      <c r="AE15" s="438"/>
      <c r="AF15" s="438"/>
      <c r="AG15" s="455"/>
      <c r="AH15" s="262">
        <f t="shared" si="2"/>
        <v>0</v>
      </c>
      <c r="AI15" s="263">
        <f t="shared" si="3"/>
        <v>0</v>
      </c>
      <c r="AJ15" s="264">
        <f t="shared" si="4"/>
        <v>0</v>
      </c>
      <c r="AK15" s="270">
        <f t="shared" si="5"/>
        <v>0</v>
      </c>
      <c r="AL15" s="270">
        <f t="shared" si="6"/>
        <v>0</v>
      </c>
      <c r="AM15" s="266">
        <f t="shared" si="7"/>
        <v>0</v>
      </c>
      <c r="AN15" s="267"/>
      <c r="AO15" s="267"/>
      <c r="AP15" s="194">
        <f t="shared" si="8"/>
        <v>0</v>
      </c>
      <c r="AQ15" s="130">
        <f t="shared" si="9"/>
        <v>0</v>
      </c>
      <c r="AR15" s="268">
        <f t="shared" si="10"/>
        <v>0</v>
      </c>
      <c r="AS15" s="269">
        <f t="shared" si="11"/>
        <v>0</v>
      </c>
      <c r="AT15" s="199"/>
      <c r="AU15" s="199"/>
      <c r="AV15" s="199"/>
    </row>
    <row r="16" spans="1:48" ht="21.95" customHeight="1" x14ac:dyDescent="0.25">
      <c r="B16" s="454" t="str">
        <f>REPT('2 AVRIL'!B16,1)</f>
        <v>9</v>
      </c>
      <c r="C16" s="438"/>
      <c r="D16" s="438"/>
      <c r="E16" s="438"/>
      <c r="F16" s="438"/>
      <c r="G16" s="438"/>
      <c r="H16" s="438"/>
      <c r="I16" s="438"/>
      <c r="J16" s="438"/>
      <c r="K16" s="438"/>
      <c r="L16" s="438"/>
      <c r="M16" s="438"/>
      <c r="N16" s="438"/>
      <c r="O16" s="438"/>
      <c r="P16" s="438"/>
      <c r="Q16" s="438"/>
      <c r="R16" s="438"/>
      <c r="S16" s="438"/>
      <c r="T16" s="438"/>
      <c r="U16" s="438"/>
      <c r="V16" s="438"/>
      <c r="W16" s="438"/>
      <c r="X16" s="438"/>
      <c r="Y16" s="438"/>
      <c r="Z16" s="438"/>
      <c r="AA16" s="438"/>
      <c r="AB16" s="438"/>
      <c r="AC16" s="438"/>
      <c r="AD16" s="438"/>
      <c r="AE16" s="438"/>
      <c r="AF16" s="438"/>
      <c r="AG16" s="455"/>
      <c r="AH16" s="262">
        <f t="shared" si="2"/>
        <v>0</v>
      </c>
      <c r="AI16" s="263">
        <f t="shared" si="3"/>
        <v>0</v>
      </c>
      <c r="AJ16" s="264">
        <f t="shared" si="4"/>
        <v>0</v>
      </c>
      <c r="AK16" s="270">
        <f t="shared" si="5"/>
        <v>0</v>
      </c>
      <c r="AL16" s="270">
        <f t="shared" si="6"/>
        <v>0</v>
      </c>
      <c r="AM16" s="266">
        <f t="shared" si="7"/>
        <v>0</v>
      </c>
      <c r="AN16" s="267"/>
      <c r="AO16" s="267"/>
      <c r="AP16" s="194">
        <f t="shared" si="8"/>
        <v>0</v>
      </c>
      <c r="AQ16" s="130">
        <f t="shared" si="9"/>
        <v>0</v>
      </c>
      <c r="AR16" s="268">
        <f t="shared" si="10"/>
        <v>0</v>
      </c>
      <c r="AS16" s="269">
        <f t="shared" si="11"/>
        <v>0</v>
      </c>
      <c r="AT16" s="199"/>
      <c r="AU16" s="199"/>
      <c r="AV16" s="199"/>
    </row>
    <row r="17" spans="1:48" ht="21.95" customHeight="1" x14ac:dyDescent="0.25">
      <c r="B17" s="454" t="str">
        <f>REPT('2 AVRIL'!B17,1)</f>
        <v>10</v>
      </c>
      <c r="C17" s="438"/>
      <c r="D17" s="438"/>
      <c r="E17" s="438"/>
      <c r="F17" s="438"/>
      <c r="G17" s="438"/>
      <c r="H17" s="438"/>
      <c r="I17" s="438"/>
      <c r="J17" s="438"/>
      <c r="K17" s="438"/>
      <c r="L17" s="438"/>
      <c r="M17" s="438"/>
      <c r="N17" s="438"/>
      <c r="O17" s="438"/>
      <c r="P17" s="438"/>
      <c r="Q17" s="438"/>
      <c r="R17" s="438"/>
      <c r="S17" s="438"/>
      <c r="T17" s="438"/>
      <c r="U17" s="438"/>
      <c r="V17" s="438"/>
      <c r="W17" s="438"/>
      <c r="X17" s="438"/>
      <c r="Y17" s="438"/>
      <c r="Z17" s="438"/>
      <c r="AA17" s="438"/>
      <c r="AB17" s="438"/>
      <c r="AC17" s="438"/>
      <c r="AD17" s="438"/>
      <c r="AE17" s="438"/>
      <c r="AF17" s="438"/>
      <c r="AG17" s="455"/>
      <c r="AH17" s="262">
        <f t="shared" si="2"/>
        <v>0</v>
      </c>
      <c r="AI17" s="263">
        <f t="shared" si="3"/>
        <v>0</v>
      </c>
      <c r="AJ17" s="264">
        <f t="shared" si="4"/>
        <v>0</v>
      </c>
      <c r="AK17" s="270">
        <f t="shared" si="5"/>
        <v>0</v>
      </c>
      <c r="AL17" s="270">
        <f t="shared" si="6"/>
        <v>0</v>
      </c>
      <c r="AM17" s="266">
        <f t="shared" si="7"/>
        <v>0</v>
      </c>
      <c r="AN17" s="267"/>
      <c r="AO17" s="267"/>
      <c r="AP17" s="194">
        <f t="shared" si="8"/>
        <v>0</v>
      </c>
      <c r="AQ17" s="130">
        <f t="shared" si="9"/>
        <v>0</v>
      </c>
      <c r="AR17" s="268">
        <f t="shared" si="10"/>
        <v>0</v>
      </c>
      <c r="AS17" s="269">
        <f t="shared" si="11"/>
        <v>0</v>
      </c>
      <c r="AT17" s="199"/>
      <c r="AU17" s="199"/>
      <c r="AV17" s="199"/>
    </row>
    <row r="18" spans="1:48" ht="21.95" customHeight="1" x14ac:dyDescent="0.25">
      <c r="B18" s="454" t="str">
        <f>REPT('2 AVRIL'!B18,1)</f>
        <v>11</v>
      </c>
      <c r="C18" s="438"/>
      <c r="D18" s="438"/>
      <c r="E18" s="438"/>
      <c r="F18" s="438"/>
      <c r="G18" s="438"/>
      <c r="H18" s="438"/>
      <c r="I18" s="438"/>
      <c r="J18" s="438"/>
      <c r="K18" s="438"/>
      <c r="L18" s="438"/>
      <c r="M18" s="438"/>
      <c r="N18" s="438"/>
      <c r="O18" s="438"/>
      <c r="P18" s="438"/>
      <c r="Q18" s="438"/>
      <c r="R18" s="438"/>
      <c r="S18" s="438"/>
      <c r="T18" s="438"/>
      <c r="U18" s="438"/>
      <c r="V18" s="438"/>
      <c r="W18" s="438"/>
      <c r="X18" s="438"/>
      <c r="Y18" s="438"/>
      <c r="Z18" s="438"/>
      <c r="AA18" s="438"/>
      <c r="AB18" s="438"/>
      <c r="AC18" s="438"/>
      <c r="AD18" s="438"/>
      <c r="AE18" s="438"/>
      <c r="AF18" s="438"/>
      <c r="AG18" s="455"/>
      <c r="AH18" s="262">
        <f t="shared" si="2"/>
        <v>0</v>
      </c>
      <c r="AI18" s="263">
        <f t="shared" si="3"/>
        <v>0</v>
      </c>
      <c r="AJ18" s="264">
        <f t="shared" si="4"/>
        <v>0</v>
      </c>
      <c r="AK18" s="270">
        <f t="shared" si="5"/>
        <v>0</v>
      </c>
      <c r="AL18" s="270">
        <f t="shared" si="6"/>
        <v>0</v>
      </c>
      <c r="AM18" s="266">
        <f t="shared" si="7"/>
        <v>0</v>
      </c>
      <c r="AN18" s="267"/>
      <c r="AO18" s="267"/>
      <c r="AP18" s="194">
        <f t="shared" si="8"/>
        <v>0</v>
      </c>
      <c r="AQ18" s="130">
        <f t="shared" si="9"/>
        <v>0</v>
      </c>
      <c r="AR18" s="268">
        <f t="shared" si="10"/>
        <v>0</v>
      </c>
      <c r="AS18" s="269">
        <f t="shared" si="11"/>
        <v>0</v>
      </c>
      <c r="AT18" s="199"/>
      <c r="AU18" s="199"/>
      <c r="AV18" s="199"/>
    </row>
    <row r="19" spans="1:48" ht="21.95" customHeight="1" x14ac:dyDescent="0.25">
      <c r="B19" s="454" t="str">
        <f>REPT('2 AVRIL'!B19,1)</f>
        <v>12</v>
      </c>
      <c r="C19" s="438"/>
      <c r="D19" s="438"/>
      <c r="E19" s="438"/>
      <c r="F19" s="438"/>
      <c r="G19" s="438"/>
      <c r="H19" s="438"/>
      <c r="I19" s="438"/>
      <c r="J19" s="438"/>
      <c r="K19" s="438"/>
      <c r="L19" s="438"/>
      <c r="M19" s="438"/>
      <c r="N19" s="438"/>
      <c r="O19" s="438"/>
      <c r="P19" s="438"/>
      <c r="Q19" s="438"/>
      <c r="R19" s="438"/>
      <c r="S19" s="438"/>
      <c r="T19" s="438"/>
      <c r="U19" s="438"/>
      <c r="V19" s="438"/>
      <c r="W19" s="438"/>
      <c r="X19" s="438"/>
      <c r="Y19" s="438"/>
      <c r="Z19" s="438"/>
      <c r="AA19" s="438"/>
      <c r="AB19" s="438"/>
      <c r="AC19" s="438"/>
      <c r="AD19" s="438"/>
      <c r="AE19" s="438"/>
      <c r="AF19" s="438"/>
      <c r="AG19" s="455"/>
      <c r="AH19" s="262">
        <f t="shared" si="2"/>
        <v>0</v>
      </c>
      <c r="AI19" s="263">
        <f t="shared" si="3"/>
        <v>0</v>
      </c>
      <c r="AJ19" s="264">
        <f t="shared" si="4"/>
        <v>0</v>
      </c>
      <c r="AK19" s="270">
        <f t="shared" si="5"/>
        <v>0</v>
      </c>
      <c r="AL19" s="270">
        <f t="shared" si="6"/>
        <v>0</v>
      </c>
      <c r="AM19" s="266">
        <f t="shared" si="7"/>
        <v>0</v>
      </c>
      <c r="AN19" s="267"/>
      <c r="AO19" s="267"/>
      <c r="AP19" s="194">
        <f t="shared" si="8"/>
        <v>0</v>
      </c>
      <c r="AQ19" s="130">
        <f t="shared" si="9"/>
        <v>0</v>
      </c>
      <c r="AR19" s="268">
        <f t="shared" si="10"/>
        <v>0</v>
      </c>
      <c r="AS19" s="269">
        <f t="shared" si="11"/>
        <v>0</v>
      </c>
      <c r="AT19" s="199"/>
      <c r="AU19" s="199"/>
      <c r="AV19" s="199"/>
    </row>
    <row r="20" spans="1:48" ht="21.95" customHeight="1" x14ac:dyDescent="0.25">
      <c r="B20" s="454" t="str">
        <f>REPT('2 AVRIL'!B20,1)</f>
        <v>13</v>
      </c>
      <c r="C20" s="438"/>
      <c r="D20" s="438"/>
      <c r="E20" s="438"/>
      <c r="F20" s="438"/>
      <c r="G20" s="438"/>
      <c r="H20" s="438"/>
      <c r="I20" s="438"/>
      <c r="J20" s="438"/>
      <c r="K20" s="438"/>
      <c r="L20" s="438"/>
      <c r="M20" s="438"/>
      <c r="N20" s="438"/>
      <c r="O20" s="438"/>
      <c r="P20" s="438"/>
      <c r="Q20" s="438"/>
      <c r="R20" s="438"/>
      <c r="S20" s="438"/>
      <c r="T20" s="438"/>
      <c r="U20" s="438"/>
      <c r="V20" s="438"/>
      <c r="W20" s="438"/>
      <c r="X20" s="438"/>
      <c r="Y20" s="438"/>
      <c r="Z20" s="438"/>
      <c r="AA20" s="438"/>
      <c r="AB20" s="438"/>
      <c r="AC20" s="438"/>
      <c r="AD20" s="438"/>
      <c r="AE20" s="438"/>
      <c r="AF20" s="438"/>
      <c r="AG20" s="455"/>
      <c r="AH20" s="262">
        <f t="shared" si="2"/>
        <v>0</v>
      </c>
      <c r="AI20" s="263">
        <f t="shared" si="3"/>
        <v>0</v>
      </c>
      <c r="AJ20" s="264">
        <f t="shared" si="4"/>
        <v>0</v>
      </c>
      <c r="AK20" s="270">
        <f t="shared" si="5"/>
        <v>0</v>
      </c>
      <c r="AL20" s="270">
        <f t="shared" si="6"/>
        <v>0</v>
      </c>
      <c r="AM20" s="266">
        <f t="shared" si="7"/>
        <v>0</v>
      </c>
      <c r="AN20" s="267"/>
      <c r="AO20" s="267"/>
      <c r="AP20" s="194">
        <f t="shared" si="8"/>
        <v>0</v>
      </c>
      <c r="AQ20" s="130">
        <f t="shared" si="9"/>
        <v>0</v>
      </c>
      <c r="AR20" s="268">
        <f t="shared" si="10"/>
        <v>0</v>
      </c>
      <c r="AS20" s="269">
        <f t="shared" si="11"/>
        <v>0</v>
      </c>
      <c r="AT20" s="199"/>
      <c r="AU20" s="199"/>
      <c r="AV20" s="199"/>
    </row>
    <row r="21" spans="1:48" ht="21.95" customHeight="1" x14ac:dyDescent="0.25">
      <c r="B21" s="454" t="str">
        <f>REPT('2 AVRIL'!B21,1)</f>
        <v>14</v>
      </c>
      <c r="C21" s="438"/>
      <c r="D21" s="438"/>
      <c r="E21" s="438"/>
      <c r="F21" s="438"/>
      <c r="G21" s="438"/>
      <c r="H21" s="438"/>
      <c r="I21" s="438"/>
      <c r="J21" s="438"/>
      <c r="K21" s="438"/>
      <c r="L21" s="438"/>
      <c r="M21" s="438"/>
      <c r="N21" s="438"/>
      <c r="O21" s="438"/>
      <c r="P21" s="438"/>
      <c r="Q21" s="438"/>
      <c r="R21" s="438"/>
      <c r="S21" s="438"/>
      <c r="T21" s="438"/>
      <c r="U21" s="438"/>
      <c r="V21" s="438"/>
      <c r="W21" s="438"/>
      <c r="X21" s="438"/>
      <c r="Y21" s="438"/>
      <c r="Z21" s="438"/>
      <c r="AA21" s="438"/>
      <c r="AB21" s="438"/>
      <c r="AC21" s="438"/>
      <c r="AD21" s="438"/>
      <c r="AE21" s="438"/>
      <c r="AF21" s="438"/>
      <c r="AG21" s="455"/>
      <c r="AH21" s="262">
        <f t="shared" si="2"/>
        <v>0</v>
      </c>
      <c r="AI21" s="263">
        <f t="shared" si="3"/>
        <v>0</v>
      </c>
      <c r="AJ21" s="264">
        <f t="shared" si="4"/>
        <v>0</v>
      </c>
      <c r="AK21" s="270">
        <f t="shared" si="5"/>
        <v>0</v>
      </c>
      <c r="AL21" s="270">
        <f t="shared" si="6"/>
        <v>0</v>
      </c>
      <c r="AM21" s="266">
        <f t="shared" si="7"/>
        <v>0</v>
      </c>
      <c r="AN21" s="267"/>
      <c r="AO21" s="267"/>
      <c r="AP21" s="194">
        <f t="shared" si="8"/>
        <v>0</v>
      </c>
      <c r="AQ21" s="130">
        <f t="shared" si="9"/>
        <v>0</v>
      </c>
      <c r="AR21" s="268">
        <f t="shared" si="10"/>
        <v>0</v>
      </c>
      <c r="AS21" s="269">
        <f t="shared" si="11"/>
        <v>0</v>
      </c>
      <c r="AT21" s="199"/>
      <c r="AU21" s="199"/>
      <c r="AV21" s="199"/>
    </row>
    <row r="22" spans="1:48" ht="21.95" customHeight="1" thickBot="1" x14ac:dyDescent="0.3">
      <c r="B22" s="456" t="str">
        <f>REPT('2 AVRIL'!B22,1)</f>
        <v>15</v>
      </c>
      <c r="C22" s="457"/>
      <c r="D22" s="457"/>
      <c r="E22" s="457"/>
      <c r="F22" s="457"/>
      <c r="G22" s="457"/>
      <c r="H22" s="457"/>
      <c r="I22" s="457"/>
      <c r="J22" s="457"/>
      <c r="K22" s="457"/>
      <c r="L22" s="457"/>
      <c r="M22" s="457"/>
      <c r="N22" s="457"/>
      <c r="O22" s="457"/>
      <c r="P22" s="457"/>
      <c r="Q22" s="457"/>
      <c r="R22" s="457"/>
      <c r="S22" s="457"/>
      <c r="T22" s="457"/>
      <c r="U22" s="457"/>
      <c r="V22" s="457"/>
      <c r="W22" s="457"/>
      <c r="X22" s="457"/>
      <c r="Y22" s="457"/>
      <c r="Z22" s="457"/>
      <c r="AA22" s="457"/>
      <c r="AB22" s="457"/>
      <c r="AC22" s="457"/>
      <c r="AD22" s="457"/>
      <c r="AE22" s="457"/>
      <c r="AF22" s="457"/>
      <c r="AG22" s="458"/>
      <c r="AH22" s="271">
        <f t="shared" si="2"/>
        <v>0</v>
      </c>
      <c r="AI22" s="272">
        <f t="shared" si="3"/>
        <v>0</v>
      </c>
      <c r="AJ22" s="273">
        <f t="shared" si="4"/>
        <v>0</v>
      </c>
      <c r="AK22" s="274">
        <f t="shared" si="5"/>
        <v>0</v>
      </c>
      <c r="AL22" s="274">
        <f t="shared" si="6"/>
        <v>0</v>
      </c>
      <c r="AM22" s="275">
        <f t="shared" si="7"/>
        <v>0</v>
      </c>
      <c r="AN22" s="267"/>
      <c r="AO22" s="267"/>
      <c r="AP22" s="195">
        <f t="shared" si="8"/>
        <v>0</v>
      </c>
      <c r="AQ22" s="151">
        <f t="shared" si="9"/>
        <v>0</v>
      </c>
      <c r="AR22" s="276">
        <f t="shared" si="10"/>
        <v>0</v>
      </c>
      <c r="AS22" s="277">
        <f t="shared" si="11"/>
        <v>0</v>
      </c>
      <c r="AT22" s="199"/>
      <c r="AU22" s="199"/>
      <c r="AV22" s="199"/>
    </row>
    <row r="23" spans="1:48" ht="21.95"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c r="AP23" s="11"/>
      <c r="AQ23" s="11"/>
      <c r="AR23" s="11"/>
      <c r="AS23" s="11"/>
      <c r="AT23" s="13"/>
      <c r="AU23" s="199"/>
      <c r="AV23" s="199"/>
    </row>
    <row r="24" spans="1:48" ht="21.95" customHeight="1" x14ac:dyDescent="0.25">
      <c r="B24" s="278" t="s">
        <v>25</v>
      </c>
      <c r="C24" s="279">
        <f t="shared" ref="C24:AG24" si="13">COUNTIF(C8:C22,"N")</f>
        <v>0</v>
      </c>
      <c r="D24" s="279">
        <f t="shared" si="13"/>
        <v>0</v>
      </c>
      <c r="E24" s="279">
        <f t="shared" si="13"/>
        <v>0</v>
      </c>
      <c r="F24" s="279">
        <f t="shared" si="13"/>
        <v>0</v>
      </c>
      <c r="G24" s="279">
        <f t="shared" si="13"/>
        <v>0</v>
      </c>
      <c r="H24" s="279">
        <f t="shared" si="13"/>
        <v>0</v>
      </c>
      <c r="I24" s="279">
        <f t="shared" si="13"/>
        <v>0</v>
      </c>
      <c r="J24" s="279">
        <f t="shared" si="13"/>
        <v>0</v>
      </c>
      <c r="K24" s="279">
        <f t="shared" si="13"/>
        <v>0</v>
      </c>
      <c r="L24" s="279">
        <f t="shared" si="13"/>
        <v>0</v>
      </c>
      <c r="M24" s="279">
        <f t="shared" si="13"/>
        <v>0</v>
      </c>
      <c r="N24" s="279">
        <f t="shared" si="13"/>
        <v>0</v>
      </c>
      <c r="O24" s="279">
        <f t="shared" si="13"/>
        <v>0</v>
      </c>
      <c r="P24" s="279">
        <f t="shared" si="13"/>
        <v>0</v>
      </c>
      <c r="Q24" s="279">
        <f t="shared" si="13"/>
        <v>0</v>
      </c>
      <c r="R24" s="279">
        <f t="shared" si="13"/>
        <v>0</v>
      </c>
      <c r="S24" s="279">
        <f t="shared" si="13"/>
        <v>0</v>
      </c>
      <c r="T24" s="279">
        <f t="shared" si="13"/>
        <v>0</v>
      </c>
      <c r="U24" s="279">
        <f t="shared" si="13"/>
        <v>0</v>
      </c>
      <c r="V24" s="279">
        <f t="shared" si="13"/>
        <v>0</v>
      </c>
      <c r="W24" s="279">
        <f t="shared" si="13"/>
        <v>0</v>
      </c>
      <c r="X24" s="279">
        <f t="shared" si="13"/>
        <v>0</v>
      </c>
      <c r="Y24" s="279">
        <f t="shared" si="13"/>
        <v>0</v>
      </c>
      <c r="Z24" s="279">
        <f t="shared" si="13"/>
        <v>0</v>
      </c>
      <c r="AA24" s="279">
        <f t="shared" si="13"/>
        <v>0</v>
      </c>
      <c r="AB24" s="279">
        <f t="shared" si="13"/>
        <v>0</v>
      </c>
      <c r="AC24" s="279">
        <f t="shared" si="13"/>
        <v>0</v>
      </c>
      <c r="AD24" s="279">
        <f t="shared" si="13"/>
        <v>0</v>
      </c>
      <c r="AE24" s="279">
        <f t="shared" si="13"/>
        <v>0</v>
      </c>
      <c r="AF24" s="279">
        <f t="shared" si="13"/>
        <v>0</v>
      </c>
      <c r="AG24" s="280">
        <f t="shared" si="13"/>
        <v>0</v>
      </c>
      <c r="AP24" s="11"/>
      <c r="AQ24" s="11"/>
      <c r="AR24" s="11"/>
      <c r="AS24" s="11"/>
      <c r="AT24" s="13"/>
      <c r="AU24" s="199"/>
      <c r="AV24" s="199"/>
    </row>
    <row r="25" spans="1:48" ht="21.95"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c r="AP25" s="11"/>
      <c r="AQ25" s="11"/>
      <c r="AR25" s="11"/>
      <c r="AS25" s="11"/>
      <c r="AT25" s="13"/>
      <c r="AU25" s="199"/>
      <c r="AV25" s="199"/>
    </row>
    <row r="26" spans="1:48" s="37" customFormat="1" ht="21.95" customHeight="1" x14ac:dyDescent="0.3">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c r="AT26" s="199"/>
      <c r="AU26" s="199"/>
      <c r="AV26" s="199"/>
    </row>
    <row r="27" spans="1:48" s="37" customFormat="1" ht="21.95" customHeight="1" x14ac:dyDescent="0.25">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c r="AT27" s="199"/>
      <c r="AU27" s="199"/>
      <c r="AV27" s="199"/>
    </row>
    <row r="28" spans="1:48" s="37" customFormat="1" ht="21.95" customHeight="1" thickBot="1" x14ac:dyDescent="0.3">
      <c r="B28" s="127" t="s">
        <v>34</v>
      </c>
      <c r="C28" s="128">
        <f t="shared" ref="C28:AG28" si="17">SUM(C23:C24,C25:C27)</f>
        <v>0</v>
      </c>
      <c r="D28" s="128">
        <f t="shared" si="17"/>
        <v>0</v>
      </c>
      <c r="E28" s="128">
        <f t="shared" si="17"/>
        <v>0</v>
      </c>
      <c r="F28" s="128">
        <f t="shared" si="17"/>
        <v>0</v>
      </c>
      <c r="G28" s="128">
        <f t="shared" si="17"/>
        <v>0</v>
      </c>
      <c r="H28" s="128">
        <f t="shared" si="17"/>
        <v>0</v>
      </c>
      <c r="I28" s="128">
        <f t="shared" si="17"/>
        <v>0</v>
      </c>
      <c r="J28" s="128">
        <f t="shared" si="17"/>
        <v>0</v>
      </c>
      <c r="K28" s="128">
        <f t="shared" si="17"/>
        <v>0</v>
      </c>
      <c r="L28" s="128">
        <f t="shared" si="17"/>
        <v>0</v>
      </c>
      <c r="M28" s="128">
        <f t="shared" si="17"/>
        <v>0</v>
      </c>
      <c r="N28" s="128">
        <f t="shared" si="17"/>
        <v>0</v>
      </c>
      <c r="O28" s="128">
        <f t="shared" si="17"/>
        <v>0</v>
      </c>
      <c r="P28" s="128">
        <f t="shared" si="17"/>
        <v>0</v>
      </c>
      <c r="Q28" s="128">
        <f t="shared" si="17"/>
        <v>0</v>
      </c>
      <c r="R28" s="128">
        <f t="shared" si="17"/>
        <v>0</v>
      </c>
      <c r="S28" s="128">
        <f t="shared" si="17"/>
        <v>0</v>
      </c>
      <c r="T28" s="128">
        <f t="shared" si="17"/>
        <v>0</v>
      </c>
      <c r="U28" s="128">
        <f t="shared" si="17"/>
        <v>0</v>
      </c>
      <c r="V28" s="128">
        <f t="shared" si="17"/>
        <v>0</v>
      </c>
      <c r="W28" s="128">
        <f t="shared" si="17"/>
        <v>0</v>
      </c>
      <c r="X28" s="128">
        <f t="shared" si="17"/>
        <v>0</v>
      </c>
      <c r="Y28" s="128">
        <f t="shared" si="17"/>
        <v>0</v>
      </c>
      <c r="Z28" s="128">
        <f t="shared" si="17"/>
        <v>0</v>
      </c>
      <c r="AA28" s="128">
        <f t="shared" si="17"/>
        <v>0</v>
      </c>
      <c r="AB28" s="128">
        <f t="shared" si="17"/>
        <v>0</v>
      </c>
      <c r="AC28" s="128">
        <f t="shared" si="17"/>
        <v>0</v>
      </c>
      <c r="AD28" s="128">
        <f t="shared" si="17"/>
        <v>0</v>
      </c>
      <c r="AE28" s="128">
        <f t="shared" si="17"/>
        <v>0</v>
      </c>
      <c r="AF28" s="128">
        <f t="shared" si="17"/>
        <v>0</v>
      </c>
      <c r="AG28" s="222">
        <f t="shared" si="17"/>
        <v>0</v>
      </c>
      <c r="AT28" s="199"/>
      <c r="AU28" s="199"/>
      <c r="AV28" s="199"/>
    </row>
    <row r="29" spans="1:48" s="37" customFormat="1" ht="21.95" customHeight="1" thickTop="1" x14ac:dyDescent="0.25">
      <c r="C29" s="38"/>
      <c r="D29" s="38"/>
      <c r="E29" s="38"/>
      <c r="F29" s="38"/>
      <c r="G29" s="38"/>
      <c r="H29" s="38"/>
      <c r="I29" s="38"/>
      <c r="J29" s="38"/>
      <c r="K29" s="38"/>
      <c r="L29" s="38"/>
      <c r="M29" s="38"/>
      <c r="N29" s="38"/>
      <c r="O29" s="38"/>
      <c r="P29" s="38"/>
      <c r="Q29" s="38"/>
      <c r="R29" s="38"/>
      <c r="S29" s="38"/>
      <c r="T29" s="38"/>
      <c r="U29" s="38"/>
      <c r="V29" s="38"/>
      <c r="W29" s="38"/>
      <c r="X29" s="38"/>
      <c r="Y29" s="38"/>
      <c r="Z29" s="38"/>
      <c r="AA29" s="38"/>
      <c r="AB29" s="38"/>
      <c r="AC29" s="38"/>
      <c r="AD29" s="38"/>
      <c r="AE29" s="38"/>
      <c r="AF29" s="38"/>
      <c r="AG29" s="38"/>
      <c r="AT29" s="199"/>
      <c r="AU29" s="199"/>
      <c r="AV29" s="199"/>
    </row>
    <row r="30" spans="1:48" s="37" customFormat="1" ht="21.95" customHeight="1" x14ac:dyDescent="0.25">
      <c r="A30" s="199"/>
      <c r="C30" s="38"/>
      <c r="D30" s="38"/>
      <c r="E30" s="38"/>
      <c r="F30" s="38"/>
      <c r="G30" s="38"/>
      <c r="H30" s="38"/>
      <c r="I30" s="119" t="s">
        <v>26</v>
      </c>
      <c r="J30" s="350" t="s">
        <v>40</v>
      </c>
      <c r="K30" s="351"/>
      <c r="L30" s="351"/>
      <c r="M30" s="351"/>
      <c r="N30" s="351"/>
      <c r="O30" s="352"/>
      <c r="P30" s="281" t="s">
        <v>28</v>
      </c>
      <c r="Q30" s="391" t="s">
        <v>46</v>
      </c>
      <c r="R30" s="392"/>
      <c r="S30" s="392"/>
      <c r="T30" s="392"/>
      <c r="U30" s="393"/>
      <c r="V30" s="282" t="s">
        <v>29</v>
      </c>
      <c r="W30" s="394" t="s">
        <v>44</v>
      </c>
      <c r="X30" s="395"/>
      <c r="Y30" s="395"/>
      <c r="Z30" s="395"/>
      <c r="AA30" s="396"/>
      <c r="AB30" s="38"/>
      <c r="AC30" s="38"/>
      <c r="AD30" s="38"/>
      <c r="AE30" s="38"/>
      <c r="AF30" s="38"/>
      <c r="AG30" s="38"/>
      <c r="AT30" s="199"/>
      <c r="AU30" s="199"/>
      <c r="AV30" s="199"/>
    </row>
    <row r="31" spans="1:48" s="37" customFormat="1" ht="21.95" customHeight="1" x14ac:dyDescent="0.25">
      <c r="A31" s="199"/>
      <c r="C31" s="38"/>
      <c r="D31" s="38"/>
      <c r="E31" s="38"/>
      <c r="F31" s="38"/>
      <c r="G31" s="38"/>
      <c r="H31" s="38"/>
      <c r="I31" s="283" t="s">
        <v>39</v>
      </c>
      <c r="J31" s="379" t="s">
        <v>42</v>
      </c>
      <c r="K31" s="380"/>
      <c r="L31" s="380"/>
      <c r="M31" s="380"/>
      <c r="N31" s="380"/>
      <c r="O31" s="381"/>
      <c r="P31" s="281" t="s">
        <v>27</v>
      </c>
      <c r="Q31" s="382" t="s">
        <v>47</v>
      </c>
      <c r="R31" s="383"/>
      <c r="S31" s="383"/>
      <c r="T31" s="383"/>
      <c r="U31" s="384"/>
      <c r="V31" s="284" t="s">
        <v>36</v>
      </c>
      <c r="W31" s="385" t="s">
        <v>45</v>
      </c>
      <c r="X31" s="386"/>
      <c r="Y31" s="386"/>
      <c r="Z31" s="386"/>
      <c r="AA31" s="387"/>
      <c r="AB31" s="38"/>
      <c r="AC31" s="38"/>
      <c r="AD31" s="38"/>
      <c r="AE31" s="38"/>
      <c r="AF31" s="38"/>
      <c r="AG31" s="38"/>
      <c r="AT31" s="199"/>
      <c r="AU31" s="199"/>
      <c r="AV31" s="199"/>
    </row>
    <row r="32" spans="1:48" s="37" customFormat="1" ht="21.95" customHeight="1" x14ac:dyDescent="0.3">
      <c r="A32" s="199"/>
      <c r="C32" s="38"/>
      <c r="D32" s="38"/>
      <c r="E32" s="38"/>
      <c r="F32" s="38"/>
      <c r="G32" s="38"/>
      <c r="H32" s="38"/>
      <c r="I32" s="118" t="s">
        <v>38</v>
      </c>
      <c r="J32" s="344" t="s">
        <v>41</v>
      </c>
      <c r="K32" s="345"/>
      <c r="L32" s="345"/>
      <c r="M32" s="345"/>
      <c r="N32" s="345"/>
      <c r="O32" s="346"/>
      <c r="P32" s="184" t="s">
        <v>48</v>
      </c>
      <c r="Q32" s="388" t="s">
        <v>43</v>
      </c>
      <c r="R32" s="389"/>
      <c r="S32" s="389"/>
      <c r="T32" s="389"/>
      <c r="U32" s="390"/>
      <c r="V32" s="184" t="s">
        <v>30</v>
      </c>
      <c r="W32" s="388" t="s">
        <v>43</v>
      </c>
      <c r="X32" s="389"/>
      <c r="Y32" s="389"/>
      <c r="Z32" s="389"/>
      <c r="AA32" s="390"/>
      <c r="AB32" s="38"/>
      <c r="AC32" s="38"/>
      <c r="AD32" s="38"/>
      <c r="AE32" s="38"/>
      <c r="AF32" s="38"/>
      <c r="AG32" s="38"/>
      <c r="AT32" s="199"/>
      <c r="AU32" s="199"/>
      <c r="AV32" s="199"/>
    </row>
    <row r="33" spans="1:48" s="37" customFormat="1" x14ac:dyDescent="0.25">
      <c r="A33" s="199"/>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c r="AT33" s="199"/>
      <c r="AU33" s="199"/>
      <c r="AV33" s="199"/>
    </row>
    <row r="34" spans="1:48" s="37" customFormat="1" x14ac:dyDescent="0.25">
      <c r="A34" s="199"/>
      <c r="B34" s="11"/>
      <c r="C34" s="11"/>
      <c r="D34" s="11"/>
      <c r="E34" s="11"/>
      <c r="F34" s="11"/>
      <c r="G34" s="11"/>
      <c r="H34" s="11"/>
      <c r="I34" s="11"/>
      <c r="O34" s="11"/>
      <c r="P34" s="11"/>
      <c r="Q34" s="11"/>
      <c r="R34" s="11"/>
      <c r="S34" s="11"/>
      <c r="T34" s="11"/>
      <c r="U34" s="11"/>
      <c r="V34" s="11"/>
      <c r="W34" s="11"/>
      <c r="X34" s="11"/>
      <c r="Y34" s="11"/>
      <c r="Z34" s="11"/>
      <c r="AA34" s="11"/>
      <c r="AB34" s="11"/>
      <c r="AC34" s="11"/>
      <c r="AD34" s="11"/>
      <c r="AE34" s="11"/>
      <c r="AF34" s="11"/>
      <c r="AG34" s="11"/>
      <c r="AT34" s="199"/>
      <c r="AU34" s="199"/>
      <c r="AV34" s="199"/>
    </row>
    <row r="35" spans="1:48" s="37" customFormat="1" x14ac:dyDescent="0.25">
      <c r="A35" s="199"/>
      <c r="B35" s="11"/>
      <c r="C35" s="11"/>
      <c r="D35" s="11"/>
      <c r="E35" s="11"/>
      <c r="F35" s="11"/>
      <c r="G35" s="11"/>
      <c r="H35" s="11"/>
      <c r="I35" s="11"/>
      <c r="AT35" s="199"/>
      <c r="AU35" s="199"/>
      <c r="AV35" s="199"/>
    </row>
    <row r="36" spans="1:48" s="37" customFormat="1" x14ac:dyDescent="0.25">
      <c r="B36" s="11"/>
      <c r="C36" s="11"/>
      <c r="D36" s="11"/>
      <c r="E36" s="11"/>
      <c r="F36" s="11"/>
      <c r="G36" s="11"/>
      <c r="H36" s="11"/>
      <c r="I36" s="11"/>
      <c r="AT36" s="199"/>
      <c r="AU36" s="199"/>
      <c r="AV36" s="199"/>
    </row>
    <row r="37" spans="1:48" s="37" customFormat="1" x14ac:dyDescent="0.25">
      <c r="B37" s="11"/>
      <c r="C37" s="11"/>
      <c r="D37" s="11"/>
      <c r="E37" s="11"/>
      <c r="F37" s="11"/>
      <c r="G37" s="11"/>
      <c r="H37" s="11"/>
      <c r="I37" s="11"/>
      <c r="AT37" s="199"/>
      <c r="AU37" s="199"/>
      <c r="AV37" s="199"/>
    </row>
    <row r="38" spans="1:48" x14ac:dyDescent="0.25">
      <c r="AT38" s="199"/>
      <c r="AU38" s="199"/>
      <c r="AV38" s="199"/>
    </row>
    <row r="39" spans="1:48" x14ac:dyDescent="0.25">
      <c r="AT39" s="199"/>
      <c r="AU39" s="199"/>
      <c r="AV39" s="199"/>
    </row>
    <row r="40" spans="1:48" x14ac:dyDescent="0.25">
      <c r="AT40" s="199"/>
      <c r="AU40" s="199"/>
      <c r="AV40" s="199"/>
    </row>
    <row r="41" spans="1:48" x14ac:dyDescent="0.25">
      <c r="AT41" s="199"/>
      <c r="AU41" s="199"/>
      <c r="AV41" s="199"/>
    </row>
    <row r="42" spans="1:48" x14ac:dyDescent="0.25">
      <c r="AT42" s="199"/>
      <c r="AU42" s="199"/>
      <c r="AV42" s="199"/>
    </row>
    <row r="43" spans="1:48" x14ac:dyDescent="0.25">
      <c r="AT43" s="199"/>
      <c r="AU43" s="199"/>
      <c r="AV43" s="199"/>
    </row>
    <row r="44" spans="1:48" x14ac:dyDescent="0.25">
      <c r="AT44" s="199"/>
      <c r="AU44" s="199"/>
      <c r="AV44" s="199"/>
    </row>
    <row r="45" spans="1:48" x14ac:dyDescent="0.25">
      <c r="AT45" s="199"/>
      <c r="AU45" s="199"/>
      <c r="AV45" s="199"/>
    </row>
    <row r="46" spans="1:48" x14ac:dyDescent="0.25">
      <c r="AT46" s="199"/>
      <c r="AU46" s="199"/>
      <c r="AV46" s="199"/>
    </row>
    <row r="47" spans="1:48" x14ac:dyDescent="0.25">
      <c r="AT47" s="199"/>
      <c r="AU47" s="199"/>
      <c r="AV47" s="199"/>
    </row>
    <row r="48" spans="1:48" x14ac:dyDescent="0.25">
      <c r="AT48" s="199"/>
      <c r="AU48" s="199"/>
      <c r="AV48" s="199"/>
    </row>
    <row r="49" spans="46:48" x14ac:dyDescent="0.25">
      <c r="AT49" s="199"/>
      <c r="AU49" s="199"/>
      <c r="AV49" s="199"/>
    </row>
  </sheetData>
  <mergeCells count="20">
    <mergeCell ref="AP6:AP7"/>
    <mergeCell ref="AQ6:AQ7"/>
    <mergeCell ref="AR6:AR7"/>
    <mergeCell ref="AS6:AS7"/>
    <mergeCell ref="J30:O30"/>
    <mergeCell ref="Q30:U30"/>
    <mergeCell ref="W30:AA30"/>
    <mergeCell ref="AH6:AH7"/>
    <mergeCell ref="AI6:AI7"/>
    <mergeCell ref="AJ6:AJ7"/>
    <mergeCell ref="AK6:AK7"/>
    <mergeCell ref="AL6:AL7"/>
    <mergeCell ref="AM6:AM7"/>
    <mergeCell ref="B6:B7"/>
    <mergeCell ref="J31:O31"/>
    <mergeCell ref="Q31:U31"/>
    <mergeCell ref="W31:AA31"/>
    <mergeCell ref="J32:O32"/>
    <mergeCell ref="Q32:U32"/>
    <mergeCell ref="W32:AA32"/>
  </mergeCells>
  <conditionalFormatting sqref="B8:B16">
    <cfRule type="colorScale" priority="11">
      <colorScale>
        <cfvo type="min"/>
        <cfvo type="percentile" val="50"/>
        <cfvo type="max"/>
        <color rgb="FFF8696B"/>
        <color rgb="FFFFEB84"/>
        <color rgb="FF63BE7B"/>
      </colorScale>
    </cfRule>
  </conditionalFormatting>
  <conditionalFormatting sqref="C6:AG22">
    <cfRule type="expression" dxfId="12" priority="9" stopIfTrue="1">
      <formula>WEEKDAY(C$6,2)&gt;5</formula>
    </cfRule>
  </conditionalFormatting>
  <conditionalFormatting sqref="B17">
    <cfRule type="colorScale" priority="6">
      <colorScale>
        <cfvo type="min"/>
        <cfvo type="percentile" val="50"/>
        <cfvo type="max"/>
        <color rgb="FFF8696B"/>
        <color rgb="FFFFEB84"/>
        <color rgb="FF63BE7B"/>
      </colorScale>
    </cfRule>
  </conditionalFormatting>
  <conditionalFormatting sqref="B18">
    <cfRule type="colorScale" priority="5">
      <colorScale>
        <cfvo type="min"/>
        <cfvo type="percentile" val="50"/>
        <cfvo type="max"/>
        <color rgb="FFF8696B"/>
        <color rgb="FFFFEB84"/>
        <color rgb="FF63BE7B"/>
      </colorScale>
    </cfRule>
  </conditionalFormatting>
  <conditionalFormatting sqref="B19">
    <cfRule type="colorScale" priority="4">
      <colorScale>
        <cfvo type="min"/>
        <cfvo type="percentile" val="50"/>
        <cfvo type="max"/>
        <color rgb="FFF8696B"/>
        <color rgb="FFFFEB84"/>
        <color rgb="FF63BE7B"/>
      </colorScale>
    </cfRule>
  </conditionalFormatting>
  <conditionalFormatting sqref="B20">
    <cfRule type="colorScale" priority="3">
      <colorScale>
        <cfvo type="min"/>
        <cfvo type="percentile" val="50"/>
        <cfvo type="max"/>
        <color rgb="FFF8696B"/>
        <color rgb="FFFFEB84"/>
        <color rgb="FF63BE7B"/>
      </colorScale>
    </cfRule>
  </conditionalFormatting>
  <conditionalFormatting sqref="B21">
    <cfRule type="colorScale" priority="2">
      <colorScale>
        <cfvo type="min"/>
        <cfvo type="percentile" val="50"/>
        <cfvo type="max"/>
        <color rgb="FFF8696B"/>
        <color rgb="FFFFEB84"/>
        <color rgb="FF63BE7B"/>
      </colorScale>
    </cfRule>
  </conditionalFormatting>
  <conditionalFormatting sqref="B22">
    <cfRule type="colorScale" priority="1">
      <colorScale>
        <cfvo type="min"/>
        <cfvo type="percentile" val="50"/>
        <cfvo type="max"/>
        <color rgb="FFF8696B"/>
        <color rgb="FFFFEB84"/>
        <color rgb="FF63BE7B"/>
      </colorScale>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7" stopIfTrue="1" id="{0B7761FD-4073-49E3-B21A-F3B248BC86A7}">
            <xm:f>NOT(ISNA(VLOOKUP(C$6,'2 ANNEE'!$L$9:$L$21,1,0)))</xm:f>
            <x14:dxf>
              <fill>
                <patternFill>
                  <bgColor rgb="FFFF0000"/>
                </patternFill>
              </fill>
            </x14:dxf>
          </x14:cfRule>
          <xm:sqref>C6:AG22</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BA38"/>
  <sheetViews>
    <sheetView tabSelected="1" zoomScale="80" zoomScaleNormal="80" workbookViewId="0">
      <selection activeCell="T18" sqref="T18"/>
    </sheetView>
  </sheetViews>
  <sheetFormatPr baseColWidth="10" defaultRowHeight="15" x14ac:dyDescent="0.25"/>
  <cols>
    <col min="1" max="1" width="3.7109375" style="18" customWidth="1"/>
    <col min="2" max="2" width="22.7109375" style="12" customWidth="1"/>
    <col min="3" max="41" width="6.28515625" style="12" customWidth="1"/>
    <col min="42" max="46" width="6.28515625" style="18" customWidth="1"/>
    <col min="47" max="50" width="6.28515625" style="12" customWidth="1"/>
    <col min="51" max="51" width="11.42578125" style="12"/>
    <col min="52" max="52" width="19.42578125" style="12" customWidth="1"/>
    <col min="53" max="16384" width="11.42578125" style="12"/>
  </cols>
  <sheetData>
    <row r="1" spans="1:53" s="19" customFormat="1" ht="9.9499999999999993" customHeight="1" x14ac:dyDescent="0.25">
      <c r="A1" s="15">
        <v>4</v>
      </c>
      <c r="B1" s="78">
        <f>DATE('2 ANNEE'!F4,A1+1,1)-1</f>
        <v>45777</v>
      </c>
    </row>
    <row r="2" spans="1:53" s="19" customFormat="1" ht="9.9499999999999993" customHeight="1" thickBot="1" x14ac:dyDescent="0.3">
      <c r="B2" s="78">
        <f>DATE('2 ANNEE'!F4,A1,1)</f>
        <v>45748</v>
      </c>
    </row>
    <row r="3" spans="1:53" ht="18" customHeight="1" thickTop="1" x14ac:dyDescent="0.25">
      <c r="B3" s="50"/>
      <c r="C3" s="51"/>
      <c r="D3" s="51"/>
      <c r="E3" s="51"/>
      <c r="F3" s="51"/>
      <c r="G3" s="51"/>
      <c r="H3" s="51"/>
      <c r="I3" s="51"/>
      <c r="J3" s="51"/>
      <c r="K3" s="51"/>
      <c r="L3" s="51"/>
      <c r="M3" s="51"/>
      <c r="N3" s="103" t="str">
        <f>"AVRIL "&amp;TEXT(B2,"aaaa")</f>
        <v>AVRIL 2025</v>
      </c>
      <c r="O3" s="103"/>
      <c r="P3" s="103"/>
      <c r="Q3" s="103"/>
      <c r="R3" s="103"/>
      <c r="S3" s="103"/>
      <c r="T3" s="103"/>
      <c r="U3" s="67"/>
      <c r="V3" s="51"/>
      <c r="W3" s="51"/>
      <c r="X3" s="51"/>
      <c r="Y3" s="51"/>
      <c r="Z3" s="51"/>
      <c r="AA3" s="51"/>
      <c r="AB3" s="51"/>
      <c r="AC3" s="51"/>
      <c r="AD3" s="51"/>
      <c r="AE3" s="51"/>
      <c r="AF3" s="51"/>
      <c r="AG3" s="51"/>
      <c r="AH3" s="23"/>
      <c r="AI3" s="23"/>
      <c r="AJ3" s="23"/>
      <c r="AK3" s="23"/>
      <c r="AL3" s="23"/>
      <c r="AM3" s="24"/>
      <c r="AN3" s="189"/>
      <c r="AO3" s="189"/>
      <c r="AP3" s="189"/>
      <c r="AQ3" s="189"/>
      <c r="AR3" s="189"/>
      <c r="AS3" s="189"/>
    </row>
    <row r="4" spans="1:53" ht="18" customHeight="1" x14ac:dyDescent="0.25">
      <c r="B4" s="53"/>
      <c r="C4" s="54"/>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row>
    <row r="5" spans="1:53" ht="18" customHeight="1" thickBot="1" x14ac:dyDescent="0.3">
      <c r="B5" s="53"/>
      <c r="C5" s="54"/>
      <c r="D5" s="54"/>
      <c r="E5" s="54"/>
      <c r="F5" s="54"/>
      <c r="G5" s="54"/>
      <c r="H5" s="54"/>
      <c r="I5" s="54"/>
      <c r="J5" s="54"/>
      <c r="K5" s="54"/>
      <c r="L5" s="54"/>
      <c r="M5" s="54"/>
      <c r="N5" s="54"/>
      <c r="O5" s="49" t="str">
        <f>"Période    du    "&amp;TEXT(B2,"jj mmmm aaaa")&amp;"    au    "&amp;TEXT(B1,"jj mmmm aaaa")</f>
        <v>Période    du    01 avril 2025    au    30 avril 2025</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row>
    <row r="6" spans="1:53" ht="18" customHeight="1" thickTop="1" thickBot="1" x14ac:dyDescent="0.3">
      <c r="B6" s="324" t="s">
        <v>53</v>
      </c>
      <c r="C6" s="34">
        <f>DATE('2 ANNEE'!F4,A1,1)</f>
        <v>45748</v>
      </c>
      <c r="D6" s="34">
        <f>C6+1</f>
        <v>45749</v>
      </c>
      <c r="E6" s="34">
        <f t="shared" ref="E6:AD6" si="0">D6+1</f>
        <v>45750</v>
      </c>
      <c r="F6" s="34">
        <f t="shared" si="0"/>
        <v>45751</v>
      </c>
      <c r="G6" s="34">
        <f t="shared" si="0"/>
        <v>45752</v>
      </c>
      <c r="H6" s="34">
        <f t="shared" si="0"/>
        <v>45753</v>
      </c>
      <c r="I6" s="34">
        <f t="shared" si="0"/>
        <v>45754</v>
      </c>
      <c r="J6" s="34">
        <f t="shared" si="0"/>
        <v>45755</v>
      </c>
      <c r="K6" s="34">
        <f t="shared" si="0"/>
        <v>45756</v>
      </c>
      <c r="L6" s="34">
        <f t="shared" si="0"/>
        <v>45757</v>
      </c>
      <c r="M6" s="34">
        <f t="shared" si="0"/>
        <v>45758</v>
      </c>
      <c r="N6" s="34">
        <f t="shared" si="0"/>
        <v>45759</v>
      </c>
      <c r="O6" s="34">
        <f t="shared" si="0"/>
        <v>45760</v>
      </c>
      <c r="P6" s="34">
        <f t="shared" si="0"/>
        <v>45761</v>
      </c>
      <c r="Q6" s="34">
        <f t="shared" si="0"/>
        <v>45762</v>
      </c>
      <c r="R6" s="34">
        <f t="shared" si="0"/>
        <v>45763</v>
      </c>
      <c r="S6" s="34">
        <f t="shared" si="0"/>
        <v>45764</v>
      </c>
      <c r="T6" s="34">
        <f t="shared" si="0"/>
        <v>45765</v>
      </c>
      <c r="U6" s="34">
        <f t="shared" si="0"/>
        <v>45766</v>
      </c>
      <c r="V6" s="34">
        <f t="shared" si="0"/>
        <v>45767</v>
      </c>
      <c r="W6" s="34">
        <f t="shared" si="0"/>
        <v>45768</v>
      </c>
      <c r="X6" s="34">
        <f t="shared" si="0"/>
        <v>45769</v>
      </c>
      <c r="Y6" s="34">
        <f t="shared" si="0"/>
        <v>45770</v>
      </c>
      <c r="Z6" s="34">
        <f t="shared" si="0"/>
        <v>45771</v>
      </c>
      <c r="AA6" s="34">
        <f t="shared" si="0"/>
        <v>45772</v>
      </c>
      <c r="AB6" s="34">
        <f t="shared" si="0"/>
        <v>45773</v>
      </c>
      <c r="AC6" s="34">
        <f t="shared" si="0"/>
        <v>45774</v>
      </c>
      <c r="AD6" s="34">
        <f t="shared" si="0"/>
        <v>45775</v>
      </c>
      <c r="AE6" s="34">
        <f>IF(AD6="","",IF(AD6+1&gt;EOMONTH($C$6,0),"",AD6+1))</f>
        <v>45776</v>
      </c>
      <c r="AF6" s="34">
        <f t="shared" ref="AF6:AG6" si="1">IF(AE6="","",IF(AE6+1&gt;EOMONTH($C$6,0),"",AE6+1))</f>
        <v>45777</v>
      </c>
      <c r="AG6" s="104" t="str">
        <f t="shared" si="1"/>
        <v/>
      </c>
      <c r="AH6" s="374" t="s">
        <v>23</v>
      </c>
      <c r="AI6" s="355" t="s">
        <v>24</v>
      </c>
      <c r="AJ6" s="338" t="s">
        <v>25</v>
      </c>
      <c r="AK6" s="334" t="s">
        <v>30</v>
      </c>
      <c r="AL6" s="334" t="s">
        <v>48</v>
      </c>
      <c r="AM6" s="340" t="s">
        <v>26</v>
      </c>
      <c r="AN6" s="190"/>
      <c r="AO6" s="190"/>
      <c r="AP6" s="342" t="s">
        <v>27</v>
      </c>
      <c r="AQ6" s="328" t="s">
        <v>28</v>
      </c>
      <c r="AR6" s="330" t="s">
        <v>29</v>
      </c>
      <c r="AS6" s="372" t="s">
        <v>36</v>
      </c>
      <c r="AT6" s="400" t="s">
        <v>35</v>
      </c>
      <c r="AU6" s="401"/>
      <c r="AV6" s="401"/>
      <c r="AW6" s="401"/>
      <c r="AX6" s="225"/>
      <c r="BA6" s="12" t="s">
        <v>54</v>
      </c>
    </row>
    <row r="7" spans="1:53" ht="18" customHeight="1" thickTop="1" thickBot="1" x14ac:dyDescent="0.3">
      <c r="B7" s="325"/>
      <c r="C7" s="162">
        <f>WEEKDAY(C6)</f>
        <v>3</v>
      </c>
      <c r="D7" s="162">
        <f t="shared" ref="D7:AD7" si="2">WEEKDAY(D6)</f>
        <v>4</v>
      </c>
      <c r="E7" s="162">
        <f t="shared" si="2"/>
        <v>5</v>
      </c>
      <c r="F7" s="162">
        <f t="shared" si="2"/>
        <v>6</v>
      </c>
      <c r="G7" s="162">
        <f t="shared" si="2"/>
        <v>7</v>
      </c>
      <c r="H7" s="162">
        <f t="shared" si="2"/>
        <v>1</v>
      </c>
      <c r="I7" s="162">
        <f t="shared" si="2"/>
        <v>2</v>
      </c>
      <c r="J7" s="162">
        <f t="shared" si="2"/>
        <v>3</v>
      </c>
      <c r="K7" s="162">
        <f t="shared" si="2"/>
        <v>4</v>
      </c>
      <c r="L7" s="162">
        <f t="shared" si="2"/>
        <v>5</v>
      </c>
      <c r="M7" s="162">
        <f t="shared" si="2"/>
        <v>6</v>
      </c>
      <c r="N7" s="162">
        <f t="shared" si="2"/>
        <v>7</v>
      </c>
      <c r="O7" s="162">
        <f t="shared" si="2"/>
        <v>1</v>
      </c>
      <c r="P7" s="162">
        <f t="shared" si="2"/>
        <v>2</v>
      </c>
      <c r="Q7" s="162">
        <f t="shared" si="2"/>
        <v>3</v>
      </c>
      <c r="R7" s="162">
        <f t="shared" si="2"/>
        <v>4</v>
      </c>
      <c r="S7" s="162">
        <f t="shared" si="2"/>
        <v>5</v>
      </c>
      <c r="T7" s="162">
        <f t="shared" si="2"/>
        <v>6</v>
      </c>
      <c r="U7" s="162">
        <f t="shared" si="2"/>
        <v>7</v>
      </c>
      <c r="V7" s="162">
        <f t="shared" si="2"/>
        <v>1</v>
      </c>
      <c r="W7" s="162">
        <f t="shared" si="2"/>
        <v>2</v>
      </c>
      <c r="X7" s="162">
        <f t="shared" si="2"/>
        <v>3</v>
      </c>
      <c r="Y7" s="162">
        <f t="shared" si="2"/>
        <v>4</v>
      </c>
      <c r="Z7" s="162">
        <f t="shared" si="2"/>
        <v>5</v>
      </c>
      <c r="AA7" s="162">
        <f t="shared" si="2"/>
        <v>6</v>
      </c>
      <c r="AB7" s="162">
        <f t="shared" si="2"/>
        <v>7</v>
      </c>
      <c r="AC7" s="162">
        <f t="shared" si="2"/>
        <v>1</v>
      </c>
      <c r="AD7" s="162">
        <f t="shared" si="2"/>
        <v>2</v>
      </c>
      <c r="AE7" s="162">
        <f>IF(AD6="","",IF(AD6+1&gt;EOMONTH($C$6,0),"",AD6+1))</f>
        <v>45776</v>
      </c>
      <c r="AF7" s="162">
        <f t="shared" ref="AF7:AG7" si="3">IF(AE6="","",IF(AE6+1&gt;EOMONTH($C$6,0),"",AE6+1))</f>
        <v>45777</v>
      </c>
      <c r="AG7" s="163" t="str">
        <f t="shared" si="3"/>
        <v/>
      </c>
      <c r="AH7" s="375"/>
      <c r="AI7" s="356"/>
      <c r="AJ7" s="339"/>
      <c r="AK7" s="335"/>
      <c r="AL7" s="335"/>
      <c r="AM7" s="341"/>
      <c r="AN7" s="190"/>
      <c r="AO7" s="190"/>
      <c r="AP7" s="343"/>
      <c r="AQ7" s="329"/>
      <c r="AR7" s="331"/>
      <c r="AS7" s="373"/>
      <c r="AT7" s="142" t="s">
        <v>27</v>
      </c>
      <c r="AU7" s="236" t="s">
        <v>31</v>
      </c>
      <c r="AV7" s="147" t="s">
        <v>32</v>
      </c>
      <c r="AW7" s="148" t="s">
        <v>37</v>
      </c>
      <c r="AX7" s="143" t="s">
        <v>33</v>
      </c>
    </row>
    <row r="8" spans="1:53" ht="21.95" customHeight="1" thickTop="1" x14ac:dyDescent="0.3">
      <c r="B8" s="432" t="str">
        <f>REPT(AP23,1)</f>
        <v>1</v>
      </c>
      <c r="C8" s="433"/>
      <c r="D8" s="433"/>
      <c r="E8" s="433"/>
      <c r="F8" s="433"/>
      <c r="G8" s="433"/>
      <c r="H8" s="433"/>
      <c r="I8" s="433"/>
      <c r="J8" s="434"/>
      <c r="K8" s="434"/>
      <c r="L8" s="434"/>
      <c r="M8" s="434"/>
      <c r="N8" s="435"/>
      <c r="O8" s="434"/>
      <c r="P8" s="435"/>
      <c r="Q8" s="434"/>
      <c r="R8" s="434"/>
      <c r="S8" s="435"/>
      <c r="T8" s="434"/>
      <c r="U8" s="434"/>
      <c r="V8" s="434"/>
      <c r="W8" s="434"/>
      <c r="X8" s="434"/>
      <c r="Y8" s="434"/>
      <c r="Z8" s="434"/>
      <c r="AA8" s="435"/>
      <c r="AB8" s="434"/>
      <c r="AC8" s="434"/>
      <c r="AD8" s="434"/>
      <c r="AE8" s="434"/>
      <c r="AF8" s="435"/>
      <c r="AG8" s="436"/>
      <c r="AH8" s="161">
        <f t="shared" ref="AH8:AH22" si="4">SUM(AI8:AM8,AL8:AL8)</f>
        <v>0</v>
      </c>
      <c r="AI8" s="135">
        <f t="shared" ref="AI8:AI22" si="5">COUNTIF(C8:AG8,"J")</f>
        <v>0</v>
      </c>
      <c r="AJ8" s="123">
        <f t="shared" ref="AJ8:AJ22" si="6">COUNTIF(C8:AG8,"N")</f>
        <v>0</v>
      </c>
      <c r="AK8" s="181">
        <f t="shared" ref="AK8:AK22" si="7">COUNTIF(B8:AF8,"JF")</f>
        <v>0</v>
      </c>
      <c r="AL8" s="181">
        <f t="shared" ref="AL8:AL22" si="8">COUNTIF(C8:AG8,"NF")</f>
        <v>0</v>
      </c>
      <c r="AM8" s="192">
        <f t="shared" ref="AM8:AM22" si="9">COUNTIF(C8:AG8,"F")</f>
        <v>0</v>
      </c>
      <c r="AN8" s="191"/>
      <c r="AO8" s="191"/>
      <c r="AP8" s="194">
        <f t="shared" ref="AP8:AP22" si="10">COUNTIF(C8:AG8,"RC")</f>
        <v>0</v>
      </c>
      <c r="AQ8" s="130">
        <f t="shared" ref="AQ8:AQ22" si="11">COUNTIF(C8:AG8,"R")</f>
        <v>0</v>
      </c>
      <c r="AR8" s="10">
        <f t="shared" ref="AR8:AR22" si="12">COUNTIF(C8:AG8,"CP")</f>
        <v>0</v>
      </c>
      <c r="AS8" s="196">
        <f t="shared" ref="AS8:AS22" si="13">COUNTIF(C8:AG8,"AM")</f>
        <v>0</v>
      </c>
      <c r="AT8" s="185">
        <f>SUM('1 MAI'!AP8,'1 JUIN'!AP8,'1 JUILLET'!AP8,'1 AOUT'!AP8,'1 SEPTEMBRE'!AP8,'1 OCTOBRE'!AP8,'1 NOVEMBRE'!AP8,'1 DECEMBRE'!AP8,JANVIER!AP8,FEVRIER!AP8,MARS!AP8,AVRIL!AP8)</f>
        <v>0</v>
      </c>
      <c r="AU8" s="237">
        <f>SUM('1 OCTOBRE'!AT8,'1 NOVEMBRE'!AH8,'1 DECEMBRE'!AH8,JANVIER!AH8,FEVRIER!AH8,MARS!AH8,AVRIL!AH8)</f>
        <v>0</v>
      </c>
      <c r="AV8" s="144">
        <f>SUM('1 MAI'!AR8,'1 JUIN'!AR8,'1 JUILLET'!AR8,'1 AOUT'!AR8,'1 SEPTEMBRE'!AR8,'1 OCTOBRE'!AR8,'1 NOVEMBRE'!AR8,'1 DECEMBRE'!AR8,JANVIER!AR8,FEVRIER!AR8,MARS!AR8,AVRIL!AR8)</f>
        <v>0</v>
      </c>
      <c r="AW8" s="145">
        <f>SUM('1 MAI'!AS8,'1 JUIN'!AS8,'1 JUILLET'!AS8,'1 AOUT'!AS8,'1 SEPTEMBRE'!AS8,'1 OCTOBRE'!AS8,'1 NOVEMBRE'!AS8,'1 DECEMBRE'!AS8,JANVIER!AS8,FEVRIER!AS8,MARS!AS8,AVRIL!AS8)</f>
        <v>0</v>
      </c>
      <c r="AX8" s="146">
        <f>SUM('1 MAI'!AK8:AL8,'1 JUIN'!AK8:AL8,'1 JUILLET'!AK8:AL8,'1 AOUT'!AK8:AL8,'1 SEPTEMBRE'!AK8:AL8,'1 OCTOBRE'!AK8:AL8,'1 NOVEMBRE'!AK8:AL8,'1 DECEMBRE'!AK8:AL8,JANVIER!AK8:AL8,FEVRIER!AK8:AL8,MARS!AK8:AL8,AVRIL!AK8:AL8)</f>
        <v>0</v>
      </c>
    </row>
    <row r="9" spans="1:53" ht="21.95" customHeight="1" x14ac:dyDescent="0.3">
      <c r="B9" s="437" t="str">
        <f>REPT(AP24,1)</f>
        <v>2</v>
      </c>
      <c r="C9" s="438"/>
      <c r="D9" s="438"/>
      <c r="E9" s="438"/>
      <c r="F9" s="438"/>
      <c r="G9" s="438"/>
      <c r="H9" s="438"/>
      <c r="I9" s="438"/>
      <c r="J9" s="438"/>
      <c r="K9" s="439"/>
      <c r="L9" s="439"/>
      <c r="M9" s="438"/>
      <c r="N9" s="438"/>
      <c r="O9" s="438"/>
      <c r="P9" s="438"/>
      <c r="Q9" s="438"/>
      <c r="R9" s="438"/>
      <c r="S9" s="438"/>
      <c r="T9" s="440"/>
      <c r="U9" s="440"/>
      <c r="V9" s="440"/>
      <c r="W9" s="440"/>
      <c r="X9" s="440"/>
      <c r="Y9" s="440"/>
      <c r="Z9" s="441"/>
      <c r="AA9" s="438"/>
      <c r="AB9" s="438"/>
      <c r="AC9" s="440"/>
      <c r="AD9" s="438"/>
      <c r="AE9" s="438"/>
      <c r="AF9" s="438"/>
      <c r="AG9" s="442"/>
      <c r="AH9" s="161">
        <f t="shared" si="4"/>
        <v>0</v>
      </c>
      <c r="AI9" s="135">
        <f t="shared" si="5"/>
        <v>0</v>
      </c>
      <c r="AJ9" s="123">
        <f t="shared" si="6"/>
        <v>0</v>
      </c>
      <c r="AK9" s="182">
        <f t="shared" si="7"/>
        <v>0</v>
      </c>
      <c r="AL9" s="182">
        <f t="shared" si="8"/>
        <v>0</v>
      </c>
      <c r="AM9" s="192">
        <f t="shared" si="9"/>
        <v>0</v>
      </c>
      <c r="AN9" s="191"/>
      <c r="AO9" s="191"/>
      <c r="AP9" s="194">
        <f t="shared" si="10"/>
        <v>0</v>
      </c>
      <c r="AQ9" s="130">
        <f t="shared" si="11"/>
        <v>0</v>
      </c>
      <c r="AR9" s="10">
        <f t="shared" si="12"/>
        <v>0</v>
      </c>
      <c r="AS9" s="196">
        <f t="shared" si="13"/>
        <v>0</v>
      </c>
      <c r="AT9" s="185">
        <f>SUM('1 MAI'!AP9,'1 JUIN'!AP9,'1 JUILLET'!AP9,'1 AOUT'!AP9,'1 SEPTEMBRE'!AP9,'1 OCTOBRE'!AP9,'1 NOVEMBRE'!AP9,'1 DECEMBRE'!AP9,JANVIER!AP9,FEVRIER!AP9,MARS!AP9,AVRIL!AP9)</f>
        <v>0</v>
      </c>
      <c r="AU9" s="237">
        <f>SUM('1 OCTOBRE'!AT9,'1 NOVEMBRE'!AH9,'1 DECEMBRE'!AH9,JANVIER!AH9,FEVRIER!AH9,MARS!AH9,AVRIL!AH9)</f>
        <v>0</v>
      </c>
      <c r="AV9" s="144">
        <f>SUM('1 MAI'!AR9,'1 JUIN'!AR9,'1 JUILLET'!AR9,'1 AOUT'!AR9,'1 SEPTEMBRE'!AR9,'1 OCTOBRE'!AR9,'1 NOVEMBRE'!AR9,'1 DECEMBRE'!AR9,JANVIER!AR9,FEVRIER!AR9,MARS!AR9,AVRIL!AR9)</f>
        <v>0</v>
      </c>
      <c r="AW9" s="145">
        <f>SUM('1 MAI'!AS9,'1 JUIN'!AS9,'1 JUILLET'!AS9,'1 AOUT'!AS9,'1 SEPTEMBRE'!AS9,'1 OCTOBRE'!AS9,'1 NOVEMBRE'!AS9,'1 DECEMBRE'!AS9,JANVIER!AS9,FEVRIER!AS9,MARS!AS9,AVRIL!AS9)</f>
        <v>0</v>
      </c>
      <c r="AX9" s="146">
        <f>SUM('1 MAI'!AK9:AL9,'1 JUIN'!AK9:AL9,'1 JUILLET'!AK9:AL9,'1 AOUT'!AK9:AL9,'1 SEPTEMBRE'!AK9:AL9,'1 OCTOBRE'!AK9:AL9,'1 NOVEMBRE'!AK9:AL9,'1 DECEMBRE'!AK9:AL9,JANVIER!AK9:AL9,FEVRIER!AK9:AL9,MARS!AK9:AL9,AVRIL!AK9:AL9)</f>
        <v>0</v>
      </c>
    </row>
    <row r="10" spans="1:53" ht="21.95" customHeight="1" x14ac:dyDescent="0.3">
      <c r="B10" s="443" t="str">
        <f>REPT(AP25,1)</f>
        <v>3</v>
      </c>
      <c r="C10" s="438"/>
      <c r="D10" s="438"/>
      <c r="E10" s="438"/>
      <c r="F10" s="438"/>
      <c r="G10" s="438"/>
      <c r="H10" s="438"/>
      <c r="I10" s="438"/>
      <c r="J10" s="439"/>
      <c r="K10" s="439"/>
      <c r="L10" s="439"/>
      <c r="M10" s="440"/>
      <c r="N10" s="440"/>
      <c r="O10" s="440"/>
      <c r="P10" s="440"/>
      <c r="Q10" s="438"/>
      <c r="R10" s="438"/>
      <c r="S10" s="438"/>
      <c r="T10" s="438"/>
      <c r="U10" s="438"/>
      <c r="V10" s="438"/>
      <c r="W10" s="438"/>
      <c r="X10" s="438"/>
      <c r="Y10" s="438"/>
      <c r="Z10" s="438"/>
      <c r="AA10" s="438"/>
      <c r="AB10" s="438"/>
      <c r="AC10" s="438"/>
      <c r="AD10" s="438"/>
      <c r="AE10" s="438"/>
      <c r="AF10" s="438"/>
      <c r="AG10" s="442"/>
      <c r="AH10" s="161">
        <f t="shared" si="4"/>
        <v>0</v>
      </c>
      <c r="AI10" s="135">
        <f t="shared" si="5"/>
        <v>0</v>
      </c>
      <c r="AJ10" s="123">
        <f t="shared" si="6"/>
        <v>0</v>
      </c>
      <c r="AK10" s="182">
        <f t="shared" si="7"/>
        <v>0</v>
      </c>
      <c r="AL10" s="182">
        <f t="shared" si="8"/>
        <v>0</v>
      </c>
      <c r="AM10" s="192">
        <f t="shared" si="9"/>
        <v>0</v>
      </c>
      <c r="AN10" s="191"/>
      <c r="AO10" s="191"/>
      <c r="AP10" s="194">
        <f t="shared" si="10"/>
        <v>0</v>
      </c>
      <c r="AQ10" s="130">
        <f t="shared" si="11"/>
        <v>0</v>
      </c>
      <c r="AR10" s="10">
        <f t="shared" si="12"/>
        <v>0</v>
      </c>
      <c r="AS10" s="196">
        <f t="shared" si="13"/>
        <v>0</v>
      </c>
      <c r="AT10" s="185">
        <f>SUM('1 MAI'!AP10,'1 JUIN'!AP10,'1 JUILLET'!AP10,'1 AOUT'!AP10,'1 SEPTEMBRE'!AP10,'1 OCTOBRE'!AP10,'1 NOVEMBRE'!AP10,'1 DECEMBRE'!AP10,JANVIER!AP10,FEVRIER!AP10,MARS!AP10,AVRIL!AP10)</f>
        <v>0</v>
      </c>
      <c r="AU10" s="237">
        <f>SUM('1 OCTOBRE'!AT10,'1 NOVEMBRE'!AH10,'1 DECEMBRE'!AH10,JANVIER!AH10,FEVRIER!AH10,MARS!AH10,AVRIL!AH10)</f>
        <v>0</v>
      </c>
      <c r="AV10" s="144">
        <f>SUM('1 MAI'!AR10,'1 JUIN'!AR10,'1 JUILLET'!AR10,'1 AOUT'!AR10,'1 SEPTEMBRE'!AR10,'1 OCTOBRE'!AR10,'1 NOVEMBRE'!AR10,'1 DECEMBRE'!AR10,JANVIER!AR10,FEVRIER!AR10,MARS!AR10,AVRIL!AR10)</f>
        <v>0</v>
      </c>
      <c r="AW10" s="145">
        <f>SUM('1 MAI'!AS10,'1 JUIN'!AS10,'1 JUILLET'!AS10,'1 AOUT'!AS10,'1 SEPTEMBRE'!AS10,'1 OCTOBRE'!AS10,'1 NOVEMBRE'!AS10,'1 DECEMBRE'!AS10,JANVIER!AS10,FEVRIER!AS10,MARS!AS10,AVRIL!AS10)</f>
        <v>0</v>
      </c>
      <c r="AX10" s="146">
        <f>SUM('1 MAI'!AK10:AL10,'1 JUIN'!AK10:AL10,'1 JUILLET'!AK10:AL10,'1 AOUT'!AK10:AL10,'1 SEPTEMBRE'!AK10:AL10,'1 OCTOBRE'!AK10:AL10,'1 NOVEMBRE'!AK10:AL10,'1 DECEMBRE'!AK10:AL10,JANVIER!AK10:AL10,FEVRIER!AK10:AL10,MARS!AK10:AL10,AVRIL!AK10:AL10)</f>
        <v>0</v>
      </c>
    </row>
    <row r="11" spans="1:53" ht="21.95" customHeight="1" x14ac:dyDescent="0.3">
      <c r="B11" s="443" t="str">
        <f>REPT(AP26,1)</f>
        <v>4</v>
      </c>
      <c r="C11" s="440"/>
      <c r="D11" s="438"/>
      <c r="E11" s="438"/>
      <c r="F11" s="438"/>
      <c r="G11" s="440"/>
      <c r="H11" s="438"/>
      <c r="I11" s="438"/>
      <c r="J11" s="438"/>
      <c r="K11" s="438"/>
      <c r="L11" s="438"/>
      <c r="M11" s="438"/>
      <c r="N11" s="438"/>
      <c r="O11" s="438"/>
      <c r="P11" s="438"/>
      <c r="Q11" s="438"/>
      <c r="R11" s="438"/>
      <c r="S11" s="438"/>
      <c r="T11" s="438"/>
      <c r="U11" s="438"/>
      <c r="V11" s="438"/>
      <c r="W11" s="440"/>
      <c r="X11" s="438"/>
      <c r="Y11" s="438"/>
      <c r="Z11" s="438"/>
      <c r="AA11" s="440"/>
      <c r="AB11" s="438"/>
      <c r="AC11" s="438"/>
      <c r="AD11" s="438"/>
      <c r="AE11" s="440"/>
      <c r="AF11" s="438"/>
      <c r="AG11" s="442"/>
      <c r="AH11" s="161">
        <f t="shared" si="4"/>
        <v>0</v>
      </c>
      <c r="AI11" s="135">
        <f t="shared" si="5"/>
        <v>0</v>
      </c>
      <c r="AJ11" s="123">
        <f t="shared" si="6"/>
        <v>0</v>
      </c>
      <c r="AK11" s="182">
        <f t="shared" si="7"/>
        <v>0</v>
      </c>
      <c r="AL11" s="182">
        <f t="shared" si="8"/>
        <v>0</v>
      </c>
      <c r="AM11" s="192">
        <f t="shared" si="9"/>
        <v>0</v>
      </c>
      <c r="AN11" s="191"/>
      <c r="AO11" s="191"/>
      <c r="AP11" s="194">
        <f t="shared" si="10"/>
        <v>0</v>
      </c>
      <c r="AQ11" s="130">
        <f t="shared" si="11"/>
        <v>0</v>
      </c>
      <c r="AR11" s="10">
        <f t="shared" si="12"/>
        <v>0</v>
      </c>
      <c r="AS11" s="196">
        <f t="shared" si="13"/>
        <v>0</v>
      </c>
      <c r="AT11" s="185">
        <f>SUM('1 MAI'!AP11,'1 JUIN'!AP11,'1 JUILLET'!AP11,'1 AOUT'!AP11,'1 SEPTEMBRE'!AP11,'1 OCTOBRE'!AP11,'1 NOVEMBRE'!AP11,'1 DECEMBRE'!AP11,JANVIER!AP11,FEVRIER!AP11,MARS!AP11,AVRIL!AP11)</f>
        <v>0</v>
      </c>
      <c r="AU11" s="237">
        <f>SUM('1 OCTOBRE'!AT11,'1 NOVEMBRE'!AH11,'1 DECEMBRE'!AH11,JANVIER!AH11,FEVRIER!AH11,MARS!AH11,AVRIL!AH11)</f>
        <v>0</v>
      </c>
      <c r="AV11" s="144">
        <f>SUM('1 MAI'!AR11,'1 JUIN'!AR11,'1 JUILLET'!AR11,'1 AOUT'!AR11,'1 SEPTEMBRE'!AR11,'1 OCTOBRE'!AR11,'1 NOVEMBRE'!AR11,'1 DECEMBRE'!AR11,JANVIER!AR11,FEVRIER!AR11,MARS!AR11,AVRIL!AR11)</f>
        <v>0</v>
      </c>
      <c r="AW11" s="145">
        <f>SUM('1 MAI'!AS11,'1 JUIN'!AS11,'1 JUILLET'!AS11,'1 AOUT'!AS11,'1 SEPTEMBRE'!AS11,'1 OCTOBRE'!AS11,'1 NOVEMBRE'!AS11,'1 DECEMBRE'!AS11,JANVIER!AS11,FEVRIER!AS11,MARS!AS11,AVRIL!AS11)</f>
        <v>0</v>
      </c>
      <c r="AX11" s="146">
        <f>SUM('1 MAI'!AK11:AL11,'1 JUIN'!AK11:AL11,'1 JUILLET'!AK11:AL11,'1 AOUT'!AK11:AL11,'1 SEPTEMBRE'!AK11:AL11,'1 OCTOBRE'!AK11:AL11,'1 NOVEMBRE'!AK11:AL11,'1 DECEMBRE'!AK11:AL11,JANVIER!AK11:AL11,FEVRIER!AK11:AL11,MARS!AK11:AL11,AVRIL!AK11:AL11)</f>
        <v>0</v>
      </c>
    </row>
    <row r="12" spans="1:53" ht="21.95" customHeight="1" x14ac:dyDescent="0.3">
      <c r="B12" s="443" t="str">
        <f>REPT(AP27,1)</f>
        <v>5</v>
      </c>
      <c r="C12" s="438"/>
      <c r="D12" s="438"/>
      <c r="E12" s="438"/>
      <c r="F12" s="438"/>
      <c r="G12" s="438"/>
      <c r="H12" s="438"/>
      <c r="I12" s="438"/>
      <c r="J12" s="438"/>
      <c r="K12" s="440"/>
      <c r="L12" s="440"/>
      <c r="M12" s="440"/>
      <c r="N12" s="440"/>
      <c r="O12" s="440"/>
      <c r="P12" s="440"/>
      <c r="Q12" s="440"/>
      <c r="R12" s="438"/>
      <c r="S12" s="438"/>
      <c r="T12" s="438"/>
      <c r="U12" s="438"/>
      <c r="V12" s="438"/>
      <c r="W12" s="438"/>
      <c r="X12" s="438"/>
      <c r="Y12" s="438"/>
      <c r="Z12" s="438"/>
      <c r="AA12" s="438"/>
      <c r="AB12" s="438"/>
      <c r="AC12" s="438"/>
      <c r="AD12" s="438"/>
      <c r="AE12" s="438"/>
      <c r="AF12" s="438"/>
      <c r="AG12" s="442"/>
      <c r="AH12" s="161">
        <f t="shared" si="4"/>
        <v>0</v>
      </c>
      <c r="AI12" s="135">
        <f t="shared" si="5"/>
        <v>0</v>
      </c>
      <c r="AJ12" s="123">
        <f t="shared" si="6"/>
        <v>0</v>
      </c>
      <c r="AK12" s="182">
        <f t="shared" si="7"/>
        <v>0</v>
      </c>
      <c r="AL12" s="182">
        <f t="shared" si="8"/>
        <v>0</v>
      </c>
      <c r="AM12" s="192">
        <f t="shared" si="9"/>
        <v>0</v>
      </c>
      <c r="AN12" s="191"/>
      <c r="AO12" s="191"/>
      <c r="AP12" s="194">
        <f t="shared" si="10"/>
        <v>0</v>
      </c>
      <c r="AQ12" s="130">
        <f t="shared" si="11"/>
        <v>0</v>
      </c>
      <c r="AR12" s="10">
        <f t="shared" si="12"/>
        <v>0</v>
      </c>
      <c r="AS12" s="196">
        <f t="shared" si="13"/>
        <v>0</v>
      </c>
      <c r="AT12" s="185">
        <f>SUM('1 MAI'!AP12,'1 JUIN'!AP12,'1 JUILLET'!AP12,'1 AOUT'!AP12,'1 SEPTEMBRE'!AP12,'1 OCTOBRE'!AP12,'1 NOVEMBRE'!AP12,'1 DECEMBRE'!AP12,JANVIER!AP12,FEVRIER!AP12,MARS!AP12,AVRIL!AP12)</f>
        <v>0</v>
      </c>
      <c r="AU12" s="237">
        <f>SUM('1 OCTOBRE'!AT12,'1 NOVEMBRE'!AH12,'1 DECEMBRE'!AH12,JANVIER!AH12,FEVRIER!AH12,MARS!AH12,AVRIL!AH12)</f>
        <v>0</v>
      </c>
      <c r="AV12" s="144">
        <f>SUM('1 MAI'!AR12,'1 JUIN'!AR12,'1 JUILLET'!AR12,'1 AOUT'!AR12,'1 SEPTEMBRE'!AR12,'1 OCTOBRE'!AR12,'1 NOVEMBRE'!AR12,'1 DECEMBRE'!AR12,JANVIER!AR12,FEVRIER!AR12,MARS!AR12,AVRIL!AR12)</f>
        <v>0</v>
      </c>
      <c r="AW12" s="145">
        <f>SUM('1 MAI'!AS12,'1 JUIN'!AS12,'1 JUILLET'!AS12,'1 AOUT'!AS12,'1 SEPTEMBRE'!AS12,'1 OCTOBRE'!AS12,'1 NOVEMBRE'!AS12,'1 DECEMBRE'!AS12,JANVIER!AS12,FEVRIER!AS12,MARS!AS12,AVRIL!AS12)</f>
        <v>0</v>
      </c>
      <c r="AX12" s="146">
        <f>SUM('1 MAI'!AK12:AL12,'1 JUIN'!AK12:AL12,'1 JUILLET'!AK12:AL12,'1 AOUT'!AK12:AL12,'1 SEPTEMBRE'!AK12:AL12,'1 OCTOBRE'!AK12:AL12,'1 NOVEMBRE'!AK12:AL12,'1 DECEMBRE'!AK12:AL12,JANVIER!AK12:AL12,FEVRIER!AK12:AL12,MARS!AK12:AL12,AVRIL!AK12:AL12)</f>
        <v>0</v>
      </c>
    </row>
    <row r="13" spans="1:53" ht="21.95" customHeight="1" x14ac:dyDescent="0.3">
      <c r="B13" s="443" t="str">
        <f>REPT(AP28,1)</f>
        <v>6</v>
      </c>
      <c r="C13" s="438"/>
      <c r="D13" s="438"/>
      <c r="E13" s="438"/>
      <c r="F13" s="438"/>
      <c r="G13" s="438"/>
      <c r="H13" s="438"/>
      <c r="I13" s="438"/>
      <c r="J13" s="438"/>
      <c r="K13" s="438"/>
      <c r="L13" s="438"/>
      <c r="M13" s="438"/>
      <c r="N13" s="438"/>
      <c r="O13" s="438"/>
      <c r="P13" s="438"/>
      <c r="Q13" s="438"/>
      <c r="R13" s="438"/>
      <c r="S13" s="438"/>
      <c r="T13" s="438"/>
      <c r="U13" s="438"/>
      <c r="V13" s="438"/>
      <c r="W13" s="438"/>
      <c r="X13" s="438"/>
      <c r="Y13" s="438"/>
      <c r="Z13" s="444"/>
      <c r="AA13" s="438"/>
      <c r="AB13" s="438"/>
      <c r="AC13" s="440"/>
      <c r="AD13" s="438"/>
      <c r="AE13" s="438"/>
      <c r="AF13" s="438"/>
      <c r="AG13" s="445"/>
      <c r="AH13" s="161">
        <f t="shared" si="4"/>
        <v>0</v>
      </c>
      <c r="AI13" s="135">
        <f t="shared" si="5"/>
        <v>0</v>
      </c>
      <c r="AJ13" s="123">
        <f t="shared" si="6"/>
        <v>0</v>
      </c>
      <c r="AK13" s="182">
        <f t="shared" si="7"/>
        <v>0</v>
      </c>
      <c r="AL13" s="182">
        <f t="shared" si="8"/>
        <v>0</v>
      </c>
      <c r="AM13" s="192">
        <f t="shared" si="9"/>
        <v>0</v>
      </c>
      <c r="AN13" s="191"/>
      <c r="AO13" s="191"/>
      <c r="AP13" s="194">
        <f t="shared" si="10"/>
        <v>0</v>
      </c>
      <c r="AQ13" s="130">
        <f t="shared" si="11"/>
        <v>0</v>
      </c>
      <c r="AR13" s="10">
        <f t="shared" si="12"/>
        <v>0</v>
      </c>
      <c r="AS13" s="196">
        <f t="shared" si="13"/>
        <v>0</v>
      </c>
      <c r="AT13" s="185">
        <f>SUM('1 MAI'!AP13,'1 JUIN'!AP13,'1 JUILLET'!AP13,'1 AOUT'!AP13,'1 SEPTEMBRE'!AP13,'1 OCTOBRE'!AP13,'1 NOVEMBRE'!AP13,'1 DECEMBRE'!AP13,JANVIER!AP13,FEVRIER!AP13,MARS!AP13,AVRIL!AP13)</f>
        <v>0</v>
      </c>
      <c r="AU13" s="237">
        <f>SUM('1 OCTOBRE'!AT13,'1 NOVEMBRE'!AH13,'1 DECEMBRE'!AH13,JANVIER!AH13,FEVRIER!AH13,MARS!AH13,AVRIL!AH13)</f>
        <v>0</v>
      </c>
      <c r="AV13" s="144">
        <f>SUM('1 MAI'!AR13,'1 JUIN'!AR13,'1 JUILLET'!AR13,'1 AOUT'!AR13,'1 SEPTEMBRE'!AR13,'1 OCTOBRE'!AR13,'1 NOVEMBRE'!AR13,'1 DECEMBRE'!AR13,JANVIER!AR13,FEVRIER!AR13,MARS!AR13,AVRIL!AR13)</f>
        <v>0</v>
      </c>
      <c r="AW13" s="145">
        <f>SUM('1 MAI'!AS13,'1 JUIN'!AS13,'1 JUILLET'!AS13,'1 AOUT'!AS13,'1 SEPTEMBRE'!AS13,'1 OCTOBRE'!AS13,'1 NOVEMBRE'!AS13,'1 DECEMBRE'!AS13,JANVIER!AS13,FEVRIER!AS13,MARS!AS13,AVRIL!AS13)</f>
        <v>0</v>
      </c>
      <c r="AX13" s="146">
        <f>SUM('1 MAI'!AK13:AL13,'1 JUIN'!AK13:AL13,'1 JUILLET'!AK13:AL13,'1 AOUT'!AK13:AL13,'1 SEPTEMBRE'!AK13:AL13,'1 OCTOBRE'!AK13:AL13,'1 NOVEMBRE'!AK13:AL13,'1 DECEMBRE'!AK13:AL13,JANVIER!AK13:AL13,FEVRIER!AK13:AL13,MARS!AK13:AL13,AVRIL!AK13:AL13)</f>
        <v>0</v>
      </c>
    </row>
    <row r="14" spans="1:53" ht="21.95" customHeight="1" x14ac:dyDescent="0.25">
      <c r="B14" s="443" t="str">
        <f>REPT(AP29,1)</f>
        <v>7</v>
      </c>
      <c r="C14" s="438"/>
      <c r="D14" s="438"/>
      <c r="E14" s="438"/>
      <c r="F14" s="438"/>
      <c r="G14" s="438"/>
      <c r="H14" s="438"/>
      <c r="I14" s="438"/>
      <c r="J14" s="438"/>
      <c r="K14" s="438"/>
      <c r="L14" s="438"/>
      <c r="M14" s="438"/>
      <c r="N14" s="438"/>
      <c r="O14" s="438"/>
      <c r="P14" s="438"/>
      <c r="Q14" s="438"/>
      <c r="R14" s="438"/>
      <c r="S14" s="438"/>
      <c r="T14" s="438"/>
      <c r="U14" s="438"/>
      <c r="V14" s="438"/>
      <c r="W14" s="438"/>
      <c r="X14" s="438"/>
      <c r="Y14" s="438"/>
      <c r="Z14" s="438"/>
      <c r="AA14" s="438"/>
      <c r="AB14" s="438"/>
      <c r="AC14" s="438"/>
      <c r="AD14" s="438"/>
      <c r="AE14" s="438"/>
      <c r="AF14" s="438"/>
      <c r="AG14" s="442"/>
      <c r="AH14" s="161">
        <f t="shared" si="4"/>
        <v>0</v>
      </c>
      <c r="AI14" s="135">
        <f t="shared" si="5"/>
        <v>0</v>
      </c>
      <c r="AJ14" s="123">
        <f t="shared" si="6"/>
        <v>0</v>
      </c>
      <c r="AK14" s="182">
        <f t="shared" si="7"/>
        <v>0</v>
      </c>
      <c r="AL14" s="182">
        <f t="shared" si="8"/>
        <v>0</v>
      </c>
      <c r="AM14" s="192">
        <f t="shared" si="9"/>
        <v>0</v>
      </c>
      <c r="AN14" s="191"/>
      <c r="AO14" s="191"/>
      <c r="AP14" s="194">
        <f t="shared" si="10"/>
        <v>0</v>
      </c>
      <c r="AQ14" s="130">
        <f t="shared" si="11"/>
        <v>0</v>
      </c>
      <c r="AR14" s="10">
        <f t="shared" si="12"/>
        <v>0</v>
      </c>
      <c r="AS14" s="196">
        <f t="shared" si="13"/>
        <v>0</v>
      </c>
      <c r="AT14" s="185">
        <f>SUM('1 MAI'!AP14,'1 JUIN'!AP14,'1 JUILLET'!AP14,'1 AOUT'!AP14,'1 SEPTEMBRE'!AP14,'1 OCTOBRE'!AP14,'1 NOVEMBRE'!AP14,'1 DECEMBRE'!AP14,JANVIER!AP14,FEVRIER!AP14,MARS!AP14,AVRIL!AP14)</f>
        <v>0</v>
      </c>
      <c r="AU14" s="237">
        <f>SUM('1 OCTOBRE'!AT14,'1 NOVEMBRE'!AH14,'1 DECEMBRE'!AH14,JANVIER!AH14,FEVRIER!AH14,MARS!AH14,AVRIL!AH14)</f>
        <v>0</v>
      </c>
      <c r="AV14" s="144">
        <f>SUM('1 MAI'!AR14,'1 JUIN'!AR14,'1 JUILLET'!AR14,'1 AOUT'!AR14,'1 SEPTEMBRE'!AR14,'1 OCTOBRE'!AR14,'1 NOVEMBRE'!AR14,'1 DECEMBRE'!AR14,JANVIER!AR14,FEVRIER!AR14,MARS!AR14,AVRIL!AR14)</f>
        <v>0</v>
      </c>
      <c r="AW14" s="145">
        <f>SUM('1 MAI'!AS14,'1 JUIN'!AS14,'1 JUILLET'!AS14,'1 AOUT'!AS14,'1 SEPTEMBRE'!AS14,'1 OCTOBRE'!AS14,'1 NOVEMBRE'!AS14,'1 DECEMBRE'!AS14,JANVIER!AS14,FEVRIER!AS14,MARS!AS14,AVRIL!AS14)</f>
        <v>0</v>
      </c>
      <c r="AX14" s="146">
        <f>SUM('1 MAI'!AK14:AL14,'1 JUIN'!AK14:AL14,'1 JUILLET'!AK14:AL14,'1 AOUT'!AK14:AL14,'1 SEPTEMBRE'!AK14:AL14,'1 OCTOBRE'!AK14:AL14,'1 NOVEMBRE'!AK14:AL14,'1 DECEMBRE'!AK14:AL14,JANVIER!AK14:AL14,FEVRIER!AK14:AL14,MARS!AK14:AL14,AVRIL!AK14:AL14)</f>
        <v>0</v>
      </c>
    </row>
    <row r="15" spans="1:53" ht="21.95" customHeight="1" x14ac:dyDescent="0.3">
      <c r="B15" s="443" t="str">
        <f>REPT(AP30,1)</f>
        <v>8</v>
      </c>
      <c r="C15" s="440"/>
      <c r="D15" s="438"/>
      <c r="E15" s="438"/>
      <c r="F15" s="438"/>
      <c r="G15" s="438"/>
      <c r="H15" s="438"/>
      <c r="I15" s="438"/>
      <c r="J15" s="438"/>
      <c r="K15" s="438"/>
      <c r="L15" s="440"/>
      <c r="M15" s="438"/>
      <c r="N15" s="438"/>
      <c r="O15" s="438"/>
      <c r="P15" s="438"/>
      <c r="Q15" s="438"/>
      <c r="R15" s="438"/>
      <c r="S15" s="438"/>
      <c r="T15" s="438"/>
      <c r="U15" s="438"/>
      <c r="V15" s="438"/>
      <c r="W15" s="438"/>
      <c r="X15" s="438"/>
      <c r="Y15" s="438"/>
      <c r="Z15" s="438"/>
      <c r="AA15" s="438"/>
      <c r="AB15" s="438"/>
      <c r="AC15" s="438"/>
      <c r="AD15" s="438"/>
      <c r="AE15" s="440"/>
      <c r="AF15" s="438"/>
      <c r="AG15" s="442"/>
      <c r="AH15" s="161">
        <f t="shared" si="4"/>
        <v>0</v>
      </c>
      <c r="AI15" s="135">
        <f t="shared" si="5"/>
        <v>0</v>
      </c>
      <c r="AJ15" s="123">
        <f t="shared" si="6"/>
        <v>0</v>
      </c>
      <c r="AK15" s="182">
        <f t="shared" si="7"/>
        <v>0</v>
      </c>
      <c r="AL15" s="182">
        <f t="shared" si="8"/>
        <v>0</v>
      </c>
      <c r="AM15" s="192">
        <f t="shared" si="9"/>
        <v>0</v>
      </c>
      <c r="AN15" s="191"/>
      <c r="AO15" s="191"/>
      <c r="AP15" s="194">
        <f t="shared" si="10"/>
        <v>0</v>
      </c>
      <c r="AQ15" s="130">
        <f t="shared" si="11"/>
        <v>0</v>
      </c>
      <c r="AR15" s="10">
        <f t="shared" si="12"/>
        <v>0</v>
      </c>
      <c r="AS15" s="196">
        <f t="shared" si="13"/>
        <v>0</v>
      </c>
      <c r="AT15" s="185">
        <f>SUM('1 MAI'!AP15,'1 JUIN'!AP15,'1 JUILLET'!AP15,'1 AOUT'!AP15,'1 SEPTEMBRE'!AP15,'1 OCTOBRE'!AP15,'1 NOVEMBRE'!AP15,'1 DECEMBRE'!AP15,JANVIER!AP15,FEVRIER!AP15,MARS!AP15,AVRIL!AP15)</f>
        <v>0</v>
      </c>
      <c r="AU15" s="237">
        <f>SUM('1 OCTOBRE'!AT15,'1 NOVEMBRE'!AH15,'1 DECEMBRE'!AH15,JANVIER!AH15,FEVRIER!AH15,MARS!AH15,AVRIL!AH15)</f>
        <v>0</v>
      </c>
      <c r="AV15" s="144">
        <f>SUM('1 MAI'!AR15,'1 JUIN'!AR15,'1 JUILLET'!AR15,'1 AOUT'!AR15,'1 SEPTEMBRE'!AR15,'1 OCTOBRE'!AR15,'1 NOVEMBRE'!AR15,'1 DECEMBRE'!AR15,JANVIER!AR15,FEVRIER!AR15,MARS!AR15,AVRIL!AR15)</f>
        <v>0</v>
      </c>
      <c r="AW15" s="145">
        <f>SUM('1 MAI'!AS15,'1 JUIN'!AS15,'1 JUILLET'!AS15,'1 AOUT'!AS15,'1 SEPTEMBRE'!AS15,'1 OCTOBRE'!AS15,'1 NOVEMBRE'!AS15,'1 DECEMBRE'!AS15,JANVIER!AS15,FEVRIER!AS15,MARS!AS15,AVRIL!AS15)</f>
        <v>0</v>
      </c>
      <c r="AX15" s="146">
        <f>SUM('1 MAI'!AK15:AL15,'1 JUIN'!AK15:AL15,'1 JUILLET'!AK15:AL15,'1 AOUT'!AK15:AL15,'1 SEPTEMBRE'!AK15:AL15,'1 OCTOBRE'!AK15:AL15,'1 NOVEMBRE'!AK15:AL15,'1 DECEMBRE'!AK15:AL15,JANVIER!AK15:AL15,FEVRIER!AK15:AL15,MARS!AK15:AL15,AVRIL!AK15:AL15)</f>
        <v>0</v>
      </c>
    </row>
    <row r="16" spans="1:53" ht="21.95" customHeight="1" x14ac:dyDescent="0.3">
      <c r="B16" s="437" t="str">
        <f>REPT(AP31,1)</f>
        <v>9</v>
      </c>
      <c r="C16" s="438"/>
      <c r="D16" s="438"/>
      <c r="E16" s="438"/>
      <c r="F16" s="438"/>
      <c r="G16" s="438"/>
      <c r="H16" s="438"/>
      <c r="I16" s="438"/>
      <c r="J16" s="438"/>
      <c r="K16" s="438"/>
      <c r="L16" s="438"/>
      <c r="M16" s="438"/>
      <c r="N16" s="438"/>
      <c r="O16" s="438"/>
      <c r="P16" s="438"/>
      <c r="Q16" s="438"/>
      <c r="R16" s="438"/>
      <c r="S16" s="438"/>
      <c r="T16" s="438"/>
      <c r="U16" s="438"/>
      <c r="V16" s="438"/>
      <c r="W16" s="438"/>
      <c r="X16" s="438"/>
      <c r="Y16" s="438"/>
      <c r="Z16" s="438"/>
      <c r="AA16" s="438"/>
      <c r="AB16" s="440"/>
      <c r="AC16" s="440"/>
      <c r="AD16" s="438"/>
      <c r="AE16" s="438"/>
      <c r="AF16" s="438"/>
      <c r="AG16" s="442"/>
      <c r="AH16" s="161">
        <f t="shared" si="4"/>
        <v>0</v>
      </c>
      <c r="AI16" s="135">
        <f t="shared" si="5"/>
        <v>0</v>
      </c>
      <c r="AJ16" s="123">
        <f t="shared" si="6"/>
        <v>0</v>
      </c>
      <c r="AK16" s="182">
        <f t="shared" si="7"/>
        <v>0</v>
      </c>
      <c r="AL16" s="182">
        <f t="shared" si="8"/>
        <v>0</v>
      </c>
      <c r="AM16" s="192">
        <f t="shared" si="9"/>
        <v>0</v>
      </c>
      <c r="AN16" s="191"/>
      <c r="AO16" s="191"/>
      <c r="AP16" s="194">
        <f t="shared" si="10"/>
        <v>0</v>
      </c>
      <c r="AQ16" s="130">
        <f t="shared" si="11"/>
        <v>0</v>
      </c>
      <c r="AR16" s="10">
        <f t="shared" si="12"/>
        <v>0</v>
      </c>
      <c r="AS16" s="196">
        <f t="shared" si="13"/>
        <v>0</v>
      </c>
      <c r="AT16" s="185">
        <f>SUM('1 MAI'!AP16,'1 JUIN'!AP16,'1 JUILLET'!AP16,'1 AOUT'!AP16,'1 SEPTEMBRE'!AP16,'1 OCTOBRE'!AP16,'1 NOVEMBRE'!AP16,'1 DECEMBRE'!AP16,JANVIER!AP16,FEVRIER!AP16,MARS!AP16,AVRIL!AP16)</f>
        <v>0</v>
      </c>
      <c r="AU16" s="237">
        <f>SUM('1 OCTOBRE'!AT16,'1 NOVEMBRE'!AH16,'1 DECEMBRE'!AH16,JANVIER!AH16,FEVRIER!AH16,MARS!AH16,AVRIL!AH16)</f>
        <v>0</v>
      </c>
      <c r="AV16" s="144">
        <f>SUM('1 MAI'!AR16,'1 JUIN'!AR16,'1 JUILLET'!AR16,'1 AOUT'!AR16,'1 SEPTEMBRE'!AR16,'1 OCTOBRE'!AR16,'1 NOVEMBRE'!AR16,'1 DECEMBRE'!AR16,JANVIER!AR16,FEVRIER!AR16,MARS!AR16,AVRIL!AR16)</f>
        <v>0</v>
      </c>
      <c r="AW16" s="145">
        <f>SUM('1 MAI'!AS16,'1 JUIN'!AS16,'1 JUILLET'!AS16,'1 AOUT'!AS16,'1 SEPTEMBRE'!AS16,'1 OCTOBRE'!AS16,'1 NOVEMBRE'!AS16,'1 DECEMBRE'!AS16,JANVIER!AS16,FEVRIER!AS16,MARS!AS16,AVRIL!AS16)</f>
        <v>0</v>
      </c>
      <c r="AX16" s="146">
        <f>SUM('1 MAI'!AK16:AL16,'1 JUIN'!AK16:AL16,'1 JUILLET'!AK16:AL16,'1 AOUT'!AK16:AL16,'1 SEPTEMBRE'!AK16:AL16,'1 OCTOBRE'!AK16:AL16,'1 NOVEMBRE'!AK16:AL16,'1 DECEMBRE'!AK16:AL16,JANVIER!AK16:AL16,FEVRIER!AK16:AL16,MARS!AK16:AL16,AVRIL!AK16:AL16)</f>
        <v>0</v>
      </c>
    </row>
    <row r="17" spans="1:50" ht="21.95" customHeight="1" x14ac:dyDescent="0.25">
      <c r="B17" s="443" t="str">
        <f>REPT(AP32,1)</f>
        <v>10</v>
      </c>
      <c r="C17" s="438"/>
      <c r="D17" s="438"/>
      <c r="E17" s="438"/>
      <c r="F17" s="438"/>
      <c r="G17" s="438"/>
      <c r="H17" s="438"/>
      <c r="I17" s="438"/>
      <c r="J17" s="438"/>
      <c r="K17" s="438"/>
      <c r="L17" s="438"/>
      <c r="M17" s="438"/>
      <c r="N17" s="438"/>
      <c r="O17" s="438"/>
      <c r="P17" s="438"/>
      <c r="Q17" s="438"/>
      <c r="R17" s="438"/>
      <c r="S17" s="438"/>
      <c r="T17" s="438"/>
      <c r="U17" s="438"/>
      <c r="V17" s="438"/>
      <c r="W17" s="438"/>
      <c r="X17" s="438"/>
      <c r="Y17" s="438"/>
      <c r="Z17" s="438"/>
      <c r="AA17" s="438"/>
      <c r="AB17" s="438"/>
      <c r="AC17" s="438"/>
      <c r="AD17" s="438"/>
      <c r="AE17" s="438"/>
      <c r="AF17" s="438"/>
      <c r="AG17" s="442"/>
      <c r="AH17" s="161">
        <f t="shared" si="4"/>
        <v>0</v>
      </c>
      <c r="AI17" s="135">
        <f t="shared" si="5"/>
        <v>0</v>
      </c>
      <c r="AJ17" s="123">
        <f t="shared" si="6"/>
        <v>0</v>
      </c>
      <c r="AK17" s="182">
        <f t="shared" si="7"/>
        <v>0</v>
      </c>
      <c r="AL17" s="182">
        <f t="shared" si="8"/>
        <v>0</v>
      </c>
      <c r="AM17" s="192">
        <f t="shared" si="9"/>
        <v>0</v>
      </c>
      <c r="AN17" s="191"/>
      <c r="AO17" s="191"/>
      <c r="AP17" s="194">
        <f t="shared" si="10"/>
        <v>0</v>
      </c>
      <c r="AQ17" s="130">
        <f t="shared" si="11"/>
        <v>0</v>
      </c>
      <c r="AR17" s="10">
        <f t="shared" si="12"/>
        <v>0</v>
      </c>
      <c r="AS17" s="196">
        <f t="shared" si="13"/>
        <v>0</v>
      </c>
      <c r="AT17" s="185">
        <f>SUM('1 MAI'!AP17,'1 JUIN'!AP17,'1 JUILLET'!AP17,'1 AOUT'!AP17,'1 SEPTEMBRE'!AP17,'1 OCTOBRE'!AP17,'1 NOVEMBRE'!AP17,'1 DECEMBRE'!AP17,JANVIER!AP17,FEVRIER!AP17,MARS!AP17,AVRIL!AP17)</f>
        <v>0</v>
      </c>
      <c r="AU17" s="237">
        <f>SUM('1 OCTOBRE'!AT17,'1 NOVEMBRE'!AH17,'1 DECEMBRE'!AH17,JANVIER!AH17,FEVRIER!AH17,MARS!AH17,AVRIL!AH17)</f>
        <v>0</v>
      </c>
      <c r="AV17" s="144">
        <f>SUM('1 MAI'!AR17,'1 JUIN'!AR17,'1 JUILLET'!AR17,'1 AOUT'!AR17,'1 SEPTEMBRE'!AR17,'1 OCTOBRE'!AR17,'1 NOVEMBRE'!AR17,'1 DECEMBRE'!AR17,JANVIER!AR17,FEVRIER!AR17,MARS!AR17,AVRIL!AR17)</f>
        <v>0</v>
      </c>
      <c r="AW17" s="145">
        <f>SUM('1 MAI'!AS17,'1 JUIN'!AS17,'1 JUILLET'!AS17,'1 AOUT'!AS17,'1 SEPTEMBRE'!AS17,'1 OCTOBRE'!AS17,'1 NOVEMBRE'!AS17,'1 DECEMBRE'!AS17,JANVIER!AS17,FEVRIER!AS17,MARS!AS17,AVRIL!AS17)</f>
        <v>0</v>
      </c>
      <c r="AX17" s="146">
        <f>SUM('1 MAI'!AK17:AL17,'1 JUIN'!AK17:AL17,'1 JUILLET'!AK17:AL17,'1 AOUT'!AK17:AL17,'1 SEPTEMBRE'!AK17:AL17,'1 OCTOBRE'!AK17:AL17,'1 NOVEMBRE'!AK17:AL17,'1 DECEMBRE'!AK17:AL17,JANVIER!AK17:AL17,FEVRIER!AK17:AL17,MARS!AK17:AL17,AVRIL!AK17:AL17)</f>
        <v>0</v>
      </c>
    </row>
    <row r="18" spans="1:50" ht="21.95" customHeight="1" x14ac:dyDescent="0.25">
      <c r="B18" s="443" t="str">
        <f>REPT(AP33,1)</f>
        <v>11</v>
      </c>
      <c r="C18" s="438"/>
      <c r="D18" s="438"/>
      <c r="E18" s="438"/>
      <c r="F18" s="438"/>
      <c r="G18" s="438"/>
      <c r="H18" s="438"/>
      <c r="I18" s="438"/>
      <c r="J18" s="438"/>
      <c r="K18" s="438"/>
      <c r="L18" s="438"/>
      <c r="M18" s="438"/>
      <c r="N18" s="438"/>
      <c r="O18" s="438"/>
      <c r="P18" s="438"/>
      <c r="Q18" s="438"/>
      <c r="R18" s="438"/>
      <c r="S18" s="438"/>
      <c r="T18" s="438"/>
      <c r="U18" s="438"/>
      <c r="V18" s="438"/>
      <c r="W18" s="438"/>
      <c r="X18" s="438"/>
      <c r="Y18" s="438"/>
      <c r="Z18" s="438"/>
      <c r="AA18" s="438"/>
      <c r="AB18" s="438"/>
      <c r="AC18" s="438"/>
      <c r="AD18" s="438"/>
      <c r="AE18" s="438"/>
      <c r="AF18" s="438"/>
      <c r="AG18" s="442"/>
      <c r="AH18" s="161">
        <f t="shared" si="4"/>
        <v>0</v>
      </c>
      <c r="AI18" s="135">
        <f t="shared" si="5"/>
        <v>0</v>
      </c>
      <c r="AJ18" s="123">
        <f t="shared" si="6"/>
        <v>0</v>
      </c>
      <c r="AK18" s="182">
        <f t="shared" si="7"/>
        <v>0</v>
      </c>
      <c r="AL18" s="182">
        <f t="shared" si="8"/>
        <v>0</v>
      </c>
      <c r="AM18" s="192">
        <f t="shared" si="9"/>
        <v>0</v>
      </c>
      <c r="AN18" s="191"/>
      <c r="AO18" s="191"/>
      <c r="AP18" s="194">
        <f t="shared" si="10"/>
        <v>0</v>
      </c>
      <c r="AQ18" s="130">
        <f t="shared" si="11"/>
        <v>0</v>
      </c>
      <c r="AR18" s="10">
        <f t="shared" si="12"/>
        <v>0</v>
      </c>
      <c r="AS18" s="196">
        <f t="shared" si="13"/>
        <v>0</v>
      </c>
      <c r="AT18" s="185">
        <f>SUM('1 MAI'!AP18,'1 JUIN'!AP18,'1 JUILLET'!AP18,'1 AOUT'!AP18,'1 SEPTEMBRE'!AP18,'1 OCTOBRE'!AP18,'1 NOVEMBRE'!AP18,'1 DECEMBRE'!AP18,JANVIER!AP18,FEVRIER!AP18,MARS!AP18,AVRIL!AP18)</f>
        <v>0</v>
      </c>
      <c r="AU18" s="237">
        <f>SUM('1 OCTOBRE'!AT18,'1 NOVEMBRE'!AH18,'1 DECEMBRE'!AH18,JANVIER!AH18,FEVRIER!AH18,MARS!AH18,AVRIL!AH18)</f>
        <v>0</v>
      </c>
      <c r="AV18" s="144">
        <f>SUM('1 MAI'!AR18,'1 JUIN'!AR18,'1 JUILLET'!AR18,'1 AOUT'!AR18,'1 SEPTEMBRE'!AR18,'1 OCTOBRE'!AR18,'1 NOVEMBRE'!AR18,'1 DECEMBRE'!AR18,JANVIER!AR18,FEVRIER!AR18,MARS!AR18,AVRIL!AR18)</f>
        <v>0</v>
      </c>
      <c r="AW18" s="145">
        <f>SUM('1 MAI'!AS18,'1 JUIN'!AS18,'1 JUILLET'!AS18,'1 AOUT'!AS18,'1 SEPTEMBRE'!AS18,'1 OCTOBRE'!AS18,'1 NOVEMBRE'!AS18,'1 DECEMBRE'!AS18,JANVIER!AS18,FEVRIER!AS18,MARS!AS18,AVRIL!AS18)</f>
        <v>0</v>
      </c>
      <c r="AX18" s="146">
        <f>SUM('1 MAI'!AK18:AL18,'1 JUIN'!AK18:AL18,'1 JUILLET'!AK18:AL18,'1 AOUT'!AK18:AL18,'1 SEPTEMBRE'!AK18:AL18,'1 OCTOBRE'!AK18:AL18,'1 NOVEMBRE'!AK18:AL18,'1 DECEMBRE'!AK18:AL18,JANVIER!AK18:AL18,FEVRIER!AK18:AL18,MARS!AK18:AL18,AVRIL!AK18:AL18)</f>
        <v>0</v>
      </c>
    </row>
    <row r="19" spans="1:50" ht="21.95" customHeight="1" x14ac:dyDescent="0.3">
      <c r="B19" s="443" t="str">
        <f>REPT(AP34,1)</f>
        <v>12</v>
      </c>
      <c r="C19" s="438"/>
      <c r="D19" s="438"/>
      <c r="E19" s="438"/>
      <c r="F19" s="440"/>
      <c r="G19" s="438"/>
      <c r="H19" s="438"/>
      <c r="I19" s="438"/>
      <c r="J19" s="438"/>
      <c r="K19" s="438"/>
      <c r="L19" s="438"/>
      <c r="M19" s="438"/>
      <c r="N19" s="438"/>
      <c r="O19" s="438"/>
      <c r="P19" s="438"/>
      <c r="Q19" s="438"/>
      <c r="R19" s="438"/>
      <c r="S19" s="438"/>
      <c r="T19" s="438"/>
      <c r="U19" s="438"/>
      <c r="V19" s="438"/>
      <c r="W19" s="438"/>
      <c r="X19" s="438"/>
      <c r="Y19" s="438"/>
      <c r="Z19" s="438"/>
      <c r="AA19" s="438"/>
      <c r="AB19" s="438"/>
      <c r="AC19" s="440"/>
      <c r="AD19" s="438"/>
      <c r="AE19" s="438"/>
      <c r="AF19" s="438"/>
      <c r="AG19" s="445"/>
      <c r="AH19" s="161">
        <f t="shared" si="4"/>
        <v>0</v>
      </c>
      <c r="AI19" s="135">
        <f t="shared" si="5"/>
        <v>0</v>
      </c>
      <c r="AJ19" s="123">
        <f t="shared" si="6"/>
        <v>0</v>
      </c>
      <c r="AK19" s="182">
        <f t="shared" si="7"/>
        <v>0</v>
      </c>
      <c r="AL19" s="182">
        <f t="shared" si="8"/>
        <v>0</v>
      </c>
      <c r="AM19" s="192">
        <f t="shared" si="9"/>
        <v>0</v>
      </c>
      <c r="AN19" s="191"/>
      <c r="AO19" s="191"/>
      <c r="AP19" s="194">
        <f t="shared" si="10"/>
        <v>0</v>
      </c>
      <c r="AQ19" s="130">
        <f t="shared" si="11"/>
        <v>0</v>
      </c>
      <c r="AR19" s="10">
        <f t="shared" si="12"/>
        <v>0</v>
      </c>
      <c r="AS19" s="196">
        <f t="shared" si="13"/>
        <v>0</v>
      </c>
      <c r="AT19" s="185">
        <f>SUM('1 MAI'!AP19,'1 JUIN'!AP19,'1 JUILLET'!AP19,'1 AOUT'!AP19,'1 SEPTEMBRE'!AP19,'1 OCTOBRE'!AP19,'1 NOVEMBRE'!AP19,'1 DECEMBRE'!AP19,JANVIER!AP19,FEVRIER!AP19,MARS!AP19,AVRIL!AP19)</f>
        <v>0</v>
      </c>
      <c r="AU19" s="237">
        <f>SUM('1 OCTOBRE'!AT19,'1 NOVEMBRE'!AH19,'1 DECEMBRE'!AH19,JANVIER!AH19,FEVRIER!AH19,MARS!AH19,AVRIL!AH19)</f>
        <v>0</v>
      </c>
      <c r="AV19" s="144">
        <f>SUM('1 MAI'!AR19,'1 JUIN'!AR19,'1 JUILLET'!AR19,'1 AOUT'!AR19,'1 SEPTEMBRE'!AR19,'1 OCTOBRE'!AR19,'1 NOVEMBRE'!AR19,'1 DECEMBRE'!AR19,JANVIER!AR19,FEVRIER!AR19,MARS!AR19,AVRIL!AR19)</f>
        <v>0</v>
      </c>
      <c r="AW19" s="145">
        <f>SUM('1 MAI'!AS19,'1 JUIN'!AS19,'1 JUILLET'!AS19,'1 AOUT'!AS19,'1 SEPTEMBRE'!AS19,'1 OCTOBRE'!AS19,'1 NOVEMBRE'!AS19,'1 DECEMBRE'!AS19,JANVIER!AS19,FEVRIER!AS19,MARS!AS19,AVRIL!AS19)</f>
        <v>0</v>
      </c>
      <c r="AX19" s="146">
        <f>SUM('1 MAI'!AK19:AL19,'1 JUIN'!AK19:AL19,'1 JUILLET'!AK19:AL19,'1 AOUT'!AK19:AL19,'1 SEPTEMBRE'!AK19:AL19,'1 OCTOBRE'!AK19:AL19,'1 NOVEMBRE'!AK19:AL19,'1 DECEMBRE'!AK19:AL19,JANVIER!AK19:AL19,FEVRIER!AK19:AL19,MARS!AK19:AL19,AVRIL!AK19:AL19)</f>
        <v>0</v>
      </c>
    </row>
    <row r="20" spans="1:50" ht="21.95" customHeight="1" x14ac:dyDescent="0.25">
      <c r="B20" s="443" t="str">
        <f>REPT(AP35,1)</f>
        <v>13</v>
      </c>
      <c r="C20" s="438"/>
      <c r="D20" s="438"/>
      <c r="E20" s="438"/>
      <c r="F20" s="438"/>
      <c r="G20" s="438"/>
      <c r="H20" s="438"/>
      <c r="I20" s="438"/>
      <c r="J20" s="438"/>
      <c r="K20" s="438"/>
      <c r="L20" s="438"/>
      <c r="M20" s="438"/>
      <c r="N20" s="438"/>
      <c r="O20" s="438"/>
      <c r="P20" s="438"/>
      <c r="Q20" s="438"/>
      <c r="R20" s="438"/>
      <c r="S20" s="438"/>
      <c r="T20" s="438"/>
      <c r="U20" s="438"/>
      <c r="V20" s="438"/>
      <c r="W20" s="438"/>
      <c r="X20" s="438"/>
      <c r="Y20" s="438"/>
      <c r="Z20" s="438"/>
      <c r="AA20" s="438"/>
      <c r="AB20" s="438"/>
      <c r="AC20" s="438"/>
      <c r="AD20" s="438"/>
      <c r="AE20" s="438"/>
      <c r="AF20" s="438"/>
      <c r="AG20" s="442"/>
      <c r="AH20" s="161">
        <f t="shared" si="4"/>
        <v>0</v>
      </c>
      <c r="AI20" s="135">
        <f t="shared" si="5"/>
        <v>0</v>
      </c>
      <c r="AJ20" s="123">
        <f t="shared" si="6"/>
        <v>0</v>
      </c>
      <c r="AK20" s="182">
        <f t="shared" si="7"/>
        <v>0</v>
      </c>
      <c r="AL20" s="182">
        <f t="shared" si="8"/>
        <v>0</v>
      </c>
      <c r="AM20" s="192">
        <f t="shared" si="9"/>
        <v>0</v>
      </c>
      <c r="AN20" s="191"/>
      <c r="AO20" s="191"/>
      <c r="AP20" s="194">
        <f t="shared" si="10"/>
        <v>0</v>
      </c>
      <c r="AQ20" s="130">
        <f t="shared" si="11"/>
        <v>0</v>
      </c>
      <c r="AR20" s="10">
        <f t="shared" si="12"/>
        <v>0</v>
      </c>
      <c r="AS20" s="196">
        <f t="shared" si="13"/>
        <v>0</v>
      </c>
      <c r="AT20" s="185">
        <f>SUM('1 MAI'!AP20,'1 JUIN'!AP20,'1 JUILLET'!AP20,'1 AOUT'!AP20,'1 SEPTEMBRE'!AP20,'1 OCTOBRE'!AP20,'1 NOVEMBRE'!AP20,'1 DECEMBRE'!AP20,JANVIER!AP20,FEVRIER!AP20,MARS!AP20,AVRIL!AP20)</f>
        <v>0</v>
      </c>
      <c r="AU20" s="237">
        <f>SUM('1 OCTOBRE'!AT20,'1 NOVEMBRE'!AH20,'1 DECEMBRE'!AH20,JANVIER!AH20,FEVRIER!AH20,MARS!AH20,AVRIL!AH20)</f>
        <v>0</v>
      </c>
      <c r="AV20" s="144">
        <f>SUM('1 MAI'!AR20,'1 JUIN'!AR20,'1 JUILLET'!AR20,'1 AOUT'!AR20,'1 SEPTEMBRE'!AR20,'1 OCTOBRE'!AR20,'1 NOVEMBRE'!AR20,'1 DECEMBRE'!AR20,JANVIER!AR20,FEVRIER!AR20,MARS!AR20,AVRIL!AR20)</f>
        <v>0</v>
      </c>
      <c r="AW20" s="145">
        <f>SUM('1 MAI'!AS20,'1 JUIN'!AS20,'1 JUILLET'!AS20,'1 AOUT'!AS20,'1 SEPTEMBRE'!AS20,'1 OCTOBRE'!AS20,'1 NOVEMBRE'!AS20,'1 DECEMBRE'!AS20,JANVIER!AS20,FEVRIER!AS20,MARS!AS20,AVRIL!AS20)</f>
        <v>0</v>
      </c>
      <c r="AX20" s="146">
        <f>SUM('1 MAI'!AK20:AL20,'1 JUIN'!AK20:AL20,'1 JUILLET'!AK20:AL20,'1 AOUT'!AK20:AL20,'1 SEPTEMBRE'!AK20:AL20,'1 OCTOBRE'!AK20:AL20,'1 NOVEMBRE'!AK20:AL20,'1 DECEMBRE'!AK20:AL20,JANVIER!AK20:AL20,FEVRIER!AK20:AL20,MARS!AK20:AL20,AVRIL!AK20:AL20)</f>
        <v>0</v>
      </c>
    </row>
    <row r="21" spans="1:50" ht="21.95" customHeight="1" x14ac:dyDescent="0.25">
      <c r="B21" s="443" t="str">
        <f>REPT(AP36,1)</f>
        <v>14</v>
      </c>
      <c r="C21" s="438"/>
      <c r="D21" s="438"/>
      <c r="E21" s="438"/>
      <c r="F21" s="438"/>
      <c r="G21" s="438"/>
      <c r="H21" s="438"/>
      <c r="I21" s="438"/>
      <c r="J21" s="438"/>
      <c r="K21" s="438"/>
      <c r="L21" s="438"/>
      <c r="M21" s="438"/>
      <c r="N21" s="438"/>
      <c r="O21" s="438"/>
      <c r="P21" s="438"/>
      <c r="Q21" s="438"/>
      <c r="R21" s="438"/>
      <c r="S21" s="438"/>
      <c r="T21" s="438"/>
      <c r="U21" s="438"/>
      <c r="V21" s="438"/>
      <c r="W21" s="438"/>
      <c r="X21" s="438"/>
      <c r="Y21" s="438"/>
      <c r="Z21" s="438"/>
      <c r="AA21" s="438"/>
      <c r="AB21" s="438"/>
      <c r="AC21" s="438"/>
      <c r="AD21" s="438"/>
      <c r="AE21" s="438"/>
      <c r="AF21" s="438"/>
      <c r="AG21" s="442"/>
      <c r="AH21" s="161">
        <f t="shared" si="4"/>
        <v>0</v>
      </c>
      <c r="AI21" s="135">
        <f t="shared" si="5"/>
        <v>0</v>
      </c>
      <c r="AJ21" s="123">
        <f t="shared" si="6"/>
        <v>0</v>
      </c>
      <c r="AK21" s="182">
        <f t="shared" si="7"/>
        <v>0</v>
      </c>
      <c r="AL21" s="182">
        <f t="shared" si="8"/>
        <v>0</v>
      </c>
      <c r="AM21" s="192">
        <f t="shared" si="9"/>
        <v>0</v>
      </c>
      <c r="AN21" s="191"/>
      <c r="AO21" s="191"/>
      <c r="AP21" s="194">
        <f t="shared" si="10"/>
        <v>0</v>
      </c>
      <c r="AQ21" s="130">
        <f t="shared" si="11"/>
        <v>0</v>
      </c>
      <c r="AR21" s="10">
        <f t="shared" si="12"/>
        <v>0</v>
      </c>
      <c r="AS21" s="196">
        <f t="shared" si="13"/>
        <v>0</v>
      </c>
      <c r="AT21" s="185">
        <f>SUM('1 MAI'!AP21,'1 JUIN'!AP21,'1 JUILLET'!AP21,'1 AOUT'!AP21,'1 SEPTEMBRE'!AP21,'1 OCTOBRE'!AP21,'1 NOVEMBRE'!AP21,'1 DECEMBRE'!AP21,JANVIER!AP21,FEVRIER!AP21,MARS!AP21,AVRIL!AP21)</f>
        <v>0</v>
      </c>
      <c r="AU21" s="237">
        <f>SUM('1 OCTOBRE'!AT21,'1 NOVEMBRE'!AH21,'1 DECEMBRE'!AH21,JANVIER!AH21,FEVRIER!AH21,MARS!AH21,AVRIL!AH21)</f>
        <v>0</v>
      </c>
      <c r="AV21" s="144">
        <f>SUM('1 MAI'!AR21,'1 JUIN'!AR21,'1 JUILLET'!AR21,'1 AOUT'!AR21,'1 SEPTEMBRE'!AR21,'1 OCTOBRE'!AR21,'1 NOVEMBRE'!AR21,'1 DECEMBRE'!AR21,JANVIER!AR21,FEVRIER!AR21,MARS!AR21,AVRIL!AR21)</f>
        <v>0</v>
      </c>
      <c r="AW21" s="145">
        <f>SUM('1 MAI'!AS21,'1 JUIN'!AS21,'1 JUILLET'!AS21,'1 AOUT'!AS21,'1 SEPTEMBRE'!AS21,'1 OCTOBRE'!AS21,'1 NOVEMBRE'!AS21,'1 DECEMBRE'!AS21,JANVIER!AS21,FEVRIER!AS21,MARS!AS21,AVRIL!AS21)</f>
        <v>0</v>
      </c>
      <c r="AX21" s="146">
        <f>SUM('1 MAI'!AK21:AL21,'1 JUIN'!AK21:AL21,'1 JUILLET'!AK21:AL21,'1 AOUT'!AK21:AL21,'1 SEPTEMBRE'!AK21:AL21,'1 OCTOBRE'!AK21:AL21,'1 NOVEMBRE'!AK21:AL21,'1 DECEMBRE'!AK21:AL21,JANVIER!AK21:AL21,FEVRIER!AK21:AL21,MARS!AK21:AL21,AVRIL!AK21:AL21)</f>
        <v>0</v>
      </c>
    </row>
    <row r="22" spans="1:50" ht="21.95" customHeight="1" thickBot="1" x14ac:dyDescent="0.3">
      <c r="B22" s="446" t="str">
        <f>REPT(AP37,1)</f>
        <v>15</v>
      </c>
      <c r="C22" s="447"/>
      <c r="D22" s="447"/>
      <c r="E22" s="447"/>
      <c r="F22" s="447"/>
      <c r="G22" s="447"/>
      <c r="H22" s="447"/>
      <c r="I22" s="447"/>
      <c r="J22" s="447"/>
      <c r="K22" s="447"/>
      <c r="L22" s="447"/>
      <c r="M22" s="447"/>
      <c r="N22" s="447"/>
      <c r="O22" s="447"/>
      <c r="P22" s="447"/>
      <c r="Q22" s="447"/>
      <c r="R22" s="447"/>
      <c r="S22" s="447"/>
      <c r="T22" s="447"/>
      <c r="U22" s="447"/>
      <c r="V22" s="447"/>
      <c r="W22" s="447"/>
      <c r="X22" s="447"/>
      <c r="Y22" s="447"/>
      <c r="Z22" s="447"/>
      <c r="AA22" s="447"/>
      <c r="AB22" s="447"/>
      <c r="AC22" s="447"/>
      <c r="AD22" s="447"/>
      <c r="AE22" s="447"/>
      <c r="AF22" s="447"/>
      <c r="AG22" s="448"/>
      <c r="AH22" s="126">
        <f t="shared" si="4"/>
        <v>0</v>
      </c>
      <c r="AI22" s="149">
        <f t="shared" si="5"/>
        <v>0</v>
      </c>
      <c r="AJ22" s="150">
        <f t="shared" si="6"/>
        <v>0</v>
      </c>
      <c r="AK22" s="183">
        <f t="shared" si="7"/>
        <v>0</v>
      </c>
      <c r="AL22" s="183">
        <f t="shared" si="8"/>
        <v>0</v>
      </c>
      <c r="AM22" s="193">
        <f t="shared" si="9"/>
        <v>0</v>
      </c>
      <c r="AN22" s="191"/>
      <c r="AO22" s="191"/>
      <c r="AP22" s="195">
        <f t="shared" si="10"/>
        <v>0</v>
      </c>
      <c r="AQ22" s="151">
        <f t="shared" si="11"/>
        <v>0</v>
      </c>
      <c r="AR22" s="152">
        <f t="shared" si="12"/>
        <v>0</v>
      </c>
      <c r="AS22" s="197">
        <f t="shared" si="13"/>
        <v>0</v>
      </c>
      <c r="AT22" s="238">
        <f>SUM('1 MAI'!AP22,'1 JUIN'!AP22,'1 JUILLET'!AP22,'1 AOUT'!AP22,'1 SEPTEMBRE'!AP22,'1 OCTOBRE'!AP22,'1 NOVEMBRE'!AP22,'1 DECEMBRE'!AP22,JANVIER!AP22,FEVRIER!AP22,MARS!AP22,AVRIL!AP22)</f>
        <v>0</v>
      </c>
      <c r="AU22" s="403">
        <f>SUM('1 OCTOBRE'!AT22,'1 NOVEMBRE'!AH22,'1 DECEMBRE'!AH22,JANVIER!AH22,FEVRIER!AH22,MARS!AH22,AVRIL!AH22)</f>
        <v>0</v>
      </c>
      <c r="AV22" s="404">
        <f>SUM('1 MAI'!AR22,'1 JUIN'!AR22,'1 JUILLET'!AR22,'1 AOUT'!AR22,'1 SEPTEMBRE'!AR22,'1 OCTOBRE'!AR22,'1 NOVEMBRE'!AR22,'1 DECEMBRE'!AR22,JANVIER!AR22,FEVRIER!AR22,MARS!AR22,AVRIL!AR22)</f>
        <v>0</v>
      </c>
      <c r="AW22" s="405">
        <f>SUM('1 MAI'!AS22,'1 JUIN'!AS22,'1 JUILLET'!AS22,'1 AOUT'!AS22,'1 SEPTEMBRE'!AS22,'1 OCTOBRE'!AS22,'1 NOVEMBRE'!AS22,'1 DECEMBRE'!AS22,JANVIER!AS22,FEVRIER!AS22,MARS!AS22,AVRIL!AS22)</f>
        <v>0</v>
      </c>
      <c r="AX22" s="406">
        <f>SUM('1 MAI'!AK22:AL22,'1 JUIN'!AK22:AL22,'1 JUILLET'!AK22:AL22,'1 AOUT'!AK22:AL22,'1 SEPTEMBRE'!AK22:AL22,'1 OCTOBRE'!AK22:AL22,'1 NOVEMBRE'!AK22:AL22,'1 DECEMBRE'!AK22:AL22,JANVIER!AK22:AL22,FEVRIER!AK22:AL22,MARS!AK22:AL22,AVRIL!AK22:AL22)</f>
        <v>0</v>
      </c>
    </row>
    <row r="23" spans="1:50" ht="21.95" customHeight="1" thickTop="1" x14ac:dyDescent="0.25">
      <c r="B23" s="131" t="s">
        <v>24</v>
      </c>
      <c r="C23" s="165">
        <f t="shared" ref="C23:AG23" si="14">COUNTIF(C8:C22,"J")</f>
        <v>0</v>
      </c>
      <c r="D23" s="165">
        <f t="shared" si="14"/>
        <v>0</v>
      </c>
      <c r="E23" s="165">
        <f t="shared" si="14"/>
        <v>0</v>
      </c>
      <c r="F23" s="165">
        <f t="shared" si="14"/>
        <v>0</v>
      </c>
      <c r="G23" s="165">
        <f t="shared" si="14"/>
        <v>0</v>
      </c>
      <c r="H23" s="165">
        <f t="shared" si="14"/>
        <v>0</v>
      </c>
      <c r="I23" s="165">
        <f t="shared" si="14"/>
        <v>0</v>
      </c>
      <c r="J23" s="165">
        <f t="shared" si="14"/>
        <v>0</v>
      </c>
      <c r="K23" s="165">
        <f t="shared" si="14"/>
        <v>0</v>
      </c>
      <c r="L23" s="165">
        <f t="shared" si="14"/>
        <v>0</v>
      </c>
      <c r="M23" s="165">
        <f t="shared" si="14"/>
        <v>0</v>
      </c>
      <c r="N23" s="165">
        <f t="shared" si="14"/>
        <v>0</v>
      </c>
      <c r="O23" s="165">
        <f t="shared" si="14"/>
        <v>0</v>
      </c>
      <c r="P23" s="165">
        <f t="shared" si="14"/>
        <v>0</v>
      </c>
      <c r="Q23" s="165">
        <f t="shared" si="14"/>
        <v>0</v>
      </c>
      <c r="R23" s="165">
        <f t="shared" si="14"/>
        <v>0</v>
      </c>
      <c r="S23" s="165">
        <f t="shared" si="14"/>
        <v>0</v>
      </c>
      <c r="T23" s="165">
        <f t="shared" si="14"/>
        <v>0</v>
      </c>
      <c r="U23" s="165">
        <f t="shared" si="14"/>
        <v>0</v>
      </c>
      <c r="V23" s="165">
        <f t="shared" si="14"/>
        <v>0</v>
      </c>
      <c r="W23" s="165">
        <f t="shared" si="14"/>
        <v>0</v>
      </c>
      <c r="X23" s="165">
        <f t="shared" si="14"/>
        <v>0</v>
      </c>
      <c r="Y23" s="165">
        <f t="shared" si="14"/>
        <v>0</v>
      </c>
      <c r="Z23" s="165">
        <f t="shared" si="14"/>
        <v>0</v>
      </c>
      <c r="AA23" s="165">
        <f t="shared" si="14"/>
        <v>0</v>
      </c>
      <c r="AB23" s="165">
        <f t="shared" si="14"/>
        <v>0</v>
      </c>
      <c r="AC23" s="165">
        <f t="shared" si="14"/>
        <v>0</v>
      </c>
      <c r="AD23" s="165">
        <f t="shared" si="14"/>
        <v>0</v>
      </c>
      <c r="AE23" s="165">
        <f t="shared" si="14"/>
        <v>0</v>
      </c>
      <c r="AF23" s="165">
        <f t="shared" si="14"/>
        <v>0</v>
      </c>
      <c r="AG23" s="166">
        <f t="shared" si="14"/>
        <v>0</v>
      </c>
      <c r="AP23" s="407">
        <v>1</v>
      </c>
      <c r="AQ23" s="408"/>
      <c r="AR23" s="408"/>
      <c r="AS23" s="409"/>
      <c r="AT23" s="423"/>
      <c r="AU23" s="424"/>
      <c r="AV23" s="424"/>
      <c r="AW23" s="424"/>
      <c r="AX23" s="425"/>
    </row>
    <row r="24" spans="1:50" ht="21.95" customHeight="1" x14ac:dyDescent="0.25">
      <c r="B24" s="129" t="s">
        <v>25</v>
      </c>
      <c r="C24" s="122">
        <f t="shared" ref="C24:AG24" si="15">COUNTIF(C8:C22,"N")</f>
        <v>0</v>
      </c>
      <c r="D24" s="122">
        <f t="shared" si="15"/>
        <v>0</v>
      </c>
      <c r="E24" s="122">
        <f t="shared" si="15"/>
        <v>0</v>
      </c>
      <c r="F24" s="122">
        <f t="shared" si="15"/>
        <v>0</v>
      </c>
      <c r="G24" s="122">
        <f t="shared" si="15"/>
        <v>0</v>
      </c>
      <c r="H24" s="122">
        <f t="shared" si="15"/>
        <v>0</v>
      </c>
      <c r="I24" s="122">
        <f t="shared" si="15"/>
        <v>0</v>
      </c>
      <c r="J24" s="122">
        <f t="shared" si="15"/>
        <v>0</v>
      </c>
      <c r="K24" s="122">
        <f t="shared" si="15"/>
        <v>0</v>
      </c>
      <c r="L24" s="122">
        <f t="shared" si="15"/>
        <v>0</v>
      </c>
      <c r="M24" s="122">
        <f t="shared" si="15"/>
        <v>0</v>
      </c>
      <c r="N24" s="122">
        <f t="shared" si="15"/>
        <v>0</v>
      </c>
      <c r="O24" s="122">
        <f t="shared" si="15"/>
        <v>0</v>
      </c>
      <c r="P24" s="122">
        <f t="shared" si="15"/>
        <v>0</v>
      </c>
      <c r="Q24" s="122">
        <f t="shared" si="15"/>
        <v>0</v>
      </c>
      <c r="R24" s="122">
        <f t="shared" si="15"/>
        <v>0</v>
      </c>
      <c r="S24" s="122">
        <f t="shared" si="15"/>
        <v>0</v>
      </c>
      <c r="T24" s="122">
        <f t="shared" si="15"/>
        <v>0</v>
      </c>
      <c r="U24" s="122">
        <f t="shared" si="15"/>
        <v>0</v>
      </c>
      <c r="V24" s="122">
        <f t="shared" si="15"/>
        <v>0</v>
      </c>
      <c r="W24" s="122">
        <f t="shared" si="15"/>
        <v>0</v>
      </c>
      <c r="X24" s="122">
        <f t="shared" si="15"/>
        <v>0</v>
      </c>
      <c r="Y24" s="122">
        <f t="shared" si="15"/>
        <v>0</v>
      </c>
      <c r="Z24" s="122">
        <f t="shared" si="15"/>
        <v>0</v>
      </c>
      <c r="AA24" s="122">
        <f t="shared" si="15"/>
        <v>0</v>
      </c>
      <c r="AB24" s="122">
        <f t="shared" si="15"/>
        <v>0</v>
      </c>
      <c r="AC24" s="122">
        <f t="shared" si="15"/>
        <v>0</v>
      </c>
      <c r="AD24" s="122">
        <f t="shared" si="15"/>
        <v>0</v>
      </c>
      <c r="AE24" s="122">
        <f t="shared" si="15"/>
        <v>0</v>
      </c>
      <c r="AF24" s="122">
        <f t="shared" si="15"/>
        <v>0</v>
      </c>
      <c r="AG24" s="125">
        <f t="shared" si="15"/>
        <v>0</v>
      </c>
      <c r="AP24" s="410">
        <v>2</v>
      </c>
      <c r="AQ24" s="411"/>
      <c r="AR24" s="411"/>
      <c r="AS24" s="412"/>
      <c r="AT24" s="426"/>
      <c r="AU24" s="427"/>
      <c r="AV24" s="427"/>
      <c r="AW24" s="427"/>
      <c r="AX24" s="428"/>
    </row>
    <row r="25" spans="1:50" ht="21.95" customHeight="1" x14ac:dyDescent="0.3">
      <c r="B25" s="201" t="s">
        <v>30</v>
      </c>
      <c r="C25" s="202">
        <f t="shared" ref="C25:AG25" si="16">COUNTIF(C8:C22,"JF")</f>
        <v>0</v>
      </c>
      <c r="D25" s="202">
        <f t="shared" si="16"/>
        <v>0</v>
      </c>
      <c r="E25" s="202">
        <f t="shared" si="16"/>
        <v>0</v>
      </c>
      <c r="F25" s="202">
        <f t="shared" si="16"/>
        <v>0</v>
      </c>
      <c r="G25" s="202">
        <f t="shared" si="16"/>
        <v>0</v>
      </c>
      <c r="H25" s="202">
        <f t="shared" si="16"/>
        <v>0</v>
      </c>
      <c r="I25" s="202">
        <f t="shared" si="16"/>
        <v>0</v>
      </c>
      <c r="J25" s="202">
        <f t="shared" si="16"/>
        <v>0</v>
      </c>
      <c r="K25" s="202">
        <f t="shared" si="16"/>
        <v>0</v>
      </c>
      <c r="L25" s="202">
        <f t="shared" si="16"/>
        <v>0</v>
      </c>
      <c r="M25" s="202">
        <f t="shared" si="16"/>
        <v>0</v>
      </c>
      <c r="N25" s="202">
        <f t="shared" si="16"/>
        <v>0</v>
      </c>
      <c r="O25" s="202">
        <f t="shared" si="16"/>
        <v>0</v>
      </c>
      <c r="P25" s="202">
        <f t="shared" si="16"/>
        <v>0</v>
      </c>
      <c r="Q25" s="202">
        <f t="shared" si="16"/>
        <v>0</v>
      </c>
      <c r="R25" s="202">
        <f t="shared" si="16"/>
        <v>0</v>
      </c>
      <c r="S25" s="202">
        <f t="shared" si="16"/>
        <v>0</v>
      </c>
      <c r="T25" s="202">
        <f t="shared" si="16"/>
        <v>0</v>
      </c>
      <c r="U25" s="202">
        <f t="shared" si="16"/>
        <v>0</v>
      </c>
      <c r="V25" s="202">
        <f t="shared" si="16"/>
        <v>0</v>
      </c>
      <c r="W25" s="202">
        <f t="shared" si="16"/>
        <v>0</v>
      </c>
      <c r="X25" s="202">
        <f t="shared" si="16"/>
        <v>0</v>
      </c>
      <c r="Y25" s="202">
        <f t="shared" si="16"/>
        <v>0</v>
      </c>
      <c r="Z25" s="202">
        <f t="shared" si="16"/>
        <v>0</v>
      </c>
      <c r="AA25" s="202">
        <f t="shared" si="16"/>
        <v>0</v>
      </c>
      <c r="AB25" s="202">
        <f t="shared" si="16"/>
        <v>0</v>
      </c>
      <c r="AC25" s="202">
        <f t="shared" si="16"/>
        <v>0</v>
      </c>
      <c r="AD25" s="202">
        <f t="shared" si="16"/>
        <v>0</v>
      </c>
      <c r="AE25" s="202">
        <f t="shared" si="16"/>
        <v>0</v>
      </c>
      <c r="AF25" s="202">
        <f t="shared" si="16"/>
        <v>0</v>
      </c>
      <c r="AG25" s="220">
        <f t="shared" si="16"/>
        <v>0</v>
      </c>
      <c r="AP25" s="413">
        <v>3</v>
      </c>
      <c r="AQ25" s="414"/>
      <c r="AR25" s="414"/>
      <c r="AS25" s="415"/>
      <c r="AT25" s="426"/>
      <c r="AU25" s="427"/>
      <c r="AV25" s="427"/>
      <c r="AW25" s="427"/>
      <c r="AX25" s="428"/>
    </row>
    <row r="26" spans="1:50" ht="21.95" customHeight="1" x14ac:dyDescent="0.3">
      <c r="B26" s="201" t="s">
        <v>48</v>
      </c>
      <c r="C26" s="202">
        <f t="shared" ref="C26:AG26" si="17">COUNTIF(C8:C22,"NF")</f>
        <v>0</v>
      </c>
      <c r="D26" s="202">
        <f t="shared" si="17"/>
        <v>0</v>
      </c>
      <c r="E26" s="202">
        <f t="shared" si="17"/>
        <v>0</v>
      </c>
      <c r="F26" s="202">
        <f t="shared" si="17"/>
        <v>0</v>
      </c>
      <c r="G26" s="202">
        <f t="shared" si="17"/>
        <v>0</v>
      </c>
      <c r="H26" s="202">
        <f t="shared" si="17"/>
        <v>0</v>
      </c>
      <c r="I26" s="202">
        <f t="shared" si="17"/>
        <v>0</v>
      </c>
      <c r="J26" s="202">
        <f t="shared" si="17"/>
        <v>0</v>
      </c>
      <c r="K26" s="202">
        <f t="shared" si="17"/>
        <v>0</v>
      </c>
      <c r="L26" s="202">
        <f t="shared" si="17"/>
        <v>0</v>
      </c>
      <c r="M26" s="202">
        <f t="shared" si="17"/>
        <v>0</v>
      </c>
      <c r="N26" s="202">
        <f t="shared" si="17"/>
        <v>0</v>
      </c>
      <c r="O26" s="202">
        <f t="shared" si="17"/>
        <v>0</v>
      </c>
      <c r="P26" s="202">
        <f t="shared" si="17"/>
        <v>0</v>
      </c>
      <c r="Q26" s="202">
        <f t="shared" si="17"/>
        <v>0</v>
      </c>
      <c r="R26" s="202">
        <f t="shared" si="17"/>
        <v>0</v>
      </c>
      <c r="S26" s="202">
        <f t="shared" si="17"/>
        <v>0</v>
      </c>
      <c r="T26" s="202">
        <f t="shared" si="17"/>
        <v>0</v>
      </c>
      <c r="U26" s="202">
        <f t="shared" si="17"/>
        <v>0</v>
      </c>
      <c r="V26" s="202">
        <f t="shared" si="17"/>
        <v>0</v>
      </c>
      <c r="W26" s="202">
        <f t="shared" si="17"/>
        <v>0</v>
      </c>
      <c r="X26" s="202">
        <f t="shared" si="17"/>
        <v>0</v>
      </c>
      <c r="Y26" s="202">
        <f t="shared" si="17"/>
        <v>0</v>
      </c>
      <c r="Z26" s="202">
        <f t="shared" si="17"/>
        <v>0</v>
      </c>
      <c r="AA26" s="202">
        <f t="shared" si="17"/>
        <v>0</v>
      </c>
      <c r="AB26" s="202">
        <f t="shared" si="17"/>
        <v>0</v>
      </c>
      <c r="AC26" s="202">
        <f t="shared" si="17"/>
        <v>0</v>
      </c>
      <c r="AD26" s="202">
        <f t="shared" si="17"/>
        <v>0</v>
      </c>
      <c r="AE26" s="202">
        <f t="shared" si="17"/>
        <v>0</v>
      </c>
      <c r="AF26" s="202">
        <f t="shared" si="17"/>
        <v>0</v>
      </c>
      <c r="AG26" s="220">
        <f t="shared" si="17"/>
        <v>0</v>
      </c>
      <c r="AP26" s="413">
        <v>4</v>
      </c>
      <c r="AQ26" s="414"/>
      <c r="AR26" s="414"/>
      <c r="AS26" s="415"/>
      <c r="AT26" s="426"/>
      <c r="AU26" s="427"/>
      <c r="AV26" s="427"/>
      <c r="AW26" s="427"/>
      <c r="AX26" s="428"/>
    </row>
    <row r="27" spans="1:50" ht="21.95" customHeight="1" x14ac:dyDescent="0.25">
      <c r="B27" s="203" t="s">
        <v>26</v>
      </c>
      <c r="C27" s="204">
        <f t="shared" ref="C27:AG27" si="18">COUNTIF(C8:C22,"F")</f>
        <v>0</v>
      </c>
      <c r="D27" s="204">
        <f t="shared" si="18"/>
        <v>0</v>
      </c>
      <c r="E27" s="204">
        <f t="shared" si="18"/>
        <v>0</v>
      </c>
      <c r="F27" s="204">
        <f t="shared" si="18"/>
        <v>0</v>
      </c>
      <c r="G27" s="204">
        <f t="shared" si="18"/>
        <v>0</v>
      </c>
      <c r="H27" s="204">
        <f t="shared" si="18"/>
        <v>0</v>
      </c>
      <c r="I27" s="204">
        <f t="shared" si="18"/>
        <v>0</v>
      </c>
      <c r="J27" s="204">
        <f t="shared" si="18"/>
        <v>0</v>
      </c>
      <c r="K27" s="204">
        <f t="shared" si="18"/>
        <v>0</v>
      </c>
      <c r="L27" s="204">
        <f t="shared" si="18"/>
        <v>0</v>
      </c>
      <c r="M27" s="204">
        <f t="shared" si="18"/>
        <v>0</v>
      </c>
      <c r="N27" s="204">
        <f t="shared" si="18"/>
        <v>0</v>
      </c>
      <c r="O27" s="204">
        <f t="shared" si="18"/>
        <v>0</v>
      </c>
      <c r="P27" s="204">
        <f t="shared" si="18"/>
        <v>0</v>
      </c>
      <c r="Q27" s="204">
        <f t="shared" si="18"/>
        <v>0</v>
      </c>
      <c r="R27" s="204">
        <f t="shared" si="18"/>
        <v>0</v>
      </c>
      <c r="S27" s="204">
        <f t="shared" si="18"/>
        <v>0</v>
      </c>
      <c r="T27" s="204">
        <f t="shared" si="18"/>
        <v>0</v>
      </c>
      <c r="U27" s="204">
        <f t="shared" si="18"/>
        <v>0</v>
      </c>
      <c r="V27" s="204">
        <f t="shared" si="18"/>
        <v>0</v>
      </c>
      <c r="W27" s="204">
        <f t="shared" si="18"/>
        <v>0</v>
      </c>
      <c r="X27" s="204">
        <f t="shared" si="18"/>
        <v>0</v>
      </c>
      <c r="Y27" s="204">
        <f t="shared" si="18"/>
        <v>0</v>
      </c>
      <c r="Z27" s="204">
        <f t="shared" si="18"/>
        <v>0</v>
      </c>
      <c r="AA27" s="204">
        <f t="shared" si="18"/>
        <v>0</v>
      </c>
      <c r="AB27" s="204">
        <f t="shared" si="18"/>
        <v>0</v>
      </c>
      <c r="AC27" s="204">
        <f t="shared" si="18"/>
        <v>0</v>
      </c>
      <c r="AD27" s="204">
        <f t="shared" si="18"/>
        <v>0</v>
      </c>
      <c r="AE27" s="204">
        <f t="shared" si="18"/>
        <v>0</v>
      </c>
      <c r="AF27" s="204">
        <f t="shared" si="18"/>
        <v>0</v>
      </c>
      <c r="AG27" s="221">
        <f t="shared" si="18"/>
        <v>0</v>
      </c>
      <c r="AP27" s="413">
        <v>5</v>
      </c>
      <c r="AQ27" s="414"/>
      <c r="AR27" s="414"/>
      <c r="AS27" s="415"/>
      <c r="AT27" s="426"/>
      <c r="AU27" s="427"/>
      <c r="AV27" s="427"/>
      <c r="AW27" s="427"/>
      <c r="AX27" s="428"/>
    </row>
    <row r="28" spans="1:50" ht="21.95" customHeight="1" thickBot="1" x14ac:dyDescent="0.3">
      <c r="B28" s="127" t="s">
        <v>34</v>
      </c>
      <c r="C28" s="128">
        <f t="shared" ref="C28:AG28" si="19">SUM(C23:C24,C25:C27)</f>
        <v>0</v>
      </c>
      <c r="D28" s="128">
        <f t="shared" si="19"/>
        <v>0</v>
      </c>
      <c r="E28" s="128">
        <f t="shared" si="19"/>
        <v>0</v>
      </c>
      <c r="F28" s="128">
        <f t="shared" si="19"/>
        <v>0</v>
      </c>
      <c r="G28" s="128">
        <f t="shared" si="19"/>
        <v>0</v>
      </c>
      <c r="H28" s="128">
        <f t="shared" si="19"/>
        <v>0</v>
      </c>
      <c r="I28" s="128">
        <f t="shared" si="19"/>
        <v>0</v>
      </c>
      <c r="J28" s="128">
        <f t="shared" si="19"/>
        <v>0</v>
      </c>
      <c r="K28" s="128">
        <f t="shared" si="19"/>
        <v>0</v>
      </c>
      <c r="L28" s="128">
        <f t="shared" si="19"/>
        <v>0</v>
      </c>
      <c r="M28" s="128">
        <f t="shared" si="19"/>
        <v>0</v>
      </c>
      <c r="N28" s="128">
        <f t="shared" si="19"/>
        <v>0</v>
      </c>
      <c r="O28" s="128">
        <f t="shared" si="19"/>
        <v>0</v>
      </c>
      <c r="P28" s="128">
        <f t="shared" si="19"/>
        <v>0</v>
      </c>
      <c r="Q28" s="128">
        <f t="shared" si="19"/>
        <v>0</v>
      </c>
      <c r="R28" s="128">
        <f t="shared" si="19"/>
        <v>0</v>
      </c>
      <c r="S28" s="128">
        <f t="shared" si="19"/>
        <v>0</v>
      </c>
      <c r="T28" s="128">
        <f t="shared" si="19"/>
        <v>0</v>
      </c>
      <c r="U28" s="128">
        <f t="shared" si="19"/>
        <v>0</v>
      </c>
      <c r="V28" s="128">
        <f t="shared" si="19"/>
        <v>0</v>
      </c>
      <c r="W28" s="128">
        <f t="shared" si="19"/>
        <v>0</v>
      </c>
      <c r="X28" s="128">
        <f t="shared" si="19"/>
        <v>0</v>
      </c>
      <c r="Y28" s="128">
        <f t="shared" si="19"/>
        <v>0</v>
      </c>
      <c r="Z28" s="128">
        <f t="shared" si="19"/>
        <v>0</v>
      </c>
      <c r="AA28" s="128">
        <f t="shared" si="19"/>
        <v>0</v>
      </c>
      <c r="AB28" s="128">
        <f t="shared" si="19"/>
        <v>0</v>
      </c>
      <c r="AC28" s="128">
        <f t="shared" si="19"/>
        <v>0</v>
      </c>
      <c r="AD28" s="128">
        <f t="shared" si="19"/>
        <v>0</v>
      </c>
      <c r="AE28" s="128">
        <f t="shared" si="19"/>
        <v>0</v>
      </c>
      <c r="AF28" s="128">
        <f t="shared" si="19"/>
        <v>0</v>
      </c>
      <c r="AG28" s="222">
        <f t="shared" si="19"/>
        <v>0</v>
      </c>
      <c r="AP28" s="416">
        <v>6</v>
      </c>
      <c r="AQ28" s="417"/>
      <c r="AR28" s="417"/>
      <c r="AS28" s="418"/>
      <c r="AT28" s="426"/>
      <c r="AU28" s="427"/>
      <c r="AV28" s="427"/>
      <c r="AW28" s="427"/>
      <c r="AX28" s="428"/>
    </row>
    <row r="29" spans="1:50" ht="21.95"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c r="AP29" s="413">
        <v>7</v>
      </c>
      <c r="AQ29" s="414"/>
      <c r="AR29" s="414"/>
      <c r="AS29" s="415"/>
      <c r="AT29" s="426"/>
      <c r="AU29" s="427"/>
      <c r="AV29" s="427"/>
      <c r="AW29" s="427"/>
      <c r="AX29" s="428"/>
    </row>
    <row r="30" spans="1:50" ht="21.95" customHeight="1"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c r="AP30" s="413">
        <v>8</v>
      </c>
      <c r="AQ30" s="414"/>
      <c r="AR30" s="414"/>
      <c r="AS30" s="415"/>
      <c r="AT30" s="426"/>
      <c r="AU30" s="427"/>
      <c r="AV30" s="427"/>
      <c r="AW30" s="427"/>
      <c r="AX30" s="428"/>
    </row>
    <row r="31" spans="1:50" ht="21.95" customHeight="1" x14ac:dyDescent="0.25">
      <c r="A31" s="186"/>
      <c r="B31" s="37"/>
      <c r="C31" s="38"/>
      <c r="D31" s="38"/>
      <c r="E31" s="38"/>
      <c r="F31" s="38"/>
      <c r="G31" s="38"/>
      <c r="H31" s="38"/>
      <c r="I31" s="121" t="s">
        <v>39</v>
      </c>
      <c r="J31" s="347" t="s">
        <v>50</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c r="AP31" s="413">
        <v>9</v>
      </c>
      <c r="AQ31" s="414"/>
      <c r="AR31" s="414"/>
      <c r="AS31" s="415"/>
      <c r="AT31" s="426"/>
      <c r="AU31" s="427"/>
      <c r="AV31" s="427"/>
      <c r="AW31" s="427"/>
      <c r="AX31" s="428"/>
    </row>
    <row r="32" spans="1:50" ht="21.95" customHeight="1" x14ac:dyDescent="0.3">
      <c r="A32" s="186"/>
      <c r="B32" s="37"/>
      <c r="C32" s="38"/>
      <c r="D32" s="38"/>
      <c r="E32" s="38"/>
      <c r="F32" s="38"/>
      <c r="G32" s="38"/>
      <c r="H32" s="38"/>
      <c r="I32" s="118" t="s">
        <v>38</v>
      </c>
      <c r="J32" s="344" t="s">
        <v>51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c r="AP32" s="413">
        <v>10</v>
      </c>
      <c r="AQ32" s="414"/>
      <c r="AR32" s="414"/>
      <c r="AS32" s="415"/>
      <c r="AT32" s="426"/>
      <c r="AU32" s="427"/>
      <c r="AV32" s="427"/>
      <c r="AW32" s="427"/>
      <c r="AX32" s="428"/>
    </row>
    <row r="33" spans="1:50" ht="21.95" customHeigh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c r="AP33" s="413">
        <v>11</v>
      </c>
      <c r="AQ33" s="414"/>
      <c r="AR33" s="414"/>
      <c r="AS33" s="415"/>
      <c r="AT33" s="426"/>
      <c r="AU33" s="427"/>
      <c r="AV33" s="427"/>
      <c r="AW33" s="427"/>
      <c r="AX33" s="428"/>
    </row>
    <row r="34" spans="1:50" ht="21.95" customHeight="1" x14ac:dyDescent="0.25">
      <c r="A34" s="186"/>
      <c r="J34" s="18"/>
      <c r="K34" s="18"/>
      <c r="L34" s="18"/>
      <c r="M34" s="18"/>
      <c r="N34" s="18"/>
      <c r="AP34" s="413">
        <v>12</v>
      </c>
      <c r="AQ34" s="414"/>
      <c r="AR34" s="414"/>
      <c r="AS34" s="415"/>
      <c r="AT34" s="426"/>
      <c r="AU34" s="427"/>
      <c r="AV34" s="427"/>
      <c r="AW34" s="427"/>
      <c r="AX34" s="428"/>
    </row>
    <row r="35" spans="1:50" ht="21.95" customHeight="1" x14ac:dyDescent="0.25">
      <c r="J35" s="18"/>
      <c r="K35" s="18"/>
      <c r="L35" s="18"/>
      <c r="M35" s="18"/>
      <c r="N35" s="18"/>
      <c r="O35" s="18"/>
      <c r="P35" s="18"/>
      <c r="Q35" s="18"/>
      <c r="R35" s="18"/>
      <c r="S35" s="18"/>
      <c r="T35" s="18"/>
      <c r="U35" s="18"/>
      <c r="V35" s="18"/>
      <c r="W35" s="18"/>
      <c r="X35" s="18"/>
      <c r="Y35" s="18"/>
      <c r="Z35" s="18"/>
      <c r="AA35" s="18"/>
      <c r="AB35" s="18"/>
      <c r="AC35" s="18"/>
      <c r="AD35" s="18"/>
      <c r="AE35" s="18"/>
      <c r="AF35" s="18"/>
      <c r="AG35" s="18"/>
      <c r="AP35" s="413">
        <v>13</v>
      </c>
      <c r="AQ35" s="414"/>
      <c r="AR35" s="414"/>
      <c r="AS35" s="415"/>
      <c r="AT35" s="426"/>
      <c r="AU35" s="427"/>
      <c r="AV35" s="427"/>
      <c r="AW35" s="427"/>
      <c r="AX35" s="428"/>
    </row>
    <row r="36" spans="1:50" ht="21.95" customHeight="1" x14ac:dyDescent="0.25">
      <c r="J36" s="18"/>
      <c r="K36" s="18"/>
      <c r="L36" s="18"/>
      <c r="M36" s="18"/>
      <c r="N36" s="18"/>
      <c r="O36" s="18"/>
      <c r="P36" s="18"/>
      <c r="Q36" s="18"/>
      <c r="R36" s="18"/>
      <c r="S36" s="18"/>
      <c r="T36" s="18"/>
      <c r="U36" s="18"/>
      <c r="V36" s="18"/>
      <c r="W36" s="18"/>
      <c r="X36" s="18"/>
      <c r="Y36" s="18"/>
      <c r="Z36" s="18"/>
      <c r="AA36" s="18"/>
      <c r="AB36" s="18"/>
      <c r="AC36" s="18"/>
      <c r="AD36" s="18"/>
      <c r="AE36" s="18"/>
      <c r="AF36" s="18"/>
      <c r="AG36" s="18"/>
      <c r="AP36" s="413">
        <v>14</v>
      </c>
      <c r="AQ36" s="414"/>
      <c r="AR36" s="414"/>
      <c r="AS36" s="415"/>
      <c r="AT36" s="426"/>
      <c r="AU36" s="427"/>
      <c r="AV36" s="427"/>
      <c r="AW36" s="427"/>
      <c r="AX36" s="428"/>
    </row>
    <row r="37" spans="1:50" ht="21.95" customHeight="1" thickBot="1" x14ac:dyDescent="0.3">
      <c r="J37" s="18"/>
      <c r="K37" s="18"/>
      <c r="L37" s="18"/>
      <c r="M37" s="18"/>
      <c r="N37" s="18"/>
      <c r="O37" s="18"/>
      <c r="P37" s="18"/>
      <c r="Q37" s="18"/>
      <c r="R37" s="18"/>
      <c r="S37" s="18"/>
      <c r="T37" s="18"/>
      <c r="U37" s="18"/>
      <c r="V37" s="18"/>
      <c r="W37" s="18"/>
      <c r="X37" s="18"/>
      <c r="Y37" s="18"/>
      <c r="Z37" s="18"/>
      <c r="AA37" s="18"/>
      <c r="AB37" s="18"/>
      <c r="AC37" s="18"/>
      <c r="AD37" s="18"/>
      <c r="AE37" s="18"/>
      <c r="AF37" s="18"/>
      <c r="AG37" s="18"/>
      <c r="AP37" s="419">
        <v>15</v>
      </c>
      <c r="AQ37" s="420"/>
      <c r="AR37" s="420"/>
      <c r="AS37" s="421"/>
      <c r="AT37" s="429"/>
      <c r="AU37" s="430"/>
      <c r="AV37" s="430"/>
      <c r="AW37" s="430"/>
      <c r="AX37" s="431"/>
    </row>
    <row r="38" spans="1:50" ht="18" customHeight="1" thickTop="1" x14ac:dyDescent="0.25">
      <c r="C38" s="102"/>
      <c r="D38" s="102"/>
      <c r="E38" s="102"/>
      <c r="F38" s="102"/>
      <c r="G38" s="102"/>
      <c r="H38" s="102"/>
      <c r="I38" s="102"/>
      <c r="J38" s="102"/>
      <c r="K38" s="102"/>
      <c r="L38" s="102"/>
      <c r="M38" s="102"/>
      <c r="N38" s="102"/>
      <c r="O38" s="102"/>
      <c r="P38" s="102"/>
      <c r="Q38" s="102"/>
      <c r="R38" s="102"/>
      <c r="S38" s="102"/>
      <c r="T38" s="102"/>
      <c r="U38" s="102"/>
      <c r="V38" s="102"/>
      <c r="W38" s="102"/>
      <c r="X38" s="102"/>
      <c r="Y38" s="102"/>
      <c r="Z38" s="102"/>
      <c r="AA38" s="102"/>
      <c r="AB38" s="102"/>
      <c r="AC38" s="102"/>
      <c r="AD38" s="102"/>
      <c r="AE38" s="102"/>
      <c r="AF38" s="102"/>
      <c r="AG38" s="102"/>
      <c r="AP38" s="399"/>
      <c r="AQ38" s="399"/>
      <c r="AR38" s="399"/>
      <c r="AS38" s="399"/>
    </row>
  </sheetData>
  <mergeCells count="36">
    <mergeCell ref="AT6:AW6"/>
    <mergeCell ref="AP25:AS25"/>
    <mergeCell ref="AP26:AS26"/>
    <mergeCell ref="AP27:AS27"/>
    <mergeCell ref="AP29:AS29"/>
    <mergeCell ref="AP24:AS24"/>
    <mergeCell ref="AP6:AP7"/>
    <mergeCell ref="AQ6:AQ7"/>
    <mergeCell ref="AR6:AR7"/>
    <mergeCell ref="AS6:AS7"/>
    <mergeCell ref="AP23:AS23"/>
    <mergeCell ref="AP38:AS38"/>
    <mergeCell ref="J31:O31"/>
    <mergeCell ref="Q31:U31"/>
    <mergeCell ref="W31:AA31"/>
    <mergeCell ref="AP31:AS31"/>
    <mergeCell ref="J32:O32"/>
    <mergeCell ref="Q32:U32"/>
    <mergeCell ref="W32:AA32"/>
    <mergeCell ref="AP32:AS32"/>
    <mergeCell ref="AP33:AS33"/>
    <mergeCell ref="AP34:AS34"/>
    <mergeCell ref="AP35:AS35"/>
    <mergeCell ref="AP36:AS36"/>
    <mergeCell ref="AP37:AS37"/>
    <mergeCell ref="B6:B7"/>
    <mergeCell ref="J30:O30"/>
    <mergeCell ref="Q30:U30"/>
    <mergeCell ref="W30:AA30"/>
    <mergeCell ref="AP30:AS30"/>
    <mergeCell ref="AH6:AH7"/>
    <mergeCell ref="AI6:AI7"/>
    <mergeCell ref="AJ6:AJ7"/>
    <mergeCell ref="AK6:AK7"/>
    <mergeCell ref="AL6:AL7"/>
    <mergeCell ref="AM6:AM7"/>
  </mergeCells>
  <conditionalFormatting sqref="B17:B22">
    <cfRule type="colorScale" priority="5">
      <colorScale>
        <cfvo type="min"/>
        <cfvo type="percentile" val="50"/>
        <cfvo type="max"/>
        <color rgb="FFF8696B"/>
        <color rgb="FFFFEB84"/>
        <color rgb="FF63BE7B"/>
      </colorScale>
    </cfRule>
  </conditionalFormatting>
  <conditionalFormatting sqref="B8:B16">
    <cfRule type="colorScale" priority="4">
      <colorScale>
        <cfvo type="min"/>
        <cfvo type="percentile" val="50"/>
        <cfvo type="max"/>
        <color rgb="FFF8696B"/>
        <color rgb="FFFFEB84"/>
        <color rgb="FF63BE7B"/>
      </colorScale>
    </cfRule>
  </conditionalFormatting>
  <conditionalFormatting sqref="C6:AG22">
    <cfRule type="expression" dxfId="10" priority="3" stopIfTrue="1">
      <formula>WEEKDAY(C$6,2)&gt;5</formula>
    </cfRule>
  </conditionalFormatting>
  <pageMargins left="0.7" right="0.7" top="0.75" bottom="0.75" header="0.3" footer="0.3"/>
  <ignoredErrors>
    <ignoredError sqref="B8 B19 B9:B18 B20:B22" unlockedFormula="1"/>
  </ignoredErrors>
  <extLst>
    <ext xmlns:x14="http://schemas.microsoft.com/office/spreadsheetml/2009/9/main" uri="{78C0D931-6437-407d-A8EE-F0AAD7539E65}">
      <x14:conditionalFormattings>
        <x14:conditionalFormatting xmlns:xm="http://schemas.microsoft.com/office/excel/2006/main">
          <x14:cfRule type="expression" priority="1" stopIfTrue="1" id="{793857ED-B2AC-4EBD-A7B2-DC7E99D0DBA8}">
            <xm:f>NOT(ISNA(VLOOKUP(C$6,'2 ANNEE'!$L$9:$L$21,1,0)))</xm:f>
            <x14:dxf>
              <fill>
                <patternFill>
                  <bgColor rgb="FFFF0000"/>
                </patternFill>
              </fill>
            </x14:dxf>
          </x14:cfRule>
          <xm:sqref>C6:AF22</xm:sqref>
        </x14:conditionalFormatting>
      </x14:conditionalFormatting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T38"/>
  <sheetViews>
    <sheetView zoomScale="80" zoomScaleNormal="80" workbookViewId="0">
      <selection activeCell="B8" sqref="B8:B22"/>
    </sheetView>
  </sheetViews>
  <sheetFormatPr baseColWidth="10" defaultRowHeight="15" x14ac:dyDescent="0.25"/>
  <cols>
    <col min="1" max="1" width="3.7109375" style="18" customWidth="1"/>
    <col min="2" max="2" width="18.7109375" style="12" customWidth="1"/>
    <col min="3" max="33" width="5" style="12" customWidth="1"/>
    <col min="34" max="41" width="6" style="12" customWidth="1"/>
    <col min="42" max="45" width="6" style="18" customWidth="1"/>
    <col min="46" max="46" width="11.42578125" style="18"/>
    <col min="47" max="16384" width="11.42578125" style="12"/>
  </cols>
  <sheetData>
    <row r="1" spans="1:45" s="19" customFormat="1" ht="9.9499999999999993" customHeight="1" x14ac:dyDescent="0.25">
      <c r="A1" s="15">
        <v>1</v>
      </c>
      <c r="B1" s="78">
        <f>DATE('1 ANNEE'!F4,A1+1,1)-1</f>
        <v>45322</v>
      </c>
    </row>
    <row r="2" spans="1:45" s="19" customFormat="1" ht="9.9499999999999993" customHeight="1" thickBot="1" x14ac:dyDescent="0.3">
      <c r="B2" s="78">
        <f>DATE('1 ANNEE'!F4,A1,1)</f>
        <v>45292</v>
      </c>
    </row>
    <row r="3" spans="1:45" ht="18" customHeight="1" thickTop="1" x14ac:dyDescent="0.25">
      <c r="A3" s="37"/>
      <c r="B3" s="79"/>
      <c r="C3" s="80"/>
      <c r="D3" s="80"/>
      <c r="E3" s="81"/>
      <c r="F3" s="82"/>
      <c r="G3" s="82"/>
      <c r="H3" s="82"/>
      <c r="I3" s="82"/>
      <c r="J3" s="82"/>
      <c r="K3" s="82"/>
      <c r="L3" s="82"/>
      <c r="M3" s="82"/>
      <c r="N3" s="82"/>
      <c r="O3" s="83" t="str">
        <f>"JANVIER "&amp;TEXT(B2,"aaaa")</f>
        <v>JANVIER 2024</v>
      </c>
      <c r="P3" s="83"/>
      <c r="Q3" s="83"/>
      <c r="R3" s="83"/>
      <c r="S3" s="83"/>
      <c r="T3" s="83"/>
      <c r="U3" s="82"/>
      <c r="V3" s="82"/>
      <c r="W3" s="82"/>
      <c r="X3" s="82"/>
      <c r="Y3" s="82"/>
      <c r="Z3" s="82"/>
      <c r="AA3" s="82"/>
      <c r="AB3" s="82"/>
      <c r="AC3" s="82"/>
      <c r="AD3" s="82"/>
      <c r="AE3" s="82"/>
      <c r="AF3" s="82"/>
      <c r="AG3" s="82"/>
      <c r="AH3" s="23"/>
      <c r="AI3" s="23"/>
      <c r="AJ3" s="23"/>
      <c r="AK3" s="23"/>
      <c r="AL3" s="23"/>
      <c r="AM3" s="24"/>
      <c r="AN3" s="189"/>
      <c r="AO3" s="189"/>
      <c r="AP3" s="189"/>
      <c r="AQ3" s="189"/>
      <c r="AR3" s="189"/>
      <c r="AS3" s="189"/>
    </row>
    <row r="4" spans="1:45" ht="18" customHeight="1" x14ac:dyDescent="0.25">
      <c r="A4" s="37"/>
      <c r="B4" s="84"/>
      <c r="C4" s="85"/>
      <c r="D4" s="85"/>
      <c r="E4" s="86"/>
      <c r="F4" s="87"/>
      <c r="G4" s="87"/>
      <c r="H4" s="87"/>
      <c r="I4" s="87"/>
      <c r="J4" s="87"/>
      <c r="K4" s="87"/>
      <c r="L4" s="87"/>
      <c r="M4" s="87"/>
      <c r="N4" s="87"/>
      <c r="O4" s="88" t="s">
        <v>22</v>
      </c>
      <c r="P4" s="87"/>
      <c r="Q4" s="87"/>
      <c r="R4" s="87"/>
      <c r="S4" s="87"/>
      <c r="T4" s="87"/>
      <c r="U4" s="87"/>
      <c r="V4" s="87"/>
      <c r="W4" s="87"/>
      <c r="X4" s="87"/>
      <c r="Y4" s="87"/>
      <c r="Z4" s="87"/>
      <c r="AA4" s="87"/>
      <c r="AB4" s="87"/>
      <c r="AC4" s="87"/>
      <c r="AD4" s="87"/>
      <c r="AE4" s="87"/>
      <c r="AF4" s="87"/>
      <c r="AG4" s="87"/>
      <c r="AH4" s="28"/>
      <c r="AI4" s="28"/>
      <c r="AJ4" s="28"/>
      <c r="AK4" s="28"/>
      <c r="AL4" s="28"/>
      <c r="AM4" s="29"/>
      <c r="AN4" s="189"/>
      <c r="AO4" s="189"/>
      <c r="AP4" s="189"/>
      <c r="AQ4" s="189"/>
      <c r="AR4" s="189"/>
      <c r="AS4" s="189"/>
    </row>
    <row r="5" spans="1:45" ht="18" customHeight="1" thickBot="1" x14ac:dyDescent="0.3">
      <c r="A5" s="37"/>
      <c r="B5" s="89"/>
      <c r="C5" s="87"/>
      <c r="D5" s="87"/>
      <c r="E5" s="87"/>
      <c r="F5" s="87"/>
      <c r="G5" s="87"/>
      <c r="H5" s="87"/>
      <c r="I5" s="87"/>
      <c r="J5" s="90"/>
      <c r="K5" s="90"/>
      <c r="L5" s="90"/>
      <c r="M5" s="90"/>
      <c r="N5" s="87"/>
      <c r="O5" s="91" t="str">
        <f>"Période    du    "&amp;TEXT(B2,"jj mmmm aaaa")&amp;"    au    "&amp;TEXT(B1,"jj mmmm aaaa")</f>
        <v>Période    du    01 janvier 2024    au    31 janvier 2024</v>
      </c>
      <c r="P5" s="87"/>
      <c r="Q5" s="87"/>
      <c r="R5" s="90"/>
      <c r="S5" s="90"/>
      <c r="T5" s="90"/>
      <c r="U5" s="90"/>
      <c r="V5" s="90"/>
      <c r="W5" s="90"/>
      <c r="X5" s="90"/>
      <c r="Y5" s="90"/>
      <c r="Z5" s="90"/>
      <c r="AA5" s="90"/>
      <c r="AB5" s="90"/>
      <c r="AC5" s="90"/>
      <c r="AD5" s="90"/>
      <c r="AE5" s="90"/>
      <c r="AF5" s="90"/>
      <c r="AG5" s="90"/>
      <c r="AH5" s="28"/>
      <c r="AI5" s="28"/>
      <c r="AJ5" s="28"/>
      <c r="AK5" s="28"/>
      <c r="AL5" s="28"/>
      <c r="AM5" s="29"/>
      <c r="AN5" s="189"/>
      <c r="AO5" s="189"/>
      <c r="AP5" s="189"/>
      <c r="AQ5" s="189"/>
      <c r="AR5" s="189"/>
      <c r="AS5" s="189"/>
    </row>
    <row r="6" spans="1:45" ht="18" customHeight="1" thickTop="1" x14ac:dyDescent="0.25">
      <c r="A6" s="37"/>
      <c r="B6" s="33"/>
      <c r="C6" s="34">
        <f>DATE('1 ANNEE'!F4,A1,1)</f>
        <v>45292</v>
      </c>
      <c r="D6" s="92">
        <f t="shared" ref="D6:AG6" si="0">C6+1</f>
        <v>45293</v>
      </c>
      <c r="E6" s="92">
        <f t="shared" si="0"/>
        <v>45294</v>
      </c>
      <c r="F6" s="34">
        <f t="shared" si="0"/>
        <v>45295</v>
      </c>
      <c r="G6" s="34">
        <f t="shared" si="0"/>
        <v>45296</v>
      </c>
      <c r="H6" s="92">
        <f t="shared" si="0"/>
        <v>45297</v>
      </c>
      <c r="I6" s="92">
        <f t="shared" si="0"/>
        <v>45298</v>
      </c>
      <c r="J6" s="92">
        <f t="shared" si="0"/>
        <v>45299</v>
      </c>
      <c r="K6" s="92">
        <f t="shared" si="0"/>
        <v>45300</v>
      </c>
      <c r="L6" s="92">
        <f t="shared" si="0"/>
        <v>45301</v>
      </c>
      <c r="M6" s="34">
        <f t="shared" si="0"/>
        <v>45302</v>
      </c>
      <c r="N6" s="34">
        <f t="shared" si="0"/>
        <v>45303</v>
      </c>
      <c r="O6" s="34">
        <f t="shared" si="0"/>
        <v>45304</v>
      </c>
      <c r="P6" s="34">
        <f t="shared" si="0"/>
        <v>45305</v>
      </c>
      <c r="Q6" s="34">
        <f t="shared" si="0"/>
        <v>45306</v>
      </c>
      <c r="R6" s="34">
        <f t="shared" si="0"/>
        <v>45307</v>
      </c>
      <c r="S6" s="34">
        <f t="shared" si="0"/>
        <v>45308</v>
      </c>
      <c r="T6" s="34">
        <f t="shared" si="0"/>
        <v>45309</v>
      </c>
      <c r="U6" s="34">
        <f t="shared" si="0"/>
        <v>45310</v>
      </c>
      <c r="V6" s="34">
        <f t="shared" si="0"/>
        <v>45311</v>
      </c>
      <c r="W6" s="34">
        <f t="shared" si="0"/>
        <v>45312</v>
      </c>
      <c r="X6" s="34">
        <f t="shared" si="0"/>
        <v>45313</v>
      </c>
      <c r="Y6" s="34">
        <f t="shared" si="0"/>
        <v>45314</v>
      </c>
      <c r="Z6" s="34">
        <f t="shared" si="0"/>
        <v>45315</v>
      </c>
      <c r="AA6" s="34">
        <f t="shared" si="0"/>
        <v>45316</v>
      </c>
      <c r="AB6" s="34">
        <f t="shared" si="0"/>
        <v>45317</v>
      </c>
      <c r="AC6" s="34">
        <f t="shared" si="0"/>
        <v>45318</v>
      </c>
      <c r="AD6" s="34">
        <f t="shared" si="0"/>
        <v>45319</v>
      </c>
      <c r="AE6" s="34">
        <f t="shared" si="0"/>
        <v>45320</v>
      </c>
      <c r="AF6" s="34">
        <f t="shared" si="0"/>
        <v>45321</v>
      </c>
      <c r="AG6" s="104">
        <f t="shared" si="0"/>
        <v>45322</v>
      </c>
      <c r="AH6" s="374" t="s">
        <v>23</v>
      </c>
      <c r="AI6" s="355" t="s">
        <v>24</v>
      </c>
      <c r="AJ6" s="338" t="s">
        <v>25</v>
      </c>
      <c r="AK6" s="334" t="s">
        <v>30</v>
      </c>
      <c r="AL6" s="334" t="s">
        <v>48</v>
      </c>
      <c r="AM6" s="340" t="s">
        <v>26</v>
      </c>
      <c r="AN6" s="190"/>
      <c r="AO6" s="190"/>
      <c r="AP6" s="342" t="s">
        <v>27</v>
      </c>
      <c r="AQ6" s="328" t="s">
        <v>28</v>
      </c>
      <c r="AR6" s="330" t="s">
        <v>29</v>
      </c>
      <c r="AS6" s="372" t="s">
        <v>36</v>
      </c>
    </row>
    <row r="7" spans="1:45" ht="18" customHeight="1" thickBot="1" x14ac:dyDescent="0.3">
      <c r="A7" s="37"/>
      <c r="B7" s="164"/>
      <c r="C7" s="162">
        <f>WEEKDAY(C6)</f>
        <v>2</v>
      </c>
      <c r="D7" s="175">
        <f t="shared" ref="D7:AG7" si="1">WEEKDAY(D6)</f>
        <v>3</v>
      </c>
      <c r="E7" s="175">
        <f t="shared" si="1"/>
        <v>4</v>
      </c>
      <c r="F7" s="162">
        <f t="shared" si="1"/>
        <v>5</v>
      </c>
      <c r="G7" s="162">
        <f t="shared" si="1"/>
        <v>6</v>
      </c>
      <c r="H7" s="175">
        <f t="shared" si="1"/>
        <v>7</v>
      </c>
      <c r="I7" s="175">
        <f t="shared" si="1"/>
        <v>1</v>
      </c>
      <c r="J7" s="175">
        <f t="shared" si="1"/>
        <v>2</v>
      </c>
      <c r="K7" s="175">
        <f t="shared" si="1"/>
        <v>3</v>
      </c>
      <c r="L7" s="175">
        <f t="shared" si="1"/>
        <v>4</v>
      </c>
      <c r="M7" s="162">
        <f t="shared" si="1"/>
        <v>5</v>
      </c>
      <c r="N7" s="162">
        <f t="shared" si="1"/>
        <v>6</v>
      </c>
      <c r="O7" s="162">
        <f t="shared" si="1"/>
        <v>7</v>
      </c>
      <c r="P7" s="162">
        <f t="shared" si="1"/>
        <v>1</v>
      </c>
      <c r="Q7" s="162">
        <f t="shared" si="1"/>
        <v>2</v>
      </c>
      <c r="R7" s="162">
        <f t="shared" si="1"/>
        <v>3</v>
      </c>
      <c r="S7" s="162">
        <f t="shared" si="1"/>
        <v>4</v>
      </c>
      <c r="T7" s="162">
        <f t="shared" si="1"/>
        <v>5</v>
      </c>
      <c r="U7" s="162">
        <f t="shared" si="1"/>
        <v>6</v>
      </c>
      <c r="V7" s="162">
        <f t="shared" si="1"/>
        <v>7</v>
      </c>
      <c r="W7" s="162">
        <f t="shared" si="1"/>
        <v>1</v>
      </c>
      <c r="X7" s="162">
        <f t="shared" si="1"/>
        <v>2</v>
      </c>
      <c r="Y7" s="162">
        <f t="shared" si="1"/>
        <v>3</v>
      </c>
      <c r="Z7" s="162">
        <f t="shared" si="1"/>
        <v>4</v>
      </c>
      <c r="AA7" s="162">
        <f t="shared" si="1"/>
        <v>5</v>
      </c>
      <c r="AB7" s="162">
        <f t="shared" si="1"/>
        <v>6</v>
      </c>
      <c r="AC7" s="162">
        <f t="shared" si="1"/>
        <v>7</v>
      </c>
      <c r="AD7" s="162">
        <f t="shared" si="1"/>
        <v>1</v>
      </c>
      <c r="AE7" s="162">
        <f t="shared" si="1"/>
        <v>2</v>
      </c>
      <c r="AF7" s="162">
        <f t="shared" si="1"/>
        <v>3</v>
      </c>
      <c r="AG7" s="163">
        <f t="shared" si="1"/>
        <v>4</v>
      </c>
      <c r="AH7" s="375"/>
      <c r="AI7" s="356"/>
      <c r="AJ7" s="339"/>
      <c r="AK7" s="335"/>
      <c r="AL7" s="335"/>
      <c r="AM7" s="341"/>
      <c r="AN7" s="190"/>
      <c r="AO7" s="190"/>
      <c r="AP7" s="343"/>
      <c r="AQ7" s="329"/>
      <c r="AR7" s="331"/>
      <c r="AS7" s="373"/>
    </row>
    <row r="8" spans="1:45" ht="18" customHeight="1" thickTop="1" x14ac:dyDescent="0.3">
      <c r="A8" s="37"/>
      <c r="B8" s="107"/>
      <c r="C8" s="110"/>
      <c r="D8" s="110"/>
      <c r="E8" s="110"/>
      <c r="F8" s="110"/>
      <c r="G8" s="110"/>
      <c r="H8" s="110"/>
      <c r="I8" s="110"/>
      <c r="J8" s="43"/>
      <c r="K8" s="43"/>
      <c r="L8" s="43"/>
      <c r="M8" s="43"/>
      <c r="N8" s="108"/>
      <c r="O8" s="43"/>
      <c r="P8" s="108"/>
      <c r="Q8" s="43"/>
      <c r="R8" s="43"/>
      <c r="S8" s="108"/>
      <c r="T8" s="43"/>
      <c r="U8" s="43"/>
      <c r="V8" s="43"/>
      <c r="W8" s="43"/>
      <c r="X8" s="43"/>
      <c r="Y8" s="43"/>
      <c r="Z8" s="43"/>
      <c r="AA8" s="108"/>
      <c r="AB8" s="43"/>
      <c r="AC8" s="43"/>
      <c r="AD8" s="43"/>
      <c r="AE8" s="43"/>
      <c r="AF8" s="108"/>
      <c r="AG8" s="153"/>
      <c r="AH8" s="161">
        <f t="shared" ref="AH8:AH22" si="2">SUM(AI8:AM8,AL8:AL8)</f>
        <v>0</v>
      </c>
      <c r="AI8" s="135">
        <f t="shared" ref="AI8:AI22" si="3">COUNTIF(C8:AG8,"J")</f>
        <v>0</v>
      </c>
      <c r="AJ8" s="123">
        <f t="shared" ref="AJ8:AJ22" si="4">COUNTIF(C8:AG8,"N")</f>
        <v>0</v>
      </c>
      <c r="AK8" s="181">
        <f t="shared" ref="AK8:AK22" si="5">COUNTIF(B8:AF8,"JF")</f>
        <v>0</v>
      </c>
      <c r="AL8" s="181">
        <f t="shared" ref="AL8:AL22" si="6">COUNTIF(C8:AG8,"NF")</f>
        <v>0</v>
      </c>
      <c r="AM8" s="192">
        <f t="shared" ref="AM8:AM22" si="7">COUNTIF(C8:AG8,"F")</f>
        <v>0</v>
      </c>
      <c r="AN8" s="191"/>
      <c r="AO8" s="191"/>
      <c r="AP8" s="194">
        <f t="shared" ref="AP8:AP22" si="8">COUNTIF(C8:AG8,"RC")</f>
        <v>0</v>
      </c>
      <c r="AQ8" s="130">
        <f t="shared" ref="AQ8:AQ22" si="9">COUNTIF(C8:AG8,"R")</f>
        <v>0</v>
      </c>
      <c r="AR8" s="10">
        <f t="shared" ref="AR8:AR22" si="10">COUNTIF(C8:AG8,"CP")</f>
        <v>0</v>
      </c>
      <c r="AS8" s="196">
        <f t="shared" ref="AS8:AS22" si="11">COUNTIF(C8:AG8,"AM")</f>
        <v>0</v>
      </c>
    </row>
    <row r="9" spans="1:45" ht="18" customHeight="1" x14ac:dyDescent="0.3">
      <c r="A9" s="37"/>
      <c r="B9" s="41"/>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161">
        <f t="shared" si="2"/>
        <v>0</v>
      </c>
      <c r="AI9" s="135">
        <f t="shared" si="3"/>
        <v>0</v>
      </c>
      <c r="AJ9" s="123">
        <f t="shared" si="4"/>
        <v>0</v>
      </c>
      <c r="AK9" s="182">
        <f t="shared" si="5"/>
        <v>0</v>
      </c>
      <c r="AL9" s="182">
        <f t="shared" si="6"/>
        <v>0</v>
      </c>
      <c r="AM9" s="192">
        <f t="shared" si="7"/>
        <v>0</v>
      </c>
      <c r="AN9" s="191"/>
      <c r="AO9" s="191"/>
      <c r="AP9" s="194">
        <f t="shared" si="8"/>
        <v>0</v>
      </c>
      <c r="AQ9" s="130">
        <f t="shared" si="9"/>
        <v>0</v>
      </c>
      <c r="AR9" s="10">
        <f t="shared" si="10"/>
        <v>0</v>
      </c>
      <c r="AS9" s="196">
        <f t="shared" si="11"/>
        <v>0</v>
      </c>
    </row>
    <row r="10" spans="1:45" ht="18" customHeight="1" x14ac:dyDescent="0.3">
      <c r="A10" s="37"/>
      <c r="B10" s="109"/>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161">
        <f t="shared" si="2"/>
        <v>0</v>
      </c>
      <c r="AI10" s="135">
        <f t="shared" si="3"/>
        <v>0</v>
      </c>
      <c r="AJ10" s="123">
        <f t="shared" si="4"/>
        <v>0</v>
      </c>
      <c r="AK10" s="182">
        <f t="shared" si="5"/>
        <v>0</v>
      </c>
      <c r="AL10" s="182">
        <f t="shared" si="6"/>
        <v>0</v>
      </c>
      <c r="AM10" s="192">
        <f t="shared" si="7"/>
        <v>0</v>
      </c>
      <c r="AN10" s="191"/>
      <c r="AO10" s="191"/>
      <c r="AP10" s="194">
        <f t="shared" si="8"/>
        <v>0</v>
      </c>
      <c r="AQ10" s="130">
        <f t="shared" si="9"/>
        <v>0</v>
      </c>
      <c r="AR10" s="10">
        <f t="shared" si="10"/>
        <v>0</v>
      </c>
      <c r="AS10" s="196">
        <f t="shared" si="11"/>
        <v>0</v>
      </c>
    </row>
    <row r="11" spans="1:45" ht="18" customHeight="1" x14ac:dyDescent="0.3">
      <c r="A11" s="37"/>
      <c r="B11" s="109"/>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161">
        <f t="shared" si="2"/>
        <v>0</v>
      </c>
      <c r="AI11" s="135">
        <f t="shared" si="3"/>
        <v>0</v>
      </c>
      <c r="AJ11" s="123">
        <f t="shared" si="4"/>
        <v>0</v>
      </c>
      <c r="AK11" s="182">
        <f t="shared" si="5"/>
        <v>0</v>
      </c>
      <c r="AL11" s="182">
        <f t="shared" si="6"/>
        <v>0</v>
      </c>
      <c r="AM11" s="192">
        <f t="shared" si="7"/>
        <v>0</v>
      </c>
      <c r="AN11" s="191"/>
      <c r="AO11" s="191"/>
      <c r="AP11" s="194">
        <f t="shared" si="8"/>
        <v>0</v>
      </c>
      <c r="AQ11" s="130">
        <f t="shared" si="9"/>
        <v>0</v>
      </c>
      <c r="AR11" s="10">
        <f t="shared" si="10"/>
        <v>0</v>
      </c>
      <c r="AS11" s="196">
        <f t="shared" si="11"/>
        <v>0</v>
      </c>
    </row>
    <row r="12" spans="1:45" ht="18" customHeight="1" x14ac:dyDescent="0.3">
      <c r="A12" s="37"/>
      <c r="B12" s="109"/>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161">
        <f t="shared" si="2"/>
        <v>0</v>
      </c>
      <c r="AI12" s="135">
        <f t="shared" si="3"/>
        <v>0</v>
      </c>
      <c r="AJ12" s="123">
        <f t="shared" si="4"/>
        <v>0</v>
      </c>
      <c r="AK12" s="182">
        <f t="shared" si="5"/>
        <v>0</v>
      </c>
      <c r="AL12" s="182">
        <f t="shared" si="6"/>
        <v>0</v>
      </c>
      <c r="AM12" s="192">
        <f t="shared" si="7"/>
        <v>0</v>
      </c>
      <c r="AN12" s="191"/>
      <c r="AO12" s="191"/>
      <c r="AP12" s="194">
        <f t="shared" si="8"/>
        <v>0</v>
      </c>
      <c r="AQ12" s="130">
        <f t="shared" si="9"/>
        <v>0</v>
      </c>
      <c r="AR12" s="10">
        <f t="shared" si="10"/>
        <v>0</v>
      </c>
      <c r="AS12" s="196">
        <f t="shared" si="11"/>
        <v>0</v>
      </c>
    </row>
    <row r="13" spans="1:45" ht="18" customHeight="1" x14ac:dyDescent="0.3">
      <c r="A13" s="37"/>
      <c r="B13" s="109"/>
      <c r="C13" s="42"/>
      <c r="D13" s="42"/>
      <c r="E13" s="45"/>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161">
        <f t="shared" si="2"/>
        <v>0</v>
      </c>
      <c r="AI13" s="135">
        <f t="shared" si="3"/>
        <v>0</v>
      </c>
      <c r="AJ13" s="123">
        <f t="shared" si="4"/>
        <v>0</v>
      </c>
      <c r="AK13" s="182">
        <f t="shared" si="5"/>
        <v>0</v>
      </c>
      <c r="AL13" s="182">
        <f t="shared" si="6"/>
        <v>0</v>
      </c>
      <c r="AM13" s="192">
        <f t="shared" si="7"/>
        <v>0</v>
      </c>
      <c r="AN13" s="191"/>
      <c r="AO13" s="191"/>
      <c r="AP13" s="194">
        <f t="shared" si="8"/>
        <v>0</v>
      </c>
      <c r="AQ13" s="130">
        <f t="shared" si="9"/>
        <v>0</v>
      </c>
      <c r="AR13" s="10">
        <f t="shared" si="10"/>
        <v>0</v>
      </c>
      <c r="AS13" s="196">
        <f t="shared" si="11"/>
        <v>0</v>
      </c>
    </row>
    <row r="14" spans="1:45" ht="18" customHeight="1" x14ac:dyDescent="0.25">
      <c r="A14" s="37"/>
      <c r="B14" s="109"/>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161">
        <f t="shared" si="2"/>
        <v>0</v>
      </c>
      <c r="AI14" s="135">
        <f t="shared" si="3"/>
        <v>0</v>
      </c>
      <c r="AJ14" s="123">
        <f t="shared" si="4"/>
        <v>0</v>
      </c>
      <c r="AK14" s="182">
        <f t="shared" si="5"/>
        <v>0</v>
      </c>
      <c r="AL14" s="182">
        <f t="shared" si="6"/>
        <v>0</v>
      </c>
      <c r="AM14" s="192">
        <f t="shared" si="7"/>
        <v>0</v>
      </c>
      <c r="AN14" s="191"/>
      <c r="AO14" s="191"/>
      <c r="AP14" s="194">
        <f t="shared" si="8"/>
        <v>0</v>
      </c>
      <c r="AQ14" s="130">
        <f t="shared" si="9"/>
        <v>0</v>
      </c>
      <c r="AR14" s="10">
        <f t="shared" si="10"/>
        <v>0</v>
      </c>
      <c r="AS14" s="196">
        <f t="shared" si="11"/>
        <v>0</v>
      </c>
    </row>
    <row r="15" spans="1:45" ht="18" customHeight="1" x14ac:dyDescent="0.3">
      <c r="A15" s="37"/>
      <c r="B15" s="109"/>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161">
        <f t="shared" si="2"/>
        <v>0</v>
      </c>
      <c r="AI15" s="135">
        <f t="shared" si="3"/>
        <v>0</v>
      </c>
      <c r="AJ15" s="123">
        <f t="shared" si="4"/>
        <v>0</v>
      </c>
      <c r="AK15" s="182">
        <f t="shared" si="5"/>
        <v>0</v>
      </c>
      <c r="AL15" s="182">
        <f t="shared" si="6"/>
        <v>0</v>
      </c>
      <c r="AM15" s="192">
        <f t="shared" si="7"/>
        <v>0</v>
      </c>
      <c r="AN15" s="191"/>
      <c r="AO15" s="191"/>
      <c r="AP15" s="194">
        <f t="shared" si="8"/>
        <v>0</v>
      </c>
      <c r="AQ15" s="130">
        <f t="shared" si="9"/>
        <v>0</v>
      </c>
      <c r="AR15" s="10">
        <f t="shared" si="10"/>
        <v>0</v>
      </c>
      <c r="AS15" s="196">
        <f t="shared" si="11"/>
        <v>0</v>
      </c>
    </row>
    <row r="16" spans="1:45" ht="18" customHeight="1" x14ac:dyDescent="0.3">
      <c r="A16" s="37"/>
      <c r="B16" s="41"/>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161">
        <f t="shared" si="2"/>
        <v>0</v>
      </c>
      <c r="AI16" s="135">
        <f t="shared" si="3"/>
        <v>0</v>
      </c>
      <c r="AJ16" s="123">
        <f t="shared" si="4"/>
        <v>0</v>
      </c>
      <c r="AK16" s="182">
        <f t="shared" si="5"/>
        <v>0</v>
      </c>
      <c r="AL16" s="182">
        <f t="shared" si="6"/>
        <v>0</v>
      </c>
      <c r="AM16" s="192">
        <f t="shared" si="7"/>
        <v>0</v>
      </c>
      <c r="AN16" s="191"/>
      <c r="AO16" s="191"/>
      <c r="AP16" s="194">
        <f t="shared" si="8"/>
        <v>0</v>
      </c>
      <c r="AQ16" s="130">
        <f t="shared" si="9"/>
        <v>0</v>
      </c>
      <c r="AR16" s="10">
        <f t="shared" si="10"/>
        <v>0</v>
      </c>
      <c r="AS16" s="196">
        <f t="shared" si="11"/>
        <v>0</v>
      </c>
    </row>
    <row r="17" spans="1:45" ht="18" customHeight="1" x14ac:dyDescent="0.25">
      <c r="A17" s="37"/>
      <c r="B17" s="109"/>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2"/>
        <v>0</v>
      </c>
      <c r="AI17" s="135">
        <f t="shared" si="3"/>
        <v>0</v>
      </c>
      <c r="AJ17" s="123">
        <f t="shared" si="4"/>
        <v>0</v>
      </c>
      <c r="AK17" s="182">
        <f t="shared" si="5"/>
        <v>0</v>
      </c>
      <c r="AL17" s="182">
        <f t="shared" si="6"/>
        <v>0</v>
      </c>
      <c r="AM17" s="192">
        <f t="shared" si="7"/>
        <v>0</v>
      </c>
      <c r="AN17" s="191"/>
      <c r="AO17" s="191"/>
      <c r="AP17" s="194">
        <f t="shared" si="8"/>
        <v>0</v>
      </c>
      <c r="AQ17" s="130">
        <f t="shared" si="9"/>
        <v>0</v>
      </c>
      <c r="AR17" s="10">
        <f t="shared" si="10"/>
        <v>0</v>
      </c>
      <c r="AS17" s="196">
        <f t="shared" si="11"/>
        <v>0</v>
      </c>
    </row>
    <row r="18" spans="1:45" ht="18" customHeight="1" x14ac:dyDescent="0.25">
      <c r="A18" s="37"/>
      <c r="B18" s="109"/>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161">
        <f t="shared" si="2"/>
        <v>0</v>
      </c>
      <c r="AI18" s="135">
        <f t="shared" si="3"/>
        <v>0</v>
      </c>
      <c r="AJ18" s="123">
        <f t="shared" si="4"/>
        <v>0</v>
      </c>
      <c r="AK18" s="182">
        <f t="shared" si="5"/>
        <v>0</v>
      </c>
      <c r="AL18" s="182">
        <f t="shared" si="6"/>
        <v>0</v>
      </c>
      <c r="AM18" s="192">
        <f t="shared" si="7"/>
        <v>0</v>
      </c>
      <c r="AN18" s="191"/>
      <c r="AO18" s="191"/>
      <c r="AP18" s="194">
        <f t="shared" si="8"/>
        <v>0</v>
      </c>
      <c r="AQ18" s="130">
        <f t="shared" si="9"/>
        <v>0</v>
      </c>
      <c r="AR18" s="10">
        <f t="shared" si="10"/>
        <v>0</v>
      </c>
      <c r="AS18" s="196">
        <f t="shared" si="11"/>
        <v>0</v>
      </c>
    </row>
    <row r="19" spans="1:45" ht="18" customHeight="1" x14ac:dyDescent="0.3">
      <c r="B19" s="109"/>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161">
        <f t="shared" si="2"/>
        <v>0</v>
      </c>
      <c r="AI19" s="135">
        <f t="shared" si="3"/>
        <v>0</v>
      </c>
      <c r="AJ19" s="123">
        <f t="shared" si="4"/>
        <v>0</v>
      </c>
      <c r="AK19" s="182">
        <f t="shared" si="5"/>
        <v>0</v>
      </c>
      <c r="AL19" s="182">
        <f t="shared" si="6"/>
        <v>0</v>
      </c>
      <c r="AM19" s="192">
        <f t="shared" si="7"/>
        <v>0</v>
      </c>
      <c r="AN19" s="191"/>
      <c r="AO19" s="191"/>
      <c r="AP19" s="194">
        <f t="shared" si="8"/>
        <v>0</v>
      </c>
      <c r="AQ19" s="130">
        <f t="shared" si="9"/>
        <v>0</v>
      </c>
      <c r="AR19" s="10">
        <f t="shared" si="10"/>
        <v>0</v>
      </c>
      <c r="AS19" s="196">
        <f t="shared" si="11"/>
        <v>0</v>
      </c>
    </row>
    <row r="20" spans="1:45" ht="18" customHeight="1" x14ac:dyDescent="0.25">
      <c r="B20" s="109"/>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161">
        <f t="shared" si="2"/>
        <v>0</v>
      </c>
      <c r="AI20" s="135">
        <f t="shared" si="3"/>
        <v>0</v>
      </c>
      <c r="AJ20" s="123">
        <f t="shared" si="4"/>
        <v>0</v>
      </c>
      <c r="AK20" s="182">
        <f t="shared" si="5"/>
        <v>0</v>
      </c>
      <c r="AL20" s="182">
        <f t="shared" si="6"/>
        <v>0</v>
      </c>
      <c r="AM20" s="192">
        <f t="shared" si="7"/>
        <v>0</v>
      </c>
      <c r="AN20" s="191"/>
      <c r="AO20" s="191"/>
      <c r="AP20" s="194">
        <f t="shared" si="8"/>
        <v>0</v>
      </c>
      <c r="AQ20" s="130">
        <f t="shared" si="9"/>
        <v>0</v>
      </c>
      <c r="AR20" s="10">
        <f t="shared" si="10"/>
        <v>0</v>
      </c>
      <c r="AS20" s="196">
        <f t="shared" si="11"/>
        <v>0</v>
      </c>
    </row>
    <row r="21" spans="1:45" ht="18" customHeight="1" x14ac:dyDescent="0.25">
      <c r="B21" s="109"/>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161">
        <f t="shared" si="2"/>
        <v>0</v>
      </c>
      <c r="AI21" s="135">
        <f t="shared" si="3"/>
        <v>0</v>
      </c>
      <c r="AJ21" s="123">
        <f t="shared" si="4"/>
        <v>0</v>
      </c>
      <c r="AK21" s="182">
        <f t="shared" si="5"/>
        <v>0</v>
      </c>
      <c r="AL21" s="182">
        <f t="shared" si="6"/>
        <v>0</v>
      </c>
      <c r="AM21" s="192">
        <f t="shared" si="7"/>
        <v>0</v>
      </c>
      <c r="AN21" s="191"/>
      <c r="AO21" s="191"/>
      <c r="AP21" s="194">
        <f t="shared" si="8"/>
        <v>0</v>
      </c>
      <c r="AQ21" s="130">
        <f t="shared" si="9"/>
        <v>0</v>
      </c>
      <c r="AR21" s="10">
        <f t="shared" si="10"/>
        <v>0</v>
      </c>
      <c r="AS21" s="196">
        <f t="shared" si="11"/>
        <v>0</v>
      </c>
    </row>
    <row r="22" spans="1:45" ht="18" customHeight="1" thickBot="1" x14ac:dyDescent="0.3">
      <c r="B22" s="114"/>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126">
        <f t="shared" si="2"/>
        <v>0</v>
      </c>
      <c r="AI22" s="149">
        <f t="shared" si="3"/>
        <v>0</v>
      </c>
      <c r="AJ22" s="150">
        <f t="shared" si="4"/>
        <v>0</v>
      </c>
      <c r="AK22" s="183">
        <f t="shared" si="5"/>
        <v>0</v>
      </c>
      <c r="AL22" s="183">
        <f t="shared" si="6"/>
        <v>0</v>
      </c>
      <c r="AM22" s="193">
        <f t="shared" si="7"/>
        <v>0</v>
      </c>
      <c r="AN22" s="191"/>
      <c r="AO22" s="191"/>
      <c r="AP22" s="195">
        <f t="shared" si="8"/>
        <v>0</v>
      </c>
      <c r="AQ22" s="151">
        <f t="shared" si="9"/>
        <v>0</v>
      </c>
      <c r="AR22" s="152">
        <f t="shared" si="10"/>
        <v>0</v>
      </c>
      <c r="AS22" s="197">
        <f t="shared" si="11"/>
        <v>0</v>
      </c>
    </row>
    <row r="23" spans="1:45" ht="18"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row>
    <row r="24" spans="1:45" ht="18" customHeight="1" x14ac:dyDescent="0.25">
      <c r="B24" s="129" t="s">
        <v>25</v>
      </c>
      <c r="C24" s="122">
        <f t="shared" ref="C24:AG24" si="13">COUNTIF(C8:C22,"N")</f>
        <v>0</v>
      </c>
      <c r="D24" s="122">
        <f t="shared" si="13"/>
        <v>0</v>
      </c>
      <c r="E24" s="122">
        <f t="shared" si="13"/>
        <v>0</v>
      </c>
      <c r="F24" s="122">
        <f t="shared" si="13"/>
        <v>0</v>
      </c>
      <c r="G24" s="122">
        <f t="shared" si="13"/>
        <v>0</v>
      </c>
      <c r="H24" s="122">
        <f t="shared" si="13"/>
        <v>0</v>
      </c>
      <c r="I24" s="122">
        <f t="shared" si="13"/>
        <v>0</v>
      </c>
      <c r="J24" s="122">
        <f t="shared" si="13"/>
        <v>0</v>
      </c>
      <c r="K24" s="122">
        <f t="shared" si="13"/>
        <v>0</v>
      </c>
      <c r="L24" s="122">
        <f t="shared" si="13"/>
        <v>0</v>
      </c>
      <c r="M24" s="122">
        <f t="shared" si="13"/>
        <v>0</v>
      </c>
      <c r="N24" s="122">
        <f t="shared" si="13"/>
        <v>0</v>
      </c>
      <c r="O24" s="122">
        <f t="shared" si="13"/>
        <v>0</v>
      </c>
      <c r="P24" s="122">
        <f t="shared" si="13"/>
        <v>0</v>
      </c>
      <c r="Q24" s="122">
        <f t="shared" si="13"/>
        <v>0</v>
      </c>
      <c r="R24" s="122">
        <f t="shared" si="13"/>
        <v>0</v>
      </c>
      <c r="S24" s="122">
        <f t="shared" si="13"/>
        <v>0</v>
      </c>
      <c r="T24" s="122">
        <f t="shared" si="13"/>
        <v>0</v>
      </c>
      <c r="U24" s="122">
        <f t="shared" si="13"/>
        <v>0</v>
      </c>
      <c r="V24" s="122">
        <f t="shared" si="13"/>
        <v>0</v>
      </c>
      <c r="W24" s="122">
        <f t="shared" si="13"/>
        <v>0</v>
      </c>
      <c r="X24" s="122">
        <f t="shared" si="13"/>
        <v>0</v>
      </c>
      <c r="Y24" s="122">
        <f t="shared" si="13"/>
        <v>0</v>
      </c>
      <c r="Z24" s="122">
        <f t="shared" si="13"/>
        <v>0</v>
      </c>
      <c r="AA24" s="122">
        <f t="shared" si="13"/>
        <v>0</v>
      </c>
      <c r="AB24" s="122">
        <f t="shared" si="13"/>
        <v>0</v>
      </c>
      <c r="AC24" s="122">
        <f t="shared" si="13"/>
        <v>0</v>
      </c>
      <c r="AD24" s="122">
        <f t="shared" si="13"/>
        <v>0</v>
      </c>
      <c r="AE24" s="122">
        <f t="shared" si="13"/>
        <v>0</v>
      </c>
      <c r="AF24" s="122">
        <f t="shared" si="13"/>
        <v>0</v>
      </c>
      <c r="AG24" s="125">
        <f t="shared" si="13"/>
        <v>0</v>
      </c>
    </row>
    <row r="25" spans="1:45" ht="18"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row>
    <row r="26" spans="1:45" s="18" customFormat="1" ht="18" customHeight="1" x14ac:dyDescent="0.3">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c r="AH26" s="12"/>
      <c r="AI26" s="12"/>
      <c r="AJ26" s="12"/>
      <c r="AK26" s="12"/>
      <c r="AL26" s="12"/>
      <c r="AM26" s="12"/>
      <c r="AN26" s="12"/>
      <c r="AO26" s="12"/>
    </row>
    <row r="27" spans="1:45" s="18" customFormat="1" ht="18" customHeight="1" x14ac:dyDescent="0.25">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c r="AH27" s="12"/>
      <c r="AI27" s="12"/>
      <c r="AJ27" s="12"/>
      <c r="AK27" s="12"/>
      <c r="AL27" s="12"/>
      <c r="AM27" s="12"/>
      <c r="AN27" s="12"/>
      <c r="AO27" s="12"/>
    </row>
    <row r="28" spans="1:45" s="18" customFormat="1" ht="18" customHeight="1" thickBot="1" x14ac:dyDescent="0.3">
      <c r="B28" s="127" t="s">
        <v>34</v>
      </c>
      <c r="C28" s="128">
        <f t="shared" ref="C28:AG28" si="17">SUM(C23:C24,C25:C27)</f>
        <v>0</v>
      </c>
      <c r="D28" s="128">
        <f t="shared" si="17"/>
        <v>0</v>
      </c>
      <c r="E28" s="128">
        <f t="shared" si="17"/>
        <v>0</v>
      </c>
      <c r="F28" s="128">
        <f t="shared" si="17"/>
        <v>0</v>
      </c>
      <c r="G28" s="128">
        <f t="shared" si="17"/>
        <v>0</v>
      </c>
      <c r="H28" s="128">
        <f t="shared" si="17"/>
        <v>0</v>
      </c>
      <c r="I28" s="128">
        <f t="shared" si="17"/>
        <v>0</v>
      </c>
      <c r="J28" s="128">
        <f t="shared" si="17"/>
        <v>0</v>
      </c>
      <c r="K28" s="128">
        <f t="shared" si="17"/>
        <v>0</v>
      </c>
      <c r="L28" s="128">
        <f t="shared" si="17"/>
        <v>0</v>
      </c>
      <c r="M28" s="128">
        <f t="shared" si="17"/>
        <v>0</v>
      </c>
      <c r="N28" s="128">
        <f t="shared" si="17"/>
        <v>0</v>
      </c>
      <c r="O28" s="128">
        <f t="shared" si="17"/>
        <v>0</v>
      </c>
      <c r="P28" s="128">
        <f t="shared" si="17"/>
        <v>0</v>
      </c>
      <c r="Q28" s="128">
        <f t="shared" si="17"/>
        <v>0</v>
      </c>
      <c r="R28" s="128">
        <f t="shared" si="17"/>
        <v>0</v>
      </c>
      <c r="S28" s="128">
        <f t="shared" si="17"/>
        <v>0</v>
      </c>
      <c r="T28" s="128">
        <f t="shared" si="17"/>
        <v>0</v>
      </c>
      <c r="U28" s="128">
        <f t="shared" si="17"/>
        <v>0</v>
      </c>
      <c r="V28" s="128">
        <f t="shared" si="17"/>
        <v>0</v>
      </c>
      <c r="W28" s="128">
        <f t="shared" si="17"/>
        <v>0</v>
      </c>
      <c r="X28" s="128">
        <f t="shared" si="17"/>
        <v>0</v>
      </c>
      <c r="Y28" s="128">
        <f t="shared" si="17"/>
        <v>0</v>
      </c>
      <c r="Z28" s="128">
        <f t="shared" si="17"/>
        <v>0</v>
      </c>
      <c r="AA28" s="128">
        <f t="shared" si="17"/>
        <v>0</v>
      </c>
      <c r="AB28" s="128">
        <f t="shared" si="17"/>
        <v>0</v>
      </c>
      <c r="AC28" s="128">
        <f t="shared" si="17"/>
        <v>0</v>
      </c>
      <c r="AD28" s="128">
        <f t="shared" si="17"/>
        <v>0</v>
      </c>
      <c r="AE28" s="128">
        <f t="shared" si="17"/>
        <v>0</v>
      </c>
      <c r="AF28" s="128">
        <f t="shared" si="17"/>
        <v>0</v>
      </c>
      <c r="AG28" s="222">
        <f t="shared" si="17"/>
        <v>0</v>
      </c>
      <c r="AH28" s="12"/>
      <c r="AI28" s="12"/>
      <c r="AJ28" s="12"/>
      <c r="AK28" s="12"/>
      <c r="AL28" s="12"/>
      <c r="AM28" s="12"/>
      <c r="AN28" s="12"/>
      <c r="AO28" s="12"/>
    </row>
    <row r="29" spans="1:45" s="18" customFormat="1" ht="18"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c r="AH29" s="12"/>
      <c r="AI29" s="12"/>
      <c r="AJ29" s="12"/>
      <c r="AK29" s="12"/>
      <c r="AL29" s="12"/>
      <c r="AM29" s="12"/>
      <c r="AN29" s="12"/>
      <c r="AO29" s="12"/>
    </row>
    <row r="30" spans="1:45" s="18" customFormat="1" ht="18.75"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c r="AH30" s="12"/>
      <c r="AI30" s="12"/>
      <c r="AJ30" s="12"/>
      <c r="AK30" s="12"/>
      <c r="AL30" s="12"/>
      <c r="AM30" s="12"/>
      <c r="AN30" s="12"/>
      <c r="AO30" s="12"/>
    </row>
    <row r="31" spans="1:45" s="18" customFormat="1" ht="18.75"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c r="AH31" s="12"/>
      <c r="AI31" s="12"/>
      <c r="AJ31" s="12"/>
      <c r="AK31" s="12"/>
      <c r="AL31" s="12"/>
      <c r="AM31" s="12"/>
      <c r="AN31" s="12"/>
      <c r="AO31" s="12"/>
    </row>
    <row r="32" spans="1:45" s="18" customFormat="1" ht="18.75"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c r="AH32" s="12"/>
      <c r="AI32" s="12"/>
      <c r="AJ32" s="12"/>
      <c r="AK32" s="12"/>
      <c r="AL32" s="12"/>
      <c r="AM32" s="12"/>
      <c r="AN32" s="12"/>
      <c r="AO32" s="12"/>
    </row>
    <row r="33" spans="1:41"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c r="AH33" s="12"/>
      <c r="AI33" s="12"/>
      <c r="AJ33" s="12"/>
      <c r="AK33" s="12"/>
      <c r="AL33" s="12"/>
      <c r="AM33" s="12"/>
      <c r="AN33" s="12"/>
      <c r="AO33" s="12"/>
    </row>
    <row r="34" spans="1:41" s="18" customFormat="1" x14ac:dyDescent="0.25">
      <c r="A34" s="186"/>
      <c r="B34" s="12"/>
      <c r="C34" s="12"/>
      <c r="D34" s="12"/>
      <c r="E34" s="12"/>
      <c r="F34" s="12"/>
      <c r="G34" s="12"/>
      <c r="H34" s="12"/>
      <c r="I34" s="12"/>
      <c r="J34" s="12"/>
      <c r="K34" s="12"/>
      <c r="L34" s="12"/>
      <c r="M34" s="12"/>
      <c r="N34" s="12"/>
      <c r="O34" s="12"/>
      <c r="P34" s="12"/>
      <c r="Q34" s="12"/>
      <c r="R34" s="12"/>
      <c r="S34" s="12"/>
      <c r="T34" s="12"/>
      <c r="U34" s="12"/>
      <c r="V34" s="12"/>
      <c r="W34" s="12"/>
      <c r="X34" s="12"/>
      <c r="Y34" s="12"/>
      <c r="Z34" s="12"/>
      <c r="AA34" s="12"/>
      <c r="AB34" s="12"/>
      <c r="AC34" s="12"/>
      <c r="AD34" s="12"/>
      <c r="AE34" s="12"/>
      <c r="AF34" s="12"/>
      <c r="AG34" s="12"/>
      <c r="AH34" s="12"/>
      <c r="AI34" s="12"/>
      <c r="AJ34" s="12"/>
      <c r="AK34" s="12"/>
      <c r="AL34" s="12"/>
      <c r="AM34" s="12"/>
      <c r="AN34" s="12"/>
      <c r="AO34" s="12"/>
    </row>
    <row r="35" spans="1:41" s="18" customFormat="1" x14ac:dyDescent="0.25">
      <c r="A35" s="186"/>
      <c r="AH35" s="12"/>
      <c r="AI35" s="12"/>
      <c r="AJ35" s="12"/>
      <c r="AK35" s="12"/>
      <c r="AL35" s="12"/>
      <c r="AM35" s="12"/>
      <c r="AN35" s="12"/>
      <c r="AO35" s="12"/>
    </row>
    <row r="36" spans="1:41" s="18" customFormat="1" x14ac:dyDescent="0.25">
      <c r="A36" s="186"/>
      <c r="B36" s="12"/>
      <c r="C36" s="12"/>
      <c r="D36" s="12"/>
      <c r="E36" s="12"/>
      <c r="F36" s="12"/>
      <c r="G36" s="12"/>
      <c r="H36" s="12"/>
      <c r="I36" s="12"/>
      <c r="J36" s="12"/>
      <c r="K36" s="12"/>
      <c r="L36" s="12"/>
      <c r="M36" s="12"/>
      <c r="N36" s="12"/>
      <c r="O36" s="12"/>
      <c r="P36" s="12"/>
      <c r="Q36" s="12"/>
      <c r="R36" s="12"/>
      <c r="S36" s="12"/>
      <c r="T36" s="12"/>
      <c r="U36" s="12"/>
      <c r="V36" s="12"/>
      <c r="W36" s="12"/>
      <c r="X36" s="12"/>
      <c r="Y36" s="12"/>
      <c r="Z36" s="12"/>
      <c r="AA36" s="12"/>
      <c r="AB36" s="12"/>
      <c r="AC36" s="12"/>
      <c r="AD36" s="12"/>
      <c r="AE36" s="12"/>
      <c r="AF36" s="12"/>
      <c r="AG36" s="12"/>
      <c r="AH36" s="12"/>
      <c r="AI36" s="12"/>
      <c r="AJ36" s="12"/>
      <c r="AK36" s="12"/>
      <c r="AL36" s="12"/>
      <c r="AM36" s="12"/>
      <c r="AN36" s="12"/>
      <c r="AO36" s="12"/>
    </row>
    <row r="37" spans="1:41" s="18" customFormat="1" x14ac:dyDescent="0.25">
      <c r="B37" s="12"/>
      <c r="C37" s="12"/>
      <c r="D37" s="12"/>
      <c r="E37" s="12"/>
      <c r="F37" s="12"/>
      <c r="G37" s="12"/>
      <c r="H37" s="12"/>
      <c r="I37" s="12"/>
      <c r="J37" s="12"/>
      <c r="K37" s="12"/>
      <c r="L37" s="12"/>
      <c r="M37" s="12"/>
      <c r="N37" s="12"/>
      <c r="O37" s="12"/>
      <c r="P37" s="12"/>
      <c r="Q37" s="12"/>
      <c r="R37" s="12"/>
      <c r="S37" s="12"/>
      <c r="T37" s="12"/>
      <c r="U37" s="12"/>
      <c r="V37" s="12"/>
      <c r="W37" s="12"/>
      <c r="X37" s="12"/>
      <c r="Y37" s="12"/>
      <c r="Z37" s="12"/>
      <c r="AA37" s="12"/>
      <c r="AB37" s="12"/>
      <c r="AC37" s="12"/>
      <c r="AD37" s="12"/>
      <c r="AE37" s="12"/>
      <c r="AF37" s="12"/>
      <c r="AG37" s="12"/>
      <c r="AH37" s="12"/>
      <c r="AI37" s="12"/>
      <c r="AJ37" s="12"/>
      <c r="AK37" s="12"/>
      <c r="AL37" s="12"/>
      <c r="AM37" s="12"/>
      <c r="AN37" s="12"/>
      <c r="AO37" s="12"/>
    </row>
    <row r="38" spans="1:41" s="18" customFormat="1" x14ac:dyDescent="0.25">
      <c r="B38" s="12"/>
      <c r="C38" s="12"/>
      <c r="D38" s="12"/>
      <c r="E38" s="12"/>
      <c r="F38" s="12"/>
      <c r="G38" s="12"/>
      <c r="H38" s="12"/>
      <c r="I38" s="12"/>
      <c r="J38" s="12"/>
      <c r="K38" s="12"/>
      <c r="L38" s="12"/>
      <c r="M38" s="12"/>
      <c r="N38" s="12"/>
      <c r="O38" s="12"/>
      <c r="P38" s="12"/>
      <c r="Q38" s="12"/>
      <c r="R38" s="12"/>
      <c r="S38" s="12"/>
      <c r="T38" s="12"/>
      <c r="U38" s="12"/>
      <c r="V38" s="12"/>
      <c r="W38" s="12"/>
      <c r="X38" s="12"/>
      <c r="Y38" s="12"/>
      <c r="Z38" s="12"/>
      <c r="AA38" s="12"/>
      <c r="AB38" s="12"/>
      <c r="AC38" s="12"/>
      <c r="AD38" s="12"/>
      <c r="AE38" s="12"/>
      <c r="AF38" s="12"/>
      <c r="AG38" s="12"/>
      <c r="AH38" s="12"/>
      <c r="AI38" s="12"/>
      <c r="AJ38" s="12"/>
      <c r="AK38" s="12"/>
      <c r="AL38" s="12"/>
      <c r="AM38" s="12"/>
      <c r="AN38" s="12"/>
      <c r="AO38" s="12"/>
    </row>
  </sheetData>
  <sheetProtection selectLockedCells="1"/>
  <mergeCells count="19">
    <mergeCell ref="J31:O31"/>
    <mergeCell ref="Q31:U31"/>
    <mergeCell ref="W31:AA31"/>
    <mergeCell ref="J32:O32"/>
    <mergeCell ref="Q32:U32"/>
    <mergeCell ref="W32:AA32"/>
    <mergeCell ref="AR6:AR7"/>
    <mergeCell ref="AS6:AS7"/>
    <mergeCell ref="J30:O30"/>
    <mergeCell ref="Q30:U30"/>
    <mergeCell ref="W30:AA30"/>
    <mergeCell ref="AQ6:AQ7"/>
    <mergeCell ref="AK6:AK7"/>
    <mergeCell ref="AH6:AH7"/>
    <mergeCell ref="AI6:AI7"/>
    <mergeCell ref="AJ6:AJ7"/>
    <mergeCell ref="AL6:AL7"/>
    <mergeCell ref="AM6:AM7"/>
    <mergeCell ref="AP6:AP7"/>
  </mergeCells>
  <conditionalFormatting sqref="C6:AG22">
    <cfRule type="expression" dxfId="8" priority="5" stopIfTrue="1">
      <formula>WEEKDAY(C$6,2)&gt;5</formula>
    </cfRule>
  </conditionalFormatting>
  <conditionalFormatting sqref="B17:B22">
    <cfRule type="colorScale" priority="2">
      <colorScale>
        <cfvo type="min"/>
        <cfvo type="percentile" val="50"/>
        <cfvo type="max"/>
        <color rgb="FFF8696B"/>
        <color rgb="FFFFEB84"/>
        <color rgb="FF63BE7B"/>
      </colorScale>
    </cfRule>
  </conditionalFormatting>
  <conditionalFormatting sqref="B8:B16">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orientation="landscape" r:id="rId1"/>
  <extLst>
    <ext xmlns:x14="http://schemas.microsoft.com/office/spreadsheetml/2009/9/main" uri="{78C0D931-6437-407d-A8EE-F0AAD7539E65}">
      <x14:conditionalFormattings>
        <x14:conditionalFormatting xmlns:xm="http://schemas.microsoft.com/office/excel/2006/main">
          <x14:cfRule type="expression" priority="3" id="{1BDE344E-746A-447B-B596-1E5BD667F68E}">
            <xm:f>NOT(ISNA(VLOOKUP(C$6,'1 ANNEE'!$L$9:$L$21,1,0)))</xm:f>
            <x14:dxf>
              <fill>
                <patternFill patternType="gray0625">
                  <bgColor rgb="FFFF0000"/>
                </patternFill>
              </fill>
            </x14:dxf>
          </x14:cfRule>
          <xm:sqref>C6:AG22</xm:sqref>
        </x14:conditionalFormatting>
      </x14:conditionalFormatting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T38"/>
  <sheetViews>
    <sheetView zoomScale="80" zoomScaleNormal="80" workbookViewId="0">
      <selection activeCell="B8" sqref="B8:B22"/>
    </sheetView>
  </sheetViews>
  <sheetFormatPr baseColWidth="10" defaultRowHeight="15" x14ac:dyDescent="0.25"/>
  <cols>
    <col min="1" max="1" width="3.7109375" style="18" customWidth="1"/>
    <col min="2" max="2" width="18.7109375" style="98" customWidth="1"/>
    <col min="3" max="33" width="5" style="12" customWidth="1"/>
    <col min="34" max="41" width="6" style="12" customWidth="1"/>
    <col min="42" max="45" width="6" style="18" customWidth="1"/>
    <col min="46" max="46" width="11.42578125" style="18"/>
    <col min="47" max="16384" width="11.42578125" style="12"/>
  </cols>
  <sheetData>
    <row r="1" spans="1:45" s="19" customFormat="1" ht="9.9499999999999993" customHeight="1" x14ac:dyDescent="0.25">
      <c r="A1" s="15">
        <v>2</v>
      </c>
      <c r="B1" s="16">
        <f>DATE('1 ANNEE'!F4,A1+1,1)-1</f>
        <v>45351</v>
      </c>
    </row>
    <row r="2" spans="1:45" s="19" customFormat="1" ht="9.9499999999999993" customHeight="1" thickBot="1" x14ac:dyDescent="0.3">
      <c r="B2" s="16">
        <f>DATE('1 ANNEE'!F4,A1,1)</f>
        <v>45323</v>
      </c>
    </row>
    <row r="3" spans="1:45" ht="18" customHeight="1" thickTop="1" x14ac:dyDescent="0.25">
      <c r="B3" s="93"/>
      <c r="C3" s="82"/>
      <c r="D3" s="82"/>
      <c r="E3" s="82"/>
      <c r="F3" s="82"/>
      <c r="G3" s="82"/>
      <c r="H3" s="82"/>
      <c r="I3" s="82"/>
      <c r="J3" s="82"/>
      <c r="K3" s="82"/>
      <c r="L3" s="82"/>
      <c r="M3" s="82"/>
      <c r="N3" s="82"/>
      <c r="O3" s="94" t="str">
        <f>"FEVRIER "&amp;TEXT(B2,"aaaa")</f>
        <v>FEVRIER 2024</v>
      </c>
      <c r="P3" s="94"/>
      <c r="Q3" s="94"/>
      <c r="R3" s="94"/>
      <c r="S3" s="94"/>
      <c r="T3" s="94"/>
      <c r="U3" s="95"/>
      <c r="V3" s="82"/>
      <c r="W3" s="82"/>
      <c r="X3" s="82"/>
      <c r="Y3" s="82"/>
      <c r="Z3" s="82"/>
      <c r="AA3" s="82"/>
      <c r="AB3" s="82"/>
      <c r="AC3" s="82"/>
      <c r="AD3" s="82"/>
      <c r="AE3" s="82"/>
      <c r="AF3" s="82"/>
      <c r="AG3" s="82"/>
      <c r="AH3" s="23"/>
      <c r="AI3" s="23"/>
      <c r="AJ3" s="23"/>
      <c r="AK3" s="23"/>
      <c r="AL3" s="23"/>
      <c r="AM3" s="24"/>
      <c r="AN3" s="189"/>
      <c r="AO3" s="189"/>
      <c r="AP3" s="189"/>
      <c r="AQ3" s="189"/>
      <c r="AR3" s="189"/>
      <c r="AS3" s="189"/>
    </row>
    <row r="4" spans="1:45" ht="18" customHeight="1" x14ac:dyDescent="0.25">
      <c r="B4" s="96"/>
      <c r="C4" s="87"/>
      <c r="D4" s="87"/>
      <c r="E4" s="87"/>
      <c r="F4" s="87"/>
      <c r="G4" s="87"/>
      <c r="H4" s="87"/>
      <c r="I4" s="87"/>
      <c r="J4" s="87"/>
      <c r="K4" s="87"/>
      <c r="L4" s="87"/>
      <c r="M4" s="87"/>
      <c r="N4" s="87"/>
      <c r="O4" s="88" t="s">
        <v>22</v>
      </c>
      <c r="P4" s="87"/>
      <c r="Q4" s="87"/>
      <c r="R4" s="87"/>
      <c r="S4" s="87"/>
      <c r="T4" s="87"/>
      <c r="U4" s="87"/>
      <c r="V4" s="87"/>
      <c r="W4" s="87"/>
      <c r="X4" s="87"/>
      <c r="Y4" s="87"/>
      <c r="Z4" s="87"/>
      <c r="AA4" s="87"/>
      <c r="AB4" s="87"/>
      <c r="AC4" s="87"/>
      <c r="AD4" s="87"/>
      <c r="AE4" s="87"/>
      <c r="AF4" s="87"/>
      <c r="AG4" s="87"/>
      <c r="AH4" s="28"/>
      <c r="AI4" s="28"/>
      <c r="AJ4" s="28"/>
      <c r="AK4" s="28"/>
      <c r="AL4" s="28"/>
      <c r="AM4" s="29"/>
      <c r="AN4" s="189"/>
      <c r="AO4" s="189"/>
      <c r="AP4" s="189"/>
      <c r="AQ4" s="189"/>
      <c r="AR4" s="189"/>
      <c r="AS4" s="189"/>
    </row>
    <row r="5" spans="1:45" ht="18" customHeight="1" thickBot="1" x14ac:dyDescent="0.3">
      <c r="B5" s="96"/>
      <c r="C5" s="87"/>
      <c r="D5" s="87"/>
      <c r="E5" s="87"/>
      <c r="F5" s="87"/>
      <c r="G5" s="87"/>
      <c r="H5" s="87"/>
      <c r="I5" s="87"/>
      <c r="J5" s="87"/>
      <c r="K5" s="87"/>
      <c r="L5" s="87"/>
      <c r="M5" s="87"/>
      <c r="N5" s="87"/>
      <c r="O5" s="91" t="str">
        <f>"Période    du    "&amp;TEXT(B2,"jj mmmm aaaa")&amp;"    au    "&amp;TEXT(B1,"jj mmmm aaaa")</f>
        <v>Période    du    01 février 2024    au    29 février 2024</v>
      </c>
      <c r="P5" s="87"/>
      <c r="Q5" s="87"/>
      <c r="R5" s="87"/>
      <c r="S5" s="87"/>
      <c r="T5" s="87"/>
      <c r="U5" s="87"/>
      <c r="V5" s="87"/>
      <c r="W5" s="87"/>
      <c r="X5" s="87"/>
      <c r="Y5" s="87"/>
      <c r="Z5" s="87"/>
      <c r="AA5" s="87"/>
      <c r="AB5" s="87"/>
      <c r="AC5" s="87"/>
      <c r="AD5" s="87"/>
      <c r="AE5" s="87"/>
      <c r="AF5" s="87"/>
      <c r="AG5" s="87"/>
      <c r="AH5" s="28"/>
      <c r="AI5" s="28"/>
      <c r="AJ5" s="28"/>
      <c r="AK5" s="28"/>
      <c r="AL5" s="28"/>
      <c r="AM5" s="29"/>
      <c r="AN5" s="189"/>
      <c r="AO5" s="189"/>
      <c r="AP5" s="189"/>
      <c r="AQ5" s="189"/>
      <c r="AR5" s="189"/>
      <c r="AS5" s="189"/>
    </row>
    <row r="6" spans="1:45" ht="18" customHeight="1" thickTop="1" x14ac:dyDescent="0.25">
      <c r="B6" s="33"/>
      <c r="C6" s="97">
        <f>DATE('1 ANNEE'!F4,A1,1)</f>
        <v>45323</v>
      </c>
      <c r="D6" s="34">
        <f>C6+1</f>
        <v>45324</v>
      </c>
      <c r="E6" s="34">
        <f t="shared" ref="E6:AD6" si="0">D6+1</f>
        <v>45325</v>
      </c>
      <c r="F6" s="34">
        <f t="shared" si="0"/>
        <v>45326</v>
      </c>
      <c r="G6" s="34">
        <f t="shared" si="0"/>
        <v>45327</v>
      </c>
      <c r="H6" s="34">
        <f t="shared" si="0"/>
        <v>45328</v>
      </c>
      <c r="I6" s="34">
        <f t="shared" si="0"/>
        <v>45329</v>
      </c>
      <c r="J6" s="34">
        <f t="shared" si="0"/>
        <v>45330</v>
      </c>
      <c r="K6" s="34">
        <f t="shared" si="0"/>
        <v>45331</v>
      </c>
      <c r="L6" s="34">
        <f t="shared" si="0"/>
        <v>45332</v>
      </c>
      <c r="M6" s="34">
        <f t="shared" si="0"/>
        <v>45333</v>
      </c>
      <c r="N6" s="34">
        <f t="shared" si="0"/>
        <v>45334</v>
      </c>
      <c r="O6" s="34">
        <f t="shared" si="0"/>
        <v>45335</v>
      </c>
      <c r="P6" s="34">
        <f t="shared" si="0"/>
        <v>45336</v>
      </c>
      <c r="Q6" s="34">
        <f t="shared" si="0"/>
        <v>45337</v>
      </c>
      <c r="R6" s="34">
        <f t="shared" si="0"/>
        <v>45338</v>
      </c>
      <c r="S6" s="34">
        <f t="shared" si="0"/>
        <v>45339</v>
      </c>
      <c r="T6" s="34">
        <f t="shared" si="0"/>
        <v>45340</v>
      </c>
      <c r="U6" s="34">
        <f t="shared" si="0"/>
        <v>45341</v>
      </c>
      <c r="V6" s="34">
        <f t="shared" si="0"/>
        <v>45342</v>
      </c>
      <c r="W6" s="34">
        <f t="shared" si="0"/>
        <v>45343</v>
      </c>
      <c r="X6" s="34">
        <f t="shared" si="0"/>
        <v>45344</v>
      </c>
      <c r="Y6" s="34">
        <f t="shared" si="0"/>
        <v>45345</v>
      </c>
      <c r="Z6" s="34">
        <f t="shared" si="0"/>
        <v>45346</v>
      </c>
      <c r="AA6" s="34">
        <f t="shared" si="0"/>
        <v>45347</v>
      </c>
      <c r="AB6" s="34">
        <f t="shared" si="0"/>
        <v>45348</v>
      </c>
      <c r="AC6" s="34">
        <f t="shared" si="0"/>
        <v>45349</v>
      </c>
      <c r="AD6" s="34">
        <f t="shared" si="0"/>
        <v>45350</v>
      </c>
      <c r="AE6" s="34">
        <f>IF(AD6="","",IF(AD6+1&gt;EOMONTH($C$6,0),"",AD6+1))</f>
        <v>45351</v>
      </c>
      <c r="AF6" s="34" t="str">
        <f t="shared" ref="AF6:AG6" si="1">IF(AE6="","",IF(AE6+1&gt;EOMONTH($C$6,0),"",AE6+1))</f>
        <v/>
      </c>
      <c r="AG6" s="104" t="str">
        <f t="shared" si="1"/>
        <v/>
      </c>
      <c r="AH6" s="374" t="s">
        <v>23</v>
      </c>
      <c r="AI6" s="355" t="s">
        <v>24</v>
      </c>
      <c r="AJ6" s="338" t="s">
        <v>25</v>
      </c>
      <c r="AK6" s="334" t="s">
        <v>30</v>
      </c>
      <c r="AL6" s="334" t="s">
        <v>48</v>
      </c>
      <c r="AM6" s="340" t="s">
        <v>26</v>
      </c>
      <c r="AN6" s="190"/>
      <c r="AO6" s="190"/>
      <c r="AP6" s="342" t="s">
        <v>27</v>
      </c>
      <c r="AQ6" s="328" t="s">
        <v>28</v>
      </c>
      <c r="AR6" s="330" t="s">
        <v>29</v>
      </c>
      <c r="AS6" s="372" t="s">
        <v>36</v>
      </c>
    </row>
    <row r="7" spans="1:45" ht="18" customHeight="1" thickBot="1" x14ac:dyDescent="0.3">
      <c r="B7" s="164"/>
      <c r="C7" s="176">
        <f>WEEKDAY(C6)</f>
        <v>5</v>
      </c>
      <c r="D7" s="162">
        <f t="shared" ref="D7:AD7" si="2">WEEKDAY(D6)</f>
        <v>6</v>
      </c>
      <c r="E7" s="162">
        <f t="shared" si="2"/>
        <v>7</v>
      </c>
      <c r="F7" s="162">
        <f t="shared" si="2"/>
        <v>1</v>
      </c>
      <c r="G7" s="162">
        <f t="shared" si="2"/>
        <v>2</v>
      </c>
      <c r="H7" s="162">
        <f t="shared" si="2"/>
        <v>3</v>
      </c>
      <c r="I7" s="162">
        <f t="shared" si="2"/>
        <v>4</v>
      </c>
      <c r="J7" s="162">
        <f t="shared" si="2"/>
        <v>5</v>
      </c>
      <c r="K7" s="162">
        <f t="shared" si="2"/>
        <v>6</v>
      </c>
      <c r="L7" s="162">
        <f t="shared" si="2"/>
        <v>7</v>
      </c>
      <c r="M7" s="162">
        <f t="shared" si="2"/>
        <v>1</v>
      </c>
      <c r="N7" s="162">
        <f t="shared" si="2"/>
        <v>2</v>
      </c>
      <c r="O7" s="162">
        <f t="shared" si="2"/>
        <v>3</v>
      </c>
      <c r="P7" s="162">
        <f t="shared" si="2"/>
        <v>4</v>
      </c>
      <c r="Q7" s="162">
        <f t="shared" si="2"/>
        <v>5</v>
      </c>
      <c r="R7" s="162">
        <f t="shared" si="2"/>
        <v>6</v>
      </c>
      <c r="S7" s="162">
        <f t="shared" si="2"/>
        <v>7</v>
      </c>
      <c r="T7" s="162">
        <f t="shared" si="2"/>
        <v>1</v>
      </c>
      <c r="U7" s="162">
        <f t="shared" si="2"/>
        <v>2</v>
      </c>
      <c r="V7" s="162">
        <f t="shared" si="2"/>
        <v>3</v>
      </c>
      <c r="W7" s="162">
        <f t="shared" si="2"/>
        <v>4</v>
      </c>
      <c r="X7" s="162">
        <f t="shared" si="2"/>
        <v>5</v>
      </c>
      <c r="Y7" s="162">
        <f t="shared" si="2"/>
        <v>6</v>
      </c>
      <c r="Z7" s="162">
        <f t="shared" si="2"/>
        <v>7</v>
      </c>
      <c r="AA7" s="162">
        <f t="shared" si="2"/>
        <v>1</v>
      </c>
      <c r="AB7" s="162">
        <f t="shared" si="2"/>
        <v>2</v>
      </c>
      <c r="AC7" s="162">
        <f t="shared" si="2"/>
        <v>3</v>
      </c>
      <c r="AD7" s="162">
        <f t="shared" si="2"/>
        <v>4</v>
      </c>
      <c r="AE7" s="162">
        <f>IF(AD6="","",IF(AD6+1&gt;EOMONTH($C$6,0),"",AD6+1))</f>
        <v>45351</v>
      </c>
      <c r="AF7" s="162" t="str">
        <f t="shared" ref="AF7:AG7" si="3">IF(AE6="","",IF(AE6+1&gt;EOMONTH($C$6,0),"",AE6+1))</f>
        <v/>
      </c>
      <c r="AG7" s="163" t="str">
        <f t="shared" si="3"/>
        <v/>
      </c>
      <c r="AH7" s="375"/>
      <c r="AI7" s="356"/>
      <c r="AJ7" s="339"/>
      <c r="AK7" s="335"/>
      <c r="AL7" s="335"/>
      <c r="AM7" s="341"/>
      <c r="AN7" s="190"/>
      <c r="AO7" s="190"/>
      <c r="AP7" s="343"/>
      <c r="AQ7" s="329"/>
      <c r="AR7" s="331"/>
      <c r="AS7" s="373"/>
    </row>
    <row r="8" spans="1:45" ht="18" customHeight="1" thickTop="1" x14ac:dyDescent="0.3">
      <c r="B8" s="107"/>
      <c r="C8" s="110"/>
      <c r="D8" s="110"/>
      <c r="E8" s="110"/>
      <c r="F8" s="110"/>
      <c r="G8" s="110"/>
      <c r="H8" s="110"/>
      <c r="I8" s="110"/>
      <c r="J8" s="43"/>
      <c r="K8" s="43"/>
      <c r="L8" s="43"/>
      <c r="M8" s="43"/>
      <c r="N8" s="108"/>
      <c r="O8" s="43"/>
      <c r="P8" s="108"/>
      <c r="Q8" s="43"/>
      <c r="R8" s="43"/>
      <c r="S8" s="108"/>
      <c r="T8" s="43"/>
      <c r="U8" s="43"/>
      <c r="V8" s="43"/>
      <c r="W8" s="43"/>
      <c r="X8" s="43"/>
      <c r="Y8" s="43"/>
      <c r="Z8" s="43"/>
      <c r="AA8" s="108"/>
      <c r="AB8" s="43"/>
      <c r="AC8" s="43"/>
      <c r="AD8" s="43"/>
      <c r="AE8" s="43"/>
      <c r="AF8" s="108"/>
      <c r="AG8" s="153"/>
      <c r="AH8" s="161">
        <f t="shared" ref="AH8:AH22" si="4">SUM(AI8:AM8,AL8:AL8)</f>
        <v>0</v>
      </c>
      <c r="AI8" s="135">
        <f t="shared" ref="AI8:AI22" si="5">COUNTIF(C8:AG8,"J")</f>
        <v>0</v>
      </c>
      <c r="AJ8" s="123">
        <f t="shared" ref="AJ8:AJ22" si="6">COUNTIF(C8:AG8,"N")</f>
        <v>0</v>
      </c>
      <c r="AK8" s="181">
        <f t="shared" ref="AK8:AK22" si="7">COUNTIF(B8:AF8,"JF")</f>
        <v>0</v>
      </c>
      <c r="AL8" s="181">
        <f t="shared" ref="AL8:AL22" si="8">COUNTIF(C8:AG8,"NF")</f>
        <v>0</v>
      </c>
      <c r="AM8" s="192">
        <f t="shared" ref="AM8:AM22" si="9">COUNTIF(C8:AG8,"F")</f>
        <v>0</v>
      </c>
      <c r="AN8" s="191"/>
      <c r="AO8" s="191"/>
      <c r="AP8" s="194">
        <f t="shared" ref="AP8:AP22" si="10">COUNTIF(C8:AG8,"RC")</f>
        <v>0</v>
      </c>
      <c r="AQ8" s="130">
        <f t="shared" ref="AQ8:AQ22" si="11">COUNTIF(C8:AG8,"R")</f>
        <v>0</v>
      </c>
      <c r="AR8" s="10">
        <f t="shared" ref="AR8:AR22" si="12">COUNTIF(C8:AG8,"CP")</f>
        <v>0</v>
      </c>
      <c r="AS8" s="196">
        <f t="shared" ref="AS8:AS22" si="13">COUNTIF(C8:AG8,"AM")</f>
        <v>0</v>
      </c>
    </row>
    <row r="9" spans="1:45" ht="18" customHeight="1" x14ac:dyDescent="0.3">
      <c r="B9" s="41"/>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161">
        <f t="shared" si="4"/>
        <v>0</v>
      </c>
      <c r="AI9" s="135">
        <f t="shared" si="5"/>
        <v>0</v>
      </c>
      <c r="AJ9" s="123">
        <f t="shared" si="6"/>
        <v>0</v>
      </c>
      <c r="AK9" s="182">
        <f t="shared" si="7"/>
        <v>0</v>
      </c>
      <c r="AL9" s="182">
        <f t="shared" si="8"/>
        <v>0</v>
      </c>
      <c r="AM9" s="192">
        <f t="shared" si="9"/>
        <v>0</v>
      </c>
      <c r="AN9" s="191"/>
      <c r="AO9" s="191"/>
      <c r="AP9" s="194">
        <f t="shared" si="10"/>
        <v>0</v>
      </c>
      <c r="AQ9" s="130">
        <f t="shared" si="11"/>
        <v>0</v>
      </c>
      <c r="AR9" s="10">
        <f t="shared" si="12"/>
        <v>0</v>
      </c>
      <c r="AS9" s="196">
        <f t="shared" si="13"/>
        <v>0</v>
      </c>
    </row>
    <row r="10" spans="1:45" ht="18" customHeight="1" x14ac:dyDescent="0.3">
      <c r="B10" s="109"/>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161">
        <f t="shared" si="4"/>
        <v>0</v>
      </c>
      <c r="AI10" s="135">
        <f t="shared" si="5"/>
        <v>0</v>
      </c>
      <c r="AJ10" s="123">
        <f t="shared" si="6"/>
        <v>0</v>
      </c>
      <c r="AK10" s="182">
        <f t="shared" si="7"/>
        <v>0</v>
      </c>
      <c r="AL10" s="182">
        <f t="shared" si="8"/>
        <v>0</v>
      </c>
      <c r="AM10" s="192">
        <f t="shared" si="9"/>
        <v>0</v>
      </c>
      <c r="AN10" s="191"/>
      <c r="AO10" s="191"/>
      <c r="AP10" s="194">
        <f t="shared" si="10"/>
        <v>0</v>
      </c>
      <c r="AQ10" s="130">
        <f t="shared" si="11"/>
        <v>0</v>
      </c>
      <c r="AR10" s="10">
        <f t="shared" si="12"/>
        <v>0</v>
      </c>
      <c r="AS10" s="196">
        <f t="shared" si="13"/>
        <v>0</v>
      </c>
    </row>
    <row r="11" spans="1:45" ht="18" customHeight="1" x14ac:dyDescent="0.3">
      <c r="B11" s="109"/>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161">
        <f t="shared" si="4"/>
        <v>0</v>
      </c>
      <c r="AI11" s="135">
        <f t="shared" si="5"/>
        <v>0</v>
      </c>
      <c r="AJ11" s="123">
        <f t="shared" si="6"/>
        <v>0</v>
      </c>
      <c r="AK11" s="182">
        <f t="shared" si="7"/>
        <v>0</v>
      </c>
      <c r="AL11" s="182">
        <f t="shared" si="8"/>
        <v>0</v>
      </c>
      <c r="AM11" s="192">
        <f t="shared" si="9"/>
        <v>0</v>
      </c>
      <c r="AN11" s="191"/>
      <c r="AO11" s="191"/>
      <c r="AP11" s="194">
        <f t="shared" si="10"/>
        <v>0</v>
      </c>
      <c r="AQ11" s="130">
        <f t="shared" si="11"/>
        <v>0</v>
      </c>
      <c r="AR11" s="10">
        <f t="shared" si="12"/>
        <v>0</v>
      </c>
      <c r="AS11" s="196">
        <f t="shared" si="13"/>
        <v>0</v>
      </c>
    </row>
    <row r="12" spans="1:45" ht="18" customHeight="1" x14ac:dyDescent="0.3">
      <c r="B12" s="109"/>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161">
        <f t="shared" si="4"/>
        <v>0</v>
      </c>
      <c r="AI12" s="135">
        <f t="shared" si="5"/>
        <v>0</v>
      </c>
      <c r="AJ12" s="123">
        <f t="shared" si="6"/>
        <v>0</v>
      </c>
      <c r="AK12" s="182">
        <f t="shared" si="7"/>
        <v>0</v>
      </c>
      <c r="AL12" s="182">
        <f t="shared" si="8"/>
        <v>0</v>
      </c>
      <c r="AM12" s="192">
        <f t="shared" si="9"/>
        <v>0</v>
      </c>
      <c r="AN12" s="191"/>
      <c r="AO12" s="191"/>
      <c r="AP12" s="194">
        <f t="shared" si="10"/>
        <v>0</v>
      </c>
      <c r="AQ12" s="130">
        <f t="shared" si="11"/>
        <v>0</v>
      </c>
      <c r="AR12" s="10">
        <f t="shared" si="12"/>
        <v>0</v>
      </c>
      <c r="AS12" s="196">
        <f t="shared" si="13"/>
        <v>0</v>
      </c>
    </row>
    <row r="13" spans="1:45" ht="18" customHeight="1" x14ac:dyDescent="0.3">
      <c r="B13" s="109"/>
      <c r="C13" s="42"/>
      <c r="D13" s="42"/>
      <c r="E13" s="45"/>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161">
        <f t="shared" si="4"/>
        <v>0</v>
      </c>
      <c r="AI13" s="135">
        <f t="shared" si="5"/>
        <v>0</v>
      </c>
      <c r="AJ13" s="123">
        <f t="shared" si="6"/>
        <v>0</v>
      </c>
      <c r="AK13" s="182">
        <f t="shared" si="7"/>
        <v>0</v>
      </c>
      <c r="AL13" s="182">
        <f t="shared" si="8"/>
        <v>0</v>
      </c>
      <c r="AM13" s="192">
        <f t="shared" si="9"/>
        <v>0</v>
      </c>
      <c r="AN13" s="191"/>
      <c r="AO13" s="191"/>
      <c r="AP13" s="194">
        <f t="shared" si="10"/>
        <v>0</v>
      </c>
      <c r="AQ13" s="130">
        <f t="shared" si="11"/>
        <v>0</v>
      </c>
      <c r="AR13" s="10">
        <f t="shared" si="12"/>
        <v>0</v>
      </c>
      <c r="AS13" s="196">
        <f t="shared" si="13"/>
        <v>0</v>
      </c>
    </row>
    <row r="14" spans="1:45" ht="18" customHeight="1" x14ac:dyDescent="0.25">
      <c r="B14" s="109"/>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161">
        <f t="shared" si="4"/>
        <v>0</v>
      </c>
      <c r="AI14" s="135">
        <f t="shared" si="5"/>
        <v>0</v>
      </c>
      <c r="AJ14" s="123">
        <f t="shared" si="6"/>
        <v>0</v>
      </c>
      <c r="AK14" s="182">
        <f t="shared" si="7"/>
        <v>0</v>
      </c>
      <c r="AL14" s="182">
        <f t="shared" si="8"/>
        <v>0</v>
      </c>
      <c r="AM14" s="192">
        <f t="shared" si="9"/>
        <v>0</v>
      </c>
      <c r="AN14" s="191"/>
      <c r="AO14" s="191"/>
      <c r="AP14" s="194">
        <f t="shared" si="10"/>
        <v>0</v>
      </c>
      <c r="AQ14" s="130">
        <f t="shared" si="11"/>
        <v>0</v>
      </c>
      <c r="AR14" s="10">
        <f t="shared" si="12"/>
        <v>0</v>
      </c>
      <c r="AS14" s="196">
        <f t="shared" si="13"/>
        <v>0</v>
      </c>
    </row>
    <row r="15" spans="1:45" ht="18" customHeight="1" x14ac:dyDescent="0.3">
      <c r="B15" s="109"/>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161">
        <f t="shared" si="4"/>
        <v>0</v>
      </c>
      <c r="AI15" s="135">
        <f t="shared" si="5"/>
        <v>0</v>
      </c>
      <c r="AJ15" s="123">
        <f t="shared" si="6"/>
        <v>0</v>
      </c>
      <c r="AK15" s="182">
        <f t="shared" si="7"/>
        <v>0</v>
      </c>
      <c r="AL15" s="182">
        <f t="shared" si="8"/>
        <v>0</v>
      </c>
      <c r="AM15" s="192">
        <f t="shared" si="9"/>
        <v>0</v>
      </c>
      <c r="AN15" s="191"/>
      <c r="AO15" s="191"/>
      <c r="AP15" s="194">
        <f t="shared" si="10"/>
        <v>0</v>
      </c>
      <c r="AQ15" s="130">
        <f t="shared" si="11"/>
        <v>0</v>
      </c>
      <c r="AR15" s="10">
        <f t="shared" si="12"/>
        <v>0</v>
      </c>
      <c r="AS15" s="196">
        <f t="shared" si="13"/>
        <v>0</v>
      </c>
    </row>
    <row r="16" spans="1:45" ht="18" customHeight="1" x14ac:dyDescent="0.3">
      <c r="B16" s="41"/>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161">
        <f t="shared" si="4"/>
        <v>0</v>
      </c>
      <c r="AI16" s="135">
        <f t="shared" si="5"/>
        <v>0</v>
      </c>
      <c r="AJ16" s="123">
        <f t="shared" si="6"/>
        <v>0</v>
      </c>
      <c r="AK16" s="182">
        <f t="shared" si="7"/>
        <v>0</v>
      </c>
      <c r="AL16" s="182">
        <f t="shared" si="8"/>
        <v>0</v>
      </c>
      <c r="AM16" s="192">
        <f t="shared" si="9"/>
        <v>0</v>
      </c>
      <c r="AN16" s="191"/>
      <c r="AO16" s="191"/>
      <c r="AP16" s="194">
        <f t="shared" si="10"/>
        <v>0</v>
      </c>
      <c r="AQ16" s="130">
        <f t="shared" si="11"/>
        <v>0</v>
      </c>
      <c r="AR16" s="10">
        <f t="shared" si="12"/>
        <v>0</v>
      </c>
      <c r="AS16" s="196">
        <f t="shared" si="13"/>
        <v>0</v>
      </c>
    </row>
    <row r="17" spans="1:46" ht="18" customHeight="1" x14ac:dyDescent="0.25">
      <c r="B17" s="109"/>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4"/>
        <v>0</v>
      </c>
      <c r="AI17" s="135">
        <f t="shared" si="5"/>
        <v>0</v>
      </c>
      <c r="AJ17" s="123">
        <f t="shared" si="6"/>
        <v>0</v>
      </c>
      <c r="AK17" s="182">
        <f t="shared" si="7"/>
        <v>0</v>
      </c>
      <c r="AL17" s="182">
        <f t="shared" si="8"/>
        <v>0</v>
      </c>
      <c r="AM17" s="192">
        <f t="shared" si="9"/>
        <v>0</v>
      </c>
      <c r="AN17" s="191"/>
      <c r="AO17" s="191"/>
      <c r="AP17" s="194">
        <f t="shared" si="10"/>
        <v>0</v>
      </c>
      <c r="AQ17" s="130">
        <f t="shared" si="11"/>
        <v>0</v>
      </c>
      <c r="AR17" s="10">
        <f t="shared" si="12"/>
        <v>0</v>
      </c>
      <c r="AS17" s="196">
        <f t="shared" si="13"/>
        <v>0</v>
      </c>
    </row>
    <row r="18" spans="1:46" ht="18" customHeight="1" x14ac:dyDescent="0.25">
      <c r="B18" s="109"/>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161">
        <f t="shared" si="4"/>
        <v>0</v>
      </c>
      <c r="AI18" s="135">
        <f t="shared" si="5"/>
        <v>0</v>
      </c>
      <c r="AJ18" s="123">
        <f t="shared" si="6"/>
        <v>0</v>
      </c>
      <c r="AK18" s="182">
        <f t="shared" si="7"/>
        <v>0</v>
      </c>
      <c r="AL18" s="182">
        <f t="shared" si="8"/>
        <v>0</v>
      </c>
      <c r="AM18" s="192">
        <f t="shared" si="9"/>
        <v>0</v>
      </c>
      <c r="AN18" s="191"/>
      <c r="AO18" s="191"/>
      <c r="AP18" s="194">
        <f t="shared" si="10"/>
        <v>0</v>
      </c>
      <c r="AQ18" s="130">
        <f t="shared" si="11"/>
        <v>0</v>
      </c>
      <c r="AR18" s="10">
        <f t="shared" si="12"/>
        <v>0</v>
      </c>
      <c r="AS18" s="196">
        <f t="shared" si="13"/>
        <v>0</v>
      </c>
    </row>
    <row r="19" spans="1:46" ht="18" customHeight="1" x14ac:dyDescent="0.3">
      <c r="B19" s="109"/>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161">
        <f t="shared" si="4"/>
        <v>0</v>
      </c>
      <c r="AI19" s="135">
        <f t="shared" si="5"/>
        <v>0</v>
      </c>
      <c r="AJ19" s="123">
        <f t="shared" si="6"/>
        <v>0</v>
      </c>
      <c r="AK19" s="182">
        <f t="shared" si="7"/>
        <v>0</v>
      </c>
      <c r="AL19" s="182">
        <f t="shared" si="8"/>
        <v>0</v>
      </c>
      <c r="AM19" s="192">
        <f t="shared" si="9"/>
        <v>0</v>
      </c>
      <c r="AN19" s="191"/>
      <c r="AO19" s="191"/>
      <c r="AP19" s="194">
        <f t="shared" si="10"/>
        <v>0</v>
      </c>
      <c r="AQ19" s="130">
        <f t="shared" si="11"/>
        <v>0</v>
      </c>
      <c r="AR19" s="10">
        <f t="shared" si="12"/>
        <v>0</v>
      </c>
      <c r="AS19" s="196">
        <f t="shared" si="13"/>
        <v>0</v>
      </c>
    </row>
    <row r="20" spans="1:46" ht="18" customHeight="1" x14ac:dyDescent="0.25">
      <c r="B20" s="109"/>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161">
        <f t="shared" si="4"/>
        <v>0</v>
      </c>
      <c r="AI20" s="135">
        <f t="shared" si="5"/>
        <v>0</v>
      </c>
      <c r="AJ20" s="123">
        <f t="shared" si="6"/>
        <v>0</v>
      </c>
      <c r="AK20" s="182">
        <f t="shared" si="7"/>
        <v>0</v>
      </c>
      <c r="AL20" s="182">
        <f t="shared" si="8"/>
        <v>0</v>
      </c>
      <c r="AM20" s="192">
        <f t="shared" si="9"/>
        <v>0</v>
      </c>
      <c r="AN20" s="191"/>
      <c r="AO20" s="191"/>
      <c r="AP20" s="194">
        <f t="shared" si="10"/>
        <v>0</v>
      </c>
      <c r="AQ20" s="130">
        <f t="shared" si="11"/>
        <v>0</v>
      </c>
      <c r="AR20" s="10">
        <f t="shared" si="12"/>
        <v>0</v>
      </c>
      <c r="AS20" s="196">
        <f t="shared" si="13"/>
        <v>0</v>
      </c>
    </row>
    <row r="21" spans="1:46" ht="18" customHeight="1" x14ac:dyDescent="0.25">
      <c r="B21" s="109"/>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161">
        <f t="shared" si="4"/>
        <v>0</v>
      </c>
      <c r="AI21" s="135">
        <f t="shared" si="5"/>
        <v>0</v>
      </c>
      <c r="AJ21" s="123">
        <f t="shared" si="6"/>
        <v>0</v>
      </c>
      <c r="AK21" s="182">
        <f t="shared" si="7"/>
        <v>0</v>
      </c>
      <c r="AL21" s="182">
        <f t="shared" si="8"/>
        <v>0</v>
      </c>
      <c r="AM21" s="192">
        <f t="shared" si="9"/>
        <v>0</v>
      </c>
      <c r="AN21" s="191"/>
      <c r="AO21" s="191"/>
      <c r="AP21" s="194">
        <f t="shared" si="10"/>
        <v>0</v>
      </c>
      <c r="AQ21" s="130">
        <f t="shared" si="11"/>
        <v>0</v>
      </c>
      <c r="AR21" s="10">
        <f t="shared" si="12"/>
        <v>0</v>
      </c>
      <c r="AS21" s="196">
        <f t="shared" si="13"/>
        <v>0</v>
      </c>
    </row>
    <row r="22" spans="1:46" ht="18" customHeight="1" thickBot="1" x14ac:dyDescent="0.3">
      <c r="B22" s="114"/>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126">
        <f t="shared" si="4"/>
        <v>0</v>
      </c>
      <c r="AI22" s="149">
        <f t="shared" si="5"/>
        <v>0</v>
      </c>
      <c r="AJ22" s="150">
        <f t="shared" si="6"/>
        <v>0</v>
      </c>
      <c r="AK22" s="183">
        <f t="shared" si="7"/>
        <v>0</v>
      </c>
      <c r="AL22" s="183">
        <f t="shared" si="8"/>
        <v>0</v>
      </c>
      <c r="AM22" s="193">
        <f t="shared" si="9"/>
        <v>0</v>
      </c>
      <c r="AN22" s="191"/>
      <c r="AO22" s="191"/>
      <c r="AP22" s="195">
        <f t="shared" si="10"/>
        <v>0</v>
      </c>
      <c r="AQ22" s="151">
        <f t="shared" si="11"/>
        <v>0</v>
      </c>
      <c r="AR22" s="152">
        <f t="shared" si="12"/>
        <v>0</v>
      </c>
      <c r="AS22" s="197">
        <f t="shared" si="13"/>
        <v>0</v>
      </c>
    </row>
    <row r="23" spans="1:46" ht="18" customHeight="1" thickTop="1" x14ac:dyDescent="0.25">
      <c r="B23" s="131" t="s">
        <v>24</v>
      </c>
      <c r="C23" s="165">
        <f t="shared" ref="C23:AG23" si="14">COUNTIF(C8:C22,"J")</f>
        <v>0</v>
      </c>
      <c r="D23" s="165">
        <f t="shared" si="14"/>
        <v>0</v>
      </c>
      <c r="E23" s="165">
        <f t="shared" si="14"/>
        <v>0</v>
      </c>
      <c r="F23" s="165">
        <f t="shared" si="14"/>
        <v>0</v>
      </c>
      <c r="G23" s="165">
        <f t="shared" si="14"/>
        <v>0</v>
      </c>
      <c r="H23" s="165">
        <f t="shared" si="14"/>
        <v>0</v>
      </c>
      <c r="I23" s="165">
        <f t="shared" si="14"/>
        <v>0</v>
      </c>
      <c r="J23" s="165">
        <f t="shared" si="14"/>
        <v>0</v>
      </c>
      <c r="K23" s="165">
        <f t="shared" si="14"/>
        <v>0</v>
      </c>
      <c r="L23" s="165">
        <f t="shared" si="14"/>
        <v>0</v>
      </c>
      <c r="M23" s="165">
        <f t="shared" si="14"/>
        <v>0</v>
      </c>
      <c r="N23" s="165">
        <f t="shared" si="14"/>
        <v>0</v>
      </c>
      <c r="O23" s="165">
        <f t="shared" si="14"/>
        <v>0</v>
      </c>
      <c r="P23" s="165">
        <f t="shared" si="14"/>
        <v>0</v>
      </c>
      <c r="Q23" s="165">
        <f t="shared" si="14"/>
        <v>0</v>
      </c>
      <c r="R23" s="165">
        <f t="shared" si="14"/>
        <v>0</v>
      </c>
      <c r="S23" s="165">
        <f t="shared" si="14"/>
        <v>0</v>
      </c>
      <c r="T23" s="165">
        <f t="shared" si="14"/>
        <v>0</v>
      </c>
      <c r="U23" s="165">
        <f t="shared" si="14"/>
        <v>0</v>
      </c>
      <c r="V23" s="165">
        <f t="shared" si="14"/>
        <v>0</v>
      </c>
      <c r="W23" s="165">
        <f t="shared" si="14"/>
        <v>0</v>
      </c>
      <c r="X23" s="165">
        <f t="shared" si="14"/>
        <v>0</v>
      </c>
      <c r="Y23" s="165">
        <f t="shared" si="14"/>
        <v>0</v>
      </c>
      <c r="Z23" s="165">
        <f t="shared" si="14"/>
        <v>0</v>
      </c>
      <c r="AA23" s="165">
        <f t="shared" si="14"/>
        <v>0</v>
      </c>
      <c r="AB23" s="165">
        <f t="shared" si="14"/>
        <v>0</v>
      </c>
      <c r="AC23" s="165">
        <f t="shared" si="14"/>
        <v>0</v>
      </c>
      <c r="AD23" s="165">
        <f t="shared" si="14"/>
        <v>0</v>
      </c>
      <c r="AE23" s="165">
        <f t="shared" si="14"/>
        <v>0</v>
      </c>
      <c r="AF23" s="165">
        <f t="shared" si="14"/>
        <v>0</v>
      </c>
      <c r="AG23" s="166">
        <f t="shared" si="14"/>
        <v>0</v>
      </c>
      <c r="AP23" s="12"/>
      <c r="AQ23" s="12"/>
      <c r="AR23" s="12"/>
      <c r="AS23" s="12"/>
      <c r="AT23" s="12"/>
    </row>
    <row r="24" spans="1:46" ht="18" customHeight="1" x14ac:dyDescent="0.25">
      <c r="B24" s="129" t="s">
        <v>25</v>
      </c>
      <c r="C24" s="122">
        <f t="shared" ref="C24:AG24" si="15">COUNTIF(C8:C22,"N")</f>
        <v>0</v>
      </c>
      <c r="D24" s="122">
        <f t="shared" si="15"/>
        <v>0</v>
      </c>
      <c r="E24" s="122">
        <f t="shared" si="15"/>
        <v>0</v>
      </c>
      <c r="F24" s="122">
        <f t="shared" si="15"/>
        <v>0</v>
      </c>
      <c r="G24" s="122">
        <f t="shared" si="15"/>
        <v>0</v>
      </c>
      <c r="H24" s="122">
        <f t="shared" si="15"/>
        <v>0</v>
      </c>
      <c r="I24" s="122">
        <f t="shared" si="15"/>
        <v>0</v>
      </c>
      <c r="J24" s="122">
        <f t="shared" si="15"/>
        <v>0</v>
      </c>
      <c r="K24" s="122">
        <f t="shared" si="15"/>
        <v>0</v>
      </c>
      <c r="L24" s="122">
        <f t="shared" si="15"/>
        <v>0</v>
      </c>
      <c r="M24" s="122">
        <f t="shared" si="15"/>
        <v>0</v>
      </c>
      <c r="N24" s="122">
        <f t="shared" si="15"/>
        <v>0</v>
      </c>
      <c r="O24" s="122">
        <f t="shared" si="15"/>
        <v>0</v>
      </c>
      <c r="P24" s="122">
        <f t="shared" si="15"/>
        <v>0</v>
      </c>
      <c r="Q24" s="122">
        <f t="shared" si="15"/>
        <v>0</v>
      </c>
      <c r="R24" s="122">
        <f t="shared" si="15"/>
        <v>0</v>
      </c>
      <c r="S24" s="122">
        <f t="shared" si="15"/>
        <v>0</v>
      </c>
      <c r="T24" s="122">
        <f t="shared" si="15"/>
        <v>0</v>
      </c>
      <c r="U24" s="122">
        <f t="shared" si="15"/>
        <v>0</v>
      </c>
      <c r="V24" s="122">
        <f t="shared" si="15"/>
        <v>0</v>
      </c>
      <c r="W24" s="122">
        <f t="shared" si="15"/>
        <v>0</v>
      </c>
      <c r="X24" s="122">
        <f t="shared" si="15"/>
        <v>0</v>
      </c>
      <c r="Y24" s="122">
        <f t="shared" si="15"/>
        <v>0</v>
      </c>
      <c r="Z24" s="122">
        <f t="shared" si="15"/>
        <v>0</v>
      </c>
      <c r="AA24" s="122">
        <f t="shared" si="15"/>
        <v>0</v>
      </c>
      <c r="AB24" s="122">
        <f t="shared" si="15"/>
        <v>0</v>
      </c>
      <c r="AC24" s="122">
        <f t="shared" si="15"/>
        <v>0</v>
      </c>
      <c r="AD24" s="122">
        <f t="shared" si="15"/>
        <v>0</v>
      </c>
      <c r="AE24" s="122">
        <f t="shared" si="15"/>
        <v>0</v>
      </c>
      <c r="AF24" s="122">
        <f t="shared" si="15"/>
        <v>0</v>
      </c>
      <c r="AG24" s="125">
        <f t="shared" si="15"/>
        <v>0</v>
      </c>
      <c r="AP24" s="12"/>
      <c r="AQ24" s="12"/>
      <c r="AR24" s="12"/>
      <c r="AS24" s="12"/>
      <c r="AT24" s="12"/>
    </row>
    <row r="25" spans="1:46" ht="18" customHeight="1" x14ac:dyDescent="0.3">
      <c r="B25" s="201" t="s">
        <v>30</v>
      </c>
      <c r="C25" s="202">
        <f t="shared" ref="C25:AG25" si="16">COUNTIF(C8:C22,"JF")</f>
        <v>0</v>
      </c>
      <c r="D25" s="202">
        <f t="shared" si="16"/>
        <v>0</v>
      </c>
      <c r="E25" s="202">
        <f t="shared" si="16"/>
        <v>0</v>
      </c>
      <c r="F25" s="202">
        <f t="shared" si="16"/>
        <v>0</v>
      </c>
      <c r="G25" s="202">
        <f t="shared" si="16"/>
        <v>0</v>
      </c>
      <c r="H25" s="202">
        <f t="shared" si="16"/>
        <v>0</v>
      </c>
      <c r="I25" s="202">
        <f t="shared" si="16"/>
        <v>0</v>
      </c>
      <c r="J25" s="202">
        <f t="shared" si="16"/>
        <v>0</v>
      </c>
      <c r="K25" s="202">
        <f t="shared" si="16"/>
        <v>0</v>
      </c>
      <c r="L25" s="202">
        <f t="shared" si="16"/>
        <v>0</v>
      </c>
      <c r="M25" s="202">
        <f t="shared" si="16"/>
        <v>0</v>
      </c>
      <c r="N25" s="202">
        <f t="shared" si="16"/>
        <v>0</v>
      </c>
      <c r="O25" s="202">
        <f t="shared" si="16"/>
        <v>0</v>
      </c>
      <c r="P25" s="202">
        <f t="shared" si="16"/>
        <v>0</v>
      </c>
      <c r="Q25" s="202">
        <f t="shared" si="16"/>
        <v>0</v>
      </c>
      <c r="R25" s="202">
        <f t="shared" si="16"/>
        <v>0</v>
      </c>
      <c r="S25" s="202">
        <f t="shared" si="16"/>
        <v>0</v>
      </c>
      <c r="T25" s="202">
        <f t="shared" si="16"/>
        <v>0</v>
      </c>
      <c r="U25" s="202">
        <f t="shared" si="16"/>
        <v>0</v>
      </c>
      <c r="V25" s="202">
        <f t="shared" si="16"/>
        <v>0</v>
      </c>
      <c r="W25" s="202">
        <f t="shared" si="16"/>
        <v>0</v>
      </c>
      <c r="X25" s="202">
        <f t="shared" si="16"/>
        <v>0</v>
      </c>
      <c r="Y25" s="202">
        <f t="shared" si="16"/>
        <v>0</v>
      </c>
      <c r="Z25" s="202">
        <f t="shared" si="16"/>
        <v>0</v>
      </c>
      <c r="AA25" s="202">
        <f t="shared" si="16"/>
        <v>0</v>
      </c>
      <c r="AB25" s="202">
        <f t="shared" si="16"/>
        <v>0</v>
      </c>
      <c r="AC25" s="202">
        <f t="shared" si="16"/>
        <v>0</v>
      </c>
      <c r="AD25" s="202">
        <f t="shared" si="16"/>
        <v>0</v>
      </c>
      <c r="AE25" s="202">
        <f t="shared" si="16"/>
        <v>0</v>
      </c>
      <c r="AF25" s="202">
        <f t="shared" si="16"/>
        <v>0</v>
      </c>
      <c r="AG25" s="220">
        <f t="shared" si="16"/>
        <v>0</v>
      </c>
      <c r="AP25" s="12"/>
      <c r="AQ25" s="12"/>
      <c r="AR25" s="12"/>
      <c r="AS25" s="12"/>
      <c r="AT25" s="12"/>
    </row>
    <row r="26" spans="1:46" s="18" customFormat="1" ht="18" customHeight="1" x14ac:dyDescent="0.3">
      <c r="B26" s="201" t="s">
        <v>48</v>
      </c>
      <c r="C26" s="202">
        <f t="shared" ref="C26:AG26" si="17">COUNTIF(C8:C22,"NF")</f>
        <v>0</v>
      </c>
      <c r="D26" s="202">
        <f t="shared" si="17"/>
        <v>0</v>
      </c>
      <c r="E26" s="202">
        <f t="shared" si="17"/>
        <v>0</v>
      </c>
      <c r="F26" s="202">
        <f t="shared" si="17"/>
        <v>0</v>
      </c>
      <c r="G26" s="202">
        <f t="shared" si="17"/>
        <v>0</v>
      </c>
      <c r="H26" s="202">
        <f t="shared" si="17"/>
        <v>0</v>
      </c>
      <c r="I26" s="202">
        <f t="shared" si="17"/>
        <v>0</v>
      </c>
      <c r="J26" s="202">
        <f t="shared" si="17"/>
        <v>0</v>
      </c>
      <c r="K26" s="202">
        <f t="shared" si="17"/>
        <v>0</v>
      </c>
      <c r="L26" s="202">
        <f t="shared" si="17"/>
        <v>0</v>
      </c>
      <c r="M26" s="202">
        <f t="shared" si="17"/>
        <v>0</v>
      </c>
      <c r="N26" s="202">
        <f t="shared" si="17"/>
        <v>0</v>
      </c>
      <c r="O26" s="202">
        <f t="shared" si="17"/>
        <v>0</v>
      </c>
      <c r="P26" s="202">
        <f t="shared" si="17"/>
        <v>0</v>
      </c>
      <c r="Q26" s="202">
        <f t="shared" si="17"/>
        <v>0</v>
      </c>
      <c r="R26" s="202">
        <f t="shared" si="17"/>
        <v>0</v>
      </c>
      <c r="S26" s="202">
        <f t="shared" si="17"/>
        <v>0</v>
      </c>
      <c r="T26" s="202">
        <f t="shared" si="17"/>
        <v>0</v>
      </c>
      <c r="U26" s="202">
        <f t="shared" si="17"/>
        <v>0</v>
      </c>
      <c r="V26" s="202">
        <f t="shared" si="17"/>
        <v>0</v>
      </c>
      <c r="W26" s="202">
        <f t="shared" si="17"/>
        <v>0</v>
      </c>
      <c r="X26" s="202">
        <f t="shared" si="17"/>
        <v>0</v>
      </c>
      <c r="Y26" s="202">
        <f t="shared" si="17"/>
        <v>0</v>
      </c>
      <c r="Z26" s="202">
        <f t="shared" si="17"/>
        <v>0</v>
      </c>
      <c r="AA26" s="202">
        <f t="shared" si="17"/>
        <v>0</v>
      </c>
      <c r="AB26" s="202">
        <f t="shared" si="17"/>
        <v>0</v>
      </c>
      <c r="AC26" s="202">
        <f t="shared" si="17"/>
        <v>0</v>
      </c>
      <c r="AD26" s="202">
        <f t="shared" si="17"/>
        <v>0</v>
      </c>
      <c r="AE26" s="202">
        <f t="shared" si="17"/>
        <v>0</v>
      </c>
      <c r="AF26" s="202">
        <f t="shared" si="17"/>
        <v>0</v>
      </c>
      <c r="AG26" s="220">
        <f t="shared" si="17"/>
        <v>0</v>
      </c>
    </row>
    <row r="27" spans="1:46" s="18" customFormat="1" ht="18" customHeight="1" x14ac:dyDescent="0.25">
      <c r="B27" s="203" t="s">
        <v>26</v>
      </c>
      <c r="C27" s="204">
        <f t="shared" ref="C27:AG27" si="18">COUNTIF(C8:C22,"F")</f>
        <v>0</v>
      </c>
      <c r="D27" s="204">
        <f t="shared" si="18"/>
        <v>0</v>
      </c>
      <c r="E27" s="204">
        <f t="shared" si="18"/>
        <v>0</v>
      </c>
      <c r="F27" s="204">
        <f t="shared" si="18"/>
        <v>0</v>
      </c>
      <c r="G27" s="204">
        <f t="shared" si="18"/>
        <v>0</v>
      </c>
      <c r="H27" s="204">
        <f t="shared" si="18"/>
        <v>0</v>
      </c>
      <c r="I27" s="204">
        <f t="shared" si="18"/>
        <v>0</v>
      </c>
      <c r="J27" s="204">
        <f t="shared" si="18"/>
        <v>0</v>
      </c>
      <c r="K27" s="204">
        <f t="shared" si="18"/>
        <v>0</v>
      </c>
      <c r="L27" s="204">
        <f t="shared" si="18"/>
        <v>0</v>
      </c>
      <c r="M27" s="204">
        <f t="shared" si="18"/>
        <v>0</v>
      </c>
      <c r="N27" s="204">
        <f t="shared" si="18"/>
        <v>0</v>
      </c>
      <c r="O27" s="204">
        <f t="shared" si="18"/>
        <v>0</v>
      </c>
      <c r="P27" s="204">
        <f t="shared" si="18"/>
        <v>0</v>
      </c>
      <c r="Q27" s="204">
        <f t="shared" si="18"/>
        <v>0</v>
      </c>
      <c r="R27" s="204">
        <f t="shared" si="18"/>
        <v>0</v>
      </c>
      <c r="S27" s="204">
        <f t="shared" si="18"/>
        <v>0</v>
      </c>
      <c r="T27" s="204">
        <f t="shared" si="18"/>
        <v>0</v>
      </c>
      <c r="U27" s="204">
        <f t="shared" si="18"/>
        <v>0</v>
      </c>
      <c r="V27" s="204">
        <f t="shared" si="18"/>
        <v>0</v>
      </c>
      <c r="W27" s="204">
        <f t="shared" si="18"/>
        <v>0</v>
      </c>
      <c r="X27" s="204">
        <f t="shared" si="18"/>
        <v>0</v>
      </c>
      <c r="Y27" s="204">
        <f t="shared" si="18"/>
        <v>0</v>
      </c>
      <c r="Z27" s="204">
        <f t="shared" si="18"/>
        <v>0</v>
      </c>
      <c r="AA27" s="204">
        <f t="shared" si="18"/>
        <v>0</v>
      </c>
      <c r="AB27" s="204">
        <f t="shared" si="18"/>
        <v>0</v>
      </c>
      <c r="AC27" s="204">
        <f t="shared" si="18"/>
        <v>0</v>
      </c>
      <c r="AD27" s="204">
        <f t="shared" si="18"/>
        <v>0</v>
      </c>
      <c r="AE27" s="204">
        <f t="shared" si="18"/>
        <v>0</v>
      </c>
      <c r="AF27" s="204">
        <f t="shared" si="18"/>
        <v>0</v>
      </c>
      <c r="AG27" s="221">
        <f t="shared" si="18"/>
        <v>0</v>
      </c>
    </row>
    <row r="28" spans="1:46" s="18" customFormat="1" ht="18" customHeight="1" thickBot="1" x14ac:dyDescent="0.3">
      <c r="B28" s="127" t="s">
        <v>34</v>
      </c>
      <c r="C28" s="128">
        <f t="shared" ref="C28:AG28" si="19">SUM(C23:C24,C25:C27)</f>
        <v>0</v>
      </c>
      <c r="D28" s="128">
        <f t="shared" si="19"/>
        <v>0</v>
      </c>
      <c r="E28" s="128">
        <f t="shared" si="19"/>
        <v>0</v>
      </c>
      <c r="F28" s="128">
        <f t="shared" si="19"/>
        <v>0</v>
      </c>
      <c r="G28" s="128">
        <f t="shared" si="19"/>
        <v>0</v>
      </c>
      <c r="H28" s="128">
        <f t="shared" si="19"/>
        <v>0</v>
      </c>
      <c r="I28" s="128">
        <f t="shared" si="19"/>
        <v>0</v>
      </c>
      <c r="J28" s="128">
        <f t="shared" si="19"/>
        <v>0</v>
      </c>
      <c r="K28" s="128">
        <f t="shared" si="19"/>
        <v>0</v>
      </c>
      <c r="L28" s="128">
        <f t="shared" si="19"/>
        <v>0</v>
      </c>
      <c r="M28" s="128">
        <f t="shared" si="19"/>
        <v>0</v>
      </c>
      <c r="N28" s="128">
        <f t="shared" si="19"/>
        <v>0</v>
      </c>
      <c r="O28" s="128">
        <f t="shared" si="19"/>
        <v>0</v>
      </c>
      <c r="P28" s="128">
        <f t="shared" si="19"/>
        <v>0</v>
      </c>
      <c r="Q28" s="128">
        <f t="shared" si="19"/>
        <v>0</v>
      </c>
      <c r="R28" s="128">
        <f t="shared" si="19"/>
        <v>0</v>
      </c>
      <c r="S28" s="128">
        <f t="shared" si="19"/>
        <v>0</v>
      </c>
      <c r="T28" s="128">
        <f t="shared" si="19"/>
        <v>0</v>
      </c>
      <c r="U28" s="128">
        <f t="shared" si="19"/>
        <v>0</v>
      </c>
      <c r="V28" s="128">
        <f t="shared" si="19"/>
        <v>0</v>
      </c>
      <c r="W28" s="128">
        <f t="shared" si="19"/>
        <v>0</v>
      </c>
      <c r="X28" s="128">
        <f t="shared" si="19"/>
        <v>0</v>
      </c>
      <c r="Y28" s="128">
        <f t="shared" si="19"/>
        <v>0</v>
      </c>
      <c r="Z28" s="128">
        <f t="shared" si="19"/>
        <v>0</v>
      </c>
      <c r="AA28" s="128">
        <f t="shared" si="19"/>
        <v>0</v>
      </c>
      <c r="AB28" s="128">
        <f t="shared" si="19"/>
        <v>0</v>
      </c>
      <c r="AC28" s="128">
        <f t="shared" si="19"/>
        <v>0</v>
      </c>
      <c r="AD28" s="128">
        <f t="shared" si="19"/>
        <v>0</v>
      </c>
      <c r="AE28" s="128">
        <f t="shared" si="19"/>
        <v>0</v>
      </c>
      <c r="AF28" s="128">
        <f t="shared" si="19"/>
        <v>0</v>
      </c>
      <c r="AG28" s="222">
        <f t="shared" si="19"/>
        <v>0</v>
      </c>
    </row>
    <row r="29" spans="1:46" s="18" customFormat="1" ht="18"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1:46" s="18" customFormat="1" ht="18.75"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row>
    <row r="31" spans="1:46" s="18" customFormat="1" ht="18.75"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row>
    <row r="32" spans="1:46" s="18" customFormat="1" ht="18.75"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row>
    <row r="33" spans="1:46"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46" x14ac:dyDescent="0.25">
      <c r="A34" s="186"/>
      <c r="B34" s="12"/>
      <c r="J34" s="18"/>
      <c r="K34" s="18"/>
      <c r="L34" s="18"/>
      <c r="M34" s="18"/>
      <c r="N34" s="18"/>
      <c r="AP34" s="12"/>
      <c r="AQ34" s="12"/>
      <c r="AR34" s="12"/>
      <c r="AS34" s="12"/>
      <c r="AT34" s="12"/>
    </row>
    <row r="35" spans="1:46" x14ac:dyDescent="0.25">
      <c r="B35" s="12"/>
      <c r="J35" s="18"/>
      <c r="K35" s="18"/>
      <c r="L35" s="18"/>
      <c r="M35" s="18"/>
      <c r="N35" s="18"/>
      <c r="AP35" s="12"/>
      <c r="AQ35" s="12"/>
      <c r="AR35" s="12"/>
      <c r="AS35" s="12"/>
      <c r="AT35" s="12"/>
    </row>
    <row r="36" spans="1:46" x14ac:dyDescent="0.25">
      <c r="B36" s="12"/>
      <c r="J36" s="18"/>
      <c r="K36" s="18"/>
      <c r="L36" s="18"/>
      <c r="M36" s="18"/>
      <c r="N36" s="18"/>
      <c r="AP36" s="12"/>
      <c r="AQ36" s="12"/>
      <c r="AR36" s="12"/>
      <c r="AS36" s="12"/>
      <c r="AT36" s="12"/>
    </row>
    <row r="37" spans="1:46" x14ac:dyDescent="0.25">
      <c r="B37" s="12"/>
      <c r="J37" s="18"/>
      <c r="K37" s="18"/>
      <c r="L37" s="18"/>
      <c r="M37" s="18"/>
      <c r="N37" s="18"/>
      <c r="AP37" s="12"/>
      <c r="AQ37" s="12"/>
      <c r="AR37" s="12"/>
      <c r="AS37" s="12"/>
      <c r="AT37" s="12"/>
    </row>
    <row r="38" spans="1:46" x14ac:dyDescent="0.25">
      <c r="B38" s="12"/>
      <c r="J38" s="18"/>
      <c r="K38" s="18"/>
      <c r="L38" s="18"/>
      <c r="M38" s="18"/>
      <c r="N38" s="18"/>
      <c r="AP38" s="12"/>
      <c r="AQ38" s="12"/>
      <c r="AR38" s="12"/>
      <c r="AS38" s="12"/>
      <c r="AT38" s="12"/>
    </row>
  </sheetData>
  <sheetProtection selectLockedCells="1"/>
  <mergeCells count="19">
    <mergeCell ref="J31:O31"/>
    <mergeCell ref="Q31:U31"/>
    <mergeCell ref="W31:AA31"/>
    <mergeCell ref="J32:O32"/>
    <mergeCell ref="Q32:U32"/>
    <mergeCell ref="W32:AA32"/>
    <mergeCell ref="AR6:AR7"/>
    <mergeCell ref="AS6:AS7"/>
    <mergeCell ref="J30:O30"/>
    <mergeCell ref="Q30:U30"/>
    <mergeCell ref="W30:AA30"/>
    <mergeCell ref="AQ6:AQ7"/>
    <mergeCell ref="AK6:AK7"/>
    <mergeCell ref="AH6:AH7"/>
    <mergeCell ref="AI6:AI7"/>
    <mergeCell ref="AJ6:AJ7"/>
    <mergeCell ref="AL6:AL7"/>
    <mergeCell ref="AM6:AM7"/>
    <mergeCell ref="AP6:AP7"/>
  </mergeCells>
  <conditionalFormatting sqref="C6:AG22">
    <cfRule type="expression" dxfId="6" priority="12" stopIfTrue="1">
      <formula>WEEKDAY(C$6,2)&gt;5</formula>
    </cfRule>
  </conditionalFormatting>
  <conditionalFormatting sqref="B17:B22">
    <cfRule type="colorScale" priority="2">
      <colorScale>
        <cfvo type="min"/>
        <cfvo type="percentile" val="50"/>
        <cfvo type="max"/>
        <color rgb="FFF8696B"/>
        <color rgb="FFFFEB84"/>
        <color rgb="FF63BE7B"/>
      </colorScale>
    </cfRule>
  </conditionalFormatting>
  <conditionalFormatting sqref="B8:B16">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orientation="landscape" r:id="rId1"/>
  <extLst>
    <ext xmlns:x14="http://schemas.microsoft.com/office/spreadsheetml/2009/9/main" uri="{78C0D931-6437-407d-A8EE-F0AAD7539E65}">
      <x14:conditionalFormattings>
        <x14:conditionalFormatting xmlns:xm="http://schemas.microsoft.com/office/excel/2006/main">
          <x14:cfRule type="expression" priority="3" id="{7224DB7B-9B46-47DD-91E8-0EE85C945669}">
            <xm:f>NOT(ISNA(VLOOKUP(C$6,'1 ANNEE'!$L$9:$L$21,1,0)))</xm:f>
            <x14:dxf>
              <fill>
                <patternFill patternType="gray0625">
                  <bgColor rgb="FFFF0000"/>
                </patternFill>
              </fill>
            </x14:dxf>
          </x14:cfRule>
          <xm:sqref>C6:AG22</xm:sqref>
        </x14:conditionalFormatting>
      </x14:conditionalFormattings>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T37"/>
  <sheetViews>
    <sheetView zoomScale="80" zoomScaleNormal="80" workbookViewId="0">
      <selection activeCell="B8" sqref="B8:B22"/>
    </sheetView>
  </sheetViews>
  <sheetFormatPr baseColWidth="10" defaultRowHeight="15" x14ac:dyDescent="0.25"/>
  <cols>
    <col min="1" max="1" width="3.7109375" style="18" customWidth="1"/>
    <col min="2" max="2" width="18.7109375" style="12" customWidth="1"/>
    <col min="3" max="33" width="5" style="102" customWidth="1"/>
    <col min="34" max="41" width="6" style="12" customWidth="1"/>
    <col min="42" max="45" width="6" style="18" customWidth="1"/>
    <col min="46" max="46" width="11.42578125" style="18"/>
    <col min="47" max="16384" width="11.42578125" style="12"/>
  </cols>
  <sheetData>
    <row r="1" spans="1:45" s="19" customFormat="1" ht="9.9499999999999993" customHeight="1" x14ac:dyDescent="0.25">
      <c r="A1" s="15">
        <v>3</v>
      </c>
      <c r="B1" s="78">
        <f>DATE('1 ANNEE'!F4,A1+1,1)-1</f>
        <v>45382</v>
      </c>
      <c r="C1" s="99"/>
      <c r="D1" s="99"/>
      <c r="E1" s="99"/>
      <c r="F1" s="99"/>
      <c r="G1" s="99"/>
      <c r="H1" s="99"/>
      <c r="I1" s="99"/>
      <c r="J1" s="99"/>
      <c r="K1" s="99"/>
      <c r="L1" s="99"/>
      <c r="M1" s="99"/>
      <c r="N1" s="99"/>
      <c r="O1" s="99"/>
      <c r="P1" s="99"/>
      <c r="Q1" s="99"/>
      <c r="R1" s="99"/>
      <c r="S1" s="99"/>
      <c r="T1" s="99"/>
      <c r="U1" s="99"/>
      <c r="V1" s="99"/>
      <c r="W1" s="99"/>
      <c r="X1" s="99"/>
      <c r="Y1" s="99"/>
      <c r="Z1" s="99"/>
      <c r="AA1" s="99"/>
      <c r="AB1" s="99"/>
      <c r="AC1" s="99"/>
      <c r="AD1" s="99"/>
      <c r="AE1" s="99"/>
      <c r="AF1" s="99"/>
      <c r="AG1" s="99"/>
    </row>
    <row r="2" spans="1:45" s="19" customFormat="1" ht="9.9499999999999993" customHeight="1" thickBot="1" x14ac:dyDescent="0.35">
      <c r="B2" s="78">
        <f>DATE('1 ANNEE'!F4,A1,1)</f>
        <v>45352</v>
      </c>
      <c r="C2" s="99"/>
      <c r="D2" s="99"/>
      <c r="E2" s="99"/>
      <c r="F2" s="99"/>
      <c r="G2" s="99"/>
      <c r="H2" s="99"/>
      <c r="I2" s="99"/>
      <c r="J2" s="99"/>
      <c r="K2" s="99"/>
      <c r="L2" s="99"/>
      <c r="M2" s="99"/>
      <c r="N2" s="99"/>
      <c r="O2" s="99"/>
      <c r="P2" s="99"/>
      <c r="Q2" s="99"/>
      <c r="R2" s="99"/>
      <c r="S2" s="99"/>
      <c r="T2" s="99"/>
      <c r="U2" s="99"/>
      <c r="V2" s="99"/>
      <c r="W2" s="99"/>
      <c r="X2" s="99"/>
      <c r="Y2" s="99"/>
      <c r="Z2" s="99"/>
      <c r="AA2" s="99"/>
      <c r="AB2" s="99"/>
      <c r="AC2" s="99"/>
      <c r="AD2" s="99"/>
      <c r="AE2" s="99"/>
      <c r="AF2" s="99"/>
      <c r="AG2" s="99"/>
      <c r="AN2" s="100"/>
    </row>
    <row r="3" spans="1:45" ht="18" customHeight="1" thickTop="1" x14ac:dyDescent="0.25">
      <c r="B3" s="50"/>
      <c r="C3" s="67"/>
      <c r="D3" s="67"/>
      <c r="E3" s="67"/>
      <c r="F3" s="67"/>
      <c r="G3" s="67"/>
      <c r="H3" s="67"/>
      <c r="I3" s="67"/>
      <c r="J3" s="67"/>
      <c r="K3" s="67"/>
      <c r="L3" s="67"/>
      <c r="M3" s="67"/>
      <c r="N3" s="67"/>
      <c r="O3" s="22" t="str">
        <f>"MARS "&amp;TEXT(B2,"aaaa")</f>
        <v>MARS 2024</v>
      </c>
      <c r="P3" s="22"/>
      <c r="Q3" s="22"/>
      <c r="R3" s="22"/>
      <c r="S3" s="22"/>
      <c r="T3" s="22"/>
      <c r="U3" s="67"/>
      <c r="V3" s="67"/>
      <c r="W3" s="67"/>
      <c r="X3" s="67"/>
      <c r="Y3" s="67"/>
      <c r="Z3" s="67"/>
      <c r="AA3" s="67"/>
      <c r="AB3" s="67"/>
      <c r="AC3" s="67"/>
      <c r="AD3" s="67"/>
      <c r="AE3" s="67"/>
      <c r="AF3" s="67"/>
      <c r="AG3" s="67"/>
      <c r="AH3" s="23"/>
      <c r="AI3" s="23"/>
      <c r="AJ3" s="23"/>
      <c r="AK3" s="23"/>
      <c r="AL3" s="23"/>
      <c r="AM3" s="24"/>
      <c r="AN3" s="189"/>
      <c r="AO3" s="189"/>
      <c r="AP3" s="189"/>
      <c r="AQ3" s="189"/>
      <c r="AR3" s="189"/>
      <c r="AS3" s="189"/>
    </row>
    <row r="4" spans="1:45" ht="18" customHeight="1" x14ac:dyDescent="0.25">
      <c r="B4" s="53"/>
      <c r="C4" s="101"/>
      <c r="D4" s="101"/>
      <c r="E4" s="101"/>
      <c r="F4" s="101"/>
      <c r="G4" s="101"/>
      <c r="H4" s="101"/>
      <c r="I4" s="101"/>
      <c r="J4" s="101"/>
      <c r="K4" s="101"/>
      <c r="L4" s="101"/>
      <c r="M4" s="101"/>
      <c r="N4" s="101"/>
      <c r="O4" s="48" t="s">
        <v>22</v>
      </c>
      <c r="P4" s="101"/>
      <c r="Q4" s="101"/>
      <c r="R4" s="101"/>
      <c r="S4" s="101"/>
      <c r="T4" s="101"/>
      <c r="U4" s="101"/>
      <c r="V4" s="101"/>
      <c r="W4" s="101"/>
      <c r="X4" s="101"/>
      <c r="Y4" s="101"/>
      <c r="Z4" s="101"/>
      <c r="AA4" s="101"/>
      <c r="AB4" s="101"/>
      <c r="AC4" s="101"/>
      <c r="AD4" s="101"/>
      <c r="AE4" s="101"/>
      <c r="AF4" s="101"/>
      <c r="AG4" s="101"/>
      <c r="AH4" s="28"/>
      <c r="AI4" s="28"/>
      <c r="AJ4" s="28"/>
      <c r="AK4" s="28"/>
      <c r="AL4" s="28"/>
      <c r="AM4" s="29"/>
      <c r="AN4" s="189"/>
      <c r="AO4" s="189"/>
      <c r="AP4" s="189"/>
      <c r="AQ4" s="189"/>
      <c r="AR4" s="189"/>
      <c r="AS4" s="189"/>
    </row>
    <row r="5" spans="1:45" ht="18" customHeight="1" thickBot="1" x14ac:dyDescent="0.3">
      <c r="B5" s="53"/>
      <c r="C5" s="101"/>
      <c r="D5" s="101"/>
      <c r="E5" s="101"/>
      <c r="F5" s="101"/>
      <c r="G5" s="101"/>
      <c r="H5" s="101"/>
      <c r="I5" s="101"/>
      <c r="J5" s="101"/>
      <c r="K5" s="101"/>
      <c r="L5" s="101"/>
      <c r="M5" s="101"/>
      <c r="N5" s="101"/>
      <c r="O5" s="49" t="str">
        <f>"Période    du    "&amp;TEXT(B2,"jj mmmm aaaa")&amp;"    au    "&amp;TEXT(B1,"jj mmmm aaaa")</f>
        <v>Période    du    01 mars 2024    au    31 mars 2024</v>
      </c>
      <c r="P5" s="101"/>
      <c r="Q5" s="101"/>
      <c r="R5" s="101"/>
      <c r="S5" s="101"/>
      <c r="T5" s="101"/>
      <c r="U5" s="101"/>
      <c r="V5" s="101"/>
      <c r="W5" s="101"/>
      <c r="X5" s="101"/>
      <c r="Y5" s="101"/>
      <c r="Z5" s="101"/>
      <c r="AA5" s="101"/>
      <c r="AB5" s="101"/>
      <c r="AC5" s="101"/>
      <c r="AD5" s="101"/>
      <c r="AE5" s="101"/>
      <c r="AF5" s="101"/>
      <c r="AG5" s="101"/>
      <c r="AH5" s="28"/>
      <c r="AI5" s="28"/>
      <c r="AJ5" s="28"/>
      <c r="AK5" s="28"/>
      <c r="AL5" s="28"/>
      <c r="AM5" s="29"/>
      <c r="AN5" s="189"/>
      <c r="AO5" s="189"/>
      <c r="AP5" s="189"/>
      <c r="AQ5" s="189"/>
      <c r="AR5" s="189"/>
      <c r="AS5" s="189"/>
    </row>
    <row r="6" spans="1:45" ht="18" customHeight="1" thickTop="1" x14ac:dyDescent="0.25">
      <c r="B6" s="33"/>
      <c r="C6" s="34">
        <f>DATE('1 ANNEE'!F4,A1,1)</f>
        <v>45352</v>
      </c>
      <c r="D6" s="34">
        <f>C6+1</f>
        <v>45353</v>
      </c>
      <c r="E6" s="34">
        <f t="shared" ref="E6:AG6" si="0">D6+1</f>
        <v>45354</v>
      </c>
      <c r="F6" s="34">
        <f t="shared" si="0"/>
        <v>45355</v>
      </c>
      <c r="G6" s="34">
        <f t="shared" si="0"/>
        <v>45356</v>
      </c>
      <c r="H6" s="34">
        <f t="shared" si="0"/>
        <v>45357</v>
      </c>
      <c r="I6" s="34">
        <f t="shared" si="0"/>
        <v>45358</v>
      </c>
      <c r="J6" s="34">
        <f t="shared" si="0"/>
        <v>45359</v>
      </c>
      <c r="K6" s="34">
        <f t="shared" si="0"/>
        <v>45360</v>
      </c>
      <c r="L6" s="34">
        <f t="shared" si="0"/>
        <v>45361</v>
      </c>
      <c r="M6" s="34">
        <f t="shared" si="0"/>
        <v>45362</v>
      </c>
      <c r="N6" s="34">
        <f t="shared" si="0"/>
        <v>45363</v>
      </c>
      <c r="O6" s="34">
        <f t="shared" si="0"/>
        <v>45364</v>
      </c>
      <c r="P6" s="34">
        <f t="shared" si="0"/>
        <v>45365</v>
      </c>
      <c r="Q6" s="34">
        <f t="shared" si="0"/>
        <v>45366</v>
      </c>
      <c r="R6" s="34">
        <f t="shared" si="0"/>
        <v>45367</v>
      </c>
      <c r="S6" s="34">
        <f t="shared" si="0"/>
        <v>45368</v>
      </c>
      <c r="T6" s="34">
        <f t="shared" si="0"/>
        <v>45369</v>
      </c>
      <c r="U6" s="34">
        <f t="shared" si="0"/>
        <v>45370</v>
      </c>
      <c r="V6" s="34">
        <f t="shared" si="0"/>
        <v>45371</v>
      </c>
      <c r="W6" s="34">
        <f t="shared" si="0"/>
        <v>45372</v>
      </c>
      <c r="X6" s="34">
        <f t="shared" si="0"/>
        <v>45373</v>
      </c>
      <c r="Y6" s="34">
        <f t="shared" si="0"/>
        <v>45374</v>
      </c>
      <c r="Z6" s="34">
        <f t="shared" si="0"/>
        <v>45375</v>
      </c>
      <c r="AA6" s="34">
        <f t="shared" si="0"/>
        <v>45376</v>
      </c>
      <c r="AB6" s="34">
        <f t="shared" si="0"/>
        <v>45377</v>
      </c>
      <c r="AC6" s="34">
        <f t="shared" si="0"/>
        <v>45378</v>
      </c>
      <c r="AD6" s="34">
        <f t="shared" si="0"/>
        <v>45379</v>
      </c>
      <c r="AE6" s="34">
        <f t="shared" si="0"/>
        <v>45380</v>
      </c>
      <c r="AF6" s="34">
        <f t="shared" si="0"/>
        <v>45381</v>
      </c>
      <c r="AG6" s="104">
        <f t="shared" si="0"/>
        <v>45382</v>
      </c>
      <c r="AH6" s="374" t="s">
        <v>23</v>
      </c>
      <c r="AI6" s="355" t="s">
        <v>24</v>
      </c>
      <c r="AJ6" s="338" t="s">
        <v>25</v>
      </c>
      <c r="AK6" s="334" t="s">
        <v>30</v>
      </c>
      <c r="AL6" s="334" t="s">
        <v>48</v>
      </c>
      <c r="AM6" s="340" t="s">
        <v>26</v>
      </c>
      <c r="AN6" s="190"/>
      <c r="AO6" s="190"/>
      <c r="AP6" s="342" t="s">
        <v>27</v>
      </c>
      <c r="AQ6" s="328" t="s">
        <v>28</v>
      </c>
      <c r="AR6" s="330" t="s">
        <v>29</v>
      </c>
      <c r="AS6" s="372" t="s">
        <v>36</v>
      </c>
    </row>
    <row r="7" spans="1:45" ht="18" customHeight="1" thickBot="1" x14ac:dyDescent="0.3">
      <c r="B7" s="35"/>
      <c r="C7" s="36">
        <f>WEEKDAY(C6)</f>
        <v>6</v>
      </c>
      <c r="D7" s="36">
        <f t="shared" ref="D7:AG7" si="1">WEEKDAY(D6)</f>
        <v>7</v>
      </c>
      <c r="E7" s="36">
        <f t="shared" si="1"/>
        <v>1</v>
      </c>
      <c r="F7" s="36">
        <f t="shared" si="1"/>
        <v>2</v>
      </c>
      <c r="G7" s="36">
        <f t="shared" si="1"/>
        <v>3</v>
      </c>
      <c r="H7" s="36">
        <f t="shared" si="1"/>
        <v>4</v>
      </c>
      <c r="I7" s="36">
        <f t="shared" si="1"/>
        <v>5</v>
      </c>
      <c r="J7" s="36">
        <f t="shared" si="1"/>
        <v>6</v>
      </c>
      <c r="K7" s="36">
        <f t="shared" si="1"/>
        <v>7</v>
      </c>
      <c r="L7" s="36">
        <f t="shared" si="1"/>
        <v>1</v>
      </c>
      <c r="M7" s="36">
        <f t="shared" si="1"/>
        <v>2</v>
      </c>
      <c r="N7" s="36">
        <f t="shared" si="1"/>
        <v>3</v>
      </c>
      <c r="O7" s="36">
        <f t="shared" si="1"/>
        <v>4</v>
      </c>
      <c r="P7" s="36">
        <f t="shared" si="1"/>
        <v>5</v>
      </c>
      <c r="Q7" s="36">
        <f t="shared" si="1"/>
        <v>6</v>
      </c>
      <c r="R7" s="36">
        <f t="shared" si="1"/>
        <v>7</v>
      </c>
      <c r="S7" s="36">
        <f t="shared" si="1"/>
        <v>1</v>
      </c>
      <c r="T7" s="36">
        <f t="shared" si="1"/>
        <v>2</v>
      </c>
      <c r="U7" s="36">
        <f t="shared" si="1"/>
        <v>3</v>
      </c>
      <c r="V7" s="36">
        <f t="shared" si="1"/>
        <v>4</v>
      </c>
      <c r="W7" s="36">
        <f t="shared" si="1"/>
        <v>5</v>
      </c>
      <c r="X7" s="36">
        <f t="shared" si="1"/>
        <v>6</v>
      </c>
      <c r="Y7" s="36">
        <f t="shared" si="1"/>
        <v>7</v>
      </c>
      <c r="Z7" s="36">
        <f t="shared" si="1"/>
        <v>1</v>
      </c>
      <c r="AA7" s="36">
        <f t="shared" si="1"/>
        <v>2</v>
      </c>
      <c r="AB7" s="36">
        <f t="shared" si="1"/>
        <v>3</v>
      </c>
      <c r="AC7" s="36">
        <f t="shared" si="1"/>
        <v>4</v>
      </c>
      <c r="AD7" s="36">
        <f t="shared" si="1"/>
        <v>5</v>
      </c>
      <c r="AE7" s="36">
        <f t="shared" si="1"/>
        <v>6</v>
      </c>
      <c r="AF7" s="36">
        <f t="shared" si="1"/>
        <v>7</v>
      </c>
      <c r="AG7" s="105">
        <f t="shared" si="1"/>
        <v>1</v>
      </c>
      <c r="AH7" s="375"/>
      <c r="AI7" s="356"/>
      <c r="AJ7" s="339"/>
      <c r="AK7" s="335"/>
      <c r="AL7" s="335"/>
      <c r="AM7" s="341"/>
      <c r="AN7" s="190"/>
      <c r="AO7" s="190"/>
      <c r="AP7" s="343"/>
      <c r="AQ7" s="329"/>
      <c r="AR7" s="331"/>
      <c r="AS7" s="373"/>
    </row>
    <row r="8" spans="1:45" ht="18" customHeight="1" thickTop="1" x14ac:dyDescent="0.25">
      <c r="B8" s="107"/>
      <c r="C8" s="57"/>
      <c r="D8" s="57"/>
      <c r="E8" s="57"/>
      <c r="F8" s="57"/>
      <c r="G8" s="57"/>
      <c r="H8" s="57"/>
      <c r="I8" s="57"/>
      <c r="J8" s="42"/>
      <c r="K8" s="42"/>
      <c r="L8" s="42"/>
      <c r="M8" s="42"/>
      <c r="N8" s="42"/>
      <c r="O8" s="42"/>
      <c r="P8" s="42"/>
      <c r="Q8" s="42"/>
      <c r="R8" s="42"/>
      <c r="S8" s="42"/>
      <c r="T8" s="42"/>
      <c r="U8" s="42"/>
      <c r="V8" s="42"/>
      <c r="W8" s="42"/>
      <c r="X8" s="42"/>
      <c r="Y8" s="42"/>
      <c r="Z8" s="42"/>
      <c r="AA8" s="42"/>
      <c r="AB8" s="42"/>
      <c r="AC8" s="42"/>
      <c r="AD8" s="42"/>
      <c r="AE8" s="42"/>
      <c r="AF8" s="42"/>
      <c r="AG8" s="75"/>
      <c r="AH8" s="161">
        <f t="shared" ref="AH8:AH22" si="2">SUM(AI8:AM8,AL8:AL8)</f>
        <v>0</v>
      </c>
      <c r="AI8" s="135">
        <f t="shared" ref="AI8:AI22" si="3">COUNTIF(C8:AG8,"J")</f>
        <v>0</v>
      </c>
      <c r="AJ8" s="123">
        <f t="shared" ref="AJ8:AJ22" si="4">COUNTIF(C8:AG8,"N")</f>
        <v>0</v>
      </c>
      <c r="AK8" s="181">
        <f t="shared" ref="AK8:AK22" si="5">COUNTIF(B8:AF8,"JF")</f>
        <v>0</v>
      </c>
      <c r="AL8" s="181">
        <f t="shared" ref="AL8:AL22" si="6">COUNTIF(C8:AG8,"NF")</f>
        <v>0</v>
      </c>
      <c r="AM8" s="192">
        <f t="shared" ref="AM8:AM22" si="7">COUNTIF(C8:AG8,"F")</f>
        <v>0</v>
      </c>
      <c r="AN8" s="191"/>
      <c r="AO8" s="191"/>
      <c r="AP8" s="194">
        <f t="shared" ref="AP8:AP22" si="8">COUNTIF(C8:AG8,"RC")</f>
        <v>0</v>
      </c>
      <c r="AQ8" s="130">
        <f t="shared" ref="AQ8:AQ22" si="9">COUNTIF(C8:AG8,"R")</f>
        <v>0</v>
      </c>
      <c r="AR8" s="10">
        <f t="shared" ref="AR8:AR22" si="10">COUNTIF(C8:AG8,"CP")</f>
        <v>0</v>
      </c>
      <c r="AS8" s="196">
        <f t="shared" ref="AS8:AS22" si="11">COUNTIF(C8:AG8,"AM")</f>
        <v>0</v>
      </c>
    </row>
    <row r="9" spans="1:45" ht="18" customHeight="1" x14ac:dyDescent="0.25">
      <c r="B9" s="41"/>
      <c r="C9" s="42"/>
      <c r="D9" s="42"/>
      <c r="E9" s="42"/>
      <c r="F9" s="42"/>
      <c r="G9" s="42"/>
      <c r="H9" s="42"/>
      <c r="I9" s="42"/>
      <c r="J9" s="42"/>
      <c r="K9" s="44"/>
      <c r="L9" s="44"/>
      <c r="M9" s="42"/>
      <c r="N9" s="42"/>
      <c r="O9" s="42"/>
      <c r="P9" s="42"/>
      <c r="Q9" s="42"/>
      <c r="R9" s="42"/>
      <c r="S9" s="42"/>
      <c r="T9" s="42"/>
      <c r="U9" s="42"/>
      <c r="V9" s="42"/>
      <c r="W9" s="42"/>
      <c r="X9" s="42"/>
      <c r="Y9" s="42"/>
      <c r="Z9" s="57"/>
      <c r="AA9" s="42"/>
      <c r="AB9" s="42"/>
      <c r="AC9" s="42"/>
      <c r="AD9" s="42"/>
      <c r="AE9" s="42"/>
      <c r="AF9" s="42"/>
      <c r="AG9" s="76"/>
      <c r="AH9" s="161">
        <f t="shared" si="2"/>
        <v>0</v>
      </c>
      <c r="AI9" s="135">
        <f t="shared" si="3"/>
        <v>0</v>
      </c>
      <c r="AJ9" s="123">
        <f t="shared" si="4"/>
        <v>0</v>
      </c>
      <c r="AK9" s="182">
        <f t="shared" si="5"/>
        <v>0</v>
      </c>
      <c r="AL9" s="182">
        <f t="shared" si="6"/>
        <v>0</v>
      </c>
      <c r="AM9" s="192">
        <f t="shared" si="7"/>
        <v>0</v>
      </c>
      <c r="AN9" s="191"/>
      <c r="AO9" s="191"/>
      <c r="AP9" s="194">
        <f t="shared" si="8"/>
        <v>0</v>
      </c>
      <c r="AQ9" s="130">
        <f t="shared" si="9"/>
        <v>0</v>
      </c>
      <c r="AR9" s="10">
        <f t="shared" si="10"/>
        <v>0</v>
      </c>
      <c r="AS9" s="196">
        <f t="shared" si="11"/>
        <v>0</v>
      </c>
    </row>
    <row r="10" spans="1:45" ht="18" customHeight="1" x14ac:dyDescent="0.25">
      <c r="B10" s="109"/>
      <c r="C10" s="42"/>
      <c r="D10" s="42"/>
      <c r="E10" s="42"/>
      <c r="F10" s="42"/>
      <c r="G10" s="42"/>
      <c r="H10" s="42"/>
      <c r="I10" s="42"/>
      <c r="J10" s="44"/>
      <c r="K10" s="44"/>
      <c r="L10" s="44"/>
      <c r="M10" s="42"/>
      <c r="N10" s="42"/>
      <c r="O10" s="42"/>
      <c r="P10" s="42"/>
      <c r="Q10" s="42"/>
      <c r="R10" s="42"/>
      <c r="S10" s="42"/>
      <c r="T10" s="42"/>
      <c r="U10" s="42"/>
      <c r="V10" s="42"/>
      <c r="W10" s="42"/>
      <c r="X10" s="42"/>
      <c r="Y10" s="42"/>
      <c r="Z10" s="42"/>
      <c r="AA10" s="42"/>
      <c r="AB10" s="42"/>
      <c r="AC10" s="42"/>
      <c r="AD10" s="42"/>
      <c r="AE10" s="42"/>
      <c r="AF10" s="42"/>
      <c r="AG10" s="75"/>
      <c r="AH10" s="161">
        <f t="shared" si="2"/>
        <v>0</v>
      </c>
      <c r="AI10" s="135">
        <f t="shared" si="3"/>
        <v>0</v>
      </c>
      <c r="AJ10" s="123">
        <f t="shared" si="4"/>
        <v>0</v>
      </c>
      <c r="AK10" s="182">
        <f t="shared" si="5"/>
        <v>0</v>
      </c>
      <c r="AL10" s="182">
        <f t="shared" si="6"/>
        <v>0</v>
      </c>
      <c r="AM10" s="192">
        <f t="shared" si="7"/>
        <v>0</v>
      </c>
      <c r="AN10" s="191"/>
      <c r="AO10" s="191"/>
      <c r="AP10" s="194">
        <f t="shared" si="8"/>
        <v>0</v>
      </c>
      <c r="AQ10" s="130">
        <f t="shared" si="9"/>
        <v>0</v>
      </c>
      <c r="AR10" s="10">
        <f t="shared" si="10"/>
        <v>0</v>
      </c>
      <c r="AS10" s="196">
        <f t="shared" si="11"/>
        <v>0</v>
      </c>
    </row>
    <row r="11" spans="1:45" ht="18" customHeight="1" x14ac:dyDescent="0.25">
      <c r="B11" s="109"/>
      <c r="C11" s="42"/>
      <c r="D11" s="42"/>
      <c r="E11" s="42"/>
      <c r="F11" s="42"/>
      <c r="G11" s="42"/>
      <c r="H11" s="42"/>
      <c r="I11" s="42"/>
      <c r="J11" s="42"/>
      <c r="K11" s="42"/>
      <c r="L11" s="42"/>
      <c r="M11" s="42"/>
      <c r="N11" s="42"/>
      <c r="O11" s="42"/>
      <c r="P11" s="42"/>
      <c r="Q11" s="42"/>
      <c r="R11" s="42"/>
      <c r="S11" s="42"/>
      <c r="T11" s="42"/>
      <c r="U11" s="42"/>
      <c r="V11" s="42"/>
      <c r="W11" s="42"/>
      <c r="X11" s="42"/>
      <c r="Y11" s="42"/>
      <c r="Z11" s="42"/>
      <c r="AA11" s="42"/>
      <c r="AB11" s="42"/>
      <c r="AC11" s="42"/>
      <c r="AD11" s="42"/>
      <c r="AE11" s="42"/>
      <c r="AF11" s="42"/>
      <c r="AG11" s="76"/>
      <c r="AH11" s="161">
        <f t="shared" si="2"/>
        <v>0</v>
      </c>
      <c r="AI11" s="135">
        <f t="shared" si="3"/>
        <v>0</v>
      </c>
      <c r="AJ11" s="123">
        <f t="shared" si="4"/>
        <v>0</v>
      </c>
      <c r="AK11" s="182">
        <f t="shared" si="5"/>
        <v>0</v>
      </c>
      <c r="AL11" s="182">
        <f t="shared" si="6"/>
        <v>0</v>
      </c>
      <c r="AM11" s="192">
        <f t="shared" si="7"/>
        <v>0</v>
      </c>
      <c r="AN11" s="191"/>
      <c r="AO11" s="191"/>
      <c r="AP11" s="194">
        <f t="shared" si="8"/>
        <v>0</v>
      </c>
      <c r="AQ11" s="130">
        <f t="shared" si="9"/>
        <v>0</v>
      </c>
      <c r="AR11" s="10">
        <f t="shared" si="10"/>
        <v>0</v>
      </c>
      <c r="AS11" s="196">
        <f t="shared" si="11"/>
        <v>0</v>
      </c>
    </row>
    <row r="12" spans="1:45" ht="18" customHeight="1" x14ac:dyDescent="0.25">
      <c r="B12" s="109"/>
      <c r="C12" s="42"/>
      <c r="D12" s="42"/>
      <c r="E12" s="42"/>
      <c r="F12" s="42"/>
      <c r="G12" s="42"/>
      <c r="H12" s="42"/>
      <c r="I12" s="42"/>
      <c r="J12" s="42"/>
      <c r="K12" s="42"/>
      <c r="L12" s="42"/>
      <c r="M12" s="42"/>
      <c r="N12" s="42"/>
      <c r="O12" s="42"/>
      <c r="P12" s="42"/>
      <c r="Q12" s="42"/>
      <c r="R12" s="42"/>
      <c r="S12" s="42"/>
      <c r="T12" s="42"/>
      <c r="U12" s="42"/>
      <c r="V12" s="42"/>
      <c r="W12" s="42"/>
      <c r="X12" s="42"/>
      <c r="Y12" s="42"/>
      <c r="Z12" s="42"/>
      <c r="AA12" s="42"/>
      <c r="AB12" s="42"/>
      <c r="AC12" s="42"/>
      <c r="AD12" s="42"/>
      <c r="AE12" s="42"/>
      <c r="AF12" s="42"/>
      <c r="AG12" s="75"/>
      <c r="AH12" s="161">
        <f t="shared" si="2"/>
        <v>0</v>
      </c>
      <c r="AI12" s="135">
        <f t="shared" si="3"/>
        <v>0</v>
      </c>
      <c r="AJ12" s="123">
        <f t="shared" si="4"/>
        <v>0</v>
      </c>
      <c r="AK12" s="182">
        <f t="shared" si="5"/>
        <v>0</v>
      </c>
      <c r="AL12" s="182">
        <f t="shared" si="6"/>
        <v>0</v>
      </c>
      <c r="AM12" s="192">
        <f t="shared" si="7"/>
        <v>0</v>
      </c>
      <c r="AN12" s="191"/>
      <c r="AO12" s="191"/>
      <c r="AP12" s="194">
        <f t="shared" si="8"/>
        <v>0</v>
      </c>
      <c r="AQ12" s="130">
        <f t="shared" si="9"/>
        <v>0</v>
      </c>
      <c r="AR12" s="10">
        <f t="shared" si="10"/>
        <v>0</v>
      </c>
      <c r="AS12" s="196">
        <f t="shared" si="11"/>
        <v>0</v>
      </c>
    </row>
    <row r="13" spans="1:45" ht="18" customHeight="1" x14ac:dyDescent="0.25">
      <c r="B13" s="109"/>
      <c r="C13" s="42"/>
      <c r="D13" s="42"/>
      <c r="E13" s="42"/>
      <c r="F13" s="42"/>
      <c r="G13" s="42"/>
      <c r="H13" s="42"/>
      <c r="I13" s="42"/>
      <c r="J13" s="42"/>
      <c r="K13" s="42"/>
      <c r="L13" s="42"/>
      <c r="M13" s="42"/>
      <c r="N13" s="42"/>
      <c r="O13" s="42"/>
      <c r="P13" s="42"/>
      <c r="Q13" s="42"/>
      <c r="R13" s="42"/>
      <c r="S13" s="42"/>
      <c r="T13" s="42"/>
      <c r="U13" s="42"/>
      <c r="V13" s="42"/>
      <c r="W13" s="42"/>
      <c r="X13" s="42"/>
      <c r="Y13" s="42"/>
      <c r="Z13" s="57"/>
      <c r="AA13" s="42"/>
      <c r="AB13" s="42"/>
      <c r="AC13" s="42"/>
      <c r="AD13" s="42"/>
      <c r="AE13" s="42"/>
      <c r="AF13" s="42"/>
      <c r="AG13" s="76"/>
      <c r="AH13" s="161">
        <f t="shared" si="2"/>
        <v>0</v>
      </c>
      <c r="AI13" s="135">
        <f t="shared" si="3"/>
        <v>0</v>
      </c>
      <c r="AJ13" s="123">
        <f t="shared" si="4"/>
        <v>0</v>
      </c>
      <c r="AK13" s="182">
        <f t="shared" si="5"/>
        <v>0</v>
      </c>
      <c r="AL13" s="182">
        <f t="shared" si="6"/>
        <v>0</v>
      </c>
      <c r="AM13" s="192">
        <f t="shared" si="7"/>
        <v>0</v>
      </c>
      <c r="AN13" s="191"/>
      <c r="AO13" s="191"/>
      <c r="AP13" s="194">
        <f t="shared" si="8"/>
        <v>0</v>
      </c>
      <c r="AQ13" s="130">
        <f t="shared" si="9"/>
        <v>0</v>
      </c>
      <c r="AR13" s="10">
        <f t="shared" si="10"/>
        <v>0</v>
      </c>
      <c r="AS13" s="196">
        <f t="shared" si="11"/>
        <v>0</v>
      </c>
    </row>
    <row r="14" spans="1:45" ht="18" customHeight="1" x14ac:dyDescent="0.25">
      <c r="B14" s="109"/>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5"/>
      <c r="AH14" s="161">
        <f t="shared" si="2"/>
        <v>0</v>
      </c>
      <c r="AI14" s="135">
        <f t="shared" si="3"/>
        <v>0</v>
      </c>
      <c r="AJ14" s="123">
        <f t="shared" si="4"/>
        <v>0</v>
      </c>
      <c r="AK14" s="182">
        <f t="shared" si="5"/>
        <v>0</v>
      </c>
      <c r="AL14" s="182">
        <f t="shared" si="6"/>
        <v>0</v>
      </c>
      <c r="AM14" s="192">
        <f t="shared" si="7"/>
        <v>0</v>
      </c>
      <c r="AN14" s="191"/>
      <c r="AO14" s="191"/>
      <c r="AP14" s="194">
        <f t="shared" si="8"/>
        <v>0</v>
      </c>
      <c r="AQ14" s="130">
        <f t="shared" si="9"/>
        <v>0</v>
      </c>
      <c r="AR14" s="10">
        <f t="shared" si="10"/>
        <v>0</v>
      </c>
      <c r="AS14" s="196">
        <f t="shared" si="11"/>
        <v>0</v>
      </c>
    </row>
    <row r="15" spans="1:45" ht="18" customHeight="1" x14ac:dyDescent="0.25">
      <c r="B15" s="109"/>
      <c r="C15" s="42"/>
      <c r="D15" s="42"/>
      <c r="E15" s="42"/>
      <c r="F15" s="42"/>
      <c r="G15" s="42"/>
      <c r="H15" s="42"/>
      <c r="I15" s="42"/>
      <c r="J15" s="42"/>
      <c r="K15" s="42"/>
      <c r="L15" s="42"/>
      <c r="M15" s="42"/>
      <c r="N15" s="42"/>
      <c r="O15" s="42"/>
      <c r="P15" s="42"/>
      <c r="Q15" s="42"/>
      <c r="R15" s="42"/>
      <c r="S15" s="42"/>
      <c r="T15" s="42"/>
      <c r="U15" s="42"/>
      <c r="V15" s="42"/>
      <c r="W15" s="42"/>
      <c r="X15" s="42"/>
      <c r="Y15" s="42"/>
      <c r="Z15" s="42"/>
      <c r="AA15" s="42"/>
      <c r="AB15" s="42"/>
      <c r="AC15" s="42"/>
      <c r="AD15" s="42"/>
      <c r="AE15" s="42"/>
      <c r="AF15" s="42"/>
      <c r="AG15" s="76"/>
      <c r="AH15" s="161">
        <f t="shared" si="2"/>
        <v>0</v>
      </c>
      <c r="AI15" s="135">
        <f t="shared" si="3"/>
        <v>0</v>
      </c>
      <c r="AJ15" s="123">
        <f t="shared" si="4"/>
        <v>0</v>
      </c>
      <c r="AK15" s="182">
        <f t="shared" si="5"/>
        <v>0</v>
      </c>
      <c r="AL15" s="182">
        <f t="shared" si="6"/>
        <v>0</v>
      </c>
      <c r="AM15" s="192">
        <f t="shared" si="7"/>
        <v>0</v>
      </c>
      <c r="AN15" s="191"/>
      <c r="AO15" s="191"/>
      <c r="AP15" s="194">
        <f t="shared" si="8"/>
        <v>0</v>
      </c>
      <c r="AQ15" s="130">
        <f t="shared" si="9"/>
        <v>0</v>
      </c>
      <c r="AR15" s="10">
        <f t="shared" si="10"/>
        <v>0</v>
      </c>
      <c r="AS15" s="196">
        <f t="shared" si="11"/>
        <v>0</v>
      </c>
    </row>
    <row r="16" spans="1:45" ht="18" customHeight="1" x14ac:dyDescent="0.25">
      <c r="B16" s="41"/>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2"/>
      <c r="AC16" s="42"/>
      <c r="AD16" s="42"/>
      <c r="AE16" s="42"/>
      <c r="AF16" s="42"/>
      <c r="AG16" s="75"/>
      <c r="AH16" s="161">
        <f t="shared" si="2"/>
        <v>0</v>
      </c>
      <c r="AI16" s="135">
        <f t="shared" si="3"/>
        <v>0</v>
      </c>
      <c r="AJ16" s="123">
        <f t="shared" si="4"/>
        <v>0</v>
      </c>
      <c r="AK16" s="182">
        <f t="shared" si="5"/>
        <v>0</v>
      </c>
      <c r="AL16" s="182">
        <f t="shared" si="6"/>
        <v>0</v>
      </c>
      <c r="AM16" s="192">
        <f t="shared" si="7"/>
        <v>0</v>
      </c>
      <c r="AN16" s="191"/>
      <c r="AO16" s="191"/>
      <c r="AP16" s="194">
        <f t="shared" si="8"/>
        <v>0</v>
      </c>
      <c r="AQ16" s="130">
        <f t="shared" si="9"/>
        <v>0</v>
      </c>
      <c r="AR16" s="10">
        <f t="shared" si="10"/>
        <v>0</v>
      </c>
      <c r="AS16" s="196">
        <f t="shared" si="11"/>
        <v>0</v>
      </c>
    </row>
    <row r="17" spans="1:46" ht="18" customHeight="1" x14ac:dyDescent="0.25">
      <c r="B17" s="109"/>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2"/>
        <v>0</v>
      </c>
      <c r="AI17" s="135">
        <f t="shared" si="3"/>
        <v>0</v>
      </c>
      <c r="AJ17" s="123">
        <f t="shared" si="4"/>
        <v>0</v>
      </c>
      <c r="AK17" s="182">
        <f t="shared" si="5"/>
        <v>0</v>
      </c>
      <c r="AL17" s="182">
        <f t="shared" si="6"/>
        <v>0</v>
      </c>
      <c r="AM17" s="192">
        <f t="shared" si="7"/>
        <v>0</v>
      </c>
      <c r="AN17" s="191"/>
      <c r="AO17" s="191"/>
      <c r="AP17" s="194">
        <f t="shared" si="8"/>
        <v>0</v>
      </c>
      <c r="AQ17" s="130">
        <f t="shared" si="9"/>
        <v>0</v>
      </c>
      <c r="AR17" s="10">
        <f t="shared" si="10"/>
        <v>0</v>
      </c>
      <c r="AS17" s="196">
        <f t="shared" si="11"/>
        <v>0</v>
      </c>
    </row>
    <row r="18" spans="1:46" ht="18" customHeight="1" x14ac:dyDescent="0.25">
      <c r="B18" s="109"/>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5"/>
      <c r="AH18" s="161">
        <f t="shared" si="2"/>
        <v>0</v>
      </c>
      <c r="AI18" s="135">
        <f t="shared" si="3"/>
        <v>0</v>
      </c>
      <c r="AJ18" s="123">
        <f t="shared" si="4"/>
        <v>0</v>
      </c>
      <c r="AK18" s="182">
        <f t="shared" si="5"/>
        <v>0</v>
      </c>
      <c r="AL18" s="182">
        <f t="shared" si="6"/>
        <v>0</v>
      </c>
      <c r="AM18" s="192">
        <f t="shared" si="7"/>
        <v>0</v>
      </c>
      <c r="AN18" s="191"/>
      <c r="AO18" s="191"/>
      <c r="AP18" s="194">
        <f t="shared" si="8"/>
        <v>0</v>
      </c>
      <c r="AQ18" s="130">
        <f t="shared" si="9"/>
        <v>0</v>
      </c>
      <c r="AR18" s="10">
        <f t="shared" si="10"/>
        <v>0</v>
      </c>
      <c r="AS18" s="196">
        <f t="shared" si="11"/>
        <v>0</v>
      </c>
    </row>
    <row r="19" spans="1:46" ht="18" customHeight="1" x14ac:dyDescent="0.25">
      <c r="B19" s="109"/>
      <c r="C19" s="42"/>
      <c r="D19" s="42"/>
      <c r="E19" s="42"/>
      <c r="F19" s="42"/>
      <c r="G19" s="42"/>
      <c r="H19" s="42"/>
      <c r="I19" s="42"/>
      <c r="J19" s="42"/>
      <c r="K19" s="42"/>
      <c r="L19" s="42"/>
      <c r="M19" s="42"/>
      <c r="N19" s="42"/>
      <c r="O19" s="42"/>
      <c r="P19" s="42"/>
      <c r="Q19" s="42"/>
      <c r="R19" s="42"/>
      <c r="S19" s="42"/>
      <c r="T19" s="42"/>
      <c r="U19" s="42"/>
      <c r="V19" s="42"/>
      <c r="W19" s="42"/>
      <c r="X19" s="42"/>
      <c r="Y19" s="42"/>
      <c r="Z19" s="42"/>
      <c r="AA19" s="42"/>
      <c r="AB19" s="42"/>
      <c r="AC19" s="42"/>
      <c r="AD19" s="42"/>
      <c r="AE19" s="42"/>
      <c r="AF19" s="42"/>
      <c r="AG19" s="76"/>
      <c r="AH19" s="161">
        <f t="shared" si="2"/>
        <v>0</v>
      </c>
      <c r="AI19" s="135">
        <f t="shared" si="3"/>
        <v>0</v>
      </c>
      <c r="AJ19" s="123">
        <f t="shared" si="4"/>
        <v>0</v>
      </c>
      <c r="AK19" s="182">
        <f t="shared" si="5"/>
        <v>0</v>
      </c>
      <c r="AL19" s="182">
        <f t="shared" si="6"/>
        <v>0</v>
      </c>
      <c r="AM19" s="192">
        <f t="shared" si="7"/>
        <v>0</v>
      </c>
      <c r="AN19" s="191"/>
      <c r="AO19" s="191"/>
      <c r="AP19" s="194">
        <f t="shared" si="8"/>
        <v>0</v>
      </c>
      <c r="AQ19" s="130">
        <f t="shared" si="9"/>
        <v>0</v>
      </c>
      <c r="AR19" s="10">
        <f t="shared" si="10"/>
        <v>0</v>
      </c>
      <c r="AS19" s="196">
        <f t="shared" si="11"/>
        <v>0</v>
      </c>
    </row>
    <row r="20" spans="1:46" ht="18" customHeight="1" x14ac:dyDescent="0.25">
      <c r="B20" s="109"/>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5"/>
      <c r="AH20" s="161">
        <f t="shared" si="2"/>
        <v>0</v>
      </c>
      <c r="AI20" s="135">
        <f t="shared" si="3"/>
        <v>0</v>
      </c>
      <c r="AJ20" s="123">
        <f t="shared" si="4"/>
        <v>0</v>
      </c>
      <c r="AK20" s="182">
        <f t="shared" si="5"/>
        <v>0</v>
      </c>
      <c r="AL20" s="182">
        <f t="shared" si="6"/>
        <v>0</v>
      </c>
      <c r="AM20" s="192">
        <f t="shared" si="7"/>
        <v>0</v>
      </c>
      <c r="AN20" s="191"/>
      <c r="AO20" s="191"/>
      <c r="AP20" s="194">
        <f t="shared" si="8"/>
        <v>0</v>
      </c>
      <c r="AQ20" s="130">
        <f t="shared" si="9"/>
        <v>0</v>
      </c>
      <c r="AR20" s="10">
        <f t="shared" si="10"/>
        <v>0</v>
      </c>
      <c r="AS20" s="196">
        <f t="shared" si="11"/>
        <v>0</v>
      </c>
    </row>
    <row r="21" spans="1:46" ht="18" customHeight="1" x14ac:dyDescent="0.25">
      <c r="B21" s="109"/>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161">
        <f t="shared" si="2"/>
        <v>0</v>
      </c>
      <c r="AI21" s="135">
        <f t="shared" si="3"/>
        <v>0</v>
      </c>
      <c r="AJ21" s="123">
        <f t="shared" si="4"/>
        <v>0</v>
      </c>
      <c r="AK21" s="182">
        <f t="shared" si="5"/>
        <v>0</v>
      </c>
      <c r="AL21" s="182">
        <f t="shared" si="6"/>
        <v>0</v>
      </c>
      <c r="AM21" s="192">
        <f t="shared" si="7"/>
        <v>0</v>
      </c>
      <c r="AN21" s="191"/>
      <c r="AO21" s="191"/>
      <c r="AP21" s="194">
        <f t="shared" si="8"/>
        <v>0</v>
      </c>
      <c r="AQ21" s="130">
        <f t="shared" si="9"/>
        <v>0</v>
      </c>
      <c r="AR21" s="10">
        <f t="shared" si="10"/>
        <v>0</v>
      </c>
      <c r="AS21" s="196">
        <f t="shared" si="11"/>
        <v>0</v>
      </c>
    </row>
    <row r="22" spans="1:46" ht="18" customHeight="1" thickBot="1" x14ac:dyDescent="0.3">
      <c r="B22" s="114"/>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06"/>
      <c r="AH22" s="126">
        <f t="shared" si="2"/>
        <v>0</v>
      </c>
      <c r="AI22" s="149">
        <f t="shared" si="3"/>
        <v>0</v>
      </c>
      <c r="AJ22" s="150">
        <f t="shared" si="4"/>
        <v>0</v>
      </c>
      <c r="AK22" s="183">
        <f t="shared" si="5"/>
        <v>0</v>
      </c>
      <c r="AL22" s="183">
        <f t="shared" si="6"/>
        <v>0</v>
      </c>
      <c r="AM22" s="193">
        <f t="shared" si="7"/>
        <v>0</v>
      </c>
      <c r="AN22" s="191"/>
      <c r="AO22" s="191"/>
      <c r="AP22" s="195">
        <f t="shared" si="8"/>
        <v>0</v>
      </c>
      <c r="AQ22" s="151">
        <f t="shared" si="9"/>
        <v>0</v>
      </c>
      <c r="AR22" s="152">
        <f t="shared" si="10"/>
        <v>0</v>
      </c>
      <c r="AS22" s="197">
        <f t="shared" si="11"/>
        <v>0</v>
      </c>
    </row>
    <row r="23" spans="1:46" ht="18" customHeight="1" thickTop="1" x14ac:dyDescent="0.25">
      <c r="B23" s="131" t="s">
        <v>24</v>
      </c>
      <c r="C23" s="165">
        <f t="shared" ref="C23:AG23" si="12">COUNTIF(C8:C22,"J")</f>
        <v>0</v>
      </c>
      <c r="D23" s="165">
        <f t="shared" si="12"/>
        <v>0</v>
      </c>
      <c r="E23" s="165">
        <f t="shared" si="12"/>
        <v>0</v>
      </c>
      <c r="F23" s="165">
        <f t="shared" si="12"/>
        <v>0</v>
      </c>
      <c r="G23" s="165">
        <f t="shared" si="12"/>
        <v>0</v>
      </c>
      <c r="H23" s="165">
        <f t="shared" si="12"/>
        <v>0</v>
      </c>
      <c r="I23" s="165">
        <f t="shared" si="12"/>
        <v>0</v>
      </c>
      <c r="J23" s="165">
        <f t="shared" si="12"/>
        <v>0</v>
      </c>
      <c r="K23" s="165">
        <f t="shared" si="12"/>
        <v>0</v>
      </c>
      <c r="L23" s="165">
        <f t="shared" si="12"/>
        <v>0</v>
      </c>
      <c r="M23" s="165">
        <f t="shared" si="12"/>
        <v>0</v>
      </c>
      <c r="N23" s="165">
        <f t="shared" si="12"/>
        <v>0</v>
      </c>
      <c r="O23" s="165">
        <f t="shared" si="12"/>
        <v>0</v>
      </c>
      <c r="P23" s="165">
        <f t="shared" si="12"/>
        <v>0</v>
      </c>
      <c r="Q23" s="165">
        <f t="shared" si="12"/>
        <v>0</v>
      </c>
      <c r="R23" s="165">
        <f t="shared" si="12"/>
        <v>0</v>
      </c>
      <c r="S23" s="165">
        <f t="shared" si="12"/>
        <v>0</v>
      </c>
      <c r="T23" s="165">
        <f t="shared" si="12"/>
        <v>0</v>
      </c>
      <c r="U23" s="165">
        <f t="shared" si="12"/>
        <v>0</v>
      </c>
      <c r="V23" s="165">
        <f t="shared" si="12"/>
        <v>0</v>
      </c>
      <c r="W23" s="165">
        <f t="shared" si="12"/>
        <v>0</v>
      </c>
      <c r="X23" s="165">
        <f t="shared" si="12"/>
        <v>0</v>
      </c>
      <c r="Y23" s="165">
        <f t="shared" si="12"/>
        <v>0</v>
      </c>
      <c r="Z23" s="165">
        <f t="shared" si="12"/>
        <v>0</v>
      </c>
      <c r="AA23" s="165">
        <f t="shared" si="12"/>
        <v>0</v>
      </c>
      <c r="AB23" s="165">
        <f t="shared" si="12"/>
        <v>0</v>
      </c>
      <c r="AC23" s="165">
        <f t="shared" si="12"/>
        <v>0</v>
      </c>
      <c r="AD23" s="165">
        <f t="shared" si="12"/>
        <v>0</v>
      </c>
      <c r="AE23" s="165">
        <f t="shared" si="12"/>
        <v>0</v>
      </c>
      <c r="AF23" s="165">
        <f t="shared" si="12"/>
        <v>0</v>
      </c>
      <c r="AG23" s="166">
        <f t="shared" si="12"/>
        <v>0</v>
      </c>
      <c r="AP23" s="12"/>
      <c r="AQ23" s="12"/>
      <c r="AR23" s="12"/>
      <c r="AS23" s="12"/>
      <c r="AT23" s="12"/>
    </row>
    <row r="24" spans="1:46" ht="18" customHeight="1" x14ac:dyDescent="0.25">
      <c r="B24" s="129" t="s">
        <v>25</v>
      </c>
      <c r="C24" s="122">
        <f t="shared" ref="C24:AG24" si="13">COUNTIF(C8:C22,"N")</f>
        <v>0</v>
      </c>
      <c r="D24" s="122">
        <f t="shared" si="13"/>
        <v>0</v>
      </c>
      <c r="E24" s="122">
        <f t="shared" si="13"/>
        <v>0</v>
      </c>
      <c r="F24" s="122">
        <f t="shared" si="13"/>
        <v>0</v>
      </c>
      <c r="G24" s="122">
        <f t="shared" si="13"/>
        <v>0</v>
      </c>
      <c r="H24" s="122">
        <f t="shared" si="13"/>
        <v>0</v>
      </c>
      <c r="I24" s="122">
        <f t="shared" si="13"/>
        <v>0</v>
      </c>
      <c r="J24" s="122">
        <f t="shared" si="13"/>
        <v>0</v>
      </c>
      <c r="K24" s="122">
        <f t="shared" si="13"/>
        <v>0</v>
      </c>
      <c r="L24" s="122">
        <f t="shared" si="13"/>
        <v>0</v>
      </c>
      <c r="M24" s="122">
        <f t="shared" si="13"/>
        <v>0</v>
      </c>
      <c r="N24" s="122">
        <f t="shared" si="13"/>
        <v>0</v>
      </c>
      <c r="O24" s="122">
        <f t="shared" si="13"/>
        <v>0</v>
      </c>
      <c r="P24" s="122">
        <f t="shared" si="13"/>
        <v>0</v>
      </c>
      <c r="Q24" s="122">
        <f t="shared" si="13"/>
        <v>0</v>
      </c>
      <c r="R24" s="122">
        <f t="shared" si="13"/>
        <v>0</v>
      </c>
      <c r="S24" s="122">
        <f t="shared" si="13"/>
        <v>0</v>
      </c>
      <c r="T24" s="122">
        <f t="shared" si="13"/>
        <v>0</v>
      </c>
      <c r="U24" s="122">
        <f t="shared" si="13"/>
        <v>0</v>
      </c>
      <c r="V24" s="122">
        <f t="shared" si="13"/>
        <v>0</v>
      </c>
      <c r="W24" s="122">
        <f t="shared" si="13"/>
        <v>0</v>
      </c>
      <c r="X24" s="122">
        <f t="shared" si="13"/>
        <v>0</v>
      </c>
      <c r="Y24" s="122">
        <f t="shared" si="13"/>
        <v>0</v>
      </c>
      <c r="Z24" s="122">
        <f t="shared" si="13"/>
        <v>0</v>
      </c>
      <c r="AA24" s="122">
        <f t="shared" si="13"/>
        <v>0</v>
      </c>
      <c r="AB24" s="122">
        <f t="shared" si="13"/>
        <v>0</v>
      </c>
      <c r="AC24" s="122">
        <f t="shared" si="13"/>
        <v>0</v>
      </c>
      <c r="AD24" s="122">
        <f t="shared" si="13"/>
        <v>0</v>
      </c>
      <c r="AE24" s="122">
        <f t="shared" si="13"/>
        <v>0</v>
      </c>
      <c r="AF24" s="122">
        <f t="shared" si="13"/>
        <v>0</v>
      </c>
      <c r="AG24" s="125">
        <f t="shared" si="13"/>
        <v>0</v>
      </c>
      <c r="AP24" s="12"/>
      <c r="AQ24" s="12"/>
      <c r="AR24" s="12"/>
      <c r="AS24" s="12"/>
      <c r="AT24" s="12"/>
    </row>
    <row r="25" spans="1:46" ht="18" customHeight="1" x14ac:dyDescent="0.3">
      <c r="B25" s="201" t="s">
        <v>30</v>
      </c>
      <c r="C25" s="202">
        <f t="shared" ref="C25:AG25" si="14">COUNTIF(C8:C22,"JF")</f>
        <v>0</v>
      </c>
      <c r="D25" s="202">
        <f t="shared" si="14"/>
        <v>0</v>
      </c>
      <c r="E25" s="202">
        <f t="shared" si="14"/>
        <v>0</v>
      </c>
      <c r="F25" s="202">
        <f t="shared" si="14"/>
        <v>0</v>
      </c>
      <c r="G25" s="202">
        <f t="shared" si="14"/>
        <v>0</v>
      </c>
      <c r="H25" s="202">
        <f t="shared" si="14"/>
        <v>0</v>
      </c>
      <c r="I25" s="202">
        <f t="shared" si="14"/>
        <v>0</v>
      </c>
      <c r="J25" s="202">
        <f t="shared" si="14"/>
        <v>0</v>
      </c>
      <c r="K25" s="202">
        <f t="shared" si="14"/>
        <v>0</v>
      </c>
      <c r="L25" s="202">
        <f t="shared" si="14"/>
        <v>0</v>
      </c>
      <c r="M25" s="202">
        <f t="shared" si="14"/>
        <v>0</v>
      </c>
      <c r="N25" s="202">
        <f t="shared" si="14"/>
        <v>0</v>
      </c>
      <c r="O25" s="202">
        <f t="shared" si="14"/>
        <v>0</v>
      </c>
      <c r="P25" s="202">
        <f t="shared" si="14"/>
        <v>0</v>
      </c>
      <c r="Q25" s="202">
        <f t="shared" si="14"/>
        <v>0</v>
      </c>
      <c r="R25" s="202">
        <f t="shared" si="14"/>
        <v>0</v>
      </c>
      <c r="S25" s="202">
        <f t="shared" si="14"/>
        <v>0</v>
      </c>
      <c r="T25" s="202">
        <f t="shared" si="14"/>
        <v>0</v>
      </c>
      <c r="U25" s="202">
        <f t="shared" si="14"/>
        <v>0</v>
      </c>
      <c r="V25" s="202">
        <f t="shared" si="14"/>
        <v>0</v>
      </c>
      <c r="W25" s="202">
        <f t="shared" si="14"/>
        <v>0</v>
      </c>
      <c r="X25" s="202">
        <f t="shared" si="14"/>
        <v>0</v>
      </c>
      <c r="Y25" s="202">
        <f t="shared" si="14"/>
        <v>0</v>
      </c>
      <c r="Z25" s="202">
        <f t="shared" si="14"/>
        <v>0</v>
      </c>
      <c r="AA25" s="202">
        <f t="shared" si="14"/>
        <v>0</v>
      </c>
      <c r="AB25" s="202">
        <f t="shared" si="14"/>
        <v>0</v>
      </c>
      <c r="AC25" s="202">
        <f t="shared" si="14"/>
        <v>0</v>
      </c>
      <c r="AD25" s="202">
        <f t="shared" si="14"/>
        <v>0</v>
      </c>
      <c r="AE25" s="202">
        <f t="shared" si="14"/>
        <v>0</v>
      </c>
      <c r="AF25" s="202">
        <f t="shared" si="14"/>
        <v>0</v>
      </c>
      <c r="AG25" s="220">
        <f t="shared" si="14"/>
        <v>0</v>
      </c>
      <c r="AP25" s="12"/>
      <c r="AQ25" s="12"/>
      <c r="AR25" s="12"/>
      <c r="AS25" s="12"/>
      <c r="AT25" s="12"/>
    </row>
    <row r="26" spans="1:46" s="18" customFormat="1" ht="18" customHeight="1" x14ac:dyDescent="0.3">
      <c r="B26" s="201" t="s">
        <v>48</v>
      </c>
      <c r="C26" s="202">
        <f t="shared" ref="C26:AG26" si="15">COUNTIF(C8:C22,"NF")</f>
        <v>0</v>
      </c>
      <c r="D26" s="202">
        <f t="shared" si="15"/>
        <v>0</v>
      </c>
      <c r="E26" s="202">
        <f t="shared" si="15"/>
        <v>0</v>
      </c>
      <c r="F26" s="202">
        <f t="shared" si="15"/>
        <v>0</v>
      </c>
      <c r="G26" s="202">
        <f t="shared" si="15"/>
        <v>0</v>
      </c>
      <c r="H26" s="202">
        <f t="shared" si="15"/>
        <v>0</v>
      </c>
      <c r="I26" s="202">
        <f t="shared" si="15"/>
        <v>0</v>
      </c>
      <c r="J26" s="202">
        <f t="shared" si="15"/>
        <v>0</v>
      </c>
      <c r="K26" s="202">
        <f t="shared" si="15"/>
        <v>0</v>
      </c>
      <c r="L26" s="202">
        <f t="shared" si="15"/>
        <v>0</v>
      </c>
      <c r="M26" s="202">
        <f t="shared" si="15"/>
        <v>0</v>
      </c>
      <c r="N26" s="202">
        <f t="shared" si="15"/>
        <v>0</v>
      </c>
      <c r="O26" s="202">
        <f t="shared" si="15"/>
        <v>0</v>
      </c>
      <c r="P26" s="202">
        <f t="shared" si="15"/>
        <v>0</v>
      </c>
      <c r="Q26" s="202">
        <f t="shared" si="15"/>
        <v>0</v>
      </c>
      <c r="R26" s="202">
        <f t="shared" si="15"/>
        <v>0</v>
      </c>
      <c r="S26" s="202">
        <f t="shared" si="15"/>
        <v>0</v>
      </c>
      <c r="T26" s="202">
        <f t="shared" si="15"/>
        <v>0</v>
      </c>
      <c r="U26" s="202">
        <f t="shared" si="15"/>
        <v>0</v>
      </c>
      <c r="V26" s="202">
        <f t="shared" si="15"/>
        <v>0</v>
      </c>
      <c r="W26" s="202">
        <f t="shared" si="15"/>
        <v>0</v>
      </c>
      <c r="X26" s="202">
        <f t="shared" si="15"/>
        <v>0</v>
      </c>
      <c r="Y26" s="202">
        <f t="shared" si="15"/>
        <v>0</v>
      </c>
      <c r="Z26" s="202">
        <f t="shared" si="15"/>
        <v>0</v>
      </c>
      <c r="AA26" s="202">
        <f t="shared" si="15"/>
        <v>0</v>
      </c>
      <c r="AB26" s="202">
        <f t="shared" si="15"/>
        <v>0</v>
      </c>
      <c r="AC26" s="202">
        <f t="shared" si="15"/>
        <v>0</v>
      </c>
      <c r="AD26" s="202">
        <f t="shared" si="15"/>
        <v>0</v>
      </c>
      <c r="AE26" s="202">
        <f t="shared" si="15"/>
        <v>0</v>
      </c>
      <c r="AF26" s="202">
        <f t="shared" si="15"/>
        <v>0</v>
      </c>
      <c r="AG26" s="220">
        <f t="shared" si="15"/>
        <v>0</v>
      </c>
    </row>
    <row r="27" spans="1:46" s="18" customFormat="1" ht="18" customHeight="1" x14ac:dyDescent="0.25">
      <c r="B27" s="203" t="s">
        <v>26</v>
      </c>
      <c r="C27" s="204">
        <f t="shared" ref="C27:AG27" si="16">COUNTIF(C8:C22,"F")</f>
        <v>0</v>
      </c>
      <c r="D27" s="204">
        <f t="shared" si="16"/>
        <v>0</v>
      </c>
      <c r="E27" s="204">
        <f t="shared" si="16"/>
        <v>0</v>
      </c>
      <c r="F27" s="204">
        <f t="shared" si="16"/>
        <v>0</v>
      </c>
      <c r="G27" s="204">
        <f t="shared" si="16"/>
        <v>0</v>
      </c>
      <c r="H27" s="204">
        <f t="shared" si="16"/>
        <v>0</v>
      </c>
      <c r="I27" s="204">
        <f t="shared" si="16"/>
        <v>0</v>
      </c>
      <c r="J27" s="204">
        <f t="shared" si="16"/>
        <v>0</v>
      </c>
      <c r="K27" s="204">
        <f t="shared" si="16"/>
        <v>0</v>
      </c>
      <c r="L27" s="204">
        <f t="shared" si="16"/>
        <v>0</v>
      </c>
      <c r="M27" s="204">
        <f t="shared" si="16"/>
        <v>0</v>
      </c>
      <c r="N27" s="204">
        <f t="shared" si="16"/>
        <v>0</v>
      </c>
      <c r="O27" s="204">
        <f t="shared" si="16"/>
        <v>0</v>
      </c>
      <c r="P27" s="204">
        <f t="shared" si="16"/>
        <v>0</v>
      </c>
      <c r="Q27" s="204">
        <f t="shared" si="16"/>
        <v>0</v>
      </c>
      <c r="R27" s="204">
        <f t="shared" si="16"/>
        <v>0</v>
      </c>
      <c r="S27" s="204">
        <f t="shared" si="16"/>
        <v>0</v>
      </c>
      <c r="T27" s="204">
        <f t="shared" si="16"/>
        <v>0</v>
      </c>
      <c r="U27" s="204">
        <f t="shared" si="16"/>
        <v>0</v>
      </c>
      <c r="V27" s="204">
        <f t="shared" si="16"/>
        <v>0</v>
      </c>
      <c r="W27" s="204">
        <f t="shared" si="16"/>
        <v>0</v>
      </c>
      <c r="X27" s="204">
        <f t="shared" si="16"/>
        <v>0</v>
      </c>
      <c r="Y27" s="204">
        <f t="shared" si="16"/>
        <v>0</v>
      </c>
      <c r="Z27" s="204">
        <f t="shared" si="16"/>
        <v>0</v>
      </c>
      <c r="AA27" s="204">
        <f t="shared" si="16"/>
        <v>0</v>
      </c>
      <c r="AB27" s="204">
        <f t="shared" si="16"/>
        <v>0</v>
      </c>
      <c r="AC27" s="204">
        <f t="shared" si="16"/>
        <v>0</v>
      </c>
      <c r="AD27" s="204">
        <f t="shared" si="16"/>
        <v>0</v>
      </c>
      <c r="AE27" s="204">
        <f t="shared" si="16"/>
        <v>0</v>
      </c>
      <c r="AF27" s="204">
        <f t="shared" si="16"/>
        <v>0</v>
      </c>
      <c r="AG27" s="221">
        <f t="shared" si="16"/>
        <v>0</v>
      </c>
    </row>
    <row r="28" spans="1:46" s="18" customFormat="1" ht="18" customHeight="1" thickBot="1" x14ac:dyDescent="0.3">
      <c r="B28" s="127" t="s">
        <v>34</v>
      </c>
      <c r="C28" s="128">
        <f t="shared" ref="C28:AG28" si="17">SUM(C23:C24,C25:C27)</f>
        <v>0</v>
      </c>
      <c r="D28" s="128">
        <f t="shared" si="17"/>
        <v>0</v>
      </c>
      <c r="E28" s="128">
        <f t="shared" si="17"/>
        <v>0</v>
      </c>
      <c r="F28" s="128">
        <f t="shared" si="17"/>
        <v>0</v>
      </c>
      <c r="G28" s="128">
        <f t="shared" si="17"/>
        <v>0</v>
      </c>
      <c r="H28" s="128">
        <f t="shared" si="17"/>
        <v>0</v>
      </c>
      <c r="I28" s="128">
        <f t="shared" si="17"/>
        <v>0</v>
      </c>
      <c r="J28" s="128">
        <f t="shared" si="17"/>
        <v>0</v>
      </c>
      <c r="K28" s="128">
        <f t="shared" si="17"/>
        <v>0</v>
      </c>
      <c r="L28" s="128">
        <f t="shared" si="17"/>
        <v>0</v>
      </c>
      <c r="M28" s="128">
        <f t="shared" si="17"/>
        <v>0</v>
      </c>
      <c r="N28" s="128">
        <f t="shared" si="17"/>
        <v>0</v>
      </c>
      <c r="O28" s="128">
        <f t="shared" si="17"/>
        <v>0</v>
      </c>
      <c r="P28" s="128">
        <f t="shared" si="17"/>
        <v>0</v>
      </c>
      <c r="Q28" s="128">
        <f t="shared" si="17"/>
        <v>0</v>
      </c>
      <c r="R28" s="128">
        <f t="shared" si="17"/>
        <v>0</v>
      </c>
      <c r="S28" s="128">
        <f t="shared" si="17"/>
        <v>0</v>
      </c>
      <c r="T28" s="128">
        <f t="shared" si="17"/>
        <v>0</v>
      </c>
      <c r="U28" s="128">
        <f t="shared" si="17"/>
        <v>0</v>
      </c>
      <c r="V28" s="128">
        <f t="shared" si="17"/>
        <v>0</v>
      </c>
      <c r="W28" s="128">
        <f t="shared" si="17"/>
        <v>0</v>
      </c>
      <c r="X28" s="128">
        <f t="shared" si="17"/>
        <v>0</v>
      </c>
      <c r="Y28" s="128">
        <f t="shared" si="17"/>
        <v>0</v>
      </c>
      <c r="Z28" s="128">
        <f t="shared" si="17"/>
        <v>0</v>
      </c>
      <c r="AA28" s="128">
        <f t="shared" si="17"/>
        <v>0</v>
      </c>
      <c r="AB28" s="128">
        <f t="shared" si="17"/>
        <v>0</v>
      </c>
      <c r="AC28" s="128">
        <f t="shared" si="17"/>
        <v>0</v>
      </c>
      <c r="AD28" s="128">
        <f t="shared" si="17"/>
        <v>0</v>
      </c>
      <c r="AE28" s="128">
        <f t="shared" si="17"/>
        <v>0</v>
      </c>
      <c r="AF28" s="128">
        <f t="shared" si="17"/>
        <v>0</v>
      </c>
      <c r="AG28" s="222">
        <f t="shared" si="17"/>
        <v>0</v>
      </c>
    </row>
    <row r="29" spans="1:46" s="18" customFormat="1" ht="18"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row>
    <row r="30" spans="1:46" s="18" customFormat="1" ht="18.75"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row>
    <row r="31" spans="1:46" s="18" customFormat="1" ht="18.75"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row>
    <row r="32" spans="1:46" s="18" customFormat="1" ht="18.75"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row>
    <row r="33" spans="1:33" s="18" customForma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row>
    <row r="34" spans="1:33" s="18" customFormat="1" x14ac:dyDescent="0.25">
      <c r="A34" s="186"/>
      <c r="B34" s="12"/>
      <c r="C34" s="12"/>
      <c r="D34" s="12"/>
      <c r="E34" s="12"/>
      <c r="F34" s="12"/>
      <c r="G34" s="12"/>
      <c r="H34" s="12"/>
      <c r="I34" s="12"/>
      <c r="O34" s="12"/>
      <c r="P34" s="12"/>
      <c r="Q34" s="12"/>
      <c r="R34" s="12"/>
      <c r="S34" s="12"/>
      <c r="T34" s="12"/>
      <c r="U34" s="12"/>
      <c r="V34" s="12"/>
      <c r="W34" s="12"/>
      <c r="X34" s="12"/>
      <c r="Y34" s="12"/>
      <c r="Z34" s="12"/>
      <c r="AA34" s="12"/>
      <c r="AB34" s="12"/>
      <c r="AC34" s="12"/>
      <c r="AD34" s="12"/>
      <c r="AE34" s="12"/>
      <c r="AF34" s="12"/>
      <c r="AG34" s="12"/>
    </row>
    <row r="35" spans="1:33" s="18" customFormat="1" x14ac:dyDescent="0.25">
      <c r="A35" s="186"/>
      <c r="B35" s="12"/>
      <c r="C35" s="12"/>
      <c r="D35" s="12"/>
      <c r="E35" s="12"/>
      <c r="F35" s="12"/>
      <c r="G35" s="12"/>
      <c r="H35" s="12"/>
      <c r="I35" s="12"/>
    </row>
    <row r="36" spans="1:33" s="18" customFormat="1" x14ac:dyDescent="0.25">
      <c r="B36" s="12"/>
      <c r="C36" s="12"/>
      <c r="D36" s="12"/>
      <c r="E36" s="12"/>
      <c r="F36" s="12"/>
      <c r="G36" s="12"/>
      <c r="H36" s="12"/>
      <c r="I36" s="12"/>
    </row>
    <row r="37" spans="1:33" s="18" customFormat="1" x14ac:dyDescent="0.25">
      <c r="B37" s="12"/>
      <c r="C37" s="12"/>
      <c r="D37" s="12"/>
      <c r="E37" s="12"/>
      <c r="F37" s="12"/>
      <c r="G37" s="12"/>
      <c r="H37" s="12"/>
      <c r="I37" s="12"/>
    </row>
  </sheetData>
  <sheetProtection selectLockedCells="1"/>
  <mergeCells count="19">
    <mergeCell ref="J31:O31"/>
    <mergeCell ref="Q31:U31"/>
    <mergeCell ref="W31:AA31"/>
    <mergeCell ref="J32:O32"/>
    <mergeCell ref="Q32:U32"/>
    <mergeCell ref="W32:AA32"/>
    <mergeCell ref="AR6:AR7"/>
    <mergeCell ref="AS6:AS7"/>
    <mergeCell ref="J30:O30"/>
    <mergeCell ref="Q30:U30"/>
    <mergeCell ref="W30:AA30"/>
    <mergeCell ref="AQ6:AQ7"/>
    <mergeCell ref="AK6:AK7"/>
    <mergeCell ref="AH6:AH7"/>
    <mergeCell ref="AI6:AI7"/>
    <mergeCell ref="AJ6:AJ7"/>
    <mergeCell ref="AL6:AL7"/>
    <mergeCell ref="AM6:AM7"/>
    <mergeCell ref="AP6:AP7"/>
  </mergeCells>
  <conditionalFormatting sqref="C6:AG22">
    <cfRule type="expression" dxfId="4" priority="9" stopIfTrue="1">
      <formula>WEEKDAY(C$6,2)&gt;5</formula>
    </cfRule>
  </conditionalFormatting>
  <conditionalFormatting sqref="B17:B22">
    <cfRule type="colorScale" priority="2">
      <colorScale>
        <cfvo type="min"/>
        <cfvo type="percentile" val="50"/>
        <cfvo type="max"/>
        <color rgb="FFF8696B"/>
        <color rgb="FFFFEB84"/>
        <color rgb="FF63BE7B"/>
      </colorScale>
    </cfRule>
  </conditionalFormatting>
  <conditionalFormatting sqref="B8:B16">
    <cfRule type="colorScale" priority="1">
      <colorScale>
        <cfvo type="min"/>
        <cfvo type="percentile" val="50"/>
        <cfvo type="max"/>
        <color rgb="FFF8696B"/>
        <color rgb="FFFFEB84"/>
        <color rgb="FF63BE7B"/>
      </colorScale>
    </cfRule>
  </conditionalFormatting>
  <pageMargins left="0" right="0.31496062992125984" top="1.9685039370078741" bottom="0" header="0" footer="0.31496062992125984"/>
  <pageSetup paperSize="9" orientation="landscape" r:id="rId1"/>
  <extLst>
    <ext xmlns:x14="http://schemas.microsoft.com/office/spreadsheetml/2009/9/main" uri="{78C0D931-6437-407d-A8EE-F0AAD7539E65}">
      <x14:conditionalFormattings>
        <x14:conditionalFormatting xmlns:xm="http://schemas.microsoft.com/office/excel/2006/main">
          <x14:cfRule type="expression" priority="3" id="{3F53ACB2-0F9D-4213-8CDF-A6F3BF847C11}">
            <xm:f>NOT(ISNA(VLOOKUP(C$6,'1 ANNEE'!$L$9:$L$21,1,0)))</xm:f>
            <x14:dxf>
              <fill>
                <patternFill patternType="gray0625">
                  <bgColor rgb="FFFF0000"/>
                </patternFill>
              </fill>
            </x14:dxf>
          </x14:cfRule>
          <x14:cfRule type="expression" priority="4" id="{A25FD6A3-1A8D-4BEF-A1D0-01F2DE0DFEC7}">
            <xm:f>NOT(ISNA(VLOOKUP(C$6,'1 ANNEE'!$L$9:$L$21,1,0)))</xm:f>
            <x14:dxf>
              <fill>
                <patternFill patternType="gray0625">
                  <bgColor rgb="FFFF0000"/>
                </patternFill>
              </fill>
            </x14:dxf>
          </x14:cfRule>
          <xm:sqref>C6:AG22</xm:sqref>
        </x14:conditionalFormatting>
      </x14:conditionalFormattings>
    </ext>
  </extLs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AX38"/>
  <sheetViews>
    <sheetView zoomScale="80" zoomScaleNormal="80" workbookViewId="0">
      <selection activeCell="AL31" sqref="AL31"/>
    </sheetView>
  </sheetViews>
  <sheetFormatPr baseColWidth="10" defaultRowHeight="15" x14ac:dyDescent="0.25"/>
  <cols>
    <col min="1" max="1" width="3.7109375" style="18" customWidth="1"/>
    <col min="2" max="2" width="18.7109375" style="12" customWidth="1"/>
    <col min="3" max="33" width="5" style="12" customWidth="1"/>
    <col min="34" max="41" width="6" style="12" customWidth="1"/>
    <col min="42" max="45" width="6" style="18" customWidth="1"/>
    <col min="46" max="46" width="6.7109375" style="18" customWidth="1"/>
    <col min="47" max="50" width="6.7109375" style="12" customWidth="1"/>
    <col min="51" max="16384" width="11.42578125" style="12"/>
  </cols>
  <sheetData>
    <row r="1" spans="1:50" s="19" customFormat="1" ht="9.9499999999999993" customHeight="1" x14ac:dyDescent="0.25">
      <c r="A1" s="15">
        <v>4</v>
      </c>
      <c r="B1" s="78">
        <f>DATE('1 ANNEE'!F4,A1+1,1)-1</f>
        <v>45412</v>
      </c>
    </row>
    <row r="2" spans="1:50" s="19" customFormat="1" ht="9.9499999999999993" customHeight="1" thickBot="1" x14ac:dyDescent="0.3">
      <c r="B2" s="78">
        <f>DATE('1 ANNEE'!F4,A1,1)</f>
        <v>45383</v>
      </c>
    </row>
    <row r="3" spans="1:50" ht="18" customHeight="1" thickTop="1" x14ac:dyDescent="0.25">
      <c r="B3" s="50"/>
      <c r="C3" s="51"/>
      <c r="D3" s="51"/>
      <c r="E3" s="51"/>
      <c r="F3" s="51"/>
      <c r="G3" s="51"/>
      <c r="H3" s="51"/>
      <c r="I3" s="51"/>
      <c r="J3" s="51"/>
      <c r="K3" s="51"/>
      <c r="L3" s="51"/>
      <c r="M3" s="51"/>
      <c r="N3" s="103" t="str">
        <f>"AVRIL "&amp;TEXT(B2,"aaaa")</f>
        <v>AVRIL 2024</v>
      </c>
      <c r="O3" s="103"/>
      <c r="P3" s="103"/>
      <c r="Q3" s="103"/>
      <c r="R3" s="103"/>
      <c r="S3" s="103"/>
      <c r="T3" s="103"/>
      <c r="U3" s="67"/>
      <c r="V3" s="51"/>
      <c r="W3" s="51"/>
      <c r="X3" s="51"/>
      <c r="Y3" s="51"/>
      <c r="Z3" s="51"/>
      <c r="AA3" s="51"/>
      <c r="AB3" s="51"/>
      <c r="AC3" s="51"/>
      <c r="AD3" s="51"/>
      <c r="AE3" s="51"/>
      <c r="AF3" s="51"/>
      <c r="AG3" s="51"/>
      <c r="AH3" s="23"/>
      <c r="AI3" s="23"/>
      <c r="AJ3" s="23"/>
      <c r="AK3" s="23"/>
      <c r="AL3" s="23"/>
      <c r="AM3" s="24"/>
      <c r="AN3" s="189"/>
      <c r="AO3" s="189"/>
      <c r="AP3" s="189"/>
      <c r="AQ3" s="189"/>
      <c r="AR3" s="189"/>
      <c r="AS3" s="189"/>
    </row>
    <row r="4" spans="1:50" ht="18" customHeight="1" x14ac:dyDescent="0.25">
      <c r="B4" s="53"/>
      <c r="C4" s="54"/>
      <c r="D4" s="54"/>
      <c r="E4" s="54"/>
      <c r="F4" s="54"/>
      <c r="G4" s="54"/>
      <c r="H4" s="54"/>
      <c r="I4" s="54"/>
      <c r="J4" s="54"/>
      <c r="K4" s="54"/>
      <c r="L4" s="54"/>
      <c r="M4" s="54"/>
      <c r="N4" s="54"/>
      <c r="O4" s="48" t="s">
        <v>22</v>
      </c>
      <c r="P4" s="54"/>
      <c r="Q4" s="54"/>
      <c r="R4" s="54"/>
      <c r="S4" s="54"/>
      <c r="T4" s="54"/>
      <c r="U4" s="54"/>
      <c r="V4" s="54"/>
      <c r="W4" s="54"/>
      <c r="X4" s="54"/>
      <c r="Y4" s="54"/>
      <c r="Z4" s="54"/>
      <c r="AA4" s="54"/>
      <c r="AB4" s="54"/>
      <c r="AC4" s="54"/>
      <c r="AD4" s="54"/>
      <c r="AE4" s="54"/>
      <c r="AF4" s="54"/>
      <c r="AG4" s="54"/>
      <c r="AH4" s="28"/>
      <c r="AI4" s="28"/>
      <c r="AJ4" s="28"/>
      <c r="AK4" s="28"/>
      <c r="AL4" s="28"/>
      <c r="AM4" s="29"/>
      <c r="AN4" s="189"/>
      <c r="AO4" s="189"/>
      <c r="AP4" s="189"/>
      <c r="AQ4" s="189"/>
      <c r="AR4" s="189"/>
      <c r="AS4" s="189"/>
    </row>
    <row r="5" spans="1:50" ht="18" customHeight="1" thickBot="1" x14ac:dyDescent="0.3">
      <c r="B5" s="53"/>
      <c r="C5" s="54"/>
      <c r="D5" s="54"/>
      <c r="E5" s="54"/>
      <c r="F5" s="54"/>
      <c r="G5" s="54"/>
      <c r="H5" s="54"/>
      <c r="I5" s="54"/>
      <c r="J5" s="54"/>
      <c r="K5" s="54"/>
      <c r="L5" s="54"/>
      <c r="M5" s="54"/>
      <c r="N5" s="54"/>
      <c r="O5" s="49" t="str">
        <f>"Période    du    "&amp;TEXT(B2,"jj mmmm aaaa")&amp;"    au    "&amp;TEXT(B1,"jj mmmm aaaa")</f>
        <v>Période    du    01 avril 2024    au    30 avril 2024</v>
      </c>
      <c r="P5" s="54"/>
      <c r="Q5" s="54"/>
      <c r="R5" s="54"/>
      <c r="S5" s="54"/>
      <c r="T5" s="54"/>
      <c r="U5" s="54"/>
      <c r="V5" s="54"/>
      <c r="W5" s="54"/>
      <c r="X5" s="54"/>
      <c r="Y5" s="54"/>
      <c r="Z5" s="54"/>
      <c r="AA5" s="54"/>
      <c r="AB5" s="54"/>
      <c r="AC5" s="54"/>
      <c r="AD5" s="54"/>
      <c r="AE5" s="54"/>
      <c r="AF5" s="54"/>
      <c r="AG5" s="54"/>
      <c r="AH5" s="28"/>
      <c r="AI5" s="28"/>
      <c r="AJ5" s="28"/>
      <c r="AK5" s="28"/>
      <c r="AL5" s="28"/>
      <c r="AM5" s="29"/>
      <c r="AN5" s="189"/>
      <c r="AO5" s="189"/>
      <c r="AP5" s="189"/>
      <c r="AQ5" s="189"/>
      <c r="AR5" s="189"/>
      <c r="AS5" s="189"/>
    </row>
    <row r="6" spans="1:50" ht="18" customHeight="1" thickTop="1" thickBot="1" x14ac:dyDescent="0.3">
      <c r="B6" s="33"/>
      <c r="C6" s="34">
        <f>DATE('1 ANNEE'!F4,A1,1)</f>
        <v>45383</v>
      </c>
      <c r="D6" s="34">
        <f>C6+1</f>
        <v>45384</v>
      </c>
      <c r="E6" s="34">
        <f t="shared" ref="E6:AD6" si="0">D6+1</f>
        <v>45385</v>
      </c>
      <c r="F6" s="34">
        <f t="shared" si="0"/>
        <v>45386</v>
      </c>
      <c r="G6" s="34">
        <f t="shared" si="0"/>
        <v>45387</v>
      </c>
      <c r="H6" s="34">
        <f t="shared" si="0"/>
        <v>45388</v>
      </c>
      <c r="I6" s="34">
        <f t="shared" si="0"/>
        <v>45389</v>
      </c>
      <c r="J6" s="34">
        <f t="shared" si="0"/>
        <v>45390</v>
      </c>
      <c r="K6" s="34">
        <f t="shared" si="0"/>
        <v>45391</v>
      </c>
      <c r="L6" s="34">
        <f t="shared" si="0"/>
        <v>45392</v>
      </c>
      <c r="M6" s="34">
        <f t="shared" si="0"/>
        <v>45393</v>
      </c>
      <c r="N6" s="34">
        <f t="shared" si="0"/>
        <v>45394</v>
      </c>
      <c r="O6" s="34">
        <f t="shared" si="0"/>
        <v>45395</v>
      </c>
      <c r="P6" s="34">
        <f t="shared" si="0"/>
        <v>45396</v>
      </c>
      <c r="Q6" s="34">
        <f t="shared" si="0"/>
        <v>45397</v>
      </c>
      <c r="R6" s="34">
        <f t="shared" si="0"/>
        <v>45398</v>
      </c>
      <c r="S6" s="34">
        <f t="shared" si="0"/>
        <v>45399</v>
      </c>
      <c r="T6" s="34">
        <f t="shared" si="0"/>
        <v>45400</v>
      </c>
      <c r="U6" s="34">
        <f t="shared" si="0"/>
        <v>45401</v>
      </c>
      <c r="V6" s="34">
        <f t="shared" si="0"/>
        <v>45402</v>
      </c>
      <c r="W6" s="34">
        <f t="shared" si="0"/>
        <v>45403</v>
      </c>
      <c r="X6" s="34">
        <f t="shared" si="0"/>
        <v>45404</v>
      </c>
      <c r="Y6" s="34">
        <f t="shared" si="0"/>
        <v>45405</v>
      </c>
      <c r="Z6" s="34">
        <f t="shared" si="0"/>
        <v>45406</v>
      </c>
      <c r="AA6" s="34">
        <f t="shared" si="0"/>
        <v>45407</v>
      </c>
      <c r="AB6" s="34">
        <f t="shared" si="0"/>
        <v>45408</v>
      </c>
      <c r="AC6" s="34">
        <f t="shared" si="0"/>
        <v>45409</v>
      </c>
      <c r="AD6" s="34">
        <f t="shared" si="0"/>
        <v>45410</v>
      </c>
      <c r="AE6" s="34">
        <f>IF(AD6="","",IF(AD6+1&gt;EOMONTH($C$6,0),"",AD6+1))</f>
        <v>45411</v>
      </c>
      <c r="AF6" s="34">
        <f t="shared" ref="AF6:AG6" si="1">IF(AE6="","",IF(AE6+1&gt;EOMONTH($C$6,0),"",AE6+1))</f>
        <v>45412</v>
      </c>
      <c r="AG6" s="104" t="str">
        <f t="shared" si="1"/>
        <v/>
      </c>
      <c r="AH6" s="374" t="s">
        <v>23</v>
      </c>
      <c r="AI6" s="355" t="s">
        <v>24</v>
      </c>
      <c r="AJ6" s="338" t="s">
        <v>25</v>
      </c>
      <c r="AK6" s="334" t="s">
        <v>30</v>
      </c>
      <c r="AL6" s="334" t="s">
        <v>48</v>
      </c>
      <c r="AM6" s="340" t="s">
        <v>26</v>
      </c>
      <c r="AN6" s="190"/>
      <c r="AO6" s="190"/>
      <c r="AP6" s="342" t="s">
        <v>27</v>
      </c>
      <c r="AQ6" s="328" t="s">
        <v>28</v>
      </c>
      <c r="AR6" s="330" t="s">
        <v>29</v>
      </c>
      <c r="AS6" s="372" t="s">
        <v>36</v>
      </c>
      <c r="AT6" s="400" t="s">
        <v>35</v>
      </c>
      <c r="AU6" s="401"/>
      <c r="AV6" s="401"/>
      <c r="AW6" s="401"/>
      <c r="AX6" s="225"/>
    </row>
    <row r="7" spans="1:50" ht="18" customHeight="1" thickTop="1" thickBot="1" x14ac:dyDescent="0.3">
      <c r="B7" s="164"/>
      <c r="C7" s="162">
        <f>WEEKDAY(C6)</f>
        <v>2</v>
      </c>
      <c r="D7" s="162">
        <f t="shared" ref="D7:AD7" si="2">WEEKDAY(D6)</f>
        <v>3</v>
      </c>
      <c r="E7" s="162">
        <f t="shared" si="2"/>
        <v>4</v>
      </c>
      <c r="F7" s="162">
        <f t="shared" si="2"/>
        <v>5</v>
      </c>
      <c r="G7" s="162">
        <f t="shared" si="2"/>
        <v>6</v>
      </c>
      <c r="H7" s="162">
        <f t="shared" si="2"/>
        <v>7</v>
      </c>
      <c r="I7" s="162">
        <f t="shared" si="2"/>
        <v>1</v>
      </c>
      <c r="J7" s="162">
        <f t="shared" si="2"/>
        <v>2</v>
      </c>
      <c r="K7" s="162">
        <f t="shared" si="2"/>
        <v>3</v>
      </c>
      <c r="L7" s="162">
        <f t="shared" si="2"/>
        <v>4</v>
      </c>
      <c r="M7" s="162">
        <f t="shared" si="2"/>
        <v>5</v>
      </c>
      <c r="N7" s="162">
        <f t="shared" si="2"/>
        <v>6</v>
      </c>
      <c r="O7" s="162">
        <f t="shared" si="2"/>
        <v>7</v>
      </c>
      <c r="P7" s="162">
        <f t="shared" si="2"/>
        <v>1</v>
      </c>
      <c r="Q7" s="162">
        <f t="shared" si="2"/>
        <v>2</v>
      </c>
      <c r="R7" s="162">
        <f t="shared" si="2"/>
        <v>3</v>
      </c>
      <c r="S7" s="162">
        <f t="shared" si="2"/>
        <v>4</v>
      </c>
      <c r="T7" s="162">
        <f t="shared" si="2"/>
        <v>5</v>
      </c>
      <c r="U7" s="162">
        <f t="shared" si="2"/>
        <v>6</v>
      </c>
      <c r="V7" s="162">
        <f t="shared" si="2"/>
        <v>7</v>
      </c>
      <c r="W7" s="162">
        <f t="shared" si="2"/>
        <v>1</v>
      </c>
      <c r="X7" s="162">
        <f t="shared" si="2"/>
        <v>2</v>
      </c>
      <c r="Y7" s="162">
        <f t="shared" si="2"/>
        <v>3</v>
      </c>
      <c r="Z7" s="162">
        <f t="shared" si="2"/>
        <v>4</v>
      </c>
      <c r="AA7" s="162">
        <f t="shared" si="2"/>
        <v>5</v>
      </c>
      <c r="AB7" s="162">
        <f t="shared" si="2"/>
        <v>6</v>
      </c>
      <c r="AC7" s="162">
        <f t="shared" si="2"/>
        <v>7</v>
      </c>
      <c r="AD7" s="162">
        <f t="shared" si="2"/>
        <v>1</v>
      </c>
      <c r="AE7" s="162">
        <f>IF(AD6="","",IF(AD6+1&gt;EOMONTH($C$6,0),"",AD6+1))</f>
        <v>45411</v>
      </c>
      <c r="AF7" s="162">
        <f t="shared" ref="AF7:AG7" si="3">IF(AE6="","",IF(AE6+1&gt;EOMONTH($C$6,0),"",AE6+1))</f>
        <v>45412</v>
      </c>
      <c r="AG7" s="163" t="str">
        <f t="shared" si="3"/>
        <v/>
      </c>
      <c r="AH7" s="375"/>
      <c r="AI7" s="356"/>
      <c r="AJ7" s="339"/>
      <c r="AK7" s="335"/>
      <c r="AL7" s="335"/>
      <c r="AM7" s="341"/>
      <c r="AN7" s="190"/>
      <c r="AO7" s="190"/>
      <c r="AP7" s="343"/>
      <c r="AQ7" s="329"/>
      <c r="AR7" s="331"/>
      <c r="AS7" s="373"/>
      <c r="AT7" s="142" t="s">
        <v>27</v>
      </c>
      <c r="AU7" s="236" t="s">
        <v>31</v>
      </c>
      <c r="AV7" s="147" t="s">
        <v>32</v>
      </c>
      <c r="AW7" s="148" t="s">
        <v>37</v>
      </c>
      <c r="AX7" s="143" t="s">
        <v>33</v>
      </c>
    </row>
    <row r="8" spans="1:50" ht="18" customHeight="1" thickTop="1" x14ac:dyDescent="0.3">
      <c r="B8" s="107"/>
      <c r="C8" s="110"/>
      <c r="D8" s="110"/>
      <c r="E8" s="110"/>
      <c r="F8" s="110"/>
      <c r="G8" s="110"/>
      <c r="H8" s="110"/>
      <c r="I8" s="110"/>
      <c r="J8" s="43"/>
      <c r="K8" s="43"/>
      <c r="L8" s="43"/>
      <c r="M8" s="43"/>
      <c r="N8" s="108"/>
      <c r="O8" s="43"/>
      <c r="P8" s="108"/>
      <c r="Q8" s="43"/>
      <c r="R8" s="43"/>
      <c r="S8" s="108"/>
      <c r="T8" s="43"/>
      <c r="U8" s="43"/>
      <c r="V8" s="43"/>
      <c r="W8" s="43"/>
      <c r="X8" s="43"/>
      <c r="Y8" s="43"/>
      <c r="Z8" s="43"/>
      <c r="AA8" s="108"/>
      <c r="AB8" s="43"/>
      <c r="AC8" s="43"/>
      <c r="AD8" s="43"/>
      <c r="AE8" s="43"/>
      <c r="AF8" s="108"/>
      <c r="AG8" s="153"/>
      <c r="AH8" s="161">
        <f t="shared" ref="AH8:AH22" si="4">SUM(AI8:AM8,AL8:AL8)</f>
        <v>0</v>
      </c>
      <c r="AI8" s="135">
        <f t="shared" ref="AI8:AI22" si="5">COUNTIF(C8:AG8,"J")</f>
        <v>0</v>
      </c>
      <c r="AJ8" s="123">
        <f t="shared" ref="AJ8:AJ22" si="6">COUNTIF(C8:AG8,"N")</f>
        <v>0</v>
      </c>
      <c r="AK8" s="181">
        <f t="shared" ref="AK8:AK22" si="7">COUNTIF(B8:AF8,"JF")</f>
        <v>0</v>
      </c>
      <c r="AL8" s="181">
        <f t="shared" ref="AL8:AL22" si="8">COUNTIF(C8:AG8,"NF")</f>
        <v>0</v>
      </c>
      <c r="AM8" s="192">
        <f t="shared" ref="AM8:AM22" si="9">COUNTIF(C8:AG8,"F")</f>
        <v>0</v>
      </c>
      <c r="AN8" s="191"/>
      <c r="AO8" s="191"/>
      <c r="AP8" s="194">
        <f t="shared" ref="AP8:AP22" si="10">COUNTIF(C8:AG8,"RC")</f>
        <v>0</v>
      </c>
      <c r="AQ8" s="130">
        <f t="shared" ref="AQ8:AQ22" si="11">COUNTIF(C8:AG8,"R")</f>
        <v>0</v>
      </c>
      <c r="AR8" s="10">
        <f t="shared" ref="AR8:AR22" si="12">COUNTIF(C8:AG8,"CP")</f>
        <v>0</v>
      </c>
      <c r="AS8" s="196">
        <f t="shared" ref="AS8:AS22" si="13">COUNTIF(C8:AG8,"AM")</f>
        <v>0</v>
      </c>
      <c r="AT8" s="185">
        <f>SUM('1 MAI'!AP8,'1 JUIN'!AP8,'1 JUILLET'!AP8,'1 AOUT'!AP8,'1 SEPTEMBRE'!AP8,'1 OCTOBRE'!AP8,'1 NOVEMBRE'!AP8,'1 DECEMBRE'!AP8,JANVIER!AP8,FEVRIER!AP8,MARS!AP8,AVRIL!AP8)</f>
        <v>0</v>
      </c>
      <c r="AU8" s="237">
        <f>SUM('1 OCTOBRE'!AT8,'1 NOVEMBRE'!AH8,'1 DECEMBRE'!AH8,JANVIER!AH8,FEVRIER!AH8,MARS!AH8,AVRIL!AH8)</f>
        <v>0</v>
      </c>
      <c r="AV8" s="144">
        <f>SUM('1 MAI'!AR8,'1 JUIN'!AR8,'1 JUILLET'!AR8,'1 AOUT'!AR8,'1 SEPTEMBRE'!AR8,'1 OCTOBRE'!AR8,'1 NOVEMBRE'!AR8,'1 DECEMBRE'!AR8,JANVIER!AR8,FEVRIER!AR8,MARS!AR8,AVRIL!AR8)</f>
        <v>0</v>
      </c>
      <c r="AW8" s="145">
        <f>SUM('1 MAI'!AS8,'1 JUIN'!AS8,'1 JUILLET'!AS8,'1 AOUT'!AS8,'1 SEPTEMBRE'!AS8,'1 OCTOBRE'!AS8,'1 NOVEMBRE'!AS8,'1 DECEMBRE'!AS8,JANVIER!AS8,FEVRIER!AS8,MARS!AS8,AVRIL!AS8)</f>
        <v>0</v>
      </c>
      <c r="AX8" s="146">
        <f>SUM('1 MAI'!AK8:AL8,'1 JUIN'!AK8:AL8,'1 JUILLET'!AK8:AL8,'1 AOUT'!AK8:AL8,'1 SEPTEMBRE'!AK8:AL8,'1 OCTOBRE'!AK8:AL8,'1 NOVEMBRE'!AK8:AL8,'1 DECEMBRE'!AK8:AL8,JANVIER!AK8:AL8,FEVRIER!AK8:AL8,MARS!AK8:AL8,AVRIL!AK8:AL8)</f>
        <v>0</v>
      </c>
    </row>
    <row r="9" spans="1:50" ht="18" customHeight="1" x14ac:dyDescent="0.3">
      <c r="B9" s="41"/>
      <c r="C9" s="42"/>
      <c r="D9" s="42"/>
      <c r="E9" s="42"/>
      <c r="F9" s="42"/>
      <c r="G9" s="42"/>
      <c r="H9" s="42"/>
      <c r="I9" s="42"/>
      <c r="J9" s="42"/>
      <c r="K9" s="44"/>
      <c r="L9" s="44"/>
      <c r="M9" s="42"/>
      <c r="N9" s="42"/>
      <c r="O9" s="42"/>
      <c r="P9" s="42"/>
      <c r="Q9" s="42"/>
      <c r="R9" s="42"/>
      <c r="S9" s="42"/>
      <c r="T9" s="45"/>
      <c r="U9" s="45"/>
      <c r="V9" s="45"/>
      <c r="W9" s="45"/>
      <c r="X9" s="45"/>
      <c r="Y9" s="45"/>
      <c r="Z9" s="56"/>
      <c r="AA9" s="42"/>
      <c r="AB9" s="42"/>
      <c r="AC9" s="45"/>
      <c r="AD9" s="42"/>
      <c r="AE9" s="42"/>
      <c r="AF9" s="42"/>
      <c r="AG9" s="76"/>
      <c r="AH9" s="161">
        <f t="shared" si="4"/>
        <v>0</v>
      </c>
      <c r="AI9" s="135">
        <f t="shared" si="5"/>
        <v>0</v>
      </c>
      <c r="AJ9" s="123">
        <f t="shared" si="6"/>
        <v>0</v>
      </c>
      <c r="AK9" s="182">
        <f t="shared" si="7"/>
        <v>0</v>
      </c>
      <c r="AL9" s="182">
        <f t="shared" si="8"/>
        <v>0</v>
      </c>
      <c r="AM9" s="192">
        <f t="shared" si="9"/>
        <v>0</v>
      </c>
      <c r="AN9" s="191"/>
      <c r="AO9" s="191"/>
      <c r="AP9" s="194">
        <f t="shared" si="10"/>
        <v>0</v>
      </c>
      <c r="AQ9" s="130">
        <f t="shared" si="11"/>
        <v>0</v>
      </c>
      <c r="AR9" s="10">
        <f t="shared" si="12"/>
        <v>0</v>
      </c>
      <c r="AS9" s="196">
        <f t="shared" si="13"/>
        <v>0</v>
      </c>
      <c r="AT9" s="185">
        <f>SUM('1 MAI'!AP9,'1 JUIN'!AP9,'1 JUILLET'!AP9,'1 AOUT'!AP9,'1 SEPTEMBRE'!AP9,'1 OCTOBRE'!AP9,'1 NOVEMBRE'!AP9,'1 DECEMBRE'!AP9,JANVIER!AP9,FEVRIER!AP9,MARS!AP9,AVRIL!AP9)</f>
        <v>0</v>
      </c>
      <c r="AU9" s="237">
        <f>SUM('1 OCTOBRE'!AT9,'1 NOVEMBRE'!AH9,'1 DECEMBRE'!AH9,JANVIER!AH9,FEVRIER!AH9,MARS!AH9,AVRIL!AH9)</f>
        <v>0</v>
      </c>
      <c r="AV9" s="144">
        <f>SUM('1 MAI'!AR9,'1 JUIN'!AR9,'1 JUILLET'!AR9,'1 AOUT'!AR9,'1 SEPTEMBRE'!AR9,'1 OCTOBRE'!AR9,'1 NOVEMBRE'!AR9,'1 DECEMBRE'!AR9,JANVIER!AR9,FEVRIER!AR9,MARS!AR9,AVRIL!AR9)</f>
        <v>0</v>
      </c>
      <c r="AW9" s="145">
        <f>SUM('1 MAI'!AS9,'1 JUIN'!AS9,'1 JUILLET'!AS9,'1 AOUT'!AS9,'1 SEPTEMBRE'!AS9,'1 OCTOBRE'!AS9,'1 NOVEMBRE'!AS9,'1 DECEMBRE'!AS9,JANVIER!AS9,FEVRIER!AS9,MARS!AS9,AVRIL!AS9)</f>
        <v>0</v>
      </c>
      <c r="AX9" s="146">
        <f>SUM('1 MAI'!AK9:AL9,'1 JUIN'!AK9:AL9,'1 JUILLET'!AK9:AL9,'1 AOUT'!AK9:AL9,'1 SEPTEMBRE'!AK9:AL9,'1 OCTOBRE'!AK9:AL9,'1 NOVEMBRE'!AK9:AL9,'1 DECEMBRE'!AK9:AL9,JANVIER!AK9:AL9,FEVRIER!AK9:AL9,MARS!AK9:AL9,AVRIL!AK9:AL9)</f>
        <v>0</v>
      </c>
    </row>
    <row r="10" spans="1:50" ht="18" customHeight="1" x14ac:dyDescent="0.3">
      <c r="B10" s="109"/>
      <c r="C10" s="42"/>
      <c r="D10" s="42"/>
      <c r="E10" s="42"/>
      <c r="F10" s="42"/>
      <c r="G10" s="42"/>
      <c r="H10" s="42"/>
      <c r="I10" s="42"/>
      <c r="J10" s="44"/>
      <c r="K10" s="44"/>
      <c r="L10" s="44"/>
      <c r="M10" s="45"/>
      <c r="N10" s="45"/>
      <c r="O10" s="45"/>
      <c r="P10" s="45"/>
      <c r="Q10" s="42"/>
      <c r="R10" s="42"/>
      <c r="S10" s="42"/>
      <c r="T10" s="42"/>
      <c r="U10" s="42"/>
      <c r="V10" s="42"/>
      <c r="W10" s="42"/>
      <c r="X10" s="42"/>
      <c r="Y10" s="42"/>
      <c r="Z10" s="42"/>
      <c r="AA10" s="42"/>
      <c r="AB10" s="42"/>
      <c r="AC10" s="42"/>
      <c r="AD10" s="42"/>
      <c r="AE10" s="42"/>
      <c r="AF10" s="42"/>
      <c r="AG10" s="76"/>
      <c r="AH10" s="161">
        <f t="shared" si="4"/>
        <v>0</v>
      </c>
      <c r="AI10" s="135">
        <f t="shared" si="5"/>
        <v>0</v>
      </c>
      <c r="AJ10" s="123">
        <f t="shared" si="6"/>
        <v>0</v>
      </c>
      <c r="AK10" s="182">
        <f t="shared" si="7"/>
        <v>0</v>
      </c>
      <c r="AL10" s="182">
        <f t="shared" si="8"/>
        <v>0</v>
      </c>
      <c r="AM10" s="192">
        <f t="shared" si="9"/>
        <v>0</v>
      </c>
      <c r="AN10" s="191"/>
      <c r="AO10" s="191"/>
      <c r="AP10" s="194">
        <f t="shared" si="10"/>
        <v>0</v>
      </c>
      <c r="AQ10" s="130">
        <f t="shared" si="11"/>
        <v>0</v>
      </c>
      <c r="AR10" s="10">
        <f t="shared" si="12"/>
        <v>0</v>
      </c>
      <c r="AS10" s="196">
        <f t="shared" si="13"/>
        <v>0</v>
      </c>
      <c r="AT10" s="185">
        <f>SUM('1 MAI'!AP10,'1 JUIN'!AP10,'1 JUILLET'!AP10,'1 AOUT'!AP10,'1 SEPTEMBRE'!AP10,'1 OCTOBRE'!AP10,'1 NOVEMBRE'!AP10,'1 DECEMBRE'!AP10,JANVIER!AP10,FEVRIER!AP10,MARS!AP10,AVRIL!AP10)</f>
        <v>0</v>
      </c>
      <c r="AU10" s="237">
        <f>SUM('1 OCTOBRE'!AT10,'1 NOVEMBRE'!AH10,'1 DECEMBRE'!AH10,JANVIER!AH10,FEVRIER!AH10,MARS!AH10,AVRIL!AH10)</f>
        <v>0</v>
      </c>
      <c r="AV10" s="144">
        <f>SUM('1 MAI'!AR10,'1 JUIN'!AR10,'1 JUILLET'!AR10,'1 AOUT'!AR10,'1 SEPTEMBRE'!AR10,'1 OCTOBRE'!AR10,'1 NOVEMBRE'!AR10,'1 DECEMBRE'!AR10,JANVIER!AR10,FEVRIER!AR10,MARS!AR10,AVRIL!AR10)</f>
        <v>0</v>
      </c>
      <c r="AW10" s="145">
        <f>SUM('1 MAI'!AS10,'1 JUIN'!AS10,'1 JUILLET'!AS10,'1 AOUT'!AS10,'1 SEPTEMBRE'!AS10,'1 OCTOBRE'!AS10,'1 NOVEMBRE'!AS10,'1 DECEMBRE'!AS10,JANVIER!AS10,FEVRIER!AS10,MARS!AS10,AVRIL!AS10)</f>
        <v>0</v>
      </c>
      <c r="AX10" s="146">
        <f>SUM('1 MAI'!AK10:AL10,'1 JUIN'!AK10:AL10,'1 JUILLET'!AK10:AL10,'1 AOUT'!AK10:AL10,'1 SEPTEMBRE'!AK10:AL10,'1 OCTOBRE'!AK10:AL10,'1 NOVEMBRE'!AK10:AL10,'1 DECEMBRE'!AK10:AL10,JANVIER!AK10:AL10,FEVRIER!AK10:AL10,MARS!AK10:AL10,AVRIL!AK10:AL10)</f>
        <v>0</v>
      </c>
    </row>
    <row r="11" spans="1:50" ht="18" customHeight="1" x14ac:dyDescent="0.3">
      <c r="B11" s="109"/>
      <c r="C11" s="45"/>
      <c r="D11" s="42"/>
      <c r="E11" s="42"/>
      <c r="F11" s="42"/>
      <c r="G11" s="45"/>
      <c r="H11" s="42"/>
      <c r="I11" s="42"/>
      <c r="J11" s="42"/>
      <c r="K11" s="42"/>
      <c r="L11" s="42"/>
      <c r="M11" s="42"/>
      <c r="N11" s="42"/>
      <c r="O11" s="42"/>
      <c r="P11" s="42"/>
      <c r="Q11" s="42"/>
      <c r="R11" s="42"/>
      <c r="S11" s="42"/>
      <c r="T11" s="42"/>
      <c r="U11" s="42"/>
      <c r="V11" s="42"/>
      <c r="W11" s="45"/>
      <c r="X11" s="42"/>
      <c r="Y11" s="42"/>
      <c r="Z11" s="42"/>
      <c r="AA11" s="45"/>
      <c r="AB11" s="42"/>
      <c r="AC11" s="42"/>
      <c r="AD11" s="42"/>
      <c r="AE11" s="45"/>
      <c r="AF11" s="42"/>
      <c r="AG11" s="76"/>
      <c r="AH11" s="161">
        <f t="shared" si="4"/>
        <v>0</v>
      </c>
      <c r="AI11" s="135">
        <f t="shared" si="5"/>
        <v>0</v>
      </c>
      <c r="AJ11" s="123">
        <f t="shared" si="6"/>
        <v>0</v>
      </c>
      <c r="AK11" s="182">
        <f t="shared" si="7"/>
        <v>0</v>
      </c>
      <c r="AL11" s="182">
        <f t="shared" si="8"/>
        <v>0</v>
      </c>
      <c r="AM11" s="192">
        <f t="shared" si="9"/>
        <v>0</v>
      </c>
      <c r="AN11" s="191"/>
      <c r="AO11" s="191"/>
      <c r="AP11" s="194">
        <f t="shared" si="10"/>
        <v>0</v>
      </c>
      <c r="AQ11" s="130">
        <f t="shared" si="11"/>
        <v>0</v>
      </c>
      <c r="AR11" s="10">
        <f t="shared" si="12"/>
        <v>0</v>
      </c>
      <c r="AS11" s="196">
        <f t="shared" si="13"/>
        <v>0</v>
      </c>
      <c r="AT11" s="185">
        <f>SUM('1 MAI'!AP11,'1 JUIN'!AP11,'1 JUILLET'!AP11,'1 AOUT'!AP11,'1 SEPTEMBRE'!AP11,'1 OCTOBRE'!AP11,'1 NOVEMBRE'!AP11,'1 DECEMBRE'!AP11,JANVIER!AP11,FEVRIER!AP11,MARS!AP11,AVRIL!AP11)</f>
        <v>0</v>
      </c>
      <c r="AU11" s="237">
        <f>SUM('1 OCTOBRE'!AT11,'1 NOVEMBRE'!AH11,'1 DECEMBRE'!AH11,JANVIER!AH11,FEVRIER!AH11,MARS!AH11,AVRIL!AH11)</f>
        <v>0</v>
      </c>
      <c r="AV11" s="144">
        <f>SUM('1 MAI'!AR11,'1 JUIN'!AR11,'1 JUILLET'!AR11,'1 AOUT'!AR11,'1 SEPTEMBRE'!AR11,'1 OCTOBRE'!AR11,'1 NOVEMBRE'!AR11,'1 DECEMBRE'!AR11,JANVIER!AR11,FEVRIER!AR11,MARS!AR11,AVRIL!AR11)</f>
        <v>0</v>
      </c>
      <c r="AW11" s="145">
        <f>SUM('1 MAI'!AS11,'1 JUIN'!AS11,'1 JUILLET'!AS11,'1 AOUT'!AS11,'1 SEPTEMBRE'!AS11,'1 OCTOBRE'!AS11,'1 NOVEMBRE'!AS11,'1 DECEMBRE'!AS11,JANVIER!AS11,FEVRIER!AS11,MARS!AS11,AVRIL!AS11)</f>
        <v>0</v>
      </c>
      <c r="AX11" s="146">
        <f>SUM('1 MAI'!AK11:AL11,'1 JUIN'!AK11:AL11,'1 JUILLET'!AK11:AL11,'1 AOUT'!AK11:AL11,'1 SEPTEMBRE'!AK11:AL11,'1 OCTOBRE'!AK11:AL11,'1 NOVEMBRE'!AK11:AL11,'1 DECEMBRE'!AK11:AL11,JANVIER!AK11:AL11,FEVRIER!AK11:AL11,MARS!AK11:AL11,AVRIL!AK11:AL11)</f>
        <v>0</v>
      </c>
    </row>
    <row r="12" spans="1:50" ht="18" customHeight="1" x14ac:dyDescent="0.3">
      <c r="B12" s="109"/>
      <c r="C12" s="42"/>
      <c r="D12" s="42"/>
      <c r="E12" s="42"/>
      <c r="F12" s="42"/>
      <c r="G12" s="42"/>
      <c r="H12" s="42"/>
      <c r="I12" s="42"/>
      <c r="J12" s="42"/>
      <c r="K12" s="45"/>
      <c r="L12" s="45"/>
      <c r="M12" s="45"/>
      <c r="N12" s="45"/>
      <c r="O12" s="45"/>
      <c r="P12" s="45"/>
      <c r="Q12" s="45"/>
      <c r="R12" s="42"/>
      <c r="S12" s="42"/>
      <c r="T12" s="42"/>
      <c r="U12" s="42"/>
      <c r="V12" s="42"/>
      <c r="W12" s="42"/>
      <c r="X12" s="42"/>
      <c r="Y12" s="42"/>
      <c r="Z12" s="42"/>
      <c r="AA12" s="42"/>
      <c r="AB12" s="42"/>
      <c r="AC12" s="42"/>
      <c r="AD12" s="42"/>
      <c r="AE12" s="42"/>
      <c r="AF12" s="42"/>
      <c r="AG12" s="76"/>
      <c r="AH12" s="161">
        <f t="shared" si="4"/>
        <v>0</v>
      </c>
      <c r="AI12" s="135">
        <f t="shared" si="5"/>
        <v>0</v>
      </c>
      <c r="AJ12" s="123">
        <f t="shared" si="6"/>
        <v>0</v>
      </c>
      <c r="AK12" s="182">
        <f t="shared" si="7"/>
        <v>0</v>
      </c>
      <c r="AL12" s="182">
        <f t="shared" si="8"/>
        <v>0</v>
      </c>
      <c r="AM12" s="192">
        <f t="shared" si="9"/>
        <v>0</v>
      </c>
      <c r="AN12" s="191"/>
      <c r="AO12" s="191"/>
      <c r="AP12" s="194">
        <f t="shared" si="10"/>
        <v>0</v>
      </c>
      <c r="AQ12" s="130">
        <f t="shared" si="11"/>
        <v>0</v>
      </c>
      <c r="AR12" s="10">
        <f t="shared" si="12"/>
        <v>0</v>
      </c>
      <c r="AS12" s="196">
        <f t="shared" si="13"/>
        <v>0</v>
      </c>
      <c r="AT12" s="185">
        <f>SUM('1 MAI'!AP12,'1 JUIN'!AP12,'1 JUILLET'!AP12,'1 AOUT'!AP12,'1 SEPTEMBRE'!AP12,'1 OCTOBRE'!AP12,'1 NOVEMBRE'!AP12,'1 DECEMBRE'!AP12,JANVIER!AP12,FEVRIER!AP12,MARS!AP12,AVRIL!AP12)</f>
        <v>0</v>
      </c>
      <c r="AU12" s="237">
        <f>SUM('1 OCTOBRE'!AT12,'1 NOVEMBRE'!AH12,'1 DECEMBRE'!AH12,JANVIER!AH12,FEVRIER!AH12,MARS!AH12,AVRIL!AH12)</f>
        <v>0</v>
      </c>
      <c r="AV12" s="144">
        <f>SUM('1 MAI'!AR12,'1 JUIN'!AR12,'1 JUILLET'!AR12,'1 AOUT'!AR12,'1 SEPTEMBRE'!AR12,'1 OCTOBRE'!AR12,'1 NOVEMBRE'!AR12,'1 DECEMBRE'!AR12,JANVIER!AR12,FEVRIER!AR12,MARS!AR12,AVRIL!AR12)</f>
        <v>0</v>
      </c>
      <c r="AW12" s="145">
        <f>SUM('1 MAI'!AS12,'1 JUIN'!AS12,'1 JUILLET'!AS12,'1 AOUT'!AS12,'1 SEPTEMBRE'!AS12,'1 OCTOBRE'!AS12,'1 NOVEMBRE'!AS12,'1 DECEMBRE'!AS12,JANVIER!AS12,FEVRIER!AS12,MARS!AS12,AVRIL!AS12)</f>
        <v>0</v>
      </c>
      <c r="AX12" s="146">
        <f>SUM('1 MAI'!AK12:AL12,'1 JUIN'!AK12:AL12,'1 JUILLET'!AK12:AL12,'1 AOUT'!AK12:AL12,'1 SEPTEMBRE'!AK12:AL12,'1 OCTOBRE'!AK12:AL12,'1 NOVEMBRE'!AK12:AL12,'1 DECEMBRE'!AK12:AL12,JANVIER!AK12:AL12,FEVRIER!AK12:AL12,MARS!AK12:AL12,AVRIL!AK12:AL12)</f>
        <v>0</v>
      </c>
    </row>
    <row r="13" spans="1:50" ht="18" customHeight="1" x14ac:dyDescent="0.3">
      <c r="B13" s="109"/>
      <c r="C13" s="42"/>
      <c r="D13" s="42"/>
      <c r="E13" s="42"/>
      <c r="F13" s="42"/>
      <c r="G13" s="42"/>
      <c r="H13" s="42"/>
      <c r="I13" s="42"/>
      <c r="J13" s="42"/>
      <c r="K13" s="42"/>
      <c r="L13" s="42"/>
      <c r="M13" s="42"/>
      <c r="N13" s="42"/>
      <c r="O13" s="42"/>
      <c r="P13" s="42"/>
      <c r="Q13" s="42"/>
      <c r="R13" s="42"/>
      <c r="S13" s="42"/>
      <c r="T13" s="42"/>
      <c r="U13" s="42"/>
      <c r="V13" s="42"/>
      <c r="W13" s="42"/>
      <c r="X13" s="42"/>
      <c r="Y13" s="42"/>
      <c r="Z13" s="57"/>
      <c r="AA13" s="42"/>
      <c r="AB13" s="42"/>
      <c r="AC13" s="45"/>
      <c r="AD13" s="42"/>
      <c r="AE13" s="42"/>
      <c r="AF13" s="42"/>
      <c r="AG13" s="77"/>
      <c r="AH13" s="161">
        <f t="shared" si="4"/>
        <v>0</v>
      </c>
      <c r="AI13" s="135">
        <f t="shared" si="5"/>
        <v>0</v>
      </c>
      <c r="AJ13" s="123">
        <f t="shared" si="6"/>
        <v>0</v>
      </c>
      <c r="AK13" s="182">
        <f t="shared" si="7"/>
        <v>0</v>
      </c>
      <c r="AL13" s="182">
        <f t="shared" si="8"/>
        <v>0</v>
      </c>
      <c r="AM13" s="192">
        <f t="shared" si="9"/>
        <v>0</v>
      </c>
      <c r="AN13" s="191"/>
      <c r="AO13" s="191"/>
      <c r="AP13" s="194">
        <f t="shared" si="10"/>
        <v>0</v>
      </c>
      <c r="AQ13" s="130">
        <f t="shared" si="11"/>
        <v>0</v>
      </c>
      <c r="AR13" s="10">
        <f t="shared" si="12"/>
        <v>0</v>
      </c>
      <c r="AS13" s="196">
        <f t="shared" si="13"/>
        <v>0</v>
      </c>
      <c r="AT13" s="185">
        <f>SUM('1 MAI'!AP13,'1 JUIN'!AP13,'1 JUILLET'!AP13,'1 AOUT'!AP13,'1 SEPTEMBRE'!AP13,'1 OCTOBRE'!AP13,'1 NOVEMBRE'!AP13,'1 DECEMBRE'!AP13,JANVIER!AP13,FEVRIER!AP13,MARS!AP13,AVRIL!AP13)</f>
        <v>0</v>
      </c>
      <c r="AU13" s="237">
        <f>SUM('1 OCTOBRE'!AT13,'1 NOVEMBRE'!AH13,'1 DECEMBRE'!AH13,JANVIER!AH13,FEVRIER!AH13,MARS!AH13,AVRIL!AH13)</f>
        <v>0</v>
      </c>
      <c r="AV13" s="144">
        <f>SUM('1 MAI'!AR13,'1 JUIN'!AR13,'1 JUILLET'!AR13,'1 AOUT'!AR13,'1 SEPTEMBRE'!AR13,'1 OCTOBRE'!AR13,'1 NOVEMBRE'!AR13,'1 DECEMBRE'!AR13,JANVIER!AR13,FEVRIER!AR13,MARS!AR13,AVRIL!AR13)</f>
        <v>0</v>
      </c>
      <c r="AW13" s="145">
        <f>SUM('1 MAI'!AS13,'1 JUIN'!AS13,'1 JUILLET'!AS13,'1 AOUT'!AS13,'1 SEPTEMBRE'!AS13,'1 OCTOBRE'!AS13,'1 NOVEMBRE'!AS13,'1 DECEMBRE'!AS13,JANVIER!AS13,FEVRIER!AS13,MARS!AS13,AVRIL!AS13)</f>
        <v>0</v>
      </c>
      <c r="AX13" s="146">
        <f>SUM('1 MAI'!AK13:AL13,'1 JUIN'!AK13:AL13,'1 JUILLET'!AK13:AL13,'1 AOUT'!AK13:AL13,'1 SEPTEMBRE'!AK13:AL13,'1 OCTOBRE'!AK13:AL13,'1 NOVEMBRE'!AK13:AL13,'1 DECEMBRE'!AK13:AL13,JANVIER!AK13:AL13,FEVRIER!AK13:AL13,MARS!AK13:AL13,AVRIL!AK13:AL13)</f>
        <v>0</v>
      </c>
    </row>
    <row r="14" spans="1:50" ht="18" customHeight="1" x14ac:dyDescent="0.25">
      <c r="B14" s="109"/>
      <c r="C14" s="42"/>
      <c r="D14" s="42"/>
      <c r="E14" s="42"/>
      <c r="F14" s="42"/>
      <c r="G14" s="42"/>
      <c r="H14" s="42"/>
      <c r="I14" s="42"/>
      <c r="J14" s="42"/>
      <c r="K14" s="42"/>
      <c r="L14" s="42"/>
      <c r="M14" s="42"/>
      <c r="N14" s="42"/>
      <c r="O14" s="42"/>
      <c r="P14" s="42"/>
      <c r="Q14" s="42"/>
      <c r="R14" s="42"/>
      <c r="S14" s="42"/>
      <c r="T14" s="42"/>
      <c r="U14" s="42"/>
      <c r="V14" s="42"/>
      <c r="W14" s="42"/>
      <c r="X14" s="42"/>
      <c r="Y14" s="42"/>
      <c r="Z14" s="42"/>
      <c r="AA14" s="42"/>
      <c r="AB14" s="42"/>
      <c r="AC14" s="42"/>
      <c r="AD14" s="42"/>
      <c r="AE14" s="42"/>
      <c r="AF14" s="42"/>
      <c r="AG14" s="76"/>
      <c r="AH14" s="161">
        <f t="shared" si="4"/>
        <v>0</v>
      </c>
      <c r="AI14" s="135">
        <f t="shared" si="5"/>
        <v>0</v>
      </c>
      <c r="AJ14" s="123">
        <f t="shared" si="6"/>
        <v>0</v>
      </c>
      <c r="AK14" s="182">
        <f t="shared" si="7"/>
        <v>0</v>
      </c>
      <c r="AL14" s="182">
        <f t="shared" si="8"/>
        <v>0</v>
      </c>
      <c r="AM14" s="192">
        <f t="shared" si="9"/>
        <v>0</v>
      </c>
      <c r="AN14" s="191"/>
      <c r="AO14" s="191"/>
      <c r="AP14" s="194">
        <f t="shared" si="10"/>
        <v>0</v>
      </c>
      <c r="AQ14" s="130">
        <f t="shared" si="11"/>
        <v>0</v>
      </c>
      <c r="AR14" s="10">
        <f t="shared" si="12"/>
        <v>0</v>
      </c>
      <c r="AS14" s="196">
        <f t="shared" si="13"/>
        <v>0</v>
      </c>
      <c r="AT14" s="185">
        <f>SUM('1 MAI'!AP14,'1 JUIN'!AP14,'1 JUILLET'!AP14,'1 AOUT'!AP14,'1 SEPTEMBRE'!AP14,'1 OCTOBRE'!AP14,'1 NOVEMBRE'!AP14,'1 DECEMBRE'!AP14,JANVIER!AP14,FEVRIER!AP14,MARS!AP14,AVRIL!AP14)</f>
        <v>0</v>
      </c>
      <c r="AU14" s="237">
        <f>SUM('1 OCTOBRE'!AT14,'1 NOVEMBRE'!AH14,'1 DECEMBRE'!AH14,JANVIER!AH14,FEVRIER!AH14,MARS!AH14,AVRIL!AH14)</f>
        <v>0</v>
      </c>
      <c r="AV14" s="144">
        <f>SUM('1 MAI'!AR14,'1 JUIN'!AR14,'1 JUILLET'!AR14,'1 AOUT'!AR14,'1 SEPTEMBRE'!AR14,'1 OCTOBRE'!AR14,'1 NOVEMBRE'!AR14,'1 DECEMBRE'!AR14,JANVIER!AR14,FEVRIER!AR14,MARS!AR14,AVRIL!AR14)</f>
        <v>0</v>
      </c>
      <c r="AW14" s="145">
        <f>SUM('1 MAI'!AS14,'1 JUIN'!AS14,'1 JUILLET'!AS14,'1 AOUT'!AS14,'1 SEPTEMBRE'!AS14,'1 OCTOBRE'!AS14,'1 NOVEMBRE'!AS14,'1 DECEMBRE'!AS14,JANVIER!AS14,FEVRIER!AS14,MARS!AS14,AVRIL!AS14)</f>
        <v>0</v>
      </c>
      <c r="AX14" s="146">
        <f>SUM('1 MAI'!AK14:AL14,'1 JUIN'!AK14:AL14,'1 JUILLET'!AK14:AL14,'1 AOUT'!AK14:AL14,'1 SEPTEMBRE'!AK14:AL14,'1 OCTOBRE'!AK14:AL14,'1 NOVEMBRE'!AK14:AL14,'1 DECEMBRE'!AK14:AL14,JANVIER!AK14:AL14,FEVRIER!AK14:AL14,MARS!AK14:AL14,AVRIL!AK14:AL14)</f>
        <v>0</v>
      </c>
    </row>
    <row r="15" spans="1:50" ht="18" customHeight="1" x14ac:dyDescent="0.3">
      <c r="B15" s="109"/>
      <c r="C15" s="45"/>
      <c r="D15" s="42"/>
      <c r="E15" s="42"/>
      <c r="F15" s="42"/>
      <c r="G15" s="42"/>
      <c r="H15" s="42"/>
      <c r="I15" s="42"/>
      <c r="J15" s="42"/>
      <c r="K15" s="42"/>
      <c r="L15" s="45"/>
      <c r="M15" s="42"/>
      <c r="N15" s="42"/>
      <c r="O15" s="42"/>
      <c r="P15" s="42"/>
      <c r="Q15" s="42"/>
      <c r="R15" s="42"/>
      <c r="S15" s="42"/>
      <c r="T15" s="42"/>
      <c r="U15" s="42"/>
      <c r="V15" s="42"/>
      <c r="W15" s="42"/>
      <c r="X15" s="42"/>
      <c r="Y15" s="42"/>
      <c r="Z15" s="42"/>
      <c r="AA15" s="42"/>
      <c r="AB15" s="42"/>
      <c r="AC15" s="42"/>
      <c r="AD15" s="42"/>
      <c r="AE15" s="45"/>
      <c r="AF15" s="42"/>
      <c r="AG15" s="76"/>
      <c r="AH15" s="161">
        <f t="shared" si="4"/>
        <v>0</v>
      </c>
      <c r="AI15" s="135">
        <f t="shared" si="5"/>
        <v>0</v>
      </c>
      <c r="AJ15" s="123">
        <f t="shared" si="6"/>
        <v>0</v>
      </c>
      <c r="AK15" s="182">
        <f t="shared" si="7"/>
        <v>0</v>
      </c>
      <c r="AL15" s="182">
        <f t="shared" si="8"/>
        <v>0</v>
      </c>
      <c r="AM15" s="192">
        <f t="shared" si="9"/>
        <v>0</v>
      </c>
      <c r="AN15" s="191"/>
      <c r="AO15" s="191"/>
      <c r="AP15" s="194">
        <f t="shared" si="10"/>
        <v>0</v>
      </c>
      <c r="AQ15" s="130">
        <f t="shared" si="11"/>
        <v>0</v>
      </c>
      <c r="AR15" s="10">
        <f t="shared" si="12"/>
        <v>0</v>
      </c>
      <c r="AS15" s="196">
        <f t="shared" si="13"/>
        <v>0</v>
      </c>
      <c r="AT15" s="185">
        <f>SUM('1 MAI'!AP15,'1 JUIN'!AP15,'1 JUILLET'!AP15,'1 AOUT'!AP15,'1 SEPTEMBRE'!AP15,'1 OCTOBRE'!AP15,'1 NOVEMBRE'!AP15,'1 DECEMBRE'!AP15,JANVIER!AP15,FEVRIER!AP15,MARS!AP15,AVRIL!AP15)</f>
        <v>0</v>
      </c>
      <c r="AU15" s="237">
        <f>SUM('1 OCTOBRE'!AT15,'1 NOVEMBRE'!AH15,'1 DECEMBRE'!AH15,JANVIER!AH15,FEVRIER!AH15,MARS!AH15,AVRIL!AH15)</f>
        <v>0</v>
      </c>
      <c r="AV15" s="144">
        <f>SUM('1 MAI'!AR15,'1 JUIN'!AR15,'1 JUILLET'!AR15,'1 AOUT'!AR15,'1 SEPTEMBRE'!AR15,'1 OCTOBRE'!AR15,'1 NOVEMBRE'!AR15,'1 DECEMBRE'!AR15,JANVIER!AR15,FEVRIER!AR15,MARS!AR15,AVRIL!AR15)</f>
        <v>0</v>
      </c>
      <c r="AW15" s="145">
        <f>SUM('1 MAI'!AS15,'1 JUIN'!AS15,'1 JUILLET'!AS15,'1 AOUT'!AS15,'1 SEPTEMBRE'!AS15,'1 OCTOBRE'!AS15,'1 NOVEMBRE'!AS15,'1 DECEMBRE'!AS15,JANVIER!AS15,FEVRIER!AS15,MARS!AS15,AVRIL!AS15)</f>
        <v>0</v>
      </c>
      <c r="AX15" s="146">
        <f>SUM('1 MAI'!AK15:AL15,'1 JUIN'!AK15:AL15,'1 JUILLET'!AK15:AL15,'1 AOUT'!AK15:AL15,'1 SEPTEMBRE'!AK15:AL15,'1 OCTOBRE'!AK15:AL15,'1 NOVEMBRE'!AK15:AL15,'1 DECEMBRE'!AK15:AL15,JANVIER!AK15:AL15,FEVRIER!AK15:AL15,MARS!AK15:AL15,AVRIL!AK15:AL15)</f>
        <v>0</v>
      </c>
    </row>
    <row r="16" spans="1:50" ht="18" customHeight="1" x14ac:dyDescent="0.3">
      <c r="B16" s="41"/>
      <c r="C16" s="42"/>
      <c r="D16" s="42"/>
      <c r="E16" s="42"/>
      <c r="F16" s="42"/>
      <c r="G16" s="42"/>
      <c r="H16" s="42"/>
      <c r="I16" s="42"/>
      <c r="J16" s="42"/>
      <c r="K16" s="42"/>
      <c r="L16" s="42"/>
      <c r="M16" s="42"/>
      <c r="N16" s="42"/>
      <c r="O16" s="42"/>
      <c r="P16" s="42"/>
      <c r="Q16" s="42"/>
      <c r="R16" s="42"/>
      <c r="S16" s="42"/>
      <c r="T16" s="42"/>
      <c r="U16" s="42"/>
      <c r="V16" s="42"/>
      <c r="W16" s="42"/>
      <c r="X16" s="42"/>
      <c r="Y16" s="42"/>
      <c r="Z16" s="42"/>
      <c r="AA16" s="42"/>
      <c r="AB16" s="45"/>
      <c r="AC16" s="45"/>
      <c r="AD16" s="42"/>
      <c r="AE16" s="42"/>
      <c r="AF16" s="42"/>
      <c r="AG16" s="76"/>
      <c r="AH16" s="161">
        <f t="shared" si="4"/>
        <v>0</v>
      </c>
      <c r="AI16" s="135">
        <f t="shared" si="5"/>
        <v>0</v>
      </c>
      <c r="AJ16" s="123">
        <f t="shared" si="6"/>
        <v>0</v>
      </c>
      <c r="AK16" s="182">
        <f t="shared" si="7"/>
        <v>0</v>
      </c>
      <c r="AL16" s="182">
        <f t="shared" si="8"/>
        <v>0</v>
      </c>
      <c r="AM16" s="192">
        <f t="shared" si="9"/>
        <v>0</v>
      </c>
      <c r="AN16" s="191"/>
      <c r="AO16" s="191"/>
      <c r="AP16" s="194">
        <f t="shared" si="10"/>
        <v>0</v>
      </c>
      <c r="AQ16" s="130">
        <f t="shared" si="11"/>
        <v>0</v>
      </c>
      <c r="AR16" s="10">
        <f t="shared" si="12"/>
        <v>0</v>
      </c>
      <c r="AS16" s="196">
        <f t="shared" si="13"/>
        <v>0</v>
      </c>
      <c r="AT16" s="185">
        <f>SUM('1 MAI'!AP16,'1 JUIN'!AP16,'1 JUILLET'!AP16,'1 AOUT'!AP16,'1 SEPTEMBRE'!AP16,'1 OCTOBRE'!AP16,'1 NOVEMBRE'!AP16,'1 DECEMBRE'!AP16,JANVIER!AP16,FEVRIER!AP16,MARS!AP16,AVRIL!AP16)</f>
        <v>0</v>
      </c>
      <c r="AU16" s="237">
        <f>SUM('1 OCTOBRE'!AT16,'1 NOVEMBRE'!AH16,'1 DECEMBRE'!AH16,JANVIER!AH16,FEVRIER!AH16,MARS!AH16,AVRIL!AH16)</f>
        <v>0</v>
      </c>
      <c r="AV16" s="144">
        <f>SUM('1 MAI'!AR16,'1 JUIN'!AR16,'1 JUILLET'!AR16,'1 AOUT'!AR16,'1 SEPTEMBRE'!AR16,'1 OCTOBRE'!AR16,'1 NOVEMBRE'!AR16,'1 DECEMBRE'!AR16,JANVIER!AR16,FEVRIER!AR16,MARS!AR16,AVRIL!AR16)</f>
        <v>0</v>
      </c>
      <c r="AW16" s="145">
        <f>SUM('1 MAI'!AS16,'1 JUIN'!AS16,'1 JUILLET'!AS16,'1 AOUT'!AS16,'1 SEPTEMBRE'!AS16,'1 OCTOBRE'!AS16,'1 NOVEMBRE'!AS16,'1 DECEMBRE'!AS16,JANVIER!AS16,FEVRIER!AS16,MARS!AS16,AVRIL!AS16)</f>
        <v>0</v>
      </c>
      <c r="AX16" s="146">
        <f>SUM('1 MAI'!AK16:AL16,'1 JUIN'!AK16:AL16,'1 JUILLET'!AK16:AL16,'1 AOUT'!AK16:AL16,'1 SEPTEMBRE'!AK16:AL16,'1 OCTOBRE'!AK16:AL16,'1 NOVEMBRE'!AK16:AL16,'1 DECEMBRE'!AK16:AL16,JANVIER!AK16:AL16,FEVRIER!AK16:AL16,MARS!AK16:AL16,AVRIL!AK16:AL16)</f>
        <v>0</v>
      </c>
    </row>
    <row r="17" spans="1:50" ht="18" customHeight="1" x14ac:dyDescent="0.25">
      <c r="B17" s="109"/>
      <c r="C17" s="42"/>
      <c r="D17" s="42"/>
      <c r="E17" s="42"/>
      <c r="F17" s="42"/>
      <c r="G17" s="42"/>
      <c r="H17" s="42"/>
      <c r="I17" s="42"/>
      <c r="J17" s="42"/>
      <c r="K17" s="42"/>
      <c r="L17" s="42"/>
      <c r="M17" s="42"/>
      <c r="N17" s="42"/>
      <c r="O17" s="42"/>
      <c r="P17" s="42"/>
      <c r="Q17" s="42"/>
      <c r="R17" s="42"/>
      <c r="S17" s="42"/>
      <c r="T17" s="42"/>
      <c r="U17" s="42"/>
      <c r="V17" s="42"/>
      <c r="W17" s="42"/>
      <c r="X17" s="42"/>
      <c r="Y17" s="42"/>
      <c r="Z17" s="42"/>
      <c r="AA17" s="42"/>
      <c r="AB17" s="42"/>
      <c r="AC17" s="42"/>
      <c r="AD17" s="42"/>
      <c r="AE17" s="42"/>
      <c r="AF17" s="42"/>
      <c r="AG17" s="76"/>
      <c r="AH17" s="161">
        <f t="shared" si="4"/>
        <v>0</v>
      </c>
      <c r="AI17" s="135">
        <f t="shared" si="5"/>
        <v>0</v>
      </c>
      <c r="AJ17" s="123">
        <f t="shared" si="6"/>
        <v>0</v>
      </c>
      <c r="AK17" s="182">
        <f t="shared" si="7"/>
        <v>0</v>
      </c>
      <c r="AL17" s="182">
        <f t="shared" si="8"/>
        <v>0</v>
      </c>
      <c r="AM17" s="192">
        <f t="shared" si="9"/>
        <v>0</v>
      </c>
      <c r="AN17" s="191"/>
      <c r="AO17" s="191"/>
      <c r="AP17" s="194">
        <f t="shared" si="10"/>
        <v>0</v>
      </c>
      <c r="AQ17" s="130">
        <f t="shared" si="11"/>
        <v>0</v>
      </c>
      <c r="AR17" s="10">
        <f t="shared" si="12"/>
        <v>0</v>
      </c>
      <c r="AS17" s="196">
        <f t="shared" si="13"/>
        <v>0</v>
      </c>
      <c r="AT17" s="185">
        <f>SUM('1 MAI'!AP17,'1 JUIN'!AP17,'1 JUILLET'!AP17,'1 AOUT'!AP17,'1 SEPTEMBRE'!AP17,'1 OCTOBRE'!AP17,'1 NOVEMBRE'!AP17,'1 DECEMBRE'!AP17,JANVIER!AP17,FEVRIER!AP17,MARS!AP17,AVRIL!AP17)</f>
        <v>0</v>
      </c>
      <c r="AU17" s="237">
        <f>SUM('1 OCTOBRE'!AT17,'1 NOVEMBRE'!AH17,'1 DECEMBRE'!AH17,JANVIER!AH17,FEVRIER!AH17,MARS!AH17,AVRIL!AH17)</f>
        <v>0</v>
      </c>
      <c r="AV17" s="144">
        <f>SUM('1 MAI'!AR17,'1 JUIN'!AR17,'1 JUILLET'!AR17,'1 AOUT'!AR17,'1 SEPTEMBRE'!AR17,'1 OCTOBRE'!AR17,'1 NOVEMBRE'!AR17,'1 DECEMBRE'!AR17,JANVIER!AR17,FEVRIER!AR17,MARS!AR17,AVRIL!AR17)</f>
        <v>0</v>
      </c>
      <c r="AW17" s="145">
        <f>SUM('1 MAI'!AS17,'1 JUIN'!AS17,'1 JUILLET'!AS17,'1 AOUT'!AS17,'1 SEPTEMBRE'!AS17,'1 OCTOBRE'!AS17,'1 NOVEMBRE'!AS17,'1 DECEMBRE'!AS17,JANVIER!AS17,FEVRIER!AS17,MARS!AS17,AVRIL!AS17)</f>
        <v>0</v>
      </c>
      <c r="AX17" s="146">
        <f>SUM('1 MAI'!AK17:AL17,'1 JUIN'!AK17:AL17,'1 JUILLET'!AK17:AL17,'1 AOUT'!AK17:AL17,'1 SEPTEMBRE'!AK17:AL17,'1 OCTOBRE'!AK17:AL17,'1 NOVEMBRE'!AK17:AL17,'1 DECEMBRE'!AK17:AL17,JANVIER!AK17:AL17,FEVRIER!AK17:AL17,MARS!AK17:AL17,AVRIL!AK17:AL17)</f>
        <v>0</v>
      </c>
    </row>
    <row r="18" spans="1:50" ht="18" customHeight="1" x14ac:dyDescent="0.25">
      <c r="B18" s="109"/>
      <c r="C18" s="42"/>
      <c r="D18" s="42"/>
      <c r="E18" s="42"/>
      <c r="F18" s="42"/>
      <c r="G18" s="42"/>
      <c r="H18" s="42"/>
      <c r="I18" s="42"/>
      <c r="J18" s="42"/>
      <c r="K18" s="42"/>
      <c r="L18" s="42"/>
      <c r="M18" s="42"/>
      <c r="N18" s="42"/>
      <c r="O18" s="42"/>
      <c r="P18" s="42"/>
      <c r="Q18" s="42"/>
      <c r="R18" s="42"/>
      <c r="S18" s="42"/>
      <c r="T18" s="42"/>
      <c r="U18" s="42"/>
      <c r="V18" s="42"/>
      <c r="W18" s="42"/>
      <c r="X18" s="42"/>
      <c r="Y18" s="42"/>
      <c r="Z18" s="42"/>
      <c r="AA18" s="42"/>
      <c r="AB18" s="42"/>
      <c r="AC18" s="42"/>
      <c r="AD18" s="42"/>
      <c r="AE18" s="42"/>
      <c r="AF18" s="42"/>
      <c r="AG18" s="76"/>
      <c r="AH18" s="161">
        <f t="shared" si="4"/>
        <v>0</v>
      </c>
      <c r="AI18" s="135">
        <f t="shared" si="5"/>
        <v>0</v>
      </c>
      <c r="AJ18" s="123">
        <f t="shared" si="6"/>
        <v>0</v>
      </c>
      <c r="AK18" s="182">
        <f t="shared" si="7"/>
        <v>0</v>
      </c>
      <c r="AL18" s="182">
        <f t="shared" si="8"/>
        <v>0</v>
      </c>
      <c r="AM18" s="192">
        <f t="shared" si="9"/>
        <v>0</v>
      </c>
      <c r="AN18" s="191"/>
      <c r="AO18" s="191"/>
      <c r="AP18" s="194">
        <f t="shared" si="10"/>
        <v>0</v>
      </c>
      <c r="AQ18" s="130">
        <f t="shared" si="11"/>
        <v>0</v>
      </c>
      <c r="AR18" s="10">
        <f t="shared" si="12"/>
        <v>0</v>
      </c>
      <c r="AS18" s="196">
        <f t="shared" si="13"/>
        <v>0</v>
      </c>
      <c r="AT18" s="185">
        <f>SUM('1 MAI'!AP18,'1 JUIN'!AP18,'1 JUILLET'!AP18,'1 AOUT'!AP18,'1 SEPTEMBRE'!AP18,'1 OCTOBRE'!AP18,'1 NOVEMBRE'!AP18,'1 DECEMBRE'!AP18,JANVIER!AP18,FEVRIER!AP18,MARS!AP18,AVRIL!AP18)</f>
        <v>0</v>
      </c>
      <c r="AU18" s="237">
        <f>SUM('1 OCTOBRE'!AT18,'1 NOVEMBRE'!AH18,'1 DECEMBRE'!AH18,JANVIER!AH18,FEVRIER!AH18,MARS!AH18,AVRIL!AH18)</f>
        <v>0</v>
      </c>
      <c r="AV18" s="144">
        <f>SUM('1 MAI'!AR18,'1 JUIN'!AR18,'1 JUILLET'!AR18,'1 AOUT'!AR18,'1 SEPTEMBRE'!AR18,'1 OCTOBRE'!AR18,'1 NOVEMBRE'!AR18,'1 DECEMBRE'!AR18,JANVIER!AR18,FEVRIER!AR18,MARS!AR18,AVRIL!AR18)</f>
        <v>0</v>
      </c>
      <c r="AW18" s="145">
        <f>SUM('1 MAI'!AS18,'1 JUIN'!AS18,'1 JUILLET'!AS18,'1 AOUT'!AS18,'1 SEPTEMBRE'!AS18,'1 OCTOBRE'!AS18,'1 NOVEMBRE'!AS18,'1 DECEMBRE'!AS18,JANVIER!AS18,FEVRIER!AS18,MARS!AS18,AVRIL!AS18)</f>
        <v>0</v>
      </c>
      <c r="AX18" s="146">
        <f>SUM('1 MAI'!AK18:AL18,'1 JUIN'!AK18:AL18,'1 JUILLET'!AK18:AL18,'1 AOUT'!AK18:AL18,'1 SEPTEMBRE'!AK18:AL18,'1 OCTOBRE'!AK18:AL18,'1 NOVEMBRE'!AK18:AL18,'1 DECEMBRE'!AK18:AL18,JANVIER!AK18:AL18,FEVRIER!AK18:AL18,MARS!AK18:AL18,AVRIL!AK18:AL18)</f>
        <v>0</v>
      </c>
    </row>
    <row r="19" spans="1:50" ht="18" customHeight="1" x14ac:dyDescent="0.3">
      <c r="B19" s="109"/>
      <c r="C19" s="42"/>
      <c r="D19" s="42"/>
      <c r="E19" s="42"/>
      <c r="F19" s="45"/>
      <c r="G19" s="42"/>
      <c r="H19" s="42"/>
      <c r="I19" s="42"/>
      <c r="J19" s="42"/>
      <c r="K19" s="42"/>
      <c r="L19" s="42"/>
      <c r="M19" s="42"/>
      <c r="N19" s="42"/>
      <c r="O19" s="42"/>
      <c r="P19" s="42"/>
      <c r="Q19" s="42"/>
      <c r="R19" s="42"/>
      <c r="S19" s="42"/>
      <c r="T19" s="42"/>
      <c r="U19" s="42"/>
      <c r="V19" s="42"/>
      <c r="W19" s="42"/>
      <c r="X19" s="42"/>
      <c r="Y19" s="42"/>
      <c r="Z19" s="42"/>
      <c r="AA19" s="42"/>
      <c r="AB19" s="42"/>
      <c r="AC19" s="45"/>
      <c r="AD19" s="42"/>
      <c r="AE19" s="42"/>
      <c r="AF19" s="42"/>
      <c r="AG19" s="77"/>
      <c r="AH19" s="161">
        <f t="shared" si="4"/>
        <v>0</v>
      </c>
      <c r="AI19" s="135">
        <f t="shared" si="5"/>
        <v>0</v>
      </c>
      <c r="AJ19" s="123">
        <f t="shared" si="6"/>
        <v>0</v>
      </c>
      <c r="AK19" s="182">
        <f t="shared" si="7"/>
        <v>0</v>
      </c>
      <c r="AL19" s="182">
        <f t="shared" si="8"/>
        <v>0</v>
      </c>
      <c r="AM19" s="192">
        <f t="shared" si="9"/>
        <v>0</v>
      </c>
      <c r="AN19" s="191"/>
      <c r="AO19" s="191"/>
      <c r="AP19" s="194">
        <f t="shared" si="10"/>
        <v>0</v>
      </c>
      <c r="AQ19" s="130">
        <f t="shared" si="11"/>
        <v>0</v>
      </c>
      <c r="AR19" s="10">
        <f t="shared" si="12"/>
        <v>0</v>
      </c>
      <c r="AS19" s="196">
        <f t="shared" si="13"/>
        <v>0</v>
      </c>
      <c r="AT19" s="185">
        <f>SUM('1 MAI'!AP19,'1 JUIN'!AP19,'1 JUILLET'!AP19,'1 AOUT'!AP19,'1 SEPTEMBRE'!AP19,'1 OCTOBRE'!AP19,'1 NOVEMBRE'!AP19,'1 DECEMBRE'!AP19,JANVIER!AP19,FEVRIER!AP19,MARS!AP19,AVRIL!AP19)</f>
        <v>0</v>
      </c>
      <c r="AU19" s="237">
        <f>SUM('1 OCTOBRE'!AT19,'1 NOVEMBRE'!AH19,'1 DECEMBRE'!AH19,JANVIER!AH19,FEVRIER!AH19,MARS!AH19,AVRIL!AH19)</f>
        <v>0</v>
      </c>
      <c r="AV19" s="144">
        <f>SUM('1 MAI'!AR19,'1 JUIN'!AR19,'1 JUILLET'!AR19,'1 AOUT'!AR19,'1 SEPTEMBRE'!AR19,'1 OCTOBRE'!AR19,'1 NOVEMBRE'!AR19,'1 DECEMBRE'!AR19,JANVIER!AR19,FEVRIER!AR19,MARS!AR19,AVRIL!AR19)</f>
        <v>0</v>
      </c>
      <c r="AW19" s="145">
        <f>SUM('1 MAI'!AS19,'1 JUIN'!AS19,'1 JUILLET'!AS19,'1 AOUT'!AS19,'1 SEPTEMBRE'!AS19,'1 OCTOBRE'!AS19,'1 NOVEMBRE'!AS19,'1 DECEMBRE'!AS19,JANVIER!AS19,FEVRIER!AS19,MARS!AS19,AVRIL!AS19)</f>
        <v>0</v>
      </c>
      <c r="AX19" s="146">
        <f>SUM('1 MAI'!AK19:AL19,'1 JUIN'!AK19:AL19,'1 JUILLET'!AK19:AL19,'1 AOUT'!AK19:AL19,'1 SEPTEMBRE'!AK19:AL19,'1 OCTOBRE'!AK19:AL19,'1 NOVEMBRE'!AK19:AL19,'1 DECEMBRE'!AK19:AL19,JANVIER!AK19:AL19,FEVRIER!AK19:AL19,MARS!AK19:AL19,AVRIL!AK19:AL19)</f>
        <v>0</v>
      </c>
    </row>
    <row r="20" spans="1:50" ht="18" customHeight="1" x14ac:dyDescent="0.25">
      <c r="B20" s="109"/>
      <c r="C20" s="42"/>
      <c r="D20" s="42"/>
      <c r="E20" s="42"/>
      <c r="F20" s="42"/>
      <c r="G20" s="42"/>
      <c r="H20" s="42"/>
      <c r="I20" s="42"/>
      <c r="J20" s="42"/>
      <c r="K20" s="42"/>
      <c r="L20" s="42"/>
      <c r="M20" s="42"/>
      <c r="N20" s="42"/>
      <c r="O20" s="42"/>
      <c r="P20" s="42"/>
      <c r="Q20" s="42"/>
      <c r="R20" s="42"/>
      <c r="S20" s="42"/>
      <c r="T20" s="42"/>
      <c r="U20" s="42"/>
      <c r="V20" s="42"/>
      <c r="W20" s="42"/>
      <c r="X20" s="42"/>
      <c r="Y20" s="42"/>
      <c r="Z20" s="42"/>
      <c r="AA20" s="42"/>
      <c r="AB20" s="42"/>
      <c r="AC20" s="42"/>
      <c r="AD20" s="42"/>
      <c r="AE20" s="42"/>
      <c r="AF20" s="42"/>
      <c r="AG20" s="76"/>
      <c r="AH20" s="161">
        <f t="shared" si="4"/>
        <v>0</v>
      </c>
      <c r="AI20" s="135">
        <f t="shared" si="5"/>
        <v>0</v>
      </c>
      <c r="AJ20" s="123">
        <f t="shared" si="6"/>
        <v>0</v>
      </c>
      <c r="AK20" s="182">
        <f t="shared" si="7"/>
        <v>0</v>
      </c>
      <c r="AL20" s="182">
        <f t="shared" si="8"/>
        <v>0</v>
      </c>
      <c r="AM20" s="192">
        <f t="shared" si="9"/>
        <v>0</v>
      </c>
      <c r="AN20" s="191"/>
      <c r="AO20" s="191"/>
      <c r="AP20" s="194">
        <f t="shared" si="10"/>
        <v>0</v>
      </c>
      <c r="AQ20" s="130">
        <f t="shared" si="11"/>
        <v>0</v>
      </c>
      <c r="AR20" s="10">
        <f t="shared" si="12"/>
        <v>0</v>
      </c>
      <c r="AS20" s="196">
        <f t="shared" si="13"/>
        <v>0</v>
      </c>
      <c r="AT20" s="185">
        <f>SUM('1 MAI'!AP20,'1 JUIN'!AP20,'1 JUILLET'!AP20,'1 AOUT'!AP20,'1 SEPTEMBRE'!AP20,'1 OCTOBRE'!AP20,'1 NOVEMBRE'!AP20,'1 DECEMBRE'!AP20,JANVIER!AP20,FEVRIER!AP20,MARS!AP20,AVRIL!AP20)</f>
        <v>0</v>
      </c>
      <c r="AU20" s="237">
        <f>SUM('1 OCTOBRE'!AT20,'1 NOVEMBRE'!AH20,'1 DECEMBRE'!AH20,JANVIER!AH20,FEVRIER!AH20,MARS!AH20,AVRIL!AH20)</f>
        <v>0</v>
      </c>
      <c r="AV20" s="144">
        <f>SUM('1 MAI'!AR20,'1 JUIN'!AR20,'1 JUILLET'!AR20,'1 AOUT'!AR20,'1 SEPTEMBRE'!AR20,'1 OCTOBRE'!AR20,'1 NOVEMBRE'!AR20,'1 DECEMBRE'!AR20,JANVIER!AR20,FEVRIER!AR20,MARS!AR20,AVRIL!AR20)</f>
        <v>0</v>
      </c>
      <c r="AW20" s="145">
        <f>SUM('1 MAI'!AS20,'1 JUIN'!AS20,'1 JUILLET'!AS20,'1 AOUT'!AS20,'1 SEPTEMBRE'!AS20,'1 OCTOBRE'!AS20,'1 NOVEMBRE'!AS20,'1 DECEMBRE'!AS20,JANVIER!AS20,FEVRIER!AS20,MARS!AS20,AVRIL!AS20)</f>
        <v>0</v>
      </c>
      <c r="AX20" s="146">
        <f>SUM('1 MAI'!AK20:AL20,'1 JUIN'!AK20:AL20,'1 JUILLET'!AK20:AL20,'1 AOUT'!AK20:AL20,'1 SEPTEMBRE'!AK20:AL20,'1 OCTOBRE'!AK20:AL20,'1 NOVEMBRE'!AK20:AL20,'1 DECEMBRE'!AK20:AL20,JANVIER!AK20:AL20,FEVRIER!AK20:AL20,MARS!AK20:AL20,AVRIL!AK20:AL20)</f>
        <v>0</v>
      </c>
    </row>
    <row r="21" spans="1:50" ht="18" customHeight="1" x14ac:dyDescent="0.25">
      <c r="B21" s="109"/>
      <c r="C21" s="42"/>
      <c r="D21" s="42"/>
      <c r="E21" s="42"/>
      <c r="F21" s="42"/>
      <c r="G21" s="42"/>
      <c r="H21" s="42"/>
      <c r="I21" s="42"/>
      <c r="J21" s="42"/>
      <c r="K21" s="42"/>
      <c r="L21" s="42"/>
      <c r="M21" s="42"/>
      <c r="N21" s="42"/>
      <c r="O21" s="42"/>
      <c r="P21" s="42"/>
      <c r="Q21" s="42"/>
      <c r="R21" s="42"/>
      <c r="S21" s="42"/>
      <c r="T21" s="42"/>
      <c r="U21" s="42"/>
      <c r="V21" s="42"/>
      <c r="W21" s="42"/>
      <c r="X21" s="42"/>
      <c r="Y21" s="42"/>
      <c r="Z21" s="42"/>
      <c r="AA21" s="42"/>
      <c r="AB21" s="42"/>
      <c r="AC21" s="42"/>
      <c r="AD21" s="42"/>
      <c r="AE21" s="42"/>
      <c r="AF21" s="42"/>
      <c r="AG21" s="76"/>
      <c r="AH21" s="161">
        <f t="shared" si="4"/>
        <v>0</v>
      </c>
      <c r="AI21" s="135">
        <f t="shared" si="5"/>
        <v>0</v>
      </c>
      <c r="AJ21" s="123">
        <f t="shared" si="6"/>
        <v>0</v>
      </c>
      <c r="AK21" s="182">
        <f t="shared" si="7"/>
        <v>0</v>
      </c>
      <c r="AL21" s="182">
        <f t="shared" si="8"/>
        <v>0</v>
      </c>
      <c r="AM21" s="192">
        <f t="shared" si="9"/>
        <v>0</v>
      </c>
      <c r="AN21" s="191"/>
      <c r="AO21" s="191"/>
      <c r="AP21" s="194">
        <f t="shared" si="10"/>
        <v>0</v>
      </c>
      <c r="AQ21" s="130">
        <f t="shared" si="11"/>
        <v>0</v>
      </c>
      <c r="AR21" s="10">
        <f t="shared" si="12"/>
        <v>0</v>
      </c>
      <c r="AS21" s="196">
        <f t="shared" si="13"/>
        <v>0</v>
      </c>
      <c r="AT21" s="185">
        <f>SUM('1 MAI'!AP21,'1 JUIN'!AP21,'1 JUILLET'!AP21,'1 AOUT'!AP21,'1 SEPTEMBRE'!AP21,'1 OCTOBRE'!AP21,'1 NOVEMBRE'!AP21,'1 DECEMBRE'!AP21,JANVIER!AP21,FEVRIER!AP21,MARS!AP21,AVRIL!AP21)</f>
        <v>0</v>
      </c>
      <c r="AU21" s="237">
        <f>SUM('1 OCTOBRE'!AT21,'1 NOVEMBRE'!AH21,'1 DECEMBRE'!AH21,JANVIER!AH21,FEVRIER!AH21,MARS!AH21,AVRIL!AH21)</f>
        <v>0</v>
      </c>
      <c r="AV21" s="144">
        <f>SUM('1 MAI'!AR21,'1 JUIN'!AR21,'1 JUILLET'!AR21,'1 AOUT'!AR21,'1 SEPTEMBRE'!AR21,'1 OCTOBRE'!AR21,'1 NOVEMBRE'!AR21,'1 DECEMBRE'!AR21,JANVIER!AR21,FEVRIER!AR21,MARS!AR21,AVRIL!AR21)</f>
        <v>0</v>
      </c>
      <c r="AW21" s="145">
        <f>SUM('1 MAI'!AS21,'1 JUIN'!AS21,'1 JUILLET'!AS21,'1 AOUT'!AS21,'1 SEPTEMBRE'!AS21,'1 OCTOBRE'!AS21,'1 NOVEMBRE'!AS21,'1 DECEMBRE'!AS21,JANVIER!AS21,FEVRIER!AS21,MARS!AS21,AVRIL!AS21)</f>
        <v>0</v>
      </c>
      <c r="AX21" s="146">
        <f>SUM('1 MAI'!AK21:AL21,'1 JUIN'!AK21:AL21,'1 JUILLET'!AK21:AL21,'1 AOUT'!AK21:AL21,'1 SEPTEMBRE'!AK21:AL21,'1 OCTOBRE'!AK21:AL21,'1 NOVEMBRE'!AK21:AL21,'1 DECEMBRE'!AK21:AL21,JANVIER!AK21:AL21,FEVRIER!AK21:AL21,MARS!AK21:AL21,AVRIL!AK21:AL21)</f>
        <v>0</v>
      </c>
    </row>
    <row r="22" spans="1:50" ht="18" customHeight="1" thickBot="1" x14ac:dyDescent="0.3">
      <c r="B22" s="114"/>
      <c r="C22" s="73"/>
      <c r="D22" s="73"/>
      <c r="E22" s="73"/>
      <c r="F22" s="73"/>
      <c r="G22" s="73"/>
      <c r="H22" s="73"/>
      <c r="I22" s="73"/>
      <c r="J22" s="73"/>
      <c r="K22" s="73"/>
      <c r="L22" s="73"/>
      <c r="M22" s="73"/>
      <c r="N22" s="73"/>
      <c r="O22" s="73"/>
      <c r="P22" s="73"/>
      <c r="Q22" s="73"/>
      <c r="R22" s="73"/>
      <c r="S22" s="73"/>
      <c r="T22" s="73"/>
      <c r="U22" s="73"/>
      <c r="V22" s="73"/>
      <c r="W22" s="73"/>
      <c r="X22" s="73"/>
      <c r="Y22" s="73"/>
      <c r="Z22" s="73"/>
      <c r="AA22" s="73"/>
      <c r="AB22" s="73"/>
      <c r="AC22" s="73"/>
      <c r="AD22" s="73"/>
      <c r="AE22" s="73"/>
      <c r="AF22" s="73"/>
      <c r="AG22" s="115"/>
      <c r="AH22" s="126">
        <f t="shared" si="4"/>
        <v>0</v>
      </c>
      <c r="AI22" s="149">
        <f t="shared" si="5"/>
        <v>0</v>
      </c>
      <c r="AJ22" s="150">
        <f t="shared" si="6"/>
        <v>0</v>
      </c>
      <c r="AK22" s="183">
        <f t="shared" si="7"/>
        <v>0</v>
      </c>
      <c r="AL22" s="183">
        <f t="shared" si="8"/>
        <v>0</v>
      </c>
      <c r="AM22" s="193">
        <f t="shared" si="9"/>
        <v>0</v>
      </c>
      <c r="AN22" s="191"/>
      <c r="AO22" s="191"/>
      <c r="AP22" s="195">
        <f t="shared" si="10"/>
        <v>0</v>
      </c>
      <c r="AQ22" s="151">
        <f t="shared" si="11"/>
        <v>0</v>
      </c>
      <c r="AR22" s="152">
        <f t="shared" si="12"/>
        <v>0</v>
      </c>
      <c r="AS22" s="197">
        <f t="shared" si="13"/>
        <v>0</v>
      </c>
      <c r="AT22" s="238">
        <f>SUM('1 MAI'!AP22,'1 JUIN'!AP22,'1 JUILLET'!AP22,'1 AOUT'!AP22,'1 SEPTEMBRE'!AP22,'1 OCTOBRE'!AP22,'1 NOVEMBRE'!AP22,'1 DECEMBRE'!AP22,JANVIER!AP22,FEVRIER!AP22,MARS!AP22,AVRIL!AP22)</f>
        <v>0</v>
      </c>
      <c r="AU22" s="237">
        <f>SUM('1 OCTOBRE'!AT22,'1 NOVEMBRE'!AH22,'1 DECEMBRE'!AH22,JANVIER!AH22,FEVRIER!AH22,MARS!AH22,AVRIL!AH22)</f>
        <v>0</v>
      </c>
      <c r="AV22" s="144">
        <f>SUM('1 MAI'!AR22,'1 JUIN'!AR22,'1 JUILLET'!AR22,'1 AOUT'!AR22,'1 SEPTEMBRE'!AR22,'1 OCTOBRE'!AR22,'1 NOVEMBRE'!AR22,'1 DECEMBRE'!AR22,JANVIER!AR22,FEVRIER!AR22,MARS!AR22,AVRIL!AR22)</f>
        <v>0</v>
      </c>
      <c r="AW22" s="145">
        <f>SUM('1 MAI'!AS22,'1 JUIN'!AS22,'1 JUILLET'!AS22,'1 AOUT'!AS22,'1 SEPTEMBRE'!AS22,'1 OCTOBRE'!AS22,'1 NOVEMBRE'!AS22,'1 DECEMBRE'!AS22,JANVIER!AS22,FEVRIER!AS22,MARS!AS22,AVRIL!AS22)</f>
        <v>0</v>
      </c>
      <c r="AX22" s="146">
        <f>SUM('1 MAI'!AK22:AL22,'1 JUIN'!AK22:AL22,'1 JUILLET'!AK22:AL22,'1 AOUT'!AK22:AL22,'1 SEPTEMBRE'!AK22:AL22,'1 OCTOBRE'!AK22:AL22,'1 NOVEMBRE'!AK22:AL22,'1 DECEMBRE'!AK22:AL22,JANVIER!AK22:AL22,FEVRIER!AK22:AL22,MARS!AK22:AL22,AVRIL!AK22:AL22)</f>
        <v>0</v>
      </c>
    </row>
    <row r="23" spans="1:50" ht="18" customHeight="1" thickTop="1" x14ac:dyDescent="0.25">
      <c r="B23" s="131" t="s">
        <v>24</v>
      </c>
      <c r="C23" s="165">
        <f t="shared" ref="C23:AG23" si="14">COUNTIF(C8:C22,"J")</f>
        <v>0</v>
      </c>
      <c r="D23" s="165">
        <f t="shared" si="14"/>
        <v>0</v>
      </c>
      <c r="E23" s="165">
        <f t="shared" si="14"/>
        <v>0</v>
      </c>
      <c r="F23" s="165">
        <f t="shared" si="14"/>
        <v>0</v>
      </c>
      <c r="G23" s="165">
        <f t="shared" si="14"/>
        <v>0</v>
      </c>
      <c r="H23" s="165">
        <f t="shared" si="14"/>
        <v>0</v>
      </c>
      <c r="I23" s="165">
        <f t="shared" si="14"/>
        <v>0</v>
      </c>
      <c r="J23" s="165">
        <f t="shared" si="14"/>
        <v>0</v>
      </c>
      <c r="K23" s="165">
        <f t="shared" si="14"/>
        <v>0</v>
      </c>
      <c r="L23" s="165">
        <f t="shared" si="14"/>
        <v>0</v>
      </c>
      <c r="M23" s="165">
        <f t="shared" si="14"/>
        <v>0</v>
      </c>
      <c r="N23" s="165">
        <f t="shared" si="14"/>
        <v>0</v>
      </c>
      <c r="O23" s="165">
        <f t="shared" si="14"/>
        <v>0</v>
      </c>
      <c r="P23" s="165">
        <f t="shared" si="14"/>
        <v>0</v>
      </c>
      <c r="Q23" s="165">
        <f t="shared" si="14"/>
        <v>0</v>
      </c>
      <c r="R23" s="165">
        <f t="shared" si="14"/>
        <v>0</v>
      </c>
      <c r="S23" s="165">
        <f t="shared" si="14"/>
        <v>0</v>
      </c>
      <c r="T23" s="165">
        <f t="shared" si="14"/>
        <v>0</v>
      </c>
      <c r="U23" s="165">
        <f t="shared" si="14"/>
        <v>0</v>
      </c>
      <c r="V23" s="165">
        <f t="shared" si="14"/>
        <v>0</v>
      </c>
      <c r="W23" s="165">
        <f t="shared" si="14"/>
        <v>0</v>
      </c>
      <c r="X23" s="165">
        <f t="shared" si="14"/>
        <v>0</v>
      </c>
      <c r="Y23" s="165">
        <f t="shared" si="14"/>
        <v>0</v>
      </c>
      <c r="Z23" s="165">
        <f t="shared" si="14"/>
        <v>0</v>
      </c>
      <c r="AA23" s="165">
        <f t="shared" si="14"/>
        <v>0</v>
      </c>
      <c r="AB23" s="165">
        <f t="shared" si="14"/>
        <v>0</v>
      </c>
      <c r="AC23" s="165">
        <f t="shared" si="14"/>
        <v>0</v>
      </c>
      <c r="AD23" s="165">
        <f t="shared" si="14"/>
        <v>0</v>
      </c>
      <c r="AE23" s="165">
        <f t="shared" si="14"/>
        <v>0</v>
      </c>
      <c r="AF23" s="165">
        <f t="shared" si="14"/>
        <v>0</v>
      </c>
      <c r="AG23" s="166">
        <f t="shared" si="14"/>
        <v>0</v>
      </c>
    </row>
    <row r="24" spans="1:50" ht="18" customHeight="1" x14ac:dyDescent="0.25">
      <c r="B24" s="129" t="s">
        <v>25</v>
      </c>
      <c r="C24" s="122">
        <f t="shared" ref="C24:AG24" si="15">COUNTIF(C8:C22,"N")</f>
        <v>0</v>
      </c>
      <c r="D24" s="122">
        <f t="shared" si="15"/>
        <v>0</v>
      </c>
      <c r="E24" s="122">
        <f t="shared" si="15"/>
        <v>0</v>
      </c>
      <c r="F24" s="122">
        <f t="shared" si="15"/>
        <v>0</v>
      </c>
      <c r="G24" s="122">
        <f t="shared" si="15"/>
        <v>0</v>
      </c>
      <c r="H24" s="122">
        <f t="shared" si="15"/>
        <v>0</v>
      </c>
      <c r="I24" s="122">
        <f t="shared" si="15"/>
        <v>0</v>
      </c>
      <c r="J24" s="122">
        <f t="shared" si="15"/>
        <v>0</v>
      </c>
      <c r="K24" s="122">
        <f t="shared" si="15"/>
        <v>0</v>
      </c>
      <c r="L24" s="122">
        <f t="shared" si="15"/>
        <v>0</v>
      </c>
      <c r="M24" s="122">
        <f t="shared" si="15"/>
        <v>0</v>
      </c>
      <c r="N24" s="122">
        <f t="shared" si="15"/>
        <v>0</v>
      </c>
      <c r="O24" s="122">
        <f t="shared" si="15"/>
        <v>0</v>
      </c>
      <c r="P24" s="122">
        <f t="shared" si="15"/>
        <v>0</v>
      </c>
      <c r="Q24" s="122">
        <f t="shared" si="15"/>
        <v>0</v>
      </c>
      <c r="R24" s="122">
        <f t="shared" si="15"/>
        <v>0</v>
      </c>
      <c r="S24" s="122">
        <f t="shared" si="15"/>
        <v>0</v>
      </c>
      <c r="T24" s="122">
        <f t="shared" si="15"/>
        <v>0</v>
      </c>
      <c r="U24" s="122">
        <f t="shared" si="15"/>
        <v>0</v>
      </c>
      <c r="V24" s="122">
        <f t="shared" si="15"/>
        <v>0</v>
      </c>
      <c r="W24" s="122">
        <f t="shared" si="15"/>
        <v>0</v>
      </c>
      <c r="X24" s="122">
        <f t="shared" si="15"/>
        <v>0</v>
      </c>
      <c r="Y24" s="122">
        <f t="shared" si="15"/>
        <v>0</v>
      </c>
      <c r="Z24" s="122">
        <f t="shared" si="15"/>
        <v>0</v>
      </c>
      <c r="AA24" s="122">
        <f t="shared" si="15"/>
        <v>0</v>
      </c>
      <c r="AB24" s="122">
        <f t="shared" si="15"/>
        <v>0</v>
      </c>
      <c r="AC24" s="122">
        <f t="shared" si="15"/>
        <v>0</v>
      </c>
      <c r="AD24" s="122">
        <f t="shared" si="15"/>
        <v>0</v>
      </c>
      <c r="AE24" s="122">
        <f t="shared" si="15"/>
        <v>0</v>
      </c>
      <c r="AF24" s="122">
        <f t="shared" si="15"/>
        <v>0</v>
      </c>
      <c r="AG24" s="125">
        <f t="shared" si="15"/>
        <v>0</v>
      </c>
      <c r="AP24" s="402"/>
      <c r="AQ24" s="402"/>
      <c r="AR24" s="402"/>
      <c r="AS24" s="402"/>
    </row>
    <row r="25" spans="1:50" ht="18" customHeight="1" x14ac:dyDescent="0.3">
      <c r="B25" s="201" t="s">
        <v>30</v>
      </c>
      <c r="C25" s="202">
        <f t="shared" ref="C25:AG25" si="16">COUNTIF(C8:C22,"JF")</f>
        <v>0</v>
      </c>
      <c r="D25" s="202">
        <f t="shared" si="16"/>
        <v>0</v>
      </c>
      <c r="E25" s="202">
        <f t="shared" si="16"/>
        <v>0</v>
      </c>
      <c r="F25" s="202">
        <f t="shared" si="16"/>
        <v>0</v>
      </c>
      <c r="G25" s="202">
        <f t="shared" si="16"/>
        <v>0</v>
      </c>
      <c r="H25" s="202">
        <f t="shared" si="16"/>
        <v>0</v>
      </c>
      <c r="I25" s="202">
        <f t="shared" si="16"/>
        <v>0</v>
      </c>
      <c r="J25" s="202">
        <f t="shared" si="16"/>
        <v>0</v>
      </c>
      <c r="K25" s="202">
        <f t="shared" si="16"/>
        <v>0</v>
      </c>
      <c r="L25" s="202">
        <f t="shared" si="16"/>
        <v>0</v>
      </c>
      <c r="M25" s="202">
        <f t="shared" si="16"/>
        <v>0</v>
      </c>
      <c r="N25" s="202">
        <f t="shared" si="16"/>
        <v>0</v>
      </c>
      <c r="O25" s="202">
        <f t="shared" si="16"/>
        <v>0</v>
      </c>
      <c r="P25" s="202">
        <f t="shared" si="16"/>
        <v>0</v>
      </c>
      <c r="Q25" s="202">
        <f t="shared" si="16"/>
        <v>0</v>
      </c>
      <c r="R25" s="202">
        <f t="shared" si="16"/>
        <v>0</v>
      </c>
      <c r="S25" s="202">
        <f t="shared" si="16"/>
        <v>0</v>
      </c>
      <c r="T25" s="202">
        <f t="shared" si="16"/>
        <v>0</v>
      </c>
      <c r="U25" s="202">
        <f t="shared" si="16"/>
        <v>0</v>
      </c>
      <c r="V25" s="202">
        <f t="shared" si="16"/>
        <v>0</v>
      </c>
      <c r="W25" s="202">
        <f t="shared" si="16"/>
        <v>0</v>
      </c>
      <c r="X25" s="202">
        <f t="shared" si="16"/>
        <v>0</v>
      </c>
      <c r="Y25" s="202">
        <f t="shared" si="16"/>
        <v>0</v>
      </c>
      <c r="Z25" s="202">
        <f t="shared" si="16"/>
        <v>0</v>
      </c>
      <c r="AA25" s="202">
        <f t="shared" si="16"/>
        <v>0</v>
      </c>
      <c r="AB25" s="202">
        <f t="shared" si="16"/>
        <v>0</v>
      </c>
      <c r="AC25" s="202">
        <f t="shared" si="16"/>
        <v>0</v>
      </c>
      <c r="AD25" s="202">
        <f t="shared" si="16"/>
        <v>0</v>
      </c>
      <c r="AE25" s="202">
        <f t="shared" si="16"/>
        <v>0</v>
      </c>
      <c r="AF25" s="202">
        <f t="shared" si="16"/>
        <v>0</v>
      </c>
      <c r="AG25" s="220">
        <f t="shared" si="16"/>
        <v>0</v>
      </c>
      <c r="AP25" s="399"/>
      <c r="AQ25" s="399"/>
      <c r="AR25" s="399"/>
      <c r="AS25" s="399"/>
    </row>
    <row r="26" spans="1:50" ht="18" customHeight="1" x14ac:dyDescent="0.3">
      <c r="B26" s="201" t="s">
        <v>48</v>
      </c>
      <c r="C26" s="202">
        <f t="shared" ref="C26:AG26" si="17">COUNTIF(C8:C22,"NF")</f>
        <v>0</v>
      </c>
      <c r="D26" s="202">
        <f t="shared" si="17"/>
        <v>0</v>
      </c>
      <c r="E26" s="202">
        <f t="shared" si="17"/>
        <v>0</v>
      </c>
      <c r="F26" s="202">
        <f t="shared" si="17"/>
        <v>0</v>
      </c>
      <c r="G26" s="202">
        <f t="shared" si="17"/>
        <v>0</v>
      </c>
      <c r="H26" s="202">
        <f t="shared" si="17"/>
        <v>0</v>
      </c>
      <c r="I26" s="202">
        <f t="shared" si="17"/>
        <v>0</v>
      </c>
      <c r="J26" s="202">
        <f t="shared" si="17"/>
        <v>0</v>
      </c>
      <c r="K26" s="202">
        <f t="shared" si="17"/>
        <v>0</v>
      </c>
      <c r="L26" s="202">
        <f t="shared" si="17"/>
        <v>0</v>
      </c>
      <c r="M26" s="202">
        <f t="shared" si="17"/>
        <v>0</v>
      </c>
      <c r="N26" s="202">
        <f t="shared" si="17"/>
        <v>0</v>
      </c>
      <c r="O26" s="202">
        <f t="shared" si="17"/>
        <v>0</v>
      </c>
      <c r="P26" s="202">
        <f t="shared" si="17"/>
        <v>0</v>
      </c>
      <c r="Q26" s="202">
        <f t="shared" si="17"/>
        <v>0</v>
      </c>
      <c r="R26" s="202">
        <f t="shared" si="17"/>
        <v>0</v>
      </c>
      <c r="S26" s="202">
        <f t="shared" si="17"/>
        <v>0</v>
      </c>
      <c r="T26" s="202">
        <f t="shared" si="17"/>
        <v>0</v>
      </c>
      <c r="U26" s="202">
        <f t="shared" si="17"/>
        <v>0</v>
      </c>
      <c r="V26" s="202">
        <f t="shared" si="17"/>
        <v>0</v>
      </c>
      <c r="W26" s="202">
        <f t="shared" si="17"/>
        <v>0</v>
      </c>
      <c r="X26" s="202">
        <f t="shared" si="17"/>
        <v>0</v>
      </c>
      <c r="Y26" s="202">
        <f t="shared" si="17"/>
        <v>0</v>
      </c>
      <c r="Z26" s="202">
        <f t="shared" si="17"/>
        <v>0</v>
      </c>
      <c r="AA26" s="202">
        <f t="shared" si="17"/>
        <v>0</v>
      </c>
      <c r="AB26" s="202">
        <f t="shared" si="17"/>
        <v>0</v>
      </c>
      <c r="AC26" s="202">
        <f t="shared" si="17"/>
        <v>0</v>
      </c>
      <c r="AD26" s="202">
        <f t="shared" si="17"/>
        <v>0</v>
      </c>
      <c r="AE26" s="202">
        <f t="shared" si="17"/>
        <v>0</v>
      </c>
      <c r="AF26" s="202">
        <f t="shared" si="17"/>
        <v>0</v>
      </c>
      <c r="AG26" s="220">
        <f t="shared" si="17"/>
        <v>0</v>
      </c>
      <c r="AP26" s="399"/>
      <c r="AQ26" s="399"/>
      <c r="AR26" s="399"/>
      <c r="AS26" s="399"/>
    </row>
    <row r="27" spans="1:50" ht="18" customHeight="1" x14ac:dyDescent="0.25">
      <c r="B27" s="203" t="s">
        <v>26</v>
      </c>
      <c r="C27" s="204">
        <f t="shared" ref="C27:AG27" si="18">COUNTIF(C8:C22,"F")</f>
        <v>0</v>
      </c>
      <c r="D27" s="204">
        <f t="shared" si="18"/>
        <v>0</v>
      </c>
      <c r="E27" s="204">
        <f t="shared" si="18"/>
        <v>0</v>
      </c>
      <c r="F27" s="204">
        <f t="shared" si="18"/>
        <v>0</v>
      </c>
      <c r="G27" s="204">
        <f t="shared" si="18"/>
        <v>0</v>
      </c>
      <c r="H27" s="204">
        <f t="shared" si="18"/>
        <v>0</v>
      </c>
      <c r="I27" s="204">
        <f t="shared" si="18"/>
        <v>0</v>
      </c>
      <c r="J27" s="204">
        <f t="shared" si="18"/>
        <v>0</v>
      </c>
      <c r="K27" s="204">
        <f t="shared" si="18"/>
        <v>0</v>
      </c>
      <c r="L27" s="204">
        <f t="shared" si="18"/>
        <v>0</v>
      </c>
      <c r="M27" s="204">
        <f t="shared" si="18"/>
        <v>0</v>
      </c>
      <c r="N27" s="204">
        <f t="shared" si="18"/>
        <v>0</v>
      </c>
      <c r="O27" s="204">
        <f t="shared" si="18"/>
        <v>0</v>
      </c>
      <c r="P27" s="204">
        <f t="shared" si="18"/>
        <v>0</v>
      </c>
      <c r="Q27" s="204">
        <f t="shared" si="18"/>
        <v>0</v>
      </c>
      <c r="R27" s="204">
        <f t="shared" si="18"/>
        <v>0</v>
      </c>
      <c r="S27" s="204">
        <f t="shared" si="18"/>
        <v>0</v>
      </c>
      <c r="T27" s="204">
        <f t="shared" si="18"/>
        <v>0</v>
      </c>
      <c r="U27" s="204">
        <f t="shared" si="18"/>
        <v>0</v>
      </c>
      <c r="V27" s="204">
        <f t="shared" si="18"/>
        <v>0</v>
      </c>
      <c r="W27" s="204">
        <f t="shared" si="18"/>
        <v>0</v>
      </c>
      <c r="X27" s="204">
        <f t="shared" si="18"/>
        <v>0</v>
      </c>
      <c r="Y27" s="204">
        <f t="shared" si="18"/>
        <v>0</v>
      </c>
      <c r="Z27" s="204">
        <f t="shared" si="18"/>
        <v>0</v>
      </c>
      <c r="AA27" s="204">
        <f t="shared" si="18"/>
        <v>0</v>
      </c>
      <c r="AB27" s="204">
        <f t="shared" si="18"/>
        <v>0</v>
      </c>
      <c r="AC27" s="204">
        <f t="shared" si="18"/>
        <v>0</v>
      </c>
      <c r="AD27" s="204">
        <f t="shared" si="18"/>
        <v>0</v>
      </c>
      <c r="AE27" s="204">
        <f t="shared" si="18"/>
        <v>0</v>
      </c>
      <c r="AF27" s="204">
        <f t="shared" si="18"/>
        <v>0</v>
      </c>
      <c r="AG27" s="221">
        <f t="shared" si="18"/>
        <v>0</v>
      </c>
      <c r="AP27" s="399"/>
      <c r="AQ27" s="399"/>
      <c r="AR27" s="399"/>
      <c r="AS27" s="399"/>
    </row>
    <row r="28" spans="1:50" ht="18" customHeight="1" thickBot="1" x14ac:dyDescent="0.3">
      <c r="B28" s="127" t="s">
        <v>34</v>
      </c>
      <c r="C28" s="128">
        <f t="shared" ref="C28:AG28" si="19">SUM(C23:C24,C25:C27)</f>
        <v>0</v>
      </c>
      <c r="D28" s="128">
        <f t="shared" si="19"/>
        <v>0</v>
      </c>
      <c r="E28" s="128">
        <f t="shared" si="19"/>
        <v>0</v>
      </c>
      <c r="F28" s="128">
        <f t="shared" si="19"/>
        <v>0</v>
      </c>
      <c r="G28" s="128">
        <f t="shared" si="19"/>
        <v>0</v>
      </c>
      <c r="H28" s="128">
        <f t="shared" si="19"/>
        <v>0</v>
      </c>
      <c r="I28" s="128">
        <f t="shared" si="19"/>
        <v>0</v>
      </c>
      <c r="J28" s="128">
        <f t="shared" si="19"/>
        <v>0</v>
      </c>
      <c r="K28" s="128">
        <f t="shared" si="19"/>
        <v>0</v>
      </c>
      <c r="L28" s="128">
        <f t="shared" si="19"/>
        <v>0</v>
      </c>
      <c r="M28" s="128">
        <f t="shared" si="19"/>
        <v>0</v>
      </c>
      <c r="N28" s="128">
        <f t="shared" si="19"/>
        <v>0</v>
      </c>
      <c r="O28" s="128">
        <f t="shared" si="19"/>
        <v>0</v>
      </c>
      <c r="P28" s="128">
        <f t="shared" si="19"/>
        <v>0</v>
      </c>
      <c r="Q28" s="128">
        <f t="shared" si="19"/>
        <v>0</v>
      </c>
      <c r="R28" s="128">
        <f t="shared" si="19"/>
        <v>0</v>
      </c>
      <c r="S28" s="128">
        <f t="shared" si="19"/>
        <v>0</v>
      </c>
      <c r="T28" s="128">
        <f t="shared" si="19"/>
        <v>0</v>
      </c>
      <c r="U28" s="128">
        <f t="shared" si="19"/>
        <v>0</v>
      </c>
      <c r="V28" s="128">
        <f t="shared" si="19"/>
        <v>0</v>
      </c>
      <c r="W28" s="128">
        <f t="shared" si="19"/>
        <v>0</v>
      </c>
      <c r="X28" s="128">
        <f t="shared" si="19"/>
        <v>0</v>
      </c>
      <c r="Y28" s="128">
        <f t="shared" si="19"/>
        <v>0</v>
      </c>
      <c r="Z28" s="128">
        <f t="shared" si="19"/>
        <v>0</v>
      </c>
      <c r="AA28" s="128">
        <f t="shared" si="19"/>
        <v>0</v>
      </c>
      <c r="AB28" s="128">
        <f t="shared" si="19"/>
        <v>0</v>
      </c>
      <c r="AC28" s="128">
        <f t="shared" si="19"/>
        <v>0</v>
      </c>
      <c r="AD28" s="128">
        <f t="shared" si="19"/>
        <v>0</v>
      </c>
      <c r="AE28" s="128">
        <f t="shared" si="19"/>
        <v>0</v>
      </c>
      <c r="AF28" s="128">
        <f t="shared" si="19"/>
        <v>0</v>
      </c>
      <c r="AG28" s="222">
        <f t="shared" si="19"/>
        <v>0</v>
      </c>
      <c r="AP28" s="224"/>
      <c r="AQ28" s="224"/>
      <c r="AR28" s="224"/>
      <c r="AS28" s="224"/>
    </row>
    <row r="29" spans="1:50" ht="18" customHeight="1" thickTop="1" x14ac:dyDescent="0.25">
      <c r="B29" s="37"/>
      <c r="C29" s="38"/>
      <c r="D29" s="38"/>
      <c r="E29" s="38"/>
      <c r="F29" s="38"/>
      <c r="G29" s="38"/>
      <c r="H29" s="38"/>
      <c r="I29" s="38"/>
      <c r="J29" s="38"/>
      <c r="K29" s="38"/>
      <c r="L29" s="38"/>
      <c r="M29" s="38"/>
      <c r="N29" s="39"/>
      <c r="O29" s="39"/>
      <c r="P29" s="39"/>
      <c r="Q29" s="39"/>
      <c r="R29" s="39"/>
      <c r="S29" s="39"/>
      <c r="T29" s="39"/>
      <c r="U29" s="39"/>
      <c r="V29" s="39"/>
      <c r="W29" s="39"/>
      <c r="X29" s="39"/>
      <c r="Y29" s="39"/>
      <c r="Z29" s="39"/>
      <c r="AA29" s="39"/>
      <c r="AB29" s="39"/>
      <c r="AC29" s="39"/>
      <c r="AD29" s="39"/>
      <c r="AE29" s="39"/>
      <c r="AF29" s="39"/>
      <c r="AG29" s="39"/>
      <c r="AP29" s="399"/>
      <c r="AQ29" s="399"/>
      <c r="AR29" s="399"/>
      <c r="AS29" s="399"/>
    </row>
    <row r="30" spans="1:50" ht="18" customHeight="1" x14ac:dyDescent="0.25">
      <c r="A30" s="186"/>
      <c r="B30" s="37"/>
      <c r="C30" s="38"/>
      <c r="D30" s="38"/>
      <c r="E30" s="38"/>
      <c r="F30" s="38"/>
      <c r="G30" s="38"/>
      <c r="H30" s="38"/>
      <c r="I30" s="119" t="s">
        <v>26</v>
      </c>
      <c r="J30" s="350" t="s">
        <v>40</v>
      </c>
      <c r="K30" s="351"/>
      <c r="L30" s="351"/>
      <c r="M30" s="351"/>
      <c r="N30" s="351"/>
      <c r="O30" s="352"/>
      <c r="P30" s="178" t="s">
        <v>28</v>
      </c>
      <c r="Q30" s="369" t="s">
        <v>46</v>
      </c>
      <c r="R30" s="370"/>
      <c r="S30" s="370"/>
      <c r="T30" s="370"/>
      <c r="U30" s="371"/>
      <c r="V30" s="179" t="s">
        <v>29</v>
      </c>
      <c r="W30" s="357" t="s">
        <v>44</v>
      </c>
      <c r="X30" s="358"/>
      <c r="Y30" s="358"/>
      <c r="Z30" s="358"/>
      <c r="AA30" s="359"/>
      <c r="AB30" s="39"/>
      <c r="AC30" s="39"/>
      <c r="AD30" s="39"/>
      <c r="AE30" s="39"/>
      <c r="AF30" s="39"/>
      <c r="AG30" s="39"/>
      <c r="AP30" s="399"/>
      <c r="AQ30" s="399"/>
      <c r="AR30" s="399"/>
      <c r="AS30" s="399"/>
    </row>
    <row r="31" spans="1:50" ht="18" customHeight="1" x14ac:dyDescent="0.25">
      <c r="A31" s="186"/>
      <c r="B31" s="37"/>
      <c r="C31" s="38"/>
      <c r="D31" s="38"/>
      <c r="E31" s="38"/>
      <c r="F31" s="38"/>
      <c r="G31" s="38"/>
      <c r="H31" s="38"/>
      <c r="I31" s="121" t="s">
        <v>39</v>
      </c>
      <c r="J31" s="347" t="s">
        <v>42</v>
      </c>
      <c r="K31" s="348"/>
      <c r="L31" s="348"/>
      <c r="M31" s="348"/>
      <c r="N31" s="348"/>
      <c r="O31" s="349"/>
      <c r="P31" s="178" t="s">
        <v>27</v>
      </c>
      <c r="Q31" s="366" t="s">
        <v>47</v>
      </c>
      <c r="R31" s="367"/>
      <c r="S31" s="367"/>
      <c r="T31" s="367"/>
      <c r="U31" s="368"/>
      <c r="V31" s="180" t="s">
        <v>36</v>
      </c>
      <c r="W31" s="360" t="s">
        <v>45</v>
      </c>
      <c r="X31" s="361"/>
      <c r="Y31" s="361"/>
      <c r="Z31" s="361"/>
      <c r="AA31" s="362"/>
      <c r="AB31" s="39"/>
      <c r="AC31" s="39"/>
      <c r="AD31" s="39"/>
      <c r="AE31" s="39"/>
      <c r="AF31" s="39"/>
      <c r="AG31" s="39"/>
      <c r="AP31" s="399"/>
      <c r="AQ31" s="399"/>
      <c r="AR31" s="399"/>
      <c r="AS31" s="399"/>
    </row>
    <row r="32" spans="1:50" ht="18" customHeight="1" x14ac:dyDescent="0.3">
      <c r="A32" s="186"/>
      <c r="B32" s="37"/>
      <c r="C32" s="38"/>
      <c r="D32" s="38"/>
      <c r="E32" s="38"/>
      <c r="F32" s="38"/>
      <c r="G32" s="38"/>
      <c r="H32" s="38"/>
      <c r="I32" s="118" t="s">
        <v>38</v>
      </c>
      <c r="J32" s="344" t="s">
        <v>41</v>
      </c>
      <c r="K32" s="345"/>
      <c r="L32" s="345"/>
      <c r="M32" s="345"/>
      <c r="N32" s="345"/>
      <c r="O32" s="346"/>
      <c r="P32" s="219" t="s">
        <v>48</v>
      </c>
      <c r="Q32" s="363" t="s">
        <v>43</v>
      </c>
      <c r="R32" s="364"/>
      <c r="S32" s="364"/>
      <c r="T32" s="364"/>
      <c r="U32" s="365"/>
      <c r="V32" s="219" t="s">
        <v>30</v>
      </c>
      <c r="W32" s="363" t="s">
        <v>43</v>
      </c>
      <c r="X32" s="364"/>
      <c r="Y32" s="364"/>
      <c r="Z32" s="364"/>
      <c r="AA32" s="365"/>
      <c r="AB32" s="39"/>
      <c r="AC32" s="39"/>
      <c r="AD32" s="39"/>
      <c r="AE32" s="39"/>
      <c r="AF32" s="39"/>
      <c r="AG32" s="39"/>
      <c r="AP32" s="399"/>
      <c r="AQ32" s="399"/>
      <c r="AR32" s="399"/>
      <c r="AS32" s="399"/>
    </row>
    <row r="33" spans="1:45" ht="18" customHeight="1" x14ac:dyDescent="0.25">
      <c r="A33" s="186"/>
      <c r="B33" s="199"/>
      <c r="C33" s="200"/>
      <c r="D33" s="200"/>
      <c r="E33" s="200"/>
      <c r="F33" s="200"/>
      <c r="G33" s="200"/>
      <c r="H33" s="200"/>
      <c r="I33" s="200"/>
      <c r="J33" s="200"/>
      <c r="K33" s="200"/>
      <c r="L33" s="200"/>
      <c r="M33" s="200"/>
      <c r="N33" s="200"/>
      <c r="O33" s="200"/>
      <c r="P33" s="200"/>
      <c r="Q33" s="200"/>
      <c r="R33" s="200"/>
      <c r="S33" s="200"/>
      <c r="T33" s="200"/>
      <c r="U33" s="200"/>
      <c r="V33" s="200"/>
      <c r="W33" s="200"/>
      <c r="X33" s="200"/>
      <c r="Y33" s="200"/>
      <c r="Z33" s="200"/>
      <c r="AA33" s="200"/>
      <c r="AB33" s="200"/>
      <c r="AC33" s="200"/>
      <c r="AD33" s="200"/>
      <c r="AE33" s="200"/>
      <c r="AF33" s="200"/>
      <c r="AG33" s="200"/>
      <c r="AP33" s="399"/>
      <c r="AQ33" s="399"/>
      <c r="AR33" s="399"/>
      <c r="AS33" s="399"/>
    </row>
    <row r="34" spans="1:45" ht="18" customHeight="1" x14ac:dyDescent="0.25">
      <c r="A34" s="186"/>
      <c r="J34" s="18"/>
      <c r="K34" s="18"/>
      <c r="L34" s="18"/>
      <c r="M34" s="18"/>
      <c r="N34" s="18"/>
      <c r="AP34" s="399"/>
      <c r="AQ34" s="399"/>
      <c r="AR34" s="399"/>
      <c r="AS34" s="399"/>
    </row>
    <row r="35" spans="1:45" ht="18" customHeight="1" x14ac:dyDescent="0.25">
      <c r="J35" s="18"/>
      <c r="K35" s="18"/>
      <c r="L35" s="18"/>
      <c r="M35" s="18"/>
      <c r="N35" s="18"/>
      <c r="O35" s="18"/>
      <c r="P35" s="18"/>
      <c r="Q35" s="18"/>
      <c r="R35" s="18"/>
      <c r="S35" s="18"/>
      <c r="T35" s="18"/>
      <c r="U35" s="18"/>
      <c r="V35" s="18"/>
      <c r="W35" s="18"/>
      <c r="X35" s="18"/>
      <c r="Y35" s="18"/>
      <c r="Z35" s="18"/>
      <c r="AA35" s="18"/>
      <c r="AB35" s="18"/>
      <c r="AC35" s="18"/>
      <c r="AD35" s="18"/>
      <c r="AE35" s="18"/>
      <c r="AF35" s="18"/>
      <c r="AG35" s="18"/>
      <c r="AP35" s="399"/>
      <c r="AQ35" s="399"/>
      <c r="AR35" s="399"/>
      <c r="AS35" s="399"/>
    </row>
    <row r="36" spans="1:45" ht="18" customHeight="1" x14ac:dyDescent="0.25">
      <c r="J36" s="18"/>
      <c r="K36" s="18"/>
      <c r="L36" s="18"/>
      <c r="M36" s="18"/>
      <c r="N36" s="18"/>
      <c r="O36" s="18"/>
      <c r="P36" s="18"/>
      <c r="Q36" s="18"/>
      <c r="R36" s="18"/>
      <c r="S36" s="18"/>
      <c r="T36" s="18"/>
      <c r="U36" s="18"/>
      <c r="V36" s="18"/>
      <c r="W36" s="18"/>
      <c r="X36" s="18"/>
      <c r="Y36" s="18"/>
      <c r="Z36" s="18"/>
      <c r="AA36" s="18"/>
      <c r="AB36" s="18"/>
      <c r="AC36" s="18"/>
      <c r="AD36" s="18"/>
      <c r="AE36" s="18"/>
      <c r="AF36" s="18"/>
      <c r="AG36" s="18"/>
      <c r="AP36" s="399"/>
      <c r="AQ36" s="399"/>
      <c r="AR36" s="399"/>
      <c r="AS36" s="399"/>
    </row>
    <row r="37" spans="1:45" ht="18" customHeight="1" x14ac:dyDescent="0.25">
      <c r="J37" s="18"/>
      <c r="K37" s="18"/>
      <c r="L37" s="18"/>
      <c r="M37" s="18"/>
      <c r="N37" s="18"/>
      <c r="O37" s="18"/>
      <c r="P37" s="18"/>
      <c r="Q37" s="18"/>
      <c r="R37" s="18"/>
      <c r="S37" s="18"/>
      <c r="T37" s="18"/>
      <c r="U37" s="18"/>
      <c r="V37" s="18"/>
      <c r="W37" s="18"/>
      <c r="X37" s="18"/>
      <c r="Y37" s="18"/>
      <c r="Z37" s="18"/>
      <c r="AA37" s="18"/>
      <c r="AB37" s="18"/>
      <c r="AC37" s="18"/>
      <c r="AD37" s="18"/>
      <c r="AE37" s="18"/>
      <c r="AF37" s="18"/>
      <c r="AG37" s="18"/>
      <c r="AP37" s="399"/>
      <c r="AQ37" s="399"/>
      <c r="AR37" s="399"/>
      <c r="AS37" s="399"/>
    </row>
    <row r="38" spans="1:45" ht="18" customHeight="1" x14ac:dyDescent="0.25">
      <c r="C38" s="102"/>
      <c r="D38" s="102"/>
      <c r="E38" s="102"/>
      <c r="F38" s="102"/>
      <c r="G38" s="102"/>
      <c r="H38" s="102"/>
      <c r="I38" s="102"/>
      <c r="J38" s="102"/>
      <c r="K38" s="102"/>
      <c r="L38" s="102"/>
      <c r="M38" s="102"/>
      <c r="N38" s="102"/>
      <c r="O38" s="102"/>
      <c r="P38" s="102"/>
      <c r="Q38" s="102"/>
      <c r="R38" s="102"/>
      <c r="S38" s="102"/>
      <c r="T38" s="102"/>
      <c r="U38" s="102"/>
      <c r="V38" s="102"/>
      <c r="W38" s="102"/>
      <c r="X38" s="102"/>
      <c r="Y38" s="102"/>
      <c r="Z38" s="102"/>
      <c r="AA38" s="102"/>
      <c r="AB38" s="102"/>
      <c r="AC38" s="102"/>
      <c r="AD38" s="102"/>
      <c r="AE38" s="102"/>
      <c r="AF38" s="102"/>
      <c r="AG38" s="102"/>
      <c r="AP38" s="399"/>
      <c r="AQ38" s="399"/>
      <c r="AR38" s="399"/>
      <c r="AS38" s="399"/>
    </row>
  </sheetData>
  <sheetProtection selectLockedCells="1"/>
  <mergeCells count="34">
    <mergeCell ref="J32:O32"/>
    <mergeCell ref="Q32:U32"/>
    <mergeCell ref="W32:AA32"/>
    <mergeCell ref="AR6:AR7"/>
    <mergeCell ref="AS6:AS7"/>
    <mergeCell ref="J30:O30"/>
    <mergeCell ref="Q30:U30"/>
    <mergeCell ref="W30:AA30"/>
    <mergeCell ref="J31:O31"/>
    <mergeCell ref="Q31:U31"/>
    <mergeCell ref="W31:AA31"/>
    <mergeCell ref="AH6:AH7"/>
    <mergeCell ref="AI6:AI7"/>
    <mergeCell ref="AJ6:AJ7"/>
    <mergeCell ref="AP29:AS29"/>
    <mergeCell ref="AP27:AS27"/>
    <mergeCell ref="AT6:AW6"/>
    <mergeCell ref="AP24:AS24"/>
    <mergeCell ref="AP25:AS25"/>
    <mergeCell ref="AP26:AS26"/>
    <mergeCell ref="AQ6:AQ7"/>
    <mergeCell ref="AP6:AP7"/>
    <mergeCell ref="AP38:AS38"/>
    <mergeCell ref="AP30:AS30"/>
    <mergeCell ref="AP31:AS31"/>
    <mergeCell ref="AP32:AS32"/>
    <mergeCell ref="AP33:AS33"/>
    <mergeCell ref="AP34:AS34"/>
    <mergeCell ref="AP35:AS35"/>
    <mergeCell ref="AK6:AK7"/>
    <mergeCell ref="AL6:AL7"/>
    <mergeCell ref="AM6:AM7"/>
    <mergeCell ref="AP36:AS36"/>
    <mergeCell ref="AP37:AS37"/>
  </mergeCells>
  <conditionalFormatting sqref="C6:AG12 C14:AG22 C13:D13 G13:AG13">
    <cfRule type="expression" dxfId="1" priority="10" stopIfTrue="1">
      <formula>WEEKDAY(C$6,2)&gt;5</formula>
    </cfRule>
  </conditionalFormatting>
  <conditionalFormatting sqref="B17:B22">
    <cfRule type="colorScale" priority="2">
      <colorScale>
        <cfvo type="min"/>
        <cfvo type="percentile" val="50"/>
        <cfvo type="max"/>
        <color rgb="FFF8696B"/>
        <color rgb="FFFFEB84"/>
        <color rgb="FF63BE7B"/>
      </colorScale>
    </cfRule>
  </conditionalFormatting>
  <conditionalFormatting sqref="B8:B16">
    <cfRule type="colorScale" priority="1">
      <colorScale>
        <cfvo type="min"/>
        <cfvo type="percentile" val="50"/>
        <cfvo type="max"/>
        <color rgb="FFF8696B"/>
        <color rgb="FFFFEB84"/>
        <color rgb="FF63BE7B"/>
      </colorScale>
    </cfRule>
  </conditionalFormatting>
  <pageMargins left="0" right="0.31496062992125984" top="0" bottom="0" header="0" footer="0.31496062992125984"/>
  <pageSetup paperSize="9" scale="59" fitToHeight="0" orientation="landscape" r:id="rId1"/>
  <extLst>
    <ext xmlns:x14="http://schemas.microsoft.com/office/spreadsheetml/2009/9/main" uri="{78C0D931-6437-407d-A8EE-F0AAD7539E65}">
      <x14:conditionalFormattings>
        <x14:conditionalFormatting xmlns:xm="http://schemas.microsoft.com/office/excel/2006/main">
          <x14:cfRule type="expression" priority="3" id="{7A2812A5-E220-40C5-8783-400E4F44872B}">
            <xm:f>NOT(ISNA(VLOOKUP(C$6,'1 ANNEE'!$L$9:$L$21,1,0)))</xm:f>
            <x14:dxf>
              <fill>
                <patternFill patternType="gray0625">
                  <bgColor rgb="FFFF0000"/>
                </patternFill>
              </fill>
            </x14:dxf>
          </x14:cfRule>
          <xm:sqref>C6:AG12 C14:AG22 C13:D13 G13:AG13</xm:sqref>
        </x14:conditionalFormatting>
      </x14:conditionalFormattings>
    </ext>
  </extLst>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B1:F10"/>
  <sheetViews>
    <sheetView showGridLines="0" workbookViewId="0">
      <selection activeCell="E25" sqref="E25"/>
    </sheetView>
  </sheetViews>
  <sheetFormatPr baseColWidth="10" defaultRowHeight="15" x14ac:dyDescent="0.25"/>
  <cols>
    <col min="1" max="1" width="1.140625" customWidth="1"/>
    <col min="2" max="2" width="64.42578125" customWidth="1"/>
    <col min="3" max="3" width="1.5703125" customWidth="1"/>
    <col min="4" max="4" width="5.5703125" customWidth="1"/>
    <col min="5" max="6" width="16" customWidth="1"/>
  </cols>
  <sheetData>
    <row r="1" spans="2:6" x14ac:dyDescent="0.25">
      <c r="B1" s="2" t="s">
        <v>0</v>
      </c>
      <c r="C1" s="2"/>
      <c r="D1" s="6"/>
      <c r="E1" s="6"/>
      <c r="F1" s="6"/>
    </row>
    <row r="2" spans="2:6" x14ac:dyDescent="0.25">
      <c r="B2" s="2" t="s">
        <v>1</v>
      </c>
      <c r="C2" s="2"/>
      <c r="D2" s="6"/>
      <c r="E2" s="6"/>
      <c r="F2" s="6"/>
    </row>
    <row r="3" spans="2:6" x14ac:dyDescent="0.25">
      <c r="B3" s="3"/>
      <c r="C3" s="3"/>
      <c r="D3" s="7"/>
      <c r="E3" s="7"/>
      <c r="F3" s="7"/>
    </row>
    <row r="4" spans="2:6" ht="75" x14ac:dyDescent="0.25">
      <c r="B4" s="3" t="s">
        <v>2</v>
      </c>
      <c r="C4" s="3"/>
      <c r="D4" s="7"/>
      <c r="E4" s="7"/>
      <c r="F4" s="7"/>
    </row>
    <row r="5" spans="2:6" x14ac:dyDescent="0.25">
      <c r="B5" s="3"/>
      <c r="C5" s="3"/>
      <c r="D5" s="7"/>
      <c r="E5" s="7"/>
      <c r="F5" s="7"/>
    </row>
    <row r="6" spans="2:6" ht="30" x14ac:dyDescent="0.25">
      <c r="B6" s="2" t="s">
        <v>3</v>
      </c>
      <c r="C6" s="2"/>
      <c r="D6" s="6"/>
      <c r="E6" s="6" t="s">
        <v>4</v>
      </c>
      <c r="F6" s="6" t="s">
        <v>5</v>
      </c>
    </row>
    <row r="7" spans="2:6" ht="15.75" thickBot="1" x14ac:dyDescent="0.3">
      <c r="B7" s="3"/>
      <c r="C7" s="3"/>
      <c r="D7" s="7"/>
      <c r="E7" s="7"/>
      <c r="F7" s="7"/>
    </row>
    <row r="8" spans="2:6" ht="60.75" thickBot="1" x14ac:dyDescent="0.3">
      <c r="B8" s="4" t="s">
        <v>6</v>
      </c>
      <c r="C8" s="5"/>
      <c r="D8" s="8"/>
      <c r="E8" s="8">
        <v>2</v>
      </c>
      <c r="F8" s="9" t="s">
        <v>7</v>
      </c>
    </row>
    <row r="9" spans="2:6" x14ac:dyDescent="0.25">
      <c r="B9" s="3"/>
      <c r="C9" s="3"/>
      <c r="D9" s="7"/>
      <c r="E9" s="7"/>
      <c r="F9" s="7"/>
    </row>
    <row r="10" spans="2:6" x14ac:dyDescent="0.25">
      <c r="B10" s="3"/>
      <c r="C10" s="3"/>
      <c r="D10" s="7"/>
      <c r="E10" s="7"/>
      <c r="F10"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19</vt:i4>
      </vt:variant>
    </vt:vector>
  </HeadingPairs>
  <TitlesOfParts>
    <vt:vector size="19" baseType="lpstr">
      <vt:lpstr>1 ANNEE</vt:lpstr>
      <vt:lpstr>1 MAI</vt:lpstr>
      <vt:lpstr>1 JUIN</vt:lpstr>
      <vt:lpstr>1 JUILLET</vt:lpstr>
      <vt:lpstr>1 AOUT</vt:lpstr>
      <vt:lpstr>1 SEPTEMBRE</vt:lpstr>
      <vt:lpstr>1 OCTOBRE</vt:lpstr>
      <vt:lpstr>1 NOVEMBRE</vt:lpstr>
      <vt:lpstr>1 DECEMBRE</vt:lpstr>
      <vt:lpstr>2 ANNEE</vt:lpstr>
      <vt:lpstr>2 JANVIER</vt:lpstr>
      <vt:lpstr>2 FEVRIER</vt:lpstr>
      <vt:lpstr>2 MARS</vt:lpstr>
      <vt:lpstr>2 AVRIL</vt:lpstr>
      <vt:lpstr>JANVIER</vt:lpstr>
      <vt:lpstr>FEVRIER</vt:lpstr>
      <vt:lpstr>MARS</vt:lpstr>
      <vt:lpstr>AVRIL</vt:lpstr>
      <vt:lpstr>Rapport sur la compatibilité</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cp:lastPrinted>2024-09-04T14:18:33Z</cp:lastPrinted>
  <dcterms:created xsi:type="dcterms:W3CDTF">2022-10-10T00:40:58Z</dcterms:created>
  <dcterms:modified xsi:type="dcterms:W3CDTF">2024-09-28T13:06:26Z</dcterms:modified>
</cp:coreProperties>
</file>