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360" yWindow="375" windowWidth="24675" windowHeight="10260" activeTab="1"/>
  </bookViews>
  <sheets>
    <sheet name="Renseignements" sheetId="28" r:id="rId1"/>
    <sheet name="Semaine n°1" sheetId="27" r:id="rId2"/>
    <sheet name="Semaine n°2" sheetId="29" r:id="rId3"/>
  </sheets>
  <calcPr calcId="144525"/>
  <fileRecoveryPr repairLoad="1"/>
</workbook>
</file>

<file path=xl/calcChain.xml><?xml version="1.0" encoding="utf-8"?>
<calcChain xmlns="http://schemas.openxmlformats.org/spreadsheetml/2006/main">
  <c r="C2" i="29" l="1"/>
  <c r="GK67" i="29"/>
  <c r="AX67" i="29"/>
  <c r="AS67" i="29"/>
  <c r="AD67" i="29"/>
  <c r="Y67" i="29"/>
  <c r="GK66" i="29"/>
  <c r="AX66" i="29"/>
  <c r="AS66" i="29"/>
  <c r="AD66" i="29"/>
  <c r="Y66" i="29"/>
  <c r="GK65" i="29"/>
  <c r="AX65" i="29"/>
  <c r="AS65" i="29"/>
  <c r="AD65" i="29"/>
  <c r="Y65" i="29"/>
  <c r="GK64" i="29"/>
  <c r="AX64" i="29"/>
  <c r="AS64" i="29"/>
  <c r="AD64" i="29"/>
  <c r="Y64" i="29"/>
  <c r="GD63" i="29"/>
  <c r="FT63" i="29"/>
  <c r="FJ63" i="29"/>
  <c r="EZ63" i="29"/>
  <c r="EP63" i="29"/>
  <c r="EF63" i="29"/>
  <c r="DV63" i="29"/>
  <c r="DL63" i="29"/>
  <c r="DB63" i="29"/>
  <c r="CR63" i="29"/>
  <c r="CH63" i="29"/>
  <c r="BX63" i="29"/>
  <c r="BN63" i="29"/>
  <c r="BD63" i="29"/>
  <c r="AX63" i="29"/>
  <c r="AS63" i="29"/>
  <c r="AD63" i="29"/>
  <c r="Y63" i="29"/>
  <c r="GE61" i="29"/>
  <c r="GD61" i="29"/>
  <c r="GE60" i="29"/>
  <c r="GD60" i="29"/>
  <c r="GC60" i="29"/>
  <c r="GB60" i="29"/>
  <c r="GA60" i="29"/>
  <c r="FZ60" i="29"/>
  <c r="FY60" i="29"/>
  <c r="FX60" i="29"/>
  <c r="FW60" i="29"/>
  <c r="FW61" i="29" s="1"/>
  <c r="FV60" i="29"/>
  <c r="FU60" i="29"/>
  <c r="FT60" i="29"/>
  <c r="FS60" i="29"/>
  <c r="FR60" i="29"/>
  <c r="FQ60" i="29"/>
  <c r="FP60" i="29"/>
  <c r="FO60" i="29"/>
  <c r="FN60" i="29"/>
  <c r="FM60" i="29"/>
  <c r="FL60" i="29"/>
  <c r="FK60" i="29"/>
  <c r="FJ60" i="29"/>
  <c r="FI60" i="29"/>
  <c r="FH60" i="29"/>
  <c r="FG60" i="29"/>
  <c r="FF60" i="29"/>
  <c r="FE60" i="29"/>
  <c r="FD60" i="29"/>
  <c r="FC60" i="29"/>
  <c r="FB60" i="29"/>
  <c r="FA60" i="29"/>
  <c r="EZ60" i="29"/>
  <c r="EY60" i="29"/>
  <c r="EX60" i="29"/>
  <c r="EW60" i="29"/>
  <c r="EV60" i="29"/>
  <c r="EU60" i="29"/>
  <c r="ET60" i="29"/>
  <c r="ES60" i="29"/>
  <c r="ER60" i="29"/>
  <c r="EQ60" i="29"/>
  <c r="EP60" i="29"/>
  <c r="EO60" i="29"/>
  <c r="EN60" i="29"/>
  <c r="EM60" i="29"/>
  <c r="EL60" i="29"/>
  <c r="EK60" i="29"/>
  <c r="EJ60" i="29"/>
  <c r="EI60" i="29"/>
  <c r="EH60" i="29"/>
  <c r="EG60" i="29"/>
  <c r="EF60" i="29"/>
  <c r="EE60" i="29"/>
  <c r="ED60" i="29"/>
  <c r="EC60" i="29"/>
  <c r="EB60" i="29"/>
  <c r="EA60" i="29"/>
  <c r="DZ60" i="29"/>
  <c r="DY60" i="29"/>
  <c r="DX60" i="29"/>
  <c r="DW60" i="29"/>
  <c r="DV60" i="29"/>
  <c r="DU60" i="29"/>
  <c r="DT60" i="29"/>
  <c r="DS60" i="29"/>
  <c r="DR60" i="29"/>
  <c r="DQ60" i="29"/>
  <c r="DP60" i="29"/>
  <c r="DO60" i="29"/>
  <c r="DN60" i="29"/>
  <c r="DM60" i="29"/>
  <c r="DL60" i="29"/>
  <c r="DK60" i="29"/>
  <c r="DJ60" i="29"/>
  <c r="DI60" i="29"/>
  <c r="DH60" i="29"/>
  <c r="DG60" i="29"/>
  <c r="DF60" i="29"/>
  <c r="DE60" i="29"/>
  <c r="DD60" i="29"/>
  <c r="DC60" i="29"/>
  <c r="DB60" i="29"/>
  <c r="DA60" i="29"/>
  <c r="CZ60" i="29"/>
  <c r="CY60" i="29"/>
  <c r="CX60" i="29"/>
  <c r="CW60" i="29"/>
  <c r="CV60" i="29"/>
  <c r="CU60" i="29"/>
  <c r="CT60" i="29"/>
  <c r="CS60" i="29"/>
  <c r="CR60" i="29"/>
  <c r="CQ60" i="29"/>
  <c r="CP60" i="29"/>
  <c r="CO60" i="29"/>
  <c r="CN60" i="29"/>
  <c r="CM60" i="29"/>
  <c r="CL60" i="29"/>
  <c r="CK60" i="29"/>
  <c r="CJ60" i="29"/>
  <c r="CI60" i="29"/>
  <c r="CH60" i="29"/>
  <c r="CG60" i="29"/>
  <c r="CF60" i="29"/>
  <c r="CE60" i="29"/>
  <c r="CD60" i="29"/>
  <c r="CC60" i="29"/>
  <c r="CB60" i="29"/>
  <c r="CA60" i="29"/>
  <c r="BZ60" i="29"/>
  <c r="BY60" i="29"/>
  <c r="BX60" i="29"/>
  <c r="BW60" i="29"/>
  <c r="BV60" i="29"/>
  <c r="BU60" i="29"/>
  <c r="BT60" i="29"/>
  <c r="BS60" i="29"/>
  <c r="BR60" i="29"/>
  <c r="BQ60" i="29"/>
  <c r="BP60" i="29"/>
  <c r="BO60" i="29"/>
  <c r="BN60" i="29"/>
  <c r="BM60" i="29"/>
  <c r="BL60" i="29"/>
  <c r="BK60" i="29"/>
  <c r="BJ60" i="29"/>
  <c r="BI60" i="29"/>
  <c r="BH60" i="29"/>
  <c r="BG60" i="29"/>
  <c r="BF60" i="29"/>
  <c r="BE60" i="29"/>
  <c r="BD60" i="29"/>
  <c r="BC60" i="29"/>
  <c r="BB60" i="29"/>
  <c r="BA60" i="29"/>
  <c r="AZ60" i="29"/>
  <c r="AY60" i="29"/>
  <c r="AX60" i="29"/>
  <c r="AW60" i="29"/>
  <c r="AV60" i="29"/>
  <c r="AU60" i="29"/>
  <c r="AT60" i="29"/>
  <c r="AS60" i="29"/>
  <c r="AR60" i="29"/>
  <c r="AQ60" i="29"/>
  <c r="AP60" i="29"/>
  <c r="AO60" i="29"/>
  <c r="AN60" i="29"/>
  <c r="AM60" i="29"/>
  <c r="AL60" i="29"/>
  <c r="AK60" i="29"/>
  <c r="AJ60" i="29"/>
  <c r="AI60" i="29"/>
  <c r="AH60" i="29"/>
  <c r="AG60" i="29"/>
  <c r="AF60" i="29"/>
  <c r="AE60" i="29"/>
  <c r="AD60" i="29"/>
  <c r="AC60" i="29"/>
  <c r="AB60" i="29"/>
  <c r="AA60" i="29"/>
  <c r="Z60" i="29"/>
  <c r="Y60" i="29"/>
  <c r="X60" i="29"/>
  <c r="W60" i="29"/>
  <c r="V60" i="29"/>
  <c r="U60" i="29"/>
  <c r="T60" i="29"/>
  <c r="S60" i="29"/>
  <c r="R60" i="29"/>
  <c r="Q60" i="29"/>
  <c r="P60" i="29"/>
  <c r="O60" i="29"/>
  <c r="GE59" i="29"/>
  <c r="GD59" i="29"/>
  <c r="GC59" i="29"/>
  <c r="GB59" i="29"/>
  <c r="GA59" i="29"/>
  <c r="GA61" i="29" s="1"/>
  <c r="FZ59" i="29"/>
  <c r="FZ61" i="29" s="1"/>
  <c r="FY59" i="29"/>
  <c r="FY61" i="29" s="1"/>
  <c r="FX59" i="29"/>
  <c r="FX61" i="29" s="1"/>
  <c r="FW59" i="29"/>
  <c r="O59" i="29"/>
  <c r="O61" i="29" s="1"/>
  <c r="O58" i="29"/>
  <c r="P58" i="29" s="1"/>
  <c r="Q58" i="29" s="1"/>
  <c r="N58" i="29"/>
  <c r="T57" i="29"/>
  <c r="U57" i="29" s="1"/>
  <c r="V57" i="29" s="1"/>
  <c r="W57" i="29" s="1"/>
  <c r="X57" i="29" s="1"/>
  <c r="Y57" i="29" s="1"/>
  <c r="Z57" i="29" s="1"/>
  <c r="AA57" i="29" s="1"/>
  <c r="AB57" i="29" s="1"/>
  <c r="AC57" i="29" s="1"/>
  <c r="AD57" i="29" s="1"/>
  <c r="AE57" i="29" s="1"/>
  <c r="AF57" i="29" s="1"/>
  <c r="AG57" i="29" s="1"/>
  <c r="AH57" i="29" s="1"/>
  <c r="AI57" i="29" s="1"/>
  <c r="AJ57" i="29" s="1"/>
  <c r="AK57" i="29" s="1"/>
  <c r="AL57" i="29" s="1"/>
  <c r="AM57" i="29" s="1"/>
  <c r="AN57" i="29" s="1"/>
  <c r="AO57" i="29" s="1"/>
  <c r="AP57" i="29" s="1"/>
  <c r="AQ57" i="29" s="1"/>
  <c r="AR57" i="29" s="1"/>
  <c r="AS57" i="29" s="1"/>
  <c r="AT57" i="29" s="1"/>
  <c r="AU57" i="29" s="1"/>
  <c r="AV57" i="29" s="1"/>
  <c r="AW57" i="29" s="1"/>
  <c r="AX57" i="29" s="1"/>
  <c r="AY57" i="29" s="1"/>
  <c r="AZ57" i="29" s="1"/>
  <c r="BA57" i="29" s="1"/>
  <c r="BB57" i="29" s="1"/>
  <c r="BC57" i="29" s="1"/>
  <c r="BD57" i="29" s="1"/>
  <c r="BE57" i="29" s="1"/>
  <c r="BF57" i="29" s="1"/>
  <c r="BG57" i="29" s="1"/>
  <c r="BH57" i="29" s="1"/>
  <c r="BI57" i="29" s="1"/>
  <c r="BJ57" i="29" s="1"/>
  <c r="BK57" i="29" s="1"/>
  <c r="BL57" i="29" s="1"/>
  <c r="BM57" i="29" s="1"/>
  <c r="BN57" i="29" s="1"/>
  <c r="BO57" i="29" s="1"/>
  <c r="BP57" i="29" s="1"/>
  <c r="BQ57" i="29" s="1"/>
  <c r="BR57" i="29" s="1"/>
  <c r="BS57" i="29" s="1"/>
  <c r="BT57" i="29" s="1"/>
  <c r="BU57" i="29" s="1"/>
  <c r="BV57" i="29" s="1"/>
  <c r="BW57" i="29" s="1"/>
  <c r="BX57" i="29" s="1"/>
  <c r="BY57" i="29" s="1"/>
  <c r="BZ57" i="29" s="1"/>
  <c r="CA57" i="29" s="1"/>
  <c r="CB57" i="29" s="1"/>
  <c r="CC57" i="29" s="1"/>
  <c r="CD57" i="29" s="1"/>
  <c r="CE57" i="29" s="1"/>
  <c r="CF57" i="29" s="1"/>
  <c r="CG57" i="29" s="1"/>
  <c r="CH57" i="29" s="1"/>
  <c r="CI57" i="29" s="1"/>
  <c r="CJ57" i="29" s="1"/>
  <c r="CK57" i="29" s="1"/>
  <c r="CL57" i="29" s="1"/>
  <c r="CM57" i="29" s="1"/>
  <c r="CN57" i="29" s="1"/>
  <c r="CO57" i="29" s="1"/>
  <c r="CP57" i="29" s="1"/>
  <c r="CQ57" i="29" s="1"/>
  <c r="CR57" i="29" s="1"/>
  <c r="CS57" i="29" s="1"/>
  <c r="CT57" i="29" s="1"/>
  <c r="CU57" i="29" s="1"/>
  <c r="CV57" i="29" s="1"/>
  <c r="CW57" i="29" s="1"/>
  <c r="CX57" i="29" s="1"/>
  <c r="CY57" i="29" s="1"/>
  <c r="CZ57" i="29" s="1"/>
  <c r="DA57" i="29" s="1"/>
  <c r="DB57" i="29" s="1"/>
  <c r="DC57" i="29" s="1"/>
  <c r="DD57" i="29" s="1"/>
  <c r="DE57" i="29" s="1"/>
  <c r="DF57" i="29" s="1"/>
  <c r="DG57" i="29" s="1"/>
  <c r="DH57" i="29" s="1"/>
  <c r="DI57" i="29" s="1"/>
  <c r="DJ57" i="29" s="1"/>
  <c r="DK57" i="29" s="1"/>
  <c r="DL57" i="29" s="1"/>
  <c r="DM57" i="29" s="1"/>
  <c r="DN57" i="29" s="1"/>
  <c r="DO57" i="29" s="1"/>
  <c r="DP57" i="29" s="1"/>
  <c r="DQ57" i="29" s="1"/>
  <c r="DR57" i="29" s="1"/>
  <c r="DS57" i="29" s="1"/>
  <c r="DT57" i="29" s="1"/>
  <c r="DU57" i="29" s="1"/>
  <c r="DV57" i="29" s="1"/>
  <c r="DW57" i="29" s="1"/>
  <c r="DX57" i="29" s="1"/>
  <c r="DY57" i="29" s="1"/>
  <c r="DZ57" i="29" s="1"/>
  <c r="EA57" i="29" s="1"/>
  <c r="EB57" i="29" s="1"/>
  <c r="EC57" i="29" s="1"/>
  <c r="ED57" i="29" s="1"/>
  <c r="EE57" i="29" s="1"/>
  <c r="EF57" i="29" s="1"/>
  <c r="EG57" i="29" s="1"/>
  <c r="EH57" i="29" s="1"/>
  <c r="EI57" i="29" s="1"/>
  <c r="EJ57" i="29" s="1"/>
  <c r="EK57" i="29" s="1"/>
  <c r="EL57" i="29" s="1"/>
  <c r="EM57" i="29" s="1"/>
  <c r="EN57" i="29" s="1"/>
  <c r="EO57" i="29" s="1"/>
  <c r="EP57" i="29" s="1"/>
  <c r="EQ57" i="29" s="1"/>
  <c r="ER57" i="29" s="1"/>
  <c r="ES57" i="29" s="1"/>
  <c r="ET57" i="29" s="1"/>
  <c r="EU57" i="29" s="1"/>
  <c r="EV57" i="29" s="1"/>
  <c r="EW57" i="29" s="1"/>
  <c r="EX57" i="29" s="1"/>
  <c r="EY57" i="29" s="1"/>
  <c r="EZ57" i="29" s="1"/>
  <c r="FA57" i="29" s="1"/>
  <c r="FB57" i="29" s="1"/>
  <c r="FC57" i="29" s="1"/>
  <c r="FD57" i="29" s="1"/>
  <c r="FE57" i="29" s="1"/>
  <c r="FF57" i="29" s="1"/>
  <c r="FG57" i="29" s="1"/>
  <c r="FH57" i="29" s="1"/>
  <c r="FI57" i="29" s="1"/>
  <c r="FJ57" i="29" s="1"/>
  <c r="FK57" i="29" s="1"/>
  <c r="FL57" i="29" s="1"/>
  <c r="FM57" i="29" s="1"/>
  <c r="FN57" i="29" s="1"/>
  <c r="FO57" i="29" s="1"/>
  <c r="FP57" i="29" s="1"/>
  <c r="FQ57" i="29" s="1"/>
  <c r="FR57" i="29" s="1"/>
  <c r="FS57" i="29" s="1"/>
  <c r="FT57" i="29" s="1"/>
  <c r="FU57" i="29" s="1"/>
  <c r="N57" i="29"/>
  <c r="O57" i="29" s="1"/>
  <c r="P57" i="29" s="1"/>
  <c r="Q57" i="29" s="1"/>
  <c r="R57" i="29" s="1"/>
  <c r="S57" i="29" s="1"/>
  <c r="GK55" i="29"/>
  <c r="BP55" i="29"/>
  <c r="BZ55" i="29" s="1"/>
  <c r="CJ55" i="29" s="1"/>
  <c r="CT55" i="29" s="1"/>
  <c r="DD55" i="29" s="1"/>
  <c r="DN55" i="29" s="1"/>
  <c r="DX55" i="29" s="1"/>
  <c r="EH55" i="29" s="1"/>
  <c r="ER55" i="29" s="1"/>
  <c r="FB55" i="29" s="1"/>
  <c r="FL55" i="29" s="1"/>
  <c r="FV55" i="29" s="1"/>
  <c r="GF55" i="29" s="1"/>
  <c r="BF55" i="29"/>
  <c r="R55" i="29"/>
  <c r="AB55" i="29" s="1"/>
  <c r="AL55" i="29" s="1"/>
  <c r="AV55" i="29" s="1"/>
  <c r="GG53" i="29"/>
  <c r="GE53" i="29"/>
  <c r="GD53" i="29"/>
  <c r="GC53" i="29"/>
  <c r="GB53" i="29"/>
  <c r="GA53" i="29"/>
  <c r="FZ53" i="29"/>
  <c r="FY53" i="29"/>
  <c r="FX53" i="29"/>
  <c r="FW53" i="29"/>
  <c r="FV53" i="29"/>
  <c r="FU53" i="29"/>
  <c r="FT53" i="29"/>
  <c r="FS53" i="29"/>
  <c r="FR53" i="29"/>
  <c r="FQ53" i="29"/>
  <c r="FP53" i="29"/>
  <c r="FO53" i="29"/>
  <c r="FN53" i="29"/>
  <c r="FM53" i="29"/>
  <c r="FL53" i="29"/>
  <c r="FK53" i="29"/>
  <c r="FJ53" i="29"/>
  <c r="FI53" i="29"/>
  <c r="FH53" i="29"/>
  <c r="FG53" i="29"/>
  <c r="FF53" i="29"/>
  <c r="FE53" i="29"/>
  <c r="FD53" i="29"/>
  <c r="FC53" i="29"/>
  <c r="FB53" i="29"/>
  <c r="FA53" i="29"/>
  <c r="EZ53" i="29"/>
  <c r="EY53" i="29"/>
  <c r="EX53" i="29"/>
  <c r="EW53" i="29"/>
  <c r="EV53" i="29"/>
  <c r="EU53" i="29"/>
  <c r="ET53" i="29"/>
  <c r="ES53" i="29"/>
  <c r="ER53" i="29"/>
  <c r="EQ53" i="29"/>
  <c r="EP53" i="29"/>
  <c r="EO53" i="29"/>
  <c r="EN53" i="29"/>
  <c r="EM53" i="29"/>
  <c r="EL53" i="29"/>
  <c r="EK53" i="29"/>
  <c r="EJ53" i="29"/>
  <c r="EI53" i="29"/>
  <c r="EH53" i="29"/>
  <c r="EG53" i="29"/>
  <c r="EF53" i="29"/>
  <c r="EE53" i="29"/>
  <c r="ED53" i="29"/>
  <c r="EC53" i="29"/>
  <c r="EB53" i="29"/>
  <c r="EA53" i="29"/>
  <c r="DZ53" i="29"/>
  <c r="DY53" i="29"/>
  <c r="DX53" i="29"/>
  <c r="DW53" i="29"/>
  <c r="DV53" i="29"/>
  <c r="DU53" i="29"/>
  <c r="DT53" i="29"/>
  <c r="DS53" i="29"/>
  <c r="DR53" i="29"/>
  <c r="DQ53" i="29"/>
  <c r="DP53" i="29"/>
  <c r="DO53" i="29"/>
  <c r="DN53" i="29"/>
  <c r="DM53" i="29"/>
  <c r="DL53" i="29"/>
  <c r="DK53" i="29"/>
  <c r="DJ53" i="29"/>
  <c r="DI53" i="29"/>
  <c r="DH53" i="29"/>
  <c r="DG53" i="29"/>
  <c r="DF53" i="29"/>
  <c r="DE53" i="29"/>
  <c r="DD53" i="29"/>
  <c r="DC53" i="29"/>
  <c r="DB53" i="29"/>
  <c r="DA53" i="29"/>
  <c r="CZ53" i="29"/>
  <c r="CY53" i="29"/>
  <c r="CX53" i="29"/>
  <c r="CW53" i="29"/>
  <c r="CV53" i="29"/>
  <c r="CU53" i="29"/>
  <c r="CT53" i="29"/>
  <c r="CS53" i="29"/>
  <c r="CR53" i="29"/>
  <c r="CQ53" i="29"/>
  <c r="CP53" i="29"/>
  <c r="CO53" i="29"/>
  <c r="CN53" i="29"/>
  <c r="CM53" i="29"/>
  <c r="CL53" i="29"/>
  <c r="CK53" i="29"/>
  <c r="CJ53" i="29"/>
  <c r="CI53" i="29"/>
  <c r="CH53" i="29"/>
  <c r="CG53" i="29"/>
  <c r="CF53" i="29"/>
  <c r="CE53" i="29"/>
  <c r="CD53" i="29"/>
  <c r="CC53" i="29"/>
  <c r="CB53" i="29"/>
  <c r="CA53" i="29"/>
  <c r="BZ53" i="29"/>
  <c r="BY53" i="29"/>
  <c r="BX53" i="29"/>
  <c r="BW53" i="29"/>
  <c r="BV53" i="29"/>
  <c r="BU53" i="29"/>
  <c r="BT53" i="29"/>
  <c r="BS53" i="29"/>
  <c r="BR53" i="29"/>
  <c r="BQ53" i="29"/>
  <c r="BP53" i="29"/>
  <c r="BO53" i="29"/>
  <c r="BN53" i="29"/>
  <c r="BM53" i="29"/>
  <c r="BL53" i="29"/>
  <c r="BK53" i="29"/>
  <c r="BJ53" i="29"/>
  <c r="BI53" i="29"/>
  <c r="BH53" i="29"/>
  <c r="BG53" i="29"/>
  <c r="BF53" i="29"/>
  <c r="BE53" i="29"/>
  <c r="BD53" i="29"/>
  <c r="BC53" i="29"/>
  <c r="BB53" i="29"/>
  <c r="BA53" i="29"/>
  <c r="AZ53" i="29"/>
  <c r="AY53" i="29"/>
  <c r="AX53" i="29"/>
  <c r="AW53" i="29"/>
  <c r="AV53" i="29"/>
  <c r="AU53" i="29"/>
  <c r="AT53" i="29"/>
  <c r="AS53" i="29"/>
  <c r="AR53" i="29"/>
  <c r="AQ53" i="29"/>
  <c r="AP53" i="29"/>
  <c r="AO53" i="29"/>
  <c r="AN53" i="29"/>
  <c r="AM53" i="29"/>
  <c r="AL53" i="29"/>
  <c r="AK53" i="29"/>
  <c r="AJ53" i="29"/>
  <c r="AI53" i="29"/>
  <c r="AH53" i="29"/>
  <c r="AG53" i="29"/>
  <c r="AF53" i="29"/>
  <c r="AE53" i="29"/>
  <c r="AD53" i="29"/>
  <c r="AC53" i="29"/>
  <c r="AB53" i="29"/>
  <c r="AA53" i="29"/>
  <c r="Z53" i="29"/>
  <c r="Y53" i="29"/>
  <c r="X53" i="29"/>
  <c r="W53" i="29"/>
  <c r="V53" i="29"/>
  <c r="U53" i="29"/>
  <c r="T53" i="29"/>
  <c r="S53" i="29"/>
  <c r="R53" i="29"/>
  <c r="Q53" i="29"/>
  <c r="P53" i="29"/>
  <c r="O53" i="29"/>
  <c r="N53" i="29"/>
  <c r="M53" i="29"/>
  <c r="L53" i="29"/>
  <c r="K53" i="29"/>
  <c r="J53" i="29"/>
  <c r="I53" i="29"/>
  <c r="H53" i="29"/>
  <c r="E53" i="29"/>
  <c r="B53" i="29"/>
  <c r="B52" i="29" s="1"/>
  <c r="B51" i="29" s="1"/>
  <c r="B50" i="29" s="1"/>
  <c r="B49" i="29" s="1"/>
  <c r="B48" i="29" s="1"/>
  <c r="GG52" i="29"/>
  <c r="GG51" i="29" s="1"/>
  <c r="GG50" i="29" s="1"/>
  <c r="GG49" i="29" s="1"/>
  <c r="GE52" i="29"/>
  <c r="GD52" i="29"/>
  <c r="GC52" i="29"/>
  <c r="GB52" i="29"/>
  <c r="GA52" i="29"/>
  <c r="FZ52" i="29"/>
  <c r="FY52" i="29"/>
  <c r="FX52" i="29"/>
  <c r="FW52" i="29"/>
  <c r="FV52" i="29"/>
  <c r="FU52" i="29"/>
  <c r="FT52" i="29"/>
  <c r="FS52" i="29"/>
  <c r="FR52" i="29"/>
  <c r="FQ52" i="29"/>
  <c r="FP52" i="29"/>
  <c r="FO52" i="29"/>
  <c r="FN52" i="29"/>
  <c r="FM52" i="29"/>
  <c r="FL52" i="29"/>
  <c r="FK52" i="29"/>
  <c r="FJ52" i="29"/>
  <c r="FI52" i="29"/>
  <c r="FH52" i="29"/>
  <c r="FG52" i="29"/>
  <c r="FF52" i="29"/>
  <c r="FE52" i="29"/>
  <c r="FD52" i="29"/>
  <c r="FC52" i="29"/>
  <c r="FB52" i="29"/>
  <c r="FA52" i="29"/>
  <c r="EZ52" i="29"/>
  <c r="EY52" i="29"/>
  <c r="EX52" i="29"/>
  <c r="EW52" i="29"/>
  <c r="EV52" i="29"/>
  <c r="EU52" i="29"/>
  <c r="ET52" i="29"/>
  <c r="ES52" i="29"/>
  <c r="ER52" i="29"/>
  <c r="EQ52" i="29"/>
  <c r="EP52" i="29"/>
  <c r="EO52" i="29"/>
  <c r="EN52" i="29"/>
  <c r="EM52" i="29"/>
  <c r="EL52" i="29"/>
  <c r="EK52" i="29"/>
  <c r="EJ52" i="29"/>
  <c r="EI52" i="29"/>
  <c r="EH52" i="29"/>
  <c r="EG52" i="29"/>
  <c r="EF52" i="29"/>
  <c r="EE52" i="29"/>
  <c r="ED52" i="29"/>
  <c r="EC52" i="29"/>
  <c r="EB52" i="29"/>
  <c r="EA52" i="29"/>
  <c r="DZ52" i="29"/>
  <c r="DY52" i="29"/>
  <c r="DX52" i="29"/>
  <c r="DW52" i="29"/>
  <c r="DV52" i="29"/>
  <c r="DU52" i="29"/>
  <c r="DT52" i="29"/>
  <c r="DS52" i="29"/>
  <c r="DR52" i="29"/>
  <c r="DQ52" i="29"/>
  <c r="DP52" i="29"/>
  <c r="DO52" i="29"/>
  <c r="DN52" i="29"/>
  <c r="DM52" i="29"/>
  <c r="DL52" i="29"/>
  <c r="DK52" i="29"/>
  <c r="DJ52" i="29"/>
  <c r="DI52" i="29"/>
  <c r="DH52" i="29"/>
  <c r="DG52" i="29"/>
  <c r="DF52" i="29"/>
  <c r="DE52" i="29"/>
  <c r="DD52" i="29"/>
  <c r="DC52" i="29"/>
  <c r="DB52" i="29"/>
  <c r="DA52" i="29"/>
  <c r="CZ52" i="29"/>
  <c r="CY52" i="29"/>
  <c r="CX52" i="29"/>
  <c r="CW52" i="29"/>
  <c r="CV52" i="29"/>
  <c r="CU52" i="29"/>
  <c r="CT52" i="29"/>
  <c r="CS52" i="29"/>
  <c r="CR52" i="29"/>
  <c r="CQ52" i="29"/>
  <c r="CP52" i="29"/>
  <c r="CO52" i="29"/>
  <c r="CN52" i="29"/>
  <c r="CM52" i="29"/>
  <c r="CL52" i="29"/>
  <c r="CK52" i="29"/>
  <c r="CJ52" i="29"/>
  <c r="CI52" i="29"/>
  <c r="CH52" i="29"/>
  <c r="CG52" i="29"/>
  <c r="CF52" i="29"/>
  <c r="CE52" i="29"/>
  <c r="CD52" i="29"/>
  <c r="CC52" i="29"/>
  <c r="CB52" i="29"/>
  <c r="CA52" i="29"/>
  <c r="BZ52" i="29"/>
  <c r="BY52" i="29"/>
  <c r="BX52" i="29"/>
  <c r="BW52" i="29"/>
  <c r="BV52" i="29"/>
  <c r="BU52" i="29"/>
  <c r="BT52" i="29"/>
  <c r="BS52" i="29"/>
  <c r="BR52" i="29"/>
  <c r="BQ52" i="29"/>
  <c r="BP52" i="29"/>
  <c r="BO52" i="29"/>
  <c r="BN52" i="29"/>
  <c r="BM52" i="29"/>
  <c r="BL52" i="29"/>
  <c r="BK52" i="29"/>
  <c r="BJ52" i="29"/>
  <c r="BI52" i="29"/>
  <c r="BH52" i="29"/>
  <c r="BG52" i="29"/>
  <c r="BF52" i="29"/>
  <c r="BE52" i="29"/>
  <c r="BD52" i="29"/>
  <c r="BC52" i="29"/>
  <c r="BB52" i="29"/>
  <c r="BA52" i="29"/>
  <c r="AZ52" i="29"/>
  <c r="AY52" i="29"/>
  <c r="AX52" i="29"/>
  <c r="AW52" i="29"/>
  <c r="AV52" i="29"/>
  <c r="AU52" i="29"/>
  <c r="AT52" i="29"/>
  <c r="AS52" i="29"/>
  <c r="AR52" i="29"/>
  <c r="AQ52" i="29"/>
  <c r="AP52" i="29"/>
  <c r="AO52" i="29"/>
  <c r="AN52" i="29"/>
  <c r="AM52" i="29"/>
  <c r="AL52" i="29"/>
  <c r="AK52" i="29"/>
  <c r="AJ52" i="29"/>
  <c r="AI52" i="29"/>
  <c r="AH52" i="29"/>
  <c r="AG52" i="29"/>
  <c r="AF52" i="29"/>
  <c r="AE52" i="29"/>
  <c r="AD52" i="29"/>
  <c r="AC52" i="29"/>
  <c r="AB52" i="29"/>
  <c r="AA52" i="29"/>
  <c r="Z52" i="29"/>
  <c r="Y52" i="29"/>
  <c r="X52" i="29"/>
  <c r="W52" i="29"/>
  <c r="V52" i="29"/>
  <c r="U52" i="29"/>
  <c r="T52" i="29"/>
  <c r="S52" i="29"/>
  <c r="R52" i="29"/>
  <c r="Q52" i="29"/>
  <c r="P52" i="29"/>
  <c r="O52" i="29"/>
  <c r="N52" i="29"/>
  <c r="M52" i="29"/>
  <c r="L52" i="29"/>
  <c r="K52" i="29"/>
  <c r="J52" i="29"/>
  <c r="I52" i="29"/>
  <c r="H52" i="29"/>
  <c r="E52" i="29"/>
  <c r="GE51" i="29"/>
  <c r="GD51" i="29"/>
  <c r="GC51" i="29"/>
  <c r="GB51" i="29"/>
  <c r="GA51" i="29"/>
  <c r="FZ51" i="29"/>
  <c r="FY51" i="29"/>
  <c r="FX51" i="29"/>
  <c r="FW51" i="29"/>
  <c r="FV51" i="29"/>
  <c r="FU51" i="29"/>
  <c r="FT51" i="29"/>
  <c r="FS51" i="29"/>
  <c r="FR51" i="29"/>
  <c r="FQ51" i="29"/>
  <c r="FP51" i="29"/>
  <c r="FO51" i="29"/>
  <c r="FN51" i="29"/>
  <c r="FM51" i="29"/>
  <c r="FL51" i="29"/>
  <c r="FK51" i="29"/>
  <c r="FJ51" i="29"/>
  <c r="FI51" i="29"/>
  <c r="FH51" i="29"/>
  <c r="FG51" i="29"/>
  <c r="FF51" i="29"/>
  <c r="FE51" i="29"/>
  <c r="FD51" i="29"/>
  <c r="FC51" i="29"/>
  <c r="FB51" i="29"/>
  <c r="FA51" i="29"/>
  <c r="EZ51" i="29"/>
  <c r="EY51" i="29"/>
  <c r="EX51" i="29"/>
  <c r="EW51" i="29"/>
  <c r="EV51" i="29"/>
  <c r="EU51" i="29"/>
  <c r="ET51" i="29"/>
  <c r="ES51" i="29"/>
  <c r="ER51" i="29"/>
  <c r="EQ51" i="29"/>
  <c r="EP51" i="29"/>
  <c r="EO51" i="29"/>
  <c r="EN51" i="29"/>
  <c r="EM51" i="29"/>
  <c r="EL51" i="29"/>
  <c r="EK51" i="29"/>
  <c r="EJ51" i="29"/>
  <c r="EI51" i="29"/>
  <c r="EH51" i="29"/>
  <c r="EG51" i="29"/>
  <c r="EF51" i="29"/>
  <c r="EE51" i="29"/>
  <c r="ED51" i="29"/>
  <c r="EC51" i="29"/>
  <c r="EB51" i="29"/>
  <c r="EA51" i="29"/>
  <c r="DZ51" i="29"/>
  <c r="DY51" i="29"/>
  <c r="DX51" i="29"/>
  <c r="DW51" i="29"/>
  <c r="DV51" i="29"/>
  <c r="DU51" i="29"/>
  <c r="DT51" i="29"/>
  <c r="DS51" i="29"/>
  <c r="DR51" i="29"/>
  <c r="DQ51" i="29"/>
  <c r="DP51" i="29"/>
  <c r="DO51" i="29"/>
  <c r="DN51" i="29"/>
  <c r="DM51" i="29"/>
  <c r="DL51" i="29"/>
  <c r="DK51" i="29"/>
  <c r="DJ51" i="29"/>
  <c r="DI51" i="29"/>
  <c r="DH51" i="29"/>
  <c r="DG51" i="29"/>
  <c r="DF51" i="29"/>
  <c r="DE51" i="29"/>
  <c r="DD51" i="29"/>
  <c r="DC51" i="29"/>
  <c r="DB51" i="29"/>
  <c r="DA51" i="29"/>
  <c r="CZ51" i="29"/>
  <c r="CY51" i="29"/>
  <c r="CX51" i="29"/>
  <c r="CW51" i="29"/>
  <c r="CV51" i="29"/>
  <c r="CU51" i="29"/>
  <c r="CT51" i="29"/>
  <c r="CS51" i="29"/>
  <c r="CR51" i="29"/>
  <c r="CQ51" i="29"/>
  <c r="CP51" i="29"/>
  <c r="CO51" i="29"/>
  <c r="CN51" i="29"/>
  <c r="CM51" i="29"/>
  <c r="CL51" i="29"/>
  <c r="CK51" i="29"/>
  <c r="CJ51" i="29"/>
  <c r="CI51" i="29"/>
  <c r="CH51" i="29"/>
  <c r="CG51" i="29"/>
  <c r="CF51" i="29"/>
  <c r="CE51" i="29"/>
  <c r="CD51" i="29"/>
  <c r="CC51" i="29"/>
  <c r="CB51" i="29"/>
  <c r="CA51" i="29"/>
  <c r="BZ51" i="29"/>
  <c r="BY51" i="29"/>
  <c r="BX51" i="29"/>
  <c r="BW51" i="29"/>
  <c r="BV51" i="29"/>
  <c r="BU51" i="29"/>
  <c r="BT51" i="29"/>
  <c r="BS51" i="29"/>
  <c r="BR51" i="29"/>
  <c r="BQ51" i="29"/>
  <c r="BP51" i="29"/>
  <c r="BO51" i="29"/>
  <c r="BN51" i="29"/>
  <c r="BM51" i="29"/>
  <c r="BL51" i="29"/>
  <c r="BK51" i="29"/>
  <c r="BJ51" i="29"/>
  <c r="BI51" i="29"/>
  <c r="BH51" i="29"/>
  <c r="BG51" i="29"/>
  <c r="BF51" i="29"/>
  <c r="BE51" i="29"/>
  <c r="BD51" i="29"/>
  <c r="BC51" i="29"/>
  <c r="BB51" i="29"/>
  <c r="BA51" i="29"/>
  <c r="AZ51" i="29"/>
  <c r="AY51" i="29"/>
  <c r="AX51" i="29"/>
  <c r="AW51" i="29"/>
  <c r="AV51" i="29"/>
  <c r="AU51" i="29"/>
  <c r="AT51" i="29"/>
  <c r="AS51" i="29"/>
  <c r="AR51" i="29"/>
  <c r="AQ51" i="29"/>
  <c r="AP51" i="29"/>
  <c r="AO51" i="29"/>
  <c r="AN51" i="29"/>
  <c r="AM51" i="29"/>
  <c r="AL51" i="29"/>
  <c r="AK51" i="29"/>
  <c r="AJ51" i="29"/>
  <c r="AI51" i="29"/>
  <c r="AH51" i="29"/>
  <c r="AG51" i="29"/>
  <c r="AF51" i="29"/>
  <c r="AE51" i="29"/>
  <c r="AD51" i="29"/>
  <c r="AC51" i="29"/>
  <c r="AB51" i="29"/>
  <c r="AA51" i="29"/>
  <c r="Z51" i="29"/>
  <c r="Y51" i="29"/>
  <c r="X51" i="29"/>
  <c r="W51" i="29"/>
  <c r="V51" i="29"/>
  <c r="U51" i="29"/>
  <c r="T51" i="29"/>
  <c r="S51" i="29"/>
  <c r="R51" i="29"/>
  <c r="Q51" i="29"/>
  <c r="P51" i="29"/>
  <c r="O51" i="29"/>
  <c r="N51" i="29"/>
  <c r="M51" i="29"/>
  <c r="L51" i="29"/>
  <c r="K51" i="29"/>
  <c r="J51" i="29"/>
  <c r="I51" i="29"/>
  <c r="H51" i="29"/>
  <c r="E51" i="29"/>
  <c r="GE50" i="29"/>
  <c r="GD50" i="29"/>
  <c r="GC50" i="29"/>
  <c r="GB50" i="29"/>
  <c r="GA50" i="29"/>
  <c r="FZ50" i="29"/>
  <c r="FY50" i="29"/>
  <c r="FX50" i="29"/>
  <c r="FW50" i="29"/>
  <c r="FV50" i="29"/>
  <c r="FU50" i="29"/>
  <c r="FT50" i="29"/>
  <c r="FS50" i="29"/>
  <c r="FR50" i="29"/>
  <c r="FQ50" i="29"/>
  <c r="FP50" i="29"/>
  <c r="FO50" i="29"/>
  <c r="FN50" i="29"/>
  <c r="FM50" i="29"/>
  <c r="FL50" i="29"/>
  <c r="FK50" i="29"/>
  <c r="FJ50" i="29"/>
  <c r="FI50" i="29"/>
  <c r="FH50" i="29"/>
  <c r="FG50" i="29"/>
  <c r="FF50" i="29"/>
  <c r="FE50" i="29"/>
  <c r="FD50" i="29"/>
  <c r="FC50" i="29"/>
  <c r="FB50" i="29"/>
  <c r="FA50" i="29"/>
  <c r="EZ50" i="29"/>
  <c r="EY50" i="29"/>
  <c r="EX50" i="29"/>
  <c r="EW50" i="29"/>
  <c r="EV50" i="29"/>
  <c r="EU50" i="29"/>
  <c r="ET50" i="29"/>
  <c r="ES50" i="29"/>
  <c r="ER50" i="29"/>
  <c r="EQ50" i="29"/>
  <c r="EP50" i="29"/>
  <c r="EO50" i="29"/>
  <c r="EN50" i="29"/>
  <c r="EM50" i="29"/>
  <c r="EL50" i="29"/>
  <c r="EK50" i="29"/>
  <c r="EJ50" i="29"/>
  <c r="EI50" i="29"/>
  <c r="EH50" i="29"/>
  <c r="EG50" i="29"/>
  <c r="EF50" i="29"/>
  <c r="EE50" i="29"/>
  <c r="ED50" i="29"/>
  <c r="EC50" i="29"/>
  <c r="EB50" i="29"/>
  <c r="EA50" i="29"/>
  <c r="DZ50" i="29"/>
  <c r="DY50" i="29"/>
  <c r="DX50" i="29"/>
  <c r="DW50" i="29"/>
  <c r="DV50" i="29"/>
  <c r="DU50" i="29"/>
  <c r="DT50" i="29"/>
  <c r="DS50" i="29"/>
  <c r="DR50" i="29"/>
  <c r="DQ50" i="29"/>
  <c r="DP50" i="29"/>
  <c r="DO50" i="29"/>
  <c r="DN50" i="29"/>
  <c r="DM50" i="29"/>
  <c r="DL50" i="29"/>
  <c r="DK50" i="29"/>
  <c r="DJ50" i="29"/>
  <c r="DI50" i="29"/>
  <c r="DH50" i="29"/>
  <c r="DG50" i="29"/>
  <c r="DF50" i="29"/>
  <c r="DE50" i="29"/>
  <c r="DD50" i="29"/>
  <c r="DC50" i="29"/>
  <c r="DB50" i="29"/>
  <c r="DA50" i="29"/>
  <c r="CZ50" i="29"/>
  <c r="CY50" i="29"/>
  <c r="CX50" i="29"/>
  <c r="CW50" i="29"/>
  <c r="CV50" i="29"/>
  <c r="CU50" i="29"/>
  <c r="CT50" i="29"/>
  <c r="CS50" i="29"/>
  <c r="CR50" i="29"/>
  <c r="CQ50" i="29"/>
  <c r="CP50" i="29"/>
  <c r="CO50" i="29"/>
  <c r="CN50" i="29"/>
  <c r="CM50" i="29"/>
  <c r="CL50" i="29"/>
  <c r="CK50" i="29"/>
  <c r="CJ50" i="29"/>
  <c r="CI50" i="29"/>
  <c r="CH50" i="29"/>
  <c r="CG50" i="29"/>
  <c r="CF50" i="29"/>
  <c r="CE50" i="29"/>
  <c r="CD50" i="29"/>
  <c r="CC50" i="29"/>
  <c r="CB50" i="29"/>
  <c r="CA50" i="29"/>
  <c r="BZ50" i="29"/>
  <c r="BY50" i="29"/>
  <c r="BX50" i="29"/>
  <c r="BW50" i="29"/>
  <c r="BV50" i="29"/>
  <c r="BU50" i="29"/>
  <c r="BT50" i="29"/>
  <c r="BS50" i="29"/>
  <c r="BR50" i="29"/>
  <c r="BQ50" i="29"/>
  <c r="BP50" i="29"/>
  <c r="BO50" i="29"/>
  <c r="BN50" i="29"/>
  <c r="BM50" i="29"/>
  <c r="BL50" i="29"/>
  <c r="BK50" i="29"/>
  <c r="BJ50" i="29"/>
  <c r="BI50" i="29"/>
  <c r="BH50" i="29"/>
  <c r="BG50" i="29"/>
  <c r="BF50" i="29"/>
  <c r="BE50" i="29"/>
  <c r="BD50" i="29"/>
  <c r="BC50" i="29"/>
  <c r="BB50" i="29"/>
  <c r="BA50" i="29"/>
  <c r="AZ50" i="29"/>
  <c r="AY50" i="29"/>
  <c r="AX50" i="29"/>
  <c r="AW50" i="29"/>
  <c r="AV50" i="29"/>
  <c r="AU50" i="29"/>
  <c r="AT50" i="29"/>
  <c r="AS50" i="29"/>
  <c r="AR50" i="29"/>
  <c r="AQ50" i="29"/>
  <c r="AP50" i="29"/>
  <c r="AO50" i="29"/>
  <c r="AN50" i="29"/>
  <c r="AM50" i="29"/>
  <c r="AL50" i="29"/>
  <c r="AK50" i="29"/>
  <c r="AJ50" i="29"/>
  <c r="AI50" i="29"/>
  <c r="AH50" i="29"/>
  <c r="AG50" i="29"/>
  <c r="AF50" i="29"/>
  <c r="AE50" i="29"/>
  <c r="AD50" i="29"/>
  <c r="AC50" i="29"/>
  <c r="AB50" i="29"/>
  <c r="AA50" i="29"/>
  <c r="Z50" i="29"/>
  <c r="Y50" i="29"/>
  <c r="X50" i="29"/>
  <c r="W50" i="29"/>
  <c r="V50" i="29"/>
  <c r="U50" i="29"/>
  <c r="T50" i="29"/>
  <c r="S50" i="29"/>
  <c r="R50" i="29"/>
  <c r="Q50" i="29"/>
  <c r="P50" i="29"/>
  <c r="O50" i="29"/>
  <c r="N50" i="29"/>
  <c r="M50" i="29"/>
  <c r="L50" i="29"/>
  <c r="K50" i="29"/>
  <c r="J50" i="29"/>
  <c r="I50" i="29"/>
  <c r="H50" i="29"/>
  <c r="E50" i="29"/>
  <c r="E49" i="29" s="1"/>
  <c r="GE49" i="29"/>
  <c r="GD49" i="29"/>
  <c r="GC49" i="29"/>
  <c r="GB49" i="29"/>
  <c r="GA49" i="29"/>
  <c r="FZ49" i="29"/>
  <c r="FY49" i="29"/>
  <c r="FX49" i="29"/>
  <c r="FW49" i="29"/>
  <c r="FV49" i="29"/>
  <c r="FU49" i="29"/>
  <c r="FT49" i="29"/>
  <c r="FS49" i="29"/>
  <c r="FR49" i="29"/>
  <c r="FQ49" i="29"/>
  <c r="FP49" i="29"/>
  <c r="FO49" i="29"/>
  <c r="FN49" i="29"/>
  <c r="FM49" i="29"/>
  <c r="FL49" i="29"/>
  <c r="FK49" i="29"/>
  <c r="FJ49" i="29"/>
  <c r="FI49" i="29"/>
  <c r="FH49" i="29"/>
  <c r="FG49" i="29"/>
  <c r="FF49" i="29"/>
  <c r="FE49" i="29"/>
  <c r="FD49" i="29"/>
  <c r="FC49" i="29"/>
  <c r="FB49" i="29"/>
  <c r="FA49" i="29"/>
  <c r="EZ49" i="29"/>
  <c r="EY49" i="29"/>
  <c r="EX49" i="29"/>
  <c r="EW49" i="29"/>
  <c r="EV49" i="29"/>
  <c r="EU49" i="29"/>
  <c r="ET49" i="29"/>
  <c r="ES49" i="29"/>
  <c r="ER49" i="29"/>
  <c r="EQ49" i="29"/>
  <c r="EP49" i="29"/>
  <c r="EO49" i="29"/>
  <c r="EN49" i="29"/>
  <c r="EM49" i="29"/>
  <c r="EL49" i="29"/>
  <c r="EK49" i="29"/>
  <c r="EJ49" i="29"/>
  <c r="EI49" i="29"/>
  <c r="EH49" i="29"/>
  <c r="EG49" i="29"/>
  <c r="EF49" i="29"/>
  <c r="EE49" i="29"/>
  <c r="ED49" i="29"/>
  <c r="EC49" i="29"/>
  <c r="EB49" i="29"/>
  <c r="EA49" i="29"/>
  <c r="DZ49" i="29"/>
  <c r="DY49" i="29"/>
  <c r="DX49" i="29"/>
  <c r="DW49" i="29"/>
  <c r="DV49" i="29"/>
  <c r="DU49" i="29"/>
  <c r="DT49" i="29"/>
  <c r="DS49" i="29"/>
  <c r="DR49" i="29"/>
  <c r="DQ49" i="29"/>
  <c r="DP49" i="29"/>
  <c r="DO49" i="29"/>
  <c r="DN49" i="29"/>
  <c r="DM49" i="29"/>
  <c r="DL49" i="29"/>
  <c r="DK49" i="29"/>
  <c r="DJ49" i="29"/>
  <c r="DI49" i="29"/>
  <c r="DH49" i="29"/>
  <c r="DG49" i="29"/>
  <c r="DF49" i="29"/>
  <c r="DE49" i="29"/>
  <c r="DD49" i="29"/>
  <c r="DC49" i="29"/>
  <c r="DB49" i="29"/>
  <c r="DA49" i="29"/>
  <c r="CZ49" i="29"/>
  <c r="CY49" i="29"/>
  <c r="CX49" i="29"/>
  <c r="CW49" i="29"/>
  <c r="CV49" i="29"/>
  <c r="CU49" i="29"/>
  <c r="CT49" i="29"/>
  <c r="CS49" i="29"/>
  <c r="CR49" i="29"/>
  <c r="CQ49" i="29"/>
  <c r="CP49" i="29"/>
  <c r="CO49" i="29"/>
  <c r="CN49" i="29"/>
  <c r="CM49" i="29"/>
  <c r="CL49" i="29"/>
  <c r="CK49" i="29"/>
  <c r="CJ49" i="29"/>
  <c r="CI49" i="29"/>
  <c r="CH49" i="29"/>
  <c r="CG49" i="29"/>
  <c r="CF49" i="29"/>
  <c r="CE49" i="29"/>
  <c r="CD49" i="29"/>
  <c r="CC49" i="29"/>
  <c r="CB49" i="29"/>
  <c r="CA49" i="29"/>
  <c r="BZ49" i="29"/>
  <c r="BY49" i="29"/>
  <c r="BX49" i="29"/>
  <c r="BW49" i="29"/>
  <c r="BV49" i="29"/>
  <c r="BU49" i="29"/>
  <c r="BT49" i="29"/>
  <c r="BS49" i="29"/>
  <c r="BR49" i="29"/>
  <c r="BQ49" i="29"/>
  <c r="BP49" i="29"/>
  <c r="BO49" i="29"/>
  <c r="BN49" i="29"/>
  <c r="BM49" i="29"/>
  <c r="BL49" i="29"/>
  <c r="BK49" i="29"/>
  <c r="BJ49" i="29"/>
  <c r="BI49" i="29"/>
  <c r="BH49" i="29"/>
  <c r="BG49" i="29"/>
  <c r="BF49" i="29"/>
  <c r="BE49" i="29"/>
  <c r="BD49" i="29"/>
  <c r="BC49" i="29"/>
  <c r="BB49" i="29"/>
  <c r="BA49" i="29"/>
  <c r="AZ49" i="29"/>
  <c r="AY49" i="29"/>
  <c r="AX49" i="29"/>
  <c r="AW49" i="29"/>
  <c r="AV49" i="29"/>
  <c r="AU49" i="29"/>
  <c r="AT49" i="29"/>
  <c r="AS49" i="29"/>
  <c r="AR49" i="29"/>
  <c r="AQ49" i="29"/>
  <c r="AP49" i="29"/>
  <c r="AO49" i="29"/>
  <c r="AN49" i="29"/>
  <c r="AM49" i="29"/>
  <c r="AL49" i="29"/>
  <c r="AK49" i="29"/>
  <c r="AJ49" i="29"/>
  <c r="AI49" i="29"/>
  <c r="AH49" i="29"/>
  <c r="AG49" i="29"/>
  <c r="AF49" i="29"/>
  <c r="AE49" i="29"/>
  <c r="AD49" i="29"/>
  <c r="AC49" i="29"/>
  <c r="AB49" i="29"/>
  <c r="AA49" i="29"/>
  <c r="Z49" i="29"/>
  <c r="Y49" i="29"/>
  <c r="X49" i="29"/>
  <c r="W49" i="29"/>
  <c r="V49" i="29"/>
  <c r="U49" i="29"/>
  <c r="T49" i="29"/>
  <c r="S49" i="29"/>
  <c r="R49" i="29"/>
  <c r="Q49" i="29"/>
  <c r="P49" i="29"/>
  <c r="O49" i="29"/>
  <c r="N49" i="29"/>
  <c r="M49" i="29"/>
  <c r="L49" i="29"/>
  <c r="K49" i="29"/>
  <c r="J49" i="29"/>
  <c r="I49" i="29"/>
  <c r="H49" i="29"/>
  <c r="GG48" i="29"/>
  <c r="GG47" i="29" s="1"/>
  <c r="GE48" i="29"/>
  <c r="GD48" i="29"/>
  <c r="GC48" i="29"/>
  <c r="GB48" i="29"/>
  <c r="GA48" i="29"/>
  <c r="FZ48" i="29"/>
  <c r="FY48" i="29"/>
  <c r="FX48" i="29"/>
  <c r="FW48" i="29"/>
  <c r="FV48" i="29"/>
  <c r="FU48" i="29"/>
  <c r="FT48" i="29"/>
  <c r="FS48" i="29"/>
  <c r="FR48" i="29"/>
  <c r="FQ48" i="29"/>
  <c r="FP48" i="29"/>
  <c r="FO48" i="29"/>
  <c r="FN48" i="29"/>
  <c r="FM48" i="29"/>
  <c r="FL48" i="29"/>
  <c r="FK48" i="29"/>
  <c r="FJ48" i="29"/>
  <c r="FI48" i="29"/>
  <c r="FH48" i="29"/>
  <c r="FG48" i="29"/>
  <c r="FF48" i="29"/>
  <c r="FE48" i="29"/>
  <c r="FD48" i="29"/>
  <c r="FC48" i="29"/>
  <c r="FB48" i="29"/>
  <c r="FA48" i="29"/>
  <c r="EZ48" i="29"/>
  <c r="EY48" i="29"/>
  <c r="EX48" i="29"/>
  <c r="EW48" i="29"/>
  <c r="EV48" i="29"/>
  <c r="EU48" i="29"/>
  <c r="ET48" i="29"/>
  <c r="ES48" i="29"/>
  <c r="ER48" i="29"/>
  <c r="EQ48" i="29"/>
  <c r="EP48" i="29"/>
  <c r="EO48" i="29"/>
  <c r="EN48" i="29"/>
  <c r="EM48" i="29"/>
  <c r="EL48" i="29"/>
  <c r="EK48" i="29"/>
  <c r="EJ48" i="29"/>
  <c r="EI48" i="29"/>
  <c r="EH48" i="29"/>
  <c r="EG48" i="29"/>
  <c r="EF48" i="29"/>
  <c r="EE48" i="29"/>
  <c r="ED48" i="29"/>
  <c r="EC48" i="29"/>
  <c r="EB48" i="29"/>
  <c r="EA48" i="29"/>
  <c r="DZ48" i="29"/>
  <c r="DY48" i="29"/>
  <c r="DX48" i="29"/>
  <c r="DW48" i="29"/>
  <c r="DV48" i="29"/>
  <c r="DU48" i="29"/>
  <c r="DT48" i="29"/>
  <c r="DS48" i="29"/>
  <c r="DR48" i="29"/>
  <c r="DQ48" i="29"/>
  <c r="DP48" i="29"/>
  <c r="DO48" i="29"/>
  <c r="DN48" i="29"/>
  <c r="DM48" i="29"/>
  <c r="DL48" i="29"/>
  <c r="DK48" i="29"/>
  <c r="DJ48" i="29"/>
  <c r="DI48" i="29"/>
  <c r="DH48" i="29"/>
  <c r="DG48" i="29"/>
  <c r="DF48" i="29"/>
  <c r="DE48" i="29"/>
  <c r="DD48" i="29"/>
  <c r="DC48" i="29"/>
  <c r="DB48" i="29"/>
  <c r="DA48" i="29"/>
  <c r="CZ48" i="29"/>
  <c r="CY48" i="29"/>
  <c r="CX48" i="29"/>
  <c r="CW48" i="29"/>
  <c r="CV48" i="29"/>
  <c r="CU48" i="29"/>
  <c r="CT48" i="29"/>
  <c r="CS48" i="29"/>
  <c r="CR48" i="29"/>
  <c r="CQ48" i="29"/>
  <c r="CP48" i="29"/>
  <c r="CO48" i="29"/>
  <c r="CN48" i="29"/>
  <c r="CM48" i="29"/>
  <c r="CL48" i="29"/>
  <c r="CK48" i="29"/>
  <c r="CJ48" i="29"/>
  <c r="CI48" i="29"/>
  <c r="CH48" i="29"/>
  <c r="CG48" i="29"/>
  <c r="CF48" i="29"/>
  <c r="CE48" i="29"/>
  <c r="CD48" i="29"/>
  <c r="CC48" i="29"/>
  <c r="CB48" i="29"/>
  <c r="CA48" i="29"/>
  <c r="BZ48" i="29"/>
  <c r="BY48" i="29"/>
  <c r="BX48" i="29"/>
  <c r="BW48" i="29"/>
  <c r="BV48" i="29"/>
  <c r="BU48" i="29"/>
  <c r="BT48" i="29"/>
  <c r="BS48" i="29"/>
  <c r="BR48" i="29"/>
  <c r="BQ48" i="29"/>
  <c r="BP48" i="29"/>
  <c r="BO48" i="29"/>
  <c r="BN48" i="29"/>
  <c r="BM48" i="29"/>
  <c r="BL48" i="29"/>
  <c r="BK48" i="29"/>
  <c r="BJ48" i="29"/>
  <c r="BI48" i="29"/>
  <c r="BH48" i="29"/>
  <c r="BG48" i="29"/>
  <c r="BF48" i="29"/>
  <c r="BE48" i="29"/>
  <c r="BD48" i="29"/>
  <c r="BC48" i="29"/>
  <c r="BB48" i="29"/>
  <c r="BA48" i="29"/>
  <c r="AZ48" i="29"/>
  <c r="AY48" i="29"/>
  <c r="AX48" i="29"/>
  <c r="AW48" i="29"/>
  <c r="AV48" i="29"/>
  <c r="AU48" i="29"/>
  <c r="AT48" i="29"/>
  <c r="AS48" i="29"/>
  <c r="AR48" i="29"/>
  <c r="AQ48" i="29"/>
  <c r="AP48" i="29"/>
  <c r="AO48" i="29"/>
  <c r="AN48" i="29"/>
  <c r="AM48" i="29"/>
  <c r="AL48" i="29"/>
  <c r="AK48" i="29"/>
  <c r="AJ48" i="29"/>
  <c r="AI48" i="29"/>
  <c r="AH48" i="29"/>
  <c r="AG48" i="29"/>
  <c r="AF48" i="29"/>
  <c r="AE48" i="29"/>
  <c r="AD48" i="29"/>
  <c r="AC48" i="29"/>
  <c r="AB48" i="29"/>
  <c r="AA48" i="29"/>
  <c r="Z48" i="29"/>
  <c r="Y48" i="29"/>
  <c r="X48" i="29"/>
  <c r="W48" i="29"/>
  <c r="V48" i="29"/>
  <c r="U48" i="29"/>
  <c r="T48" i="29"/>
  <c r="S48" i="29"/>
  <c r="R48" i="29"/>
  <c r="Q48" i="29"/>
  <c r="P48" i="29"/>
  <c r="O48" i="29"/>
  <c r="N48" i="29"/>
  <c r="M48" i="29"/>
  <c r="L48" i="29"/>
  <c r="K48" i="29"/>
  <c r="J48" i="29"/>
  <c r="I48" i="29"/>
  <c r="H48" i="29"/>
  <c r="E48" i="29"/>
  <c r="B47" i="29" s="1"/>
  <c r="GE47" i="29"/>
  <c r="GD47" i="29"/>
  <c r="GC47" i="29"/>
  <c r="GB47" i="29"/>
  <c r="GA47" i="29"/>
  <c r="FZ47" i="29"/>
  <c r="FY47" i="29"/>
  <c r="FX47" i="29"/>
  <c r="FW47" i="29"/>
  <c r="FV47" i="29"/>
  <c r="FU47" i="29"/>
  <c r="FT47" i="29"/>
  <c r="FS47" i="29"/>
  <c r="FR47" i="29"/>
  <c r="FQ47" i="29"/>
  <c r="FP47" i="29"/>
  <c r="FO47" i="29"/>
  <c r="FN47" i="29"/>
  <c r="FM47" i="29"/>
  <c r="FL47" i="29"/>
  <c r="FK47" i="29"/>
  <c r="FJ47" i="29"/>
  <c r="FI47" i="29"/>
  <c r="FH47" i="29"/>
  <c r="FG47" i="29"/>
  <c r="FF47" i="29"/>
  <c r="FE47" i="29"/>
  <c r="FD47" i="29"/>
  <c r="FC47" i="29"/>
  <c r="FB47" i="29"/>
  <c r="FA47" i="29"/>
  <c r="EZ47" i="29"/>
  <c r="EY47" i="29"/>
  <c r="EX47" i="29"/>
  <c r="EW47" i="29"/>
  <c r="EV47" i="29"/>
  <c r="EU47" i="29"/>
  <c r="ET47" i="29"/>
  <c r="ES47" i="29"/>
  <c r="ER47" i="29"/>
  <c r="EQ47" i="29"/>
  <c r="EP47" i="29"/>
  <c r="EO47" i="29"/>
  <c r="EN47" i="29"/>
  <c r="EM47" i="29"/>
  <c r="EL47" i="29"/>
  <c r="EK47" i="29"/>
  <c r="EJ47" i="29"/>
  <c r="EI47" i="29"/>
  <c r="EH47" i="29"/>
  <c r="EG47" i="29"/>
  <c r="EF47" i="29"/>
  <c r="EE47" i="29"/>
  <c r="ED47" i="29"/>
  <c r="EC47" i="29"/>
  <c r="EB47" i="29"/>
  <c r="EA47" i="29"/>
  <c r="DZ47" i="29"/>
  <c r="DY47" i="29"/>
  <c r="DX47" i="29"/>
  <c r="DW47" i="29"/>
  <c r="DV47" i="29"/>
  <c r="DU47" i="29"/>
  <c r="DT47" i="29"/>
  <c r="DS47" i="29"/>
  <c r="DR47" i="29"/>
  <c r="DQ47" i="29"/>
  <c r="DP47" i="29"/>
  <c r="DO47" i="29"/>
  <c r="DN47" i="29"/>
  <c r="DM47" i="29"/>
  <c r="DL47" i="29"/>
  <c r="DK47" i="29"/>
  <c r="DJ47" i="29"/>
  <c r="DI47" i="29"/>
  <c r="DH47" i="29"/>
  <c r="DG47" i="29"/>
  <c r="DF47" i="29"/>
  <c r="DE47" i="29"/>
  <c r="DD47" i="29"/>
  <c r="DC47" i="29"/>
  <c r="DB47" i="29"/>
  <c r="DA47" i="29"/>
  <c r="CZ47" i="29"/>
  <c r="CY47" i="29"/>
  <c r="CX47" i="29"/>
  <c r="CW47" i="29"/>
  <c r="CV47" i="29"/>
  <c r="CU47" i="29"/>
  <c r="CT47" i="29"/>
  <c r="CS47" i="29"/>
  <c r="CR47" i="29"/>
  <c r="CQ47" i="29"/>
  <c r="CP47" i="29"/>
  <c r="CO47" i="29"/>
  <c r="CN47" i="29"/>
  <c r="CM47" i="29"/>
  <c r="CL47" i="29"/>
  <c r="CK47" i="29"/>
  <c r="CJ47" i="29"/>
  <c r="CI47" i="29"/>
  <c r="CH47" i="29"/>
  <c r="CG47" i="29"/>
  <c r="CF47" i="29"/>
  <c r="CE47" i="29"/>
  <c r="CD47" i="29"/>
  <c r="CC47" i="29"/>
  <c r="CB47" i="29"/>
  <c r="CA47" i="29"/>
  <c r="BZ47" i="29"/>
  <c r="BY47" i="29"/>
  <c r="BX47" i="29"/>
  <c r="BW47" i="29"/>
  <c r="BV47" i="29"/>
  <c r="BU47" i="29"/>
  <c r="BT47" i="29"/>
  <c r="BS47" i="29"/>
  <c r="BR47" i="29"/>
  <c r="BQ47" i="29"/>
  <c r="BP47" i="29"/>
  <c r="BO47" i="29"/>
  <c r="BN47" i="29"/>
  <c r="BM47" i="29"/>
  <c r="BL47" i="29"/>
  <c r="BK47" i="29"/>
  <c r="BJ47" i="29"/>
  <c r="BI47" i="29"/>
  <c r="BH47" i="29"/>
  <c r="BG47" i="29"/>
  <c r="BF47" i="29"/>
  <c r="BE47" i="29"/>
  <c r="BD47" i="29"/>
  <c r="BC47" i="29"/>
  <c r="BB47" i="29"/>
  <c r="BA47" i="29"/>
  <c r="AZ47" i="29"/>
  <c r="AY47" i="29"/>
  <c r="AX47" i="29"/>
  <c r="AW47" i="29"/>
  <c r="AV47" i="29"/>
  <c r="AU47" i="29"/>
  <c r="AT47" i="29"/>
  <c r="AS47" i="29"/>
  <c r="AR47" i="29"/>
  <c r="AQ47" i="29"/>
  <c r="AP47" i="29"/>
  <c r="AO47" i="29"/>
  <c r="AN47" i="29"/>
  <c r="AM47" i="29"/>
  <c r="AL47" i="29"/>
  <c r="AK47" i="29"/>
  <c r="AJ47" i="29"/>
  <c r="AI47" i="29"/>
  <c r="AH47" i="29"/>
  <c r="AG47" i="29"/>
  <c r="AF47" i="29"/>
  <c r="AE47" i="29"/>
  <c r="AD47" i="29"/>
  <c r="AC47" i="29"/>
  <c r="AB47" i="29"/>
  <c r="AA47" i="29"/>
  <c r="Z47" i="29"/>
  <c r="Y47" i="29"/>
  <c r="X47" i="29"/>
  <c r="W47" i="29"/>
  <c r="V47" i="29"/>
  <c r="U47" i="29"/>
  <c r="T47" i="29"/>
  <c r="S47" i="29"/>
  <c r="R47" i="29"/>
  <c r="Q47" i="29"/>
  <c r="P47" i="29"/>
  <c r="O47" i="29"/>
  <c r="N47" i="29"/>
  <c r="M47" i="29"/>
  <c r="L47" i="29"/>
  <c r="K47" i="29"/>
  <c r="J47" i="29"/>
  <c r="I47" i="29"/>
  <c r="H47" i="29"/>
  <c r="CC45" i="29"/>
  <c r="CT43" i="29"/>
  <c r="CN43" i="29"/>
  <c r="Y43" i="29"/>
  <c r="CT42" i="29"/>
  <c r="CN42" i="29"/>
  <c r="Y42" i="29"/>
  <c r="CT41" i="29"/>
  <c r="CP41" i="29"/>
  <c r="CJ41" i="29"/>
  <c r="BT41" i="29"/>
  <c r="I41" i="29"/>
  <c r="CT40" i="29"/>
  <c r="CP40" i="29"/>
  <c r="CJ40" i="29"/>
  <c r="BT40" i="29"/>
  <c r="AT40" i="29"/>
  <c r="X40" i="29"/>
  <c r="N40" i="29"/>
  <c r="M40" i="29"/>
  <c r="DG39" i="29"/>
  <c r="CT39" i="29"/>
  <c r="CJ39" i="29"/>
  <c r="BT39" i="29"/>
  <c r="CP39" i="29" s="1"/>
  <c r="Z39" i="29"/>
  <c r="X39" i="29"/>
  <c r="V39" i="29"/>
  <c r="CT38" i="29"/>
  <c r="CJ38" i="29"/>
  <c r="BT38" i="29"/>
  <c r="CP38" i="29" s="1"/>
  <c r="Z38" i="29"/>
  <c r="AG38" i="29" s="1"/>
  <c r="S38" i="29"/>
  <c r="DG37" i="29"/>
  <c r="Z37" i="29"/>
  <c r="AG37" i="29" s="1"/>
  <c r="AV36" i="29"/>
  <c r="GK33" i="29"/>
  <c r="AS33" i="29"/>
  <c r="Y33" i="29"/>
  <c r="GK32" i="29"/>
  <c r="AS32" i="29"/>
  <c r="Y32" i="29"/>
  <c r="GK31" i="29"/>
  <c r="AS31" i="29"/>
  <c r="GK30" i="29"/>
  <c r="AS30" i="29"/>
  <c r="Y30" i="29"/>
  <c r="GD29" i="29"/>
  <c r="FT29" i="29"/>
  <c r="FJ29" i="29"/>
  <c r="EZ29" i="29"/>
  <c r="EP29" i="29"/>
  <c r="EF29" i="29"/>
  <c r="DV29" i="29"/>
  <c r="DL29" i="29"/>
  <c r="DB29" i="29"/>
  <c r="CR29" i="29"/>
  <c r="CH29" i="29"/>
  <c r="BX29" i="29"/>
  <c r="BN29" i="29"/>
  <c r="BD29" i="29"/>
  <c r="AS29" i="29"/>
  <c r="Y29" i="29"/>
  <c r="GE26" i="29"/>
  <c r="GD26" i="29"/>
  <c r="GC26" i="29"/>
  <c r="GB26" i="29"/>
  <c r="GA26" i="29"/>
  <c r="FZ26" i="29"/>
  <c r="FY26" i="29"/>
  <c r="FX26" i="29"/>
  <c r="FW26" i="29"/>
  <c r="FV26" i="29"/>
  <c r="FU26" i="29"/>
  <c r="FT26" i="29"/>
  <c r="FS26" i="29"/>
  <c r="FR26" i="29"/>
  <c r="FQ26" i="29"/>
  <c r="FP26" i="29"/>
  <c r="FO26" i="29"/>
  <c r="FN26" i="29"/>
  <c r="FM26" i="29"/>
  <c r="FL26" i="29"/>
  <c r="FK26" i="29"/>
  <c r="FJ26" i="29"/>
  <c r="FI26" i="29"/>
  <c r="FH26" i="29"/>
  <c r="FG26" i="29"/>
  <c r="FF26" i="29"/>
  <c r="FE26" i="29"/>
  <c r="FD26" i="29"/>
  <c r="FC26" i="29"/>
  <c r="FB26" i="29"/>
  <c r="FA26" i="29"/>
  <c r="EZ26" i="29"/>
  <c r="EY26" i="29"/>
  <c r="EX26" i="29"/>
  <c r="EW26" i="29"/>
  <c r="EV26" i="29"/>
  <c r="EU26" i="29"/>
  <c r="ET26" i="29"/>
  <c r="ES26" i="29"/>
  <c r="ER26" i="29"/>
  <c r="EQ26" i="29"/>
  <c r="EP26" i="29"/>
  <c r="EO26" i="29"/>
  <c r="EN26" i="29"/>
  <c r="EM26" i="29"/>
  <c r="EL26" i="29"/>
  <c r="EK26" i="29"/>
  <c r="EJ26" i="29"/>
  <c r="EI26" i="29"/>
  <c r="EH26" i="29"/>
  <c r="EG26" i="29"/>
  <c r="EF26" i="29"/>
  <c r="EE26" i="29"/>
  <c r="ED26" i="29"/>
  <c r="EC26" i="29"/>
  <c r="EB26" i="29"/>
  <c r="EA26" i="29"/>
  <c r="DZ26" i="29"/>
  <c r="DY26" i="29"/>
  <c r="DX26" i="29"/>
  <c r="DW26" i="29"/>
  <c r="DV26" i="29"/>
  <c r="DU26" i="29"/>
  <c r="DT26" i="29"/>
  <c r="DS26" i="29"/>
  <c r="DR26" i="29"/>
  <c r="DQ26" i="29"/>
  <c r="DP26" i="29"/>
  <c r="DO26" i="29"/>
  <c r="DN26" i="29"/>
  <c r="DM26" i="29"/>
  <c r="DL26" i="29"/>
  <c r="DK26" i="29"/>
  <c r="DJ26" i="29"/>
  <c r="DI26" i="29"/>
  <c r="DH26" i="29"/>
  <c r="DG26" i="29"/>
  <c r="DF26" i="29"/>
  <c r="DE26" i="29"/>
  <c r="DD26" i="29"/>
  <c r="DC26" i="29"/>
  <c r="DB26" i="29"/>
  <c r="DA26" i="29"/>
  <c r="CZ26" i="29"/>
  <c r="CY26" i="29"/>
  <c r="CX26" i="29"/>
  <c r="CW26" i="29"/>
  <c r="CV26" i="29"/>
  <c r="CU26" i="29"/>
  <c r="CT26" i="29"/>
  <c r="CS26" i="29"/>
  <c r="CR26" i="29"/>
  <c r="CQ26" i="29"/>
  <c r="CP26" i="29"/>
  <c r="CO26" i="29"/>
  <c r="CN26" i="29"/>
  <c r="CM26" i="29"/>
  <c r="CL26" i="29"/>
  <c r="CK26" i="29"/>
  <c r="CJ26" i="29"/>
  <c r="CI26" i="29"/>
  <c r="CH26" i="29"/>
  <c r="CG26" i="29"/>
  <c r="CF26" i="29"/>
  <c r="CE26" i="29"/>
  <c r="CD26" i="29"/>
  <c r="CC26" i="29"/>
  <c r="CB26" i="29"/>
  <c r="CA26" i="29"/>
  <c r="BZ26" i="29"/>
  <c r="BY26" i="29"/>
  <c r="BX26" i="29"/>
  <c r="BW26" i="29"/>
  <c r="BV26" i="29"/>
  <c r="BU26" i="29"/>
  <c r="BT26" i="29"/>
  <c r="BS26" i="29"/>
  <c r="BR26" i="29"/>
  <c r="BQ26" i="29"/>
  <c r="BP26" i="29"/>
  <c r="BO26" i="29"/>
  <c r="BN26" i="29"/>
  <c r="BM26" i="29"/>
  <c r="BL26" i="29"/>
  <c r="BK26" i="29"/>
  <c r="BJ26" i="29"/>
  <c r="BI26" i="29"/>
  <c r="BH26" i="29"/>
  <c r="BG26" i="29"/>
  <c r="BF26" i="29"/>
  <c r="BE26" i="29"/>
  <c r="BD26" i="29"/>
  <c r="BC26" i="29"/>
  <c r="BB26" i="29"/>
  <c r="BA26" i="29"/>
  <c r="AZ26" i="29"/>
  <c r="AY26" i="29"/>
  <c r="AX26" i="29"/>
  <c r="AW26" i="29"/>
  <c r="AV26" i="29"/>
  <c r="AU26" i="29"/>
  <c r="AT26" i="29"/>
  <c r="AS26" i="29"/>
  <c r="AR26" i="29"/>
  <c r="AQ26" i="29"/>
  <c r="AP26" i="29"/>
  <c r="AO26" i="29"/>
  <c r="AN26" i="29"/>
  <c r="AM26" i="29"/>
  <c r="AL26" i="29"/>
  <c r="AK26" i="29"/>
  <c r="AJ26" i="29"/>
  <c r="AI26" i="29"/>
  <c r="AH26" i="29"/>
  <c r="AG26" i="29"/>
  <c r="AF26" i="29"/>
  <c r="AE26" i="29"/>
  <c r="AD26" i="29"/>
  <c r="AC26" i="29"/>
  <c r="AB26" i="29"/>
  <c r="AA26" i="29"/>
  <c r="Z26" i="29"/>
  <c r="Y26" i="29"/>
  <c r="X26" i="29"/>
  <c r="W26" i="29"/>
  <c r="V26" i="29"/>
  <c r="U26" i="29"/>
  <c r="T26" i="29"/>
  <c r="S26" i="29"/>
  <c r="R26" i="29"/>
  <c r="Q26" i="29"/>
  <c r="P26" i="29"/>
  <c r="O26" i="29"/>
  <c r="O25" i="29"/>
  <c r="P24" i="29"/>
  <c r="O24" i="29"/>
  <c r="N24" i="29"/>
  <c r="U23" i="29"/>
  <c r="V23" i="29" s="1"/>
  <c r="W23" i="29" s="1"/>
  <c r="X23" i="29" s="1"/>
  <c r="Y23" i="29" s="1"/>
  <c r="Z23" i="29" s="1"/>
  <c r="AA23" i="29" s="1"/>
  <c r="AB23" i="29" s="1"/>
  <c r="AC23" i="29" s="1"/>
  <c r="AD23" i="29" s="1"/>
  <c r="AE23" i="29" s="1"/>
  <c r="AF23" i="29" s="1"/>
  <c r="AG23" i="29" s="1"/>
  <c r="AH23" i="29" s="1"/>
  <c r="AI23" i="29" s="1"/>
  <c r="AJ23" i="29" s="1"/>
  <c r="AK23" i="29" s="1"/>
  <c r="AL23" i="29" s="1"/>
  <c r="AM23" i="29" s="1"/>
  <c r="AN23" i="29" s="1"/>
  <c r="AO23" i="29" s="1"/>
  <c r="AP23" i="29" s="1"/>
  <c r="AQ23" i="29" s="1"/>
  <c r="AR23" i="29" s="1"/>
  <c r="AS23" i="29" s="1"/>
  <c r="AT23" i="29" s="1"/>
  <c r="AU23" i="29" s="1"/>
  <c r="AV23" i="29" s="1"/>
  <c r="AW23" i="29" s="1"/>
  <c r="AX23" i="29" s="1"/>
  <c r="AY23" i="29" s="1"/>
  <c r="AZ23" i="29" s="1"/>
  <c r="BA23" i="29" s="1"/>
  <c r="BB23" i="29" s="1"/>
  <c r="BC23" i="29" s="1"/>
  <c r="BD23" i="29" s="1"/>
  <c r="BE23" i="29" s="1"/>
  <c r="BF23" i="29" s="1"/>
  <c r="BG23" i="29" s="1"/>
  <c r="BH23" i="29" s="1"/>
  <c r="BI23" i="29" s="1"/>
  <c r="BJ23" i="29" s="1"/>
  <c r="BK23" i="29" s="1"/>
  <c r="BL23" i="29" s="1"/>
  <c r="BM23" i="29" s="1"/>
  <c r="BN23" i="29" s="1"/>
  <c r="BO23" i="29" s="1"/>
  <c r="BP23" i="29" s="1"/>
  <c r="BQ23" i="29" s="1"/>
  <c r="BR23" i="29" s="1"/>
  <c r="BS23" i="29" s="1"/>
  <c r="BT23" i="29" s="1"/>
  <c r="BU23" i="29" s="1"/>
  <c r="BV23" i="29" s="1"/>
  <c r="BW23" i="29" s="1"/>
  <c r="BX23" i="29" s="1"/>
  <c r="BY23" i="29" s="1"/>
  <c r="BZ23" i="29" s="1"/>
  <c r="CA23" i="29" s="1"/>
  <c r="CB23" i="29" s="1"/>
  <c r="CC23" i="29" s="1"/>
  <c r="CD23" i="29" s="1"/>
  <c r="CE23" i="29" s="1"/>
  <c r="CF23" i="29" s="1"/>
  <c r="CG23" i="29" s="1"/>
  <c r="CH23" i="29" s="1"/>
  <c r="CI23" i="29" s="1"/>
  <c r="CJ23" i="29" s="1"/>
  <c r="CK23" i="29" s="1"/>
  <c r="CL23" i="29" s="1"/>
  <c r="CM23" i="29" s="1"/>
  <c r="CN23" i="29" s="1"/>
  <c r="CO23" i="29" s="1"/>
  <c r="CP23" i="29" s="1"/>
  <c r="CQ23" i="29" s="1"/>
  <c r="CR23" i="29" s="1"/>
  <c r="CS23" i="29" s="1"/>
  <c r="CT23" i="29" s="1"/>
  <c r="CU23" i="29" s="1"/>
  <c r="CV23" i="29" s="1"/>
  <c r="CW23" i="29" s="1"/>
  <c r="CX23" i="29" s="1"/>
  <c r="CY23" i="29" s="1"/>
  <c r="CZ23" i="29" s="1"/>
  <c r="DA23" i="29" s="1"/>
  <c r="DB23" i="29" s="1"/>
  <c r="DC23" i="29" s="1"/>
  <c r="DD23" i="29" s="1"/>
  <c r="DE23" i="29" s="1"/>
  <c r="DF23" i="29" s="1"/>
  <c r="DG23" i="29" s="1"/>
  <c r="DH23" i="29" s="1"/>
  <c r="DI23" i="29" s="1"/>
  <c r="DJ23" i="29" s="1"/>
  <c r="DK23" i="29" s="1"/>
  <c r="DL23" i="29" s="1"/>
  <c r="DM23" i="29" s="1"/>
  <c r="DN23" i="29" s="1"/>
  <c r="DO23" i="29" s="1"/>
  <c r="DP23" i="29" s="1"/>
  <c r="DQ23" i="29" s="1"/>
  <c r="DR23" i="29" s="1"/>
  <c r="DS23" i="29" s="1"/>
  <c r="DT23" i="29" s="1"/>
  <c r="DU23" i="29" s="1"/>
  <c r="DV23" i="29" s="1"/>
  <c r="DW23" i="29" s="1"/>
  <c r="DX23" i="29" s="1"/>
  <c r="DY23" i="29" s="1"/>
  <c r="DZ23" i="29" s="1"/>
  <c r="EA23" i="29" s="1"/>
  <c r="EB23" i="29" s="1"/>
  <c r="EC23" i="29" s="1"/>
  <c r="ED23" i="29" s="1"/>
  <c r="EE23" i="29" s="1"/>
  <c r="EF23" i="29" s="1"/>
  <c r="EG23" i="29" s="1"/>
  <c r="EH23" i="29" s="1"/>
  <c r="EI23" i="29" s="1"/>
  <c r="EJ23" i="29" s="1"/>
  <c r="EK23" i="29" s="1"/>
  <c r="EL23" i="29" s="1"/>
  <c r="EM23" i="29" s="1"/>
  <c r="EN23" i="29" s="1"/>
  <c r="EO23" i="29" s="1"/>
  <c r="EP23" i="29" s="1"/>
  <c r="EQ23" i="29" s="1"/>
  <c r="ER23" i="29" s="1"/>
  <c r="ES23" i="29" s="1"/>
  <c r="ET23" i="29" s="1"/>
  <c r="EU23" i="29" s="1"/>
  <c r="EV23" i="29" s="1"/>
  <c r="EW23" i="29" s="1"/>
  <c r="EX23" i="29" s="1"/>
  <c r="EY23" i="29" s="1"/>
  <c r="EZ23" i="29" s="1"/>
  <c r="FA23" i="29" s="1"/>
  <c r="FB23" i="29" s="1"/>
  <c r="FC23" i="29" s="1"/>
  <c r="FD23" i="29" s="1"/>
  <c r="FE23" i="29" s="1"/>
  <c r="FF23" i="29" s="1"/>
  <c r="FG23" i="29" s="1"/>
  <c r="FH23" i="29" s="1"/>
  <c r="FI23" i="29" s="1"/>
  <c r="FJ23" i="29" s="1"/>
  <c r="FK23" i="29" s="1"/>
  <c r="FL23" i="29" s="1"/>
  <c r="FM23" i="29" s="1"/>
  <c r="FN23" i="29" s="1"/>
  <c r="FO23" i="29" s="1"/>
  <c r="FP23" i="29" s="1"/>
  <c r="FQ23" i="29" s="1"/>
  <c r="FR23" i="29" s="1"/>
  <c r="FS23" i="29" s="1"/>
  <c r="FT23" i="29" s="1"/>
  <c r="FU23" i="29" s="1"/>
  <c r="N23" i="29"/>
  <c r="O23" i="29" s="1"/>
  <c r="P23" i="29" s="1"/>
  <c r="Q23" i="29" s="1"/>
  <c r="R23" i="29" s="1"/>
  <c r="S23" i="29" s="1"/>
  <c r="T23" i="29" s="1"/>
  <c r="AV21" i="29"/>
  <c r="BF21" i="29" s="1"/>
  <c r="BP21" i="29" s="1"/>
  <c r="BZ21" i="29" s="1"/>
  <c r="CJ21" i="29" s="1"/>
  <c r="CT21" i="29" s="1"/>
  <c r="DD21" i="29" s="1"/>
  <c r="DN21" i="29" s="1"/>
  <c r="DX21" i="29" s="1"/>
  <c r="EH21" i="29" s="1"/>
  <c r="ER21" i="29" s="1"/>
  <c r="FB21" i="29" s="1"/>
  <c r="FL21" i="29" s="1"/>
  <c r="FV21" i="29" s="1"/>
  <c r="GF21" i="29" s="1"/>
  <c r="AL21" i="29"/>
  <c r="AB21" i="29"/>
  <c r="R21" i="29"/>
  <c r="GG19" i="29"/>
  <c r="GG18" i="29" s="1"/>
  <c r="GG17" i="29" s="1"/>
  <c r="GG16" i="29" s="1"/>
  <c r="GE19" i="29"/>
  <c r="GD19" i="29"/>
  <c r="GC19" i="29"/>
  <c r="GB19" i="29"/>
  <c r="GA19" i="29"/>
  <c r="FZ19" i="29"/>
  <c r="FY19" i="29"/>
  <c r="FX19" i="29"/>
  <c r="FW19" i="29"/>
  <c r="FV19" i="29"/>
  <c r="FU19" i="29"/>
  <c r="FT19" i="29"/>
  <c r="FS19" i="29"/>
  <c r="FR19" i="29"/>
  <c r="FQ19" i="29"/>
  <c r="FP19" i="29"/>
  <c r="FO19" i="29"/>
  <c r="FN19" i="29"/>
  <c r="FM19" i="29"/>
  <c r="FL19" i="29"/>
  <c r="FK19" i="29"/>
  <c r="FJ19" i="29"/>
  <c r="FI19" i="29"/>
  <c r="FH19" i="29"/>
  <c r="FG19" i="29"/>
  <c r="FF19" i="29"/>
  <c r="FE19" i="29"/>
  <c r="FD19" i="29"/>
  <c r="FC19" i="29"/>
  <c r="FB19" i="29"/>
  <c r="FA19" i="29"/>
  <c r="EZ19" i="29"/>
  <c r="EY19" i="29"/>
  <c r="EX19" i="29"/>
  <c r="EW19" i="29"/>
  <c r="EV19" i="29"/>
  <c r="EU19" i="29"/>
  <c r="ET19" i="29"/>
  <c r="ES19" i="29"/>
  <c r="ER19" i="29"/>
  <c r="EQ19" i="29"/>
  <c r="EP19" i="29"/>
  <c r="EO19" i="29"/>
  <c r="EN19" i="29"/>
  <c r="EM19" i="29"/>
  <c r="EL19" i="29"/>
  <c r="EK19" i="29"/>
  <c r="EJ19" i="29"/>
  <c r="EI19" i="29"/>
  <c r="EH19" i="29"/>
  <c r="EG19" i="29"/>
  <c r="EF19" i="29"/>
  <c r="EE19" i="29"/>
  <c r="ED19" i="29"/>
  <c r="EC19" i="29"/>
  <c r="EB19" i="29"/>
  <c r="EA19" i="29"/>
  <c r="DZ19" i="29"/>
  <c r="DY19" i="29"/>
  <c r="DX19" i="29"/>
  <c r="DW19" i="29"/>
  <c r="DV19" i="29"/>
  <c r="DU19" i="29"/>
  <c r="DT19" i="29"/>
  <c r="DS19" i="29"/>
  <c r="DR19" i="29"/>
  <c r="DQ19" i="29"/>
  <c r="DP19" i="29"/>
  <c r="DO19" i="29"/>
  <c r="DN19" i="29"/>
  <c r="DM19" i="29"/>
  <c r="DL19" i="29"/>
  <c r="DK19" i="29"/>
  <c r="DJ19" i="29"/>
  <c r="DI19" i="29"/>
  <c r="DH19" i="29"/>
  <c r="DG19" i="29"/>
  <c r="DF19" i="29"/>
  <c r="DE19" i="29"/>
  <c r="DD19" i="29"/>
  <c r="DC19" i="29"/>
  <c r="DB19" i="29"/>
  <c r="DA19" i="29"/>
  <c r="CZ19" i="29"/>
  <c r="CY19" i="29"/>
  <c r="CX19" i="29"/>
  <c r="CW19" i="29"/>
  <c r="CV19" i="29"/>
  <c r="CU19" i="29"/>
  <c r="CT19" i="29"/>
  <c r="CS19" i="29"/>
  <c r="CR19" i="29"/>
  <c r="CQ19" i="29"/>
  <c r="CP19" i="29"/>
  <c r="CO19" i="29"/>
  <c r="CN19" i="29"/>
  <c r="CM19" i="29"/>
  <c r="CL19" i="29"/>
  <c r="CK19" i="29"/>
  <c r="CJ19" i="29"/>
  <c r="CI19" i="29"/>
  <c r="CH19" i="29"/>
  <c r="CG19" i="29"/>
  <c r="CF19" i="29"/>
  <c r="CE19" i="29"/>
  <c r="CD19" i="29"/>
  <c r="CC19" i="29"/>
  <c r="CB19" i="29"/>
  <c r="CA19" i="29"/>
  <c r="BZ19" i="29"/>
  <c r="BY19" i="29"/>
  <c r="BX19" i="29"/>
  <c r="BW19" i="29"/>
  <c r="BV19" i="29"/>
  <c r="BU19" i="29"/>
  <c r="BT19" i="29"/>
  <c r="BS19" i="29"/>
  <c r="BR19" i="29"/>
  <c r="BQ19" i="29"/>
  <c r="BP19" i="29"/>
  <c r="BO19" i="29"/>
  <c r="BN19" i="29"/>
  <c r="BM19" i="29"/>
  <c r="BL19" i="29"/>
  <c r="BK19" i="29"/>
  <c r="BJ19" i="29"/>
  <c r="BI19" i="29"/>
  <c r="BH19" i="29"/>
  <c r="BG19" i="29"/>
  <c r="BF19" i="29"/>
  <c r="BE19" i="29"/>
  <c r="BD19" i="29"/>
  <c r="BC19" i="29"/>
  <c r="BB19" i="29"/>
  <c r="BA19" i="29"/>
  <c r="AZ19" i="29"/>
  <c r="AY19" i="29"/>
  <c r="AX19" i="29"/>
  <c r="AW19" i="29"/>
  <c r="AV19" i="29"/>
  <c r="AU19" i="29"/>
  <c r="AT19" i="29"/>
  <c r="AS19" i="29"/>
  <c r="AR19" i="29"/>
  <c r="AQ19" i="29"/>
  <c r="AP19" i="29"/>
  <c r="AO19" i="29"/>
  <c r="AN19" i="29"/>
  <c r="AM19" i="29"/>
  <c r="AL19" i="29"/>
  <c r="AK19" i="29"/>
  <c r="AJ19" i="29"/>
  <c r="AI19" i="29"/>
  <c r="AH19" i="29"/>
  <c r="AG19" i="29"/>
  <c r="AF19" i="29"/>
  <c r="AE19" i="29"/>
  <c r="AD19" i="29"/>
  <c r="AC19" i="29"/>
  <c r="AB19" i="29"/>
  <c r="AA19" i="29"/>
  <c r="Z19" i="29"/>
  <c r="Y19" i="29"/>
  <c r="X19" i="29"/>
  <c r="W19" i="29"/>
  <c r="V19" i="29"/>
  <c r="U19" i="29"/>
  <c r="T19" i="29"/>
  <c r="S19" i="29"/>
  <c r="R19" i="29"/>
  <c r="Q19" i="29"/>
  <c r="P19" i="29"/>
  <c r="O19" i="29"/>
  <c r="N19" i="29"/>
  <c r="M19" i="29"/>
  <c r="L19" i="29"/>
  <c r="K19" i="29"/>
  <c r="J19" i="29"/>
  <c r="I19" i="29"/>
  <c r="H19" i="29"/>
  <c r="E19" i="29"/>
  <c r="B19" i="29"/>
  <c r="GE18" i="29"/>
  <c r="GD18" i="29"/>
  <c r="GC18" i="29"/>
  <c r="GB18" i="29"/>
  <c r="GA18" i="29"/>
  <c r="FZ18" i="29"/>
  <c r="FY18" i="29"/>
  <c r="FX18" i="29"/>
  <c r="FW18" i="29"/>
  <c r="FV18" i="29"/>
  <c r="FU18" i="29"/>
  <c r="FT18" i="29"/>
  <c r="FS18" i="29"/>
  <c r="FR18" i="29"/>
  <c r="FQ18" i="29"/>
  <c r="FP18" i="29"/>
  <c r="FO18" i="29"/>
  <c r="FN18" i="29"/>
  <c r="FM18" i="29"/>
  <c r="FL18" i="29"/>
  <c r="FK18" i="29"/>
  <c r="FJ18" i="29"/>
  <c r="FI18" i="29"/>
  <c r="FH18" i="29"/>
  <c r="FG18" i="29"/>
  <c r="FF18" i="29"/>
  <c r="FE18" i="29"/>
  <c r="FD18" i="29"/>
  <c r="FC18" i="29"/>
  <c r="FB18" i="29"/>
  <c r="FA18" i="29"/>
  <c r="EZ18" i="29"/>
  <c r="EY18" i="29"/>
  <c r="EX18" i="29"/>
  <c r="EW18" i="29"/>
  <c r="EV18" i="29"/>
  <c r="EU18" i="29"/>
  <c r="ET18" i="29"/>
  <c r="ES18" i="29"/>
  <c r="ER18" i="29"/>
  <c r="EQ18" i="29"/>
  <c r="EP18" i="29"/>
  <c r="EO18" i="29"/>
  <c r="EN18" i="29"/>
  <c r="EM18" i="29"/>
  <c r="EL18" i="29"/>
  <c r="EK18" i="29"/>
  <c r="EJ18" i="29"/>
  <c r="EI18" i="29"/>
  <c r="EH18" i="29"/>
  <c r="EG18" i="29"/>
  <c r="EF18" i="29"/>
  <c r="EE18" i="29"/>
  <c r="ED18" i="29"/>
  <c r="EC18" i="29"/>
  <c r="EB18" i="29"/>
  <c r="EA18" i="29"/>
  <c r="DZ18" i="29"/>
  <c r="DY18" i="29"/>
  <c r="DX18" i="29"/>
  <c r="DW18" i="29"/>
  <c r="DV18" i="29"/>
  <c r="DU18" i="29"/>
  <c r="DT18" i="29"/>
  <c r="DS18" i="29"/>
  <c r="DR18" i="29"/>
  <c r="DQ18" i="29"/>
  <c r="DP18" i="29"/>
  <c r="DO18" i="29"/>
  <c r="DN18" i="29"/>
  <c r="DM18" i="29"/>
  <c r="DL18" i="29"/>
  <c r="DK18" i="29"/>
  <c r="DJ18" i="29"/>
  <c r="DI18" i="29"/>
  <c r="DH18" i="29"/>
  <c r="DG18" i="29"/>
  <c r="DF18" i="29"/>
  <c r="DE18" i="29"/>
  <c r="DD18" i="29"/>
  <c r="DC18" i="29"/>
  <c r="DB18" i="29"/>
  <c r="DA18" i="29"/>
  <c r="CZ18" i="29"/>
  <c r="CY18" i="29"/>
  <c r="CX18" i="29"/>
  <c r="CW18" i="29"/>
  <c r="CV18" i="29"/>
  <c r="CU18" i="29"/>
  <c r="CT18" i="29"/>
  <c r="CS18" i="29"/>
  <c r="CR18" i="29"/>
  <c r="CQ18" i="29"/>
  <c r="CP18" i="29"/>
  <c r="CO18" i="29"/>
  <c r="CN18" i="29"/>
  <c r="CM18" i="29"/>
  <c r="CL18" i="29"/>
  <c r="CK18" i="29"/>
  <c r="CJ18" i="29"/>
  <c r="CI18" i="29"/>
  <c r="CH18" i="29"/>
  <c r="CG18" i="29"/>
  <c r="CF18" i="29"/>
  <c r="CE18" i="29"/>
  <c r="CD18" i="29"/>
  <c r="CC18" i="29"/>
  <c r="CB18" i="29"/>
  <c r="CA18" i="29"/>
  <c r="BZ18" i="29"/>
  <c r="BY18" i="29"/>
  <c r="BX18" i="29"/>
  <c r="BW18" i="29"/>
  <c r="BV18" i="29"/>
  <c r="BU18" i="29"/>
  <c r="BT18" i="29"/>
  <c r="BS18" i="29"/>
  <c r="BR18" i="29"/>
  <c r="BQ18" i="29"/>
  <c r="BP18" i="29"/>
  <c r="BO18" i="29"/>
  <c r="BN18" i="29"/>
  <c r="BM18" i="29"/>
  <c r="BL18" i="29"/>
  <c r="BK18" i="29"/>
  <c r="BJ18" i="29"/>
  <c r="BI18" i="29"/>
  <c r="BH18" i="29"/>
  <c r="BG18" i="29"/>
  <c r="BF18" i="29"/>
  <c r="BE18" i="29"/>
  <c r="BD18" i="29"/>
  <c r="BC18" i="29"/>
  <c r="BB18" i="29"/>
  <c r="BA18" i="29"/>
  <c r="AZ18" i="29"/>
  <c r="AY18" i="29"/>
  <c r="AX18" i="29"/>
  <c r="AW18" i="29"/>
  <c r="AV18" i="29"/>
  <c r="AU18" i="29"/>
  <c r="AT18" i="29"/>
  <c r="AS18" i="29"/>
  <c r="AR18" i="29"/>
  <c r="AQ18" i="29"/>
  <c r="AP18" i="29"/>
  <c r="AO18" i="29"/>
  <c r="AN18" i="29"/>
  <c r="AM18" i="29"/>
  <c r="AL18" i="29"/>
  <c r="AK18" i="29"/>
  <c r="AJ18" i="29"/>
  <c r="AI18" i="29"/>
  <c r="AH18" i="29"/>
  <c r="AG18" i="29"/>
  <c r="AF18" i="29"/>
  <c r="AE18" i="29"/>
  <c r="AD18" i="29"/>
  <c r="AC18" i="29"/>
  <c r="AB18" i="29"/>
  <c r="AA18" i="29"/>
  <c r="Z18" i="29"/>
  <c r="Y18" i="29"/>
  <c r="X18" i="29"/>
  <c r="W18" i="29"/>
  <c r="V18" i="29"/>
  <c r="U18" i="29"/>
  <c r="T18" i="29"/>
  <c r="S18" i="29"/>
  <c r="R18" i="29"/>
  <c r="Q18" i="29"/>
  <c r="P18" i="29"/>
  <c r="O18" i="29"/>
  <c r="N18" i="29"/>
  <c r="M18" i="29"/>
  <c r="L18" i="29"/>
  <c r="K18" i="29"/>
  <c r="J18" i="29"/>
  <c r="I18" i="29"/>
  <c r="H18" i="29"/>
  <c r="E18" i="29"/>
  <c r="E17" i="29" s="1"/>
  <c r="B18" i="29"/>
  <c r="GE17" i="29"/>
  <c r="GD17" i="29"/>
  <c r="GC17" i="29"/>
  <c r="GB17" i="29"/>
  <c r="GA17" i="29"/>
  <c r="FZ17" i="29"/>
  <c r="FY17" i="29"/>
  <c r="FX17" i="29"/>
  <c r="FW17" i="29"/>
  <c r="FV17" i="29"/>
  <c r="FU17" i="29"/>
  <c r="FT17" i="29"/>
  <c r="FS17" i="29"/>
  <c r="FR17" i="29"/>
  <c r="FQ17" i="29"/>
  <c r="FP17" i="29"/>
  <c r="FO17" i="29"/>
  <c r="FN17" i="29"/>
  <c r="FM17" i="29"/>
  <c r="FL17" i="29"/>
  <c r="FK17" i="29"/>
  <c r="FJ17" i="29"/>
  <c r="FI17" i="29"/>
  <c r="FH17" i="29"/>
  <c r="FG17" i="29"/>
  <c r="FF17" i="29"/>
  <c r="FE17" i="29"/>
  <c r="FD17" i="29"/>
  <c r="FC17" i="29"/>
  <c r="FB17" i="29"/>
  <c r="FA17" i="29"/>
  <c r="EZ17" i="29"/>
  <c r="EY17" i="29"/>
  <c r="EX17" i="29"/>
  <c r="EW17" i="29"/>
  <c r="EV17" i="29"/>
  <c r="EU17" i="29"/>
  <c r="ET17" i="29"/>
  <c r="ES17" i="29"/>
  <c r="ER17" i="29"/>
  <c r="EQ17" i="29"/>
  <c r="EP17" i="29"/>
  <c r="EO17" i="29"/>
  <c r="EN17" i="29"/>
  <c r="EM17" i="29"/>
  <c r="EL17" i="29"/>
  <c r="EK17" i="29"/>
  <c r="EJ17" i="29"/>
  <c r="EI17" i="29"/>
  <c r="EH17" i="29"/>
  <c r="EG17" i="29"/>
  <c r="EF17" i="29"/>
  <c r="EE17" i="29"/>
  <c r="ED17" i="29"/>
  <c r="EC17" i="29"/>
  <c r="EB17" i="29"/>
  <c r="EA17" i="29"/>
  <c r="DZ17" i="29"/>
  <c r="DY17" i="29"/>
  <c r="DX17" i="29"/>
  <c r="DW17" i="29"/>
  <c r="DV17" i="29"/>
  <c r="DU17" i="29"/>
  <c r="DT17" i="29"/>
  <c r="DS17" i="29"/>
  <c r="DR17" i="29"/>
  <c r="DQ17" i="29"/>
  <c r="DP17" i="29"/>
  <c r="DO17" i="29"/>
  <c r="DN17" i="29"/>
  <c r="DM17" i="29"/>
  <c r="DL17" i="29"/>
  <c r="DK17" i="29"/>
  <c r="DJ17" i="29"/>
  <c r="DI17" i="29"/>
  <c r="DH17" i="29"/>
  <c r="DG17" i="29"/>
  <c r="DF17" i="29"/>
  <c r="DE17" i="29"/>
  <c r="DD17" i="29"/>
  <c r="DC17" i="29"/>
  <c r="DB17" i="29"/>
  <c r="DA17" i="29"/>
  <c r="CZ17" i="29"/>
  <c r="CY17" i="29"/>
  <c r="CX17" i="29"/>
  <c r="CW17" i="29"/>
  <c r="CV17" i="29"/>
  <c r="CU17" i="29"/>
  <c r="CT17" i="29"/>
  <c r="CS17" i="29"/>
  <c r="CR17" i="29"/>
  <c r="CQ17" i="29"/>
  <c r="CP17" i="29"/>
  <c r="CO17" i="29"/>
  <c r="CN17" i="29"/>
  <c r="CM17" i="29"/>
  <c r="CL17" i="29"/>
  <c r="CK17" i="29"/>
  <c r="CJ17" i="29"/>
  <c r="CI17" i="29"/>
  <c r="CH17" i="29"/>
  <c r="CG17" i="29"/>
  <c r="CF17" i="29"/>
  <c r="CE17" i="29"/>
  <c r="CD17" i="29"/>
  <c r="CC17" i="29"/>
  <c r="CB17" i="29"/>
  <c r="CA17" i="29"/>
  <c r="BZ17" i="29"/>
  <c r="BY17" i="29"/>
  <c r="BX17" i="29"/>
  <c r="BW17" i="29"/>
  <c r="BV17" i="29"/>
  <c r="BU17" i="29"/>
  <c r="BT17" i="29"/>
  <c r="BS17" i="29"/>
  <c r="BR17" i="29"/>
  <c r="BQ17" i="29"/>
  <c r="BP17" i="29"/>
  <c r="BO17" i="29"/>
  <c r="BN17" i="29"/>
  <c r="BM17" i="29"/>
  <c r="BL17" i="29"/>
  <c r="BK17" i="29"/>
  <c r="BJ17" i="29"/>
  <c r="BI17" i="29"/>
  <c r="BH17" i="29"/>
  <c r="BG17" i="29"/>
  <c r="BF17" i="29"/>
  <c r="BE17" i="29"/>
  <c r="BD17" i="29"/>
  <c r="BC17" i="29"/>
  <c r="BB17" i="29"/>
  <c r="BA17" i="29"/>
  <c r="AZ17" i="29"/>
  <c r="AY17" i="29"/>
  <c r="AX17" i="29"/>
  <c r="AW17" i="29"/>
  <c r="AV17" i="29"/>
  <c r="AU17" i="29"/>
  <c r="AT17" i="29"/>
  <c r="AS17" i="29"/>
  <c r="AR17" i="29"/>
  <c r="AQ17" i="29"/>
  <c r="AP17" i="29"/>
  <c r="AO17" i="29"/>
  <c r="AN17" i="29"/>
  <c r="AM17" i="29"/>
  <c r="AL17" i="29"/>
  <c r="AK17" i="29"/>
  <c r="AJ17" i="29"/>
  <c r="AI17" i="29"/>
  <c r="AH17" i="29"/>
  <c r="AG17" i="29"/>
  <c r="AF17" i="29"/>
  <c r="AE17" i="29"/>
  <c r="AD17" i="29"/>
  <c r="AC17" i="29"/>
  <c r="AB17" i="29"/>
  <c r="AA17" i="29"/>
  <c r="Z17" i="29"/>
  <c r="Y17" i="29"/>
  <c r="X17" i="29"/>
  <c r="W17" i="29"/>
  <c r="V17" i="29"/>
  <c r="U17" i="29"/>
  <c r="T17" i="29"/>
  <c r="S17" i="29"/>
  <c r="R17" i="29"/>
  <c r="Q17" i="29"/>
  <c r="P17" i="29"/>
  <c r="O17" i="29"/>
  <c r="N17" i="29"/>
  <c r="M17" i="29"/>
  <c r="L17" i="29"/>
  <c r="K17" i="29"/>
  <c r="J17" i="29"/>
  <c r="I17" i="29"/>
  <c r="H17" i="29"/>
  <c r="B17" i="29"/>
  <c r="B16" i="29" s="1"/>
  <c r="B15" i="29" s="1"/>
  <c r="B14" i="29" s="1"/>
  <c r="GE16" i="29"/>
  <c r="GD16" i="29"/>
  <c r="GC16" i="29"/>
  <c r="GB16" i="29"/>
  <c r="GA16" i="29"/>
  <c r="FZ16" i="29"/>
  <c r="FY16" i="29"/>
  <c r="FX16" i="29"/>
  <c r="FW16" i="29"/>
  <c r="FV16" i="29"/>
  <c r="FU16" i="29"/>
  <c r="FT16" i="29"/>
  <c r="FS16" i="29"/>
  <c r="FR16" i="29"/>
  <c r="FQ16" i="29"/>
  <c r="FP16" i="29"/>
  <c r="FO16" i="29"/>
  <c r="FN16" i="29"/>
  <c r="FM16" i="29"/>
  <c r="FL16" i="29"/>
  <c r="FK16" i="29"/>
  <c r="FJ16" i="29"/>
  <c r="FI16" i="29"/>
  <c r="FH16" i="29"/>
  <c r="FG16" i="29"/>
  <c r="FF16" i="29"/>
  <c r="FE16" i="29"/>
  <c r="FD16" i="29"/>
  <c r="FC16" i="29"/>
  <c r="FB16" i="29"/>
  <c r="FA16" i="29"/>
  <c r="EZ16" i="29"/>
  <c r="EY16" i="29"/>
  <c r="EX16" i="29"/>
  <c r="EW16" i="29"/>
  <c r="EV16" i="29"/>
  <c r="EU16" i="29"/>
  <c r="ET16" i="29"/>
  <c r="ES16" i="29"/>
  <c r="ER16" i="29"/>
  <c r="EQ16" i="29"/>
  <c r="EP16" i="29"/>
  <c r="EO16" i="29"/>
  <c r="EN16" i="29"/>
  <c r="EM16" i="29"/>
  <c r="EL16" i="29"/>
  <c r="EK16" i="29"/>
  <c r="EJ16" i="29"/>
  <c r="EI16" i="29"/>
  <c r="EH16" i="29"/>
  <c r="EG16" i="29"/>
  <c r="EF16" i="29"/>
  <c r="EE16" i="29"/>
  <c r="ED16" i="29"/>
  <c r="EC16" i="29"/>
  <c r="EB16" i="29"/>
  <c r="EA16" i="29"/>
  <c r="DZ16" i="29"/>
  <c r="DY16" i="29"/>
  <c r="DX16" i="29"/>
  <c r="DW16" i="29"/>
  <c r="DV16" i="29"/>
  <c r="DU16" i="29"/>
  <c r="DT16" i="29"/>
  <c r="DS16" i="29"/>
  <c r="DR16" i="29"/>
  <c r="DQ16" i="29"/>
  <c r="DP16" i="29"/>
  <c r="DO16" i="29"/>
  <c r="DN16" i="29"/>
  <c r="DM16" i="29"/>
  <c r="DL16" i="29"/>
  <c r="DK16" i="29"/>
  <c r="DJ16" i="29"/>
  <c r="DI16" i="29"/>
  <c r="DH16" i="29"/>
  <c r="DG16" i="29"/>
  <c r="DF16" i="29"/>
  <c r="DE16" i="29"/>
  <c r="DD16" i="29"/>
  <c r="DC16" i="29"/>
  <c r="DB16" i="29"/>
  <c r="DA16" i="29"/>
  <c r="CZ16" i="29"/>
  <c r="CY16" i="29"/>
  <c r="CX16" i="29"/>
  <c r="CW16" i="29"/>
  <c r="CV16" i="29"/>
  <c r="CU16" i="29"/>
  <c r="CT16" i="29"/>
  <c r="CS16" i="29"/>
  <c r="CR16" i="29"/>
  <c r="CQ16" i="29"/>
  <c r="CP16" i="29"/>
  <c r="CO16" i="29"/>
  <c r="CN16" i="29"/>
  <c r="CM16" i="29"/>
  <c r="CL16" i="29"/>
  <c r="CK16" i="29"/>
  <c r="CJ16" i="29"/>
  <c r="CI16" i="29"/>
  <c r="CH16" i="29"/>
  <c r="CG16" i="29"/>
  <c r="CF16" i="29"/>
  <c r="CE16" i="29"/>
  <c r="CD16" i="29"/>
  <c r="CC16" i="29"/>
  <c r="CB16" i="29"/>
  <c r="CA16" i="29"/>
  <c r="BZ16" i="29"/>
  <c r="BY16" i="29"/>
  <c r="BX16" i="29"/>
  <c r="BW16" i="29"/>
  <c r="BV16" i="29"/>
  <c r="BU16" i="29"/>
  <c r="BT16" i="29"/>
  <c r="BS16" i="29"/>
  <c r="BR16" i="29"/>
  <c r="BQ16" i="29"/>
  <c r="BP16" i="29"/>
  <c r="BO16" i="29"/>
  <c r="BN16" i="29"/>
  <c r="BM16" i="29"/>
  <c r="BL16" i="29"/>
  <c r="BK16" i="29"/>
  <c r="BJ16" i="29"/>
  <c r="BI16" i="29"/>
  <c r="BH16" i="29"/>
  <c r="BG16" i="29"/>
  <c r="BF16" i="29"/>
  <c r="BE16" i="29"/>
  <c r="BD16" i="29"/>
  <c r="BC16" i="29"/>
  <c r="BB16" i="29"/>
  <c r="BA16" i="29"/>
  <c r="AZ16" i="29"/>
  <c r="AY16" i="29"/>
  <c r="AX16" i="29"/>
  <c r="AW16" i="29"/>
  <c r="AV16" i="29"/>
  <c r="AU16" i="29"/>
  <c r="AT16" i="29"/>
  <c r="AS16" i="29"/>
  <c r="AR16" i="29"/>
  <c r="AQ16" i="29"/>
  <c r="AP16" i="29"/>
  <c r="AO16" i="29"/>
  <c r="AN16" i="29"/>
  <c r="AM16" i="29"/>
  <c r="AL16" i="29"/>
  <c r="AK16" i="29"/>
  <c r="AJ16" i="29"/>
  <c r="AI16" i="29"/>
  <c r="AH16" i="29"/>
  <c r="AG16" i="29"/>
  <c r="AF16" i="29"/>
  <c r="AE16" i="29"/>
  <c r="AD16" i="29"/>
  <c r="AC16" i="29"/>
  <c r="AB16" i="29"/>
  <c r="AA16" i="29"/>
  <c r="Z16" i="29"/>
  <c r="Y16" i="29"/>
  <c r="X16" i="29"/>
  <c r="W16" i="29"/>
  <c r="V16" i="29"/>
  <c r="U16" i="29"/>
  <c r="T16" i="29"/>
  <c r="S16" i="29"/>
  <c r="R16" i="29"/>
  <c r="Q16" i="29"/>
  <c r="P16" i="29"/>
  <c r="O16" i="29"/>
  <c r="N16" i="29"/>
  <c r="M16" i="29"/>
  <c r="L16" i="29"/>
  <c r="K16" i="29"/>
  <c r="J16" i="29"/>
  <c r="I16" i="29"/>
  <c r="H16" i="29"/>
  <c r="E16" i="29"/>
  <c r="GG15" i="29"/>
  <c r="GG14" i="29" s="1"/>
  <c r="GG13" i="29" s="1"/>
  <c r="GE15" i="29"/>
  <c r="GD15" i="29"/>
  <c r="GC15" i="29"/>
  <c r="GB15" i="29"/>
  <c r="GA15" i="29"/>
  <c r="FZ15" i="29"/>
  <c r="FY15" i="29"/>
  <c r="FX15" i="29"/>
  <c r="FW15" i="29"/>
  <c r="FV15" i="29"/>
  <c r="FU15" i="29"/>
  <c r="FT15" i="29"/>
  <c r="FS15" i="29"/>
  <c r="FR15" i="29"/>
  <c r="FQ15" i="29"/>
  <c r="FP15" i="29"/>
  <c r="FO15" i="29"/>
  <c r="FN15" i="29"/>
  <c r="FM15" i="29"/>
  <c r="FL15" i="29"/>
  <c r="FK15" i="29"/>
  <c r="FJ15" i="29"/>
  <c r="FI15" i="29"/>
  <c r="FH15" i="29"/>
  <c r="FG15" i="29"/>
  <c r="FF15" i="29"/>
  <c r="FE15" i="29"/>
  <c r="FD15" i="29"/>
  <c r="FC15" i="29"/>
  <c r="FB15" i="29"/>
  <c r="FA15" i="29"/>
  <c r="EZ15" i="29"/>
  <c r="EY15" i="29"/>
  <c r="EX15" i="29"/>
  <c r="EW15" i="29"/>
  <c r="EV15" i="29"/>
  <c r="EU15" i="29"/>
  <c r="ET15" i="29"/>
  <c r="ES15" i="29"/>
  <c r="ER15" i="29"/>
  <c r="EQ15" i="29"/>
  <c r="EP15" i="29"/>
  <c r="EO15" i="29"/>
  <c r="EN15" i="29"/>
  <c r="EM15" i="29"/>
  <c r="EL15" i="29"/>
  <c r="EK15" i="29"/>
  <c r="EJ15" i="29"/>
  <c r="EI15" i="29"/>
  <c r="EH15" i="29"/>
  <c r="EG15" i="29"/>
  <c r="EF15" i="29"/>
  <c r="EE15" i="29"/>
  <c r="ED15" i="29"/>
  <c r="EC15" i="29"/>
  <c r="EB15" i="29"/>
  <c r="EA15" i="29"/>
  <c r="DZ15" i="29"/>
  <c r="DY15" i="29"/>
  <c r="DX15" i="29"/>
  <c r="DW15" i="29"/>
  <c r="DV15" i="29"/>
  <c r="DU15" i="29"/>
  <c r="DT15" i="29"/>
  <c r="DS15" i="29"/>
  <c r="DR15" i="29"/>
  <c r="DQ15" i="29"/>
  <c r="DP15" i="29"/>
  <c r="DO15" i="29"/>
  <c r="DN15" i="29"/>
  <c r="DM15" i="29"/>
  <c r="DL15" i="29"/>
  <c r="DK15" i="29"/>
  <c r="DJ15" i="29"/>
  <c r="DI15" i="29"/>
  <c r="DH15" i="29"/>
  <c r="DG15" i="29"/>
  <c r="DF15" i="29"/>
  <c r="DE15" i="29"/>
  <c r="DD15" i="29"/>
  <c r="DC15" i="29"/>
  <c r="DB15" i="29"/>
  <c r="DA15" i="29"/>
  <c r="CZ15" i="29"/>
  <c r="CY15" i="29"/>
  <c r="CX15" i="29"/>
  <c r="CW15" i="29"/>
  <c r="CV15" i="29"/>
  <c r="CU15" i="29"/>
  <c r="CT15" i="29"/>
  <c r="CS15" i="29"/>
  <c r="CR15" i="29"/>
  <c r="CQ15" i="29"/>
  <c r="CP15" i="29"/>
  <c r="CO15" i="29"/>
  <c r="CN15" i="29"/>
  <c r="CM15" i="29"/>
  <c r="CL15" i="29"/>
  <c r="CK15" i="29"/>
  <c r="CJ15" i="29"/>
  <c r="CI15" i="29"/>
  <c r="CH15" i="29"/>
  <c r="CG15" i="29"/>
  <c r="CF15" i="29"/>
  <c r="CE15" i="29"/>
  <c r="CD15" i="29"/>
  <c r="CC15" i="29"/>
  <c r="CB15" i="29"/>
  <c r="CA15" i="29"/>
  <c r="BZ15" i="29"/>
  <c r="BY15" i="29"/>
  <c r="BX15" i="29"/>
  <c r="BW15" i="29"/>
  <c r="BV15" i="29"/>
  <c r="BU15" i="29"/>
  <c r="BT15" i="29"/>
  <c r="BS15" i="29"/>
  <c r="BR15" i="29"/>
  <c r="BQ15" i="29"/>
  <c r="BP15" i="29"/>
  <c r="BO15" i="29"/>
  <c r="BN15" i="29"/>
  <c r="BM15" i="29"/>
  <c r="BL15" i="29"/>
  <c r="BK15" i="29"/>
  <c r="BJ15" i="29"/>
  <c r="BI15" i="29"/>
  <c r="BH15" i="29"/>
  <c r="BG15" i="29"/>
  <c r="BF15" i="29"/>
  <c r="BE15" i="29"/>
  <c r="BD15" i="29"/>
  <c r="BC15" i="29"/>
  <c r="BB15" i="29"/>
  <c r="BA15" i="29"/>
  <c r="AZ15" i="29"/>
  <c r="AY15" i="29"/>
  <c r="AX15" i="29"/>
  <c r="AW15" i="29"/>
  <c r="AV15" i="29"/>
  <c r="AU15" i="29"/>
  <c r="AT15" i="29"/>
  <c r="AS15" i="29"/>
  <c r="AR15" i="29"/>
  <c r="AQ15" i="29"/>
  <c r="AP15" i="29"/>
  <c r="AO15" i="29"/>
  <c r="AN15" i="29"/>
  <c r="AM15" i="29"/>
  <c r="AL15" i="29"/>
  <c r="AK15" i="29"/>
  <c r="AJ15" i="29"/>
  <c r="AI15" i="29"/>
  <c r="AH15" i="29"/>
  <c r="AG15" i="29"/>
  <c r="AF15" i="29"/>
  <c r="AE15" i="29"/>
  <c r="AD15" i="29"/>
  <c r="AC15" i="29"/>
  <c r="AB15" i="29"/>
  <c r="AA15" i="29"/>
  <c r="Z15" i="29"/>
  <c r="Y15" i="29"/>
  <c r="X15" i="29"/>
  <c r="W15" i="29"/>
  <c r="V15" i="29"/>
  <c r="U15" i="29"/>
  <c r="T15" i="29"/>
  <c r="S15" i="29"/>
  <c r="R15" i="29"/>
  <c r="Q15" i="29"/>
  <c r="P15" i="29"/>
  <c r="O15" i="29"/>
  <c r="N15" i="29"/>
  <c r="M15" i="29"/>
  <c r="L15" i="29"/>
  <c r="K15" i="29"/>
  <c r="J15" i="29"/>
  <c r="I15" i="29"/>
  <c r="H15" i="29"/>
  <c r="E15" i="29"/>
  <c r="E14" i="29" s="1"/>
  <c r="B13" i="29" s="1"/>
  <c r="GE14" i="29"/>
  <c r="GD14" i="29"/>
  <c r="GC14" i="29"/>
  <c r="GB14" i="29"/>
  <c r="GA14" i="29"/>
  <c r="FZ14" i="29"/>
  <c r="FY14" i="29"/>
  <c r="FX14" i="29"/>
  <c r="FW14" i="29"/>
  <c r="FV14" i="29"/>
  <c r="FU14" i="29"/>
  <c r="FT14" i="29"/>
  <c r="FS14" i="29"/>
  <c r="FR14" i="29"/>
  <c r="FQ14" i="29"/>
  <c r="FP14" i="29"/>
  <c r="FO14" i="29"/>
  <c r="FN14" i="29"/>
  <c r="FM14" i="29"/>
  <c r="FL14" i="29"/>
  <c r="FK14" i="29"/>
  <c r="FJ14" i="29"/>
  <c r="FI14" i="29"/>
  <c r="FH14" i="29"/>
  <c r="FG14" i="29"/>
  <c r="FF14" i="29"/>
  <c r="FE14" i="29"/>
  <c r="FD14" i="29"/>
  <c r="FC14" i="29"/>
  <c r="FB14" i="29"/>
  <c r="FA14" i="29"/>
  <c r="EZ14" i="29"/>
  <c r="EY14" i="29"/>
  <c r="EX14" i="29"/>
  <c r="EW14" i="29"/>
  <c r="EV14" i="29"/>
  <c r="EU14" i="29"/>
  <c r="ET14" i="29"/>
  <c r="ES14" i="29"/>
  <c r="ER14" i="29"/>
  <c r="EQ14" i="29"/>
  <c r="EP14" i="29"/>
  <c r="EO14" i="29"/>
  <c r="EN14" i="29"/>
  <c r="EM14" i="29"/>
  <c r="EL14" i="29"/>
  <c r="EK14" i="29"/>
  <c r="EJ14" i="29"/>
  <c r="EI14" i="29"/>
  <c r="EH14" i="29"/>
  <c r="EG14" i="29"/>
  <c r="EF14" i="29"/>
  <c r="EE14" i="29"/>
  <c r="ED14" i="29"/>
  <c r="EC14" i="29"/>
  <c r="EB14" i="29"/>
  <c r="EA14" i="29"/>
  <c r="DZ14" i="29"/>
  <c r="DY14" i="29"/>
  <c r="DX14" i="29"/>
  <c r="DW14" i="29"/>
  <c r="DV14" i="29"/>
  <c r="DU14" i="29"/>
  <c r="DT14" i="29"/>
  <c r="DS14" i="29"/>
  <c r="DR14" i="29"/>
  <c r="DQ14" i="29"/>
  <c r="DP14" i="29"/>
  <c r="DO14" i="29"/>
  <c r="DN14" i="29"/>
  <c r="DM14" i="29"/>
  <c r="DL14" i="29"/>
  <c r="DK14" i="29"/>
  <c r="DJ14" i="29"/>
  <c r="DI14" i="29"/>
  <c r="DH14" i="29"/>
  <c r="DG14" i="29"/>
  <c r="DF14" i="29"/>
  <c r="DE14" i="29"/>
  <c r="DD14" i="29"/>
  <c r="DC14" i="29"/>
  <c r="DB14" i="29"/>
  <c r="DA14" i="29"/>
  <c r="CZ14" i="29"/>
  <c r="CY14" i="29"/>
  <c r="CX14" i="29"/>
  <c r="CW14" i="29"/>
  <c r="CV14" i="29"/>
  <c r="CU14" i="29"/>
  <c r="CT14" i="29"/>
  <c r="CS14" i="29"/>
  <c r="CR14" i="29"/>
  <c r="CQ14" i="29"/>
  <c r="CP14" i="29"/>
  <c r="CO14" i="29"/>
  <c r="CN14" i="29"/>
  <c r="CM14" i="29"/>
  <c r="CL14" i="29"/>
  <c r="CK14" i="29"/>
  <c r="CJ14" i="29"/>
  <c r="CI14" i="29"/>
  <c r="CH14" i="29"/>
  <c r="CG14" i="29"/>
  <c r="CF14" i="29"/>
  <c r="CE14" i="29"/>
  <c r="CD14" i="29"/>
  <c r="CC14" i="29"/>
  <c r="CB14" i="29"/>
  <c r="CA14" i="29"/>
  <c r="BZ14" i="29"/>
  <c r="BY14" i="29"/>
  <c r="BX14" i="29"/>
  <c r="BW14" i="29"/>
  <c r="BV14" i="29"/>
  <c r="BU14" i="29"/>
  <c r="BT14" i="29"/>
  <c r="BS14" i="29"/>
  <c r="BR14" i="29"/>
  <c r="BQ14" i="29"/>
  <c r="BP14" i="29"/>
  <c r="BO14" i="29"/>
  <c r="BN14" i="29"/>
  <c r="BM14" i="29"/>
  <c r="BL14" i="29"/>
  <c r="BK14" i="29"/>
  <c r="BJ14" i="29"/>
  <c r="BI14" i="29"/>
  <c r="BH14" i="29"/>
  <c r="BG14" i="29"/>
  <c r="BF14" i="29"/>
  <c r="BE14" i="29"/>
  <c r="BD14" i="29"/>
  <c r="BC14" i="29"/>
  <c r="BB14" i="29"/>
  <c r="BA14" i="29"/>
  <c r="AZ14" i="29"/>
  <c r="AY14" i="29"/>
  <c r="AX14" i="29"/>
  <c r="AW14" i="29"/>
  <c r="AV14" i="29"/>
  <c r="AU14" i="29"/>
  <c r="AT14" i="29"/>
  <c r="AS14" i="29"/>
  <c r="AR14" i="29"/>
  <c r="AQ14" i="29"/>
  <c r="AP14" i="29"/>
  <c r="AO14" i="29"/>
  <c r="AN14" i="29"/>
  <c r="AM14" i="29"/>
  <c r="AL14" i="29"/>
  <c r="AK14" i="29"/>
  <c r="AJ14" i="29"/>
  <c r="AI14" i="29"/>
  <c r="AH14" i="29"/>
  <c r="AG14" i="29"/>
  <c r="AF14" i="29"/>
  <c r="AE14" i="29"/>
  <c r="AD14" i="29"/>
  <c r="AC14" i="29"/>
  <c r="AB14" i="29"/>
  <c r="AA14" i="29"/>
  <c r="Z14" i="29"/>
  <c r="Y14" i="29"/>
  <c r="X14" i="29"/>
  <c r="W14" i="29"/>
  <c r="V14" i="29"/>
  <c r="U14" i="29"/>
  <c r="T14" i="29"/>
  <c r="S14" i="29"/>
  <c r="R14" i="29"/>
  <c r="Q14" i="29"/>
  <c r="P14" i="29"/>
  <c r="O14" i="29"/>
  <c r="N14" i="29"/>
  <c r="M14" i="29"/>
  <c r="L14" i="29"/>
  <c r="K14" i="29"/>
  <c r="J14" i="29"/>
  <c r="I14" i="29"/>
  <c r="H14" i="29"/>
  <c r="GE13" i="29"/>
  <c r="GD13" i="29"/>
  <c r="GC13" i="29"/>
  <c r="GB13" i="29"/>
  <c r="GA13" i="29"/>
  <c r="FZ13" i="29"/>
  <c r="FY13" i="29"/>
  <c r="FX13" i="29"/>
  <c r="FW13" i="29"/>
  <c r="FV13" i="29"/>
  <c r="FU13" i="29"/>
  <c r="FT13" i="29"/>
  <c r="FS13" i="29"/>
  <c r="FR13" i="29"/>
  <c r="FQ13" i="29"/>
  <c r="FP13" i="29"/>
  <c r="FO13" i="29"/>
  <c r="FN13" i="29"/>
  <c r="FM13" i="29"/>
  <c r="FL13" i="29"/>
  <c r="FK13" i="29"/>
  <c r="FJ13" i="29"/>
  <c r="FI13" i="29"/>
  <c r="FH13" i="29"/>
  <c r="FG13" i="29"/>
  <c r="FF13" i="29"/>
  <c r="FE13" i="29"/>
  <c r="FD13" i="29"/>
  <c r="FC13" i="29"/>
  <c r="FB13" i="29"/>
  <c r="FA13" i="29"/>
  <c r="EZ13" i="29"/>
  <c r="EY13" i="29"/>
  <c r="EX13" i="29"/>
  <c r="EW13" i="29"/>
  <c r="EV13" i="29"/>
  <c r="EU13" i="29"/>
  <c r="ET13" i="29"/>
  <c r="ES13" i="29"/>
  <c r="ER13" i="29"/>
  <c r="EQ13" i="29"/>
  <c r="EP13" i="29"/>
  <c r="EO13" i="29"/>
  <c r="EN13" i="29"/>
  <c r="EM13" i="29"/>
  <c r="EL13" i="29"/>
  <c r="EK13" i="29"/>
  <c r="EJ13" i="29"/>
  <c r="EI13" i="29"/>
  <c r="EH13" i="29"/>
  <c r="EG13" i="29"/>
  <c r="EF13" i="29"/>
  <c r="EE13" i="29"/>
  <c r="ED13" i="29"/>
  <c r="EC13" i="29"/>
  <c r="EB13" i="29"/>
  <c r="EA13" i="29"/>
  <c r="DZ13" i="29"/>
  <c r="DY13" i="29"/>
  <c r="DX13" i="29"/>
  <c r="DW13" i="29"/>
  <c r="DV13" i="29"/>
  <c r="DU13" i="29"/>
  <c r="DT13" i="29"/>
  <c r="DS13" i="29"/>
  <c r="DR13" i="29"/>
  <c r="DQ13" i="29"/>
  <c r="DP13" i="29"/>
  <c r="DO13" i="29"/>
  <c r="DN13" i="29"/>
  <c r="DM13" i="29"/>
  <c r="DL13" i="29"/>
  <c r="DK13" i="29"/>
  <c r="DJ13" i="29"/>
  <c r="DI13" i="29"/>
  <c r="DH13" i="29"/>
  <c r="DG13" i="29"/>
  <c r="DF13" i="29"/>
  <c r="DE13" i="29"/>
  <c r="DD13" i="29"/>
  <c r="DC13" i="29"/>
  <c r="DB13" i="29"/>
  <c r="DA13" i="29"/>
  <c r="CZ13" i="29"/>
  <c r="CY13" i="29"/>
  <c r="CX13" i="29"/>
  <c r="CW13" i="29"/>
  <c r="CV13" i="29"/>
  <c r="CU13" i="29"/>
  <c r="CT13" i="29"/>
  <c r="CS13" i="29"/>
  <c r="CR13" i="29"/>
  <c r="CQ13" i="29"/>
  <c r="CP13" i="29"/>
  <c r="CO13" i="29"/>
  <c r="CN13" i="29"/>
  <c r="CM13" i="29"/>
  <c r="CL13" i="29"/>
  <c r="CK13" i="29"/>
  <c r="CJ13" i="29"/>
  <c r="CI13" i="29"/>
  <c r="CH13" i="29"/>
  <c r="CG13" i="29"/>
  <c r="CF13" i="29"/>
  <c r="CE13" i="29"/>
  <c r="CD13" i="29"/>
  <c r="CC13" i="29"/>
  <c r="CB13" i="29"/>
  <c r="CA13" i="29"/>
  <c r="BZ13" i="29"/>
  <c r="BY13" i="29"/>
  <c r="BX13" i="29"/>
  <c r="BW13" i="29"/>
  <c r="BV13" i="29"/>
  <c r="BU13" i="29"/>
  <c r="BT13" i="29"/>
  <c r="BS13" i="29"/>
  <c r="BR13" i="29"/>
  <c r="BQ13" i="29"/>
  <c r="BP13" i="29"/>
  <c r="BO13" i="29"/>
  <c r="BN13" i="29"/>
  <c r="BM13" i="29"/>
  <c r="BL13" i="29"/>
  <c r="BK13" i="29"/>
  <c r="BJ13" i="29"/>
  <c r="BI13" i="29"/>
  <c r="BH13" i="29"/>
  <c r="BG13" i="29"/>
  <c r="BF13" i="29"/>
  <c r="BE13" i="29"/>
  <c r="BD13" i="29"/>
  <c r="BC13" i="29"/>
  <c r="BB13" i="29"/>
  <c r="BA13" i="29"/>
  <c r="AZ13" i="29"/>
  <c r="AY13" i="29"/>
  <c r="AX13" i="29"/>
  <c r="AW13" i="29"/>
  <c r="AV13" i="29"/>
  <c r="AU13" i="29"/>
  <c r="AT13" i="29"/>
  <c r="AS13" i="29"/>
  <c r="AR13" i="29"/>
  <c r="AQ13" i="29"/>
  <c r="AP13" i="29"/>
  <c r="AO13" i="29"/>
  <c r="AN13" i="29"/>
  <c r="AM13" i="29"/>
  <c r="AL13" i="29"/>
  <c r="AK13" i="29"/>
  <c r="AJ13" i="29"/>
  <c r="AI13" i="29"/>
  <c r="AH13" i="29"/>
  <c r="AG13" i="29"/>
  <c r="AF13" i="29"/>
  <c r="AE13" i="29"/>
  <c r="AD13" i="29"/>
  <c r="AC13" i="29"/>
  <c r="AB13" i="29"/>
  <c r="AA13" i="29"/>
  <c r="Z13" i="29"/>
  <c r="Y13" i="29"/>
  <c r="X13" i="29"/>
  <c r="W13" i="29"/>
  <c r="V13" i="29"/>
  <c r="U13" i="29"/>
  <c r="T13" i="29"/>
  <c r="S13" i="29"/>
  <c r="R13" i="29"/>
  <c r="Q13" i="29"/>
  <c r="P13" i="29"/>
  <c r="O13" i="29"/>
  <c r="N13" i="29"/>
  <c r="M13" i="29"/>
  <c r="L13" i="29"/>
  <c r="K13" i="29"/>
  <c r="J13" i="29"/>
  <c r="I13" i="29"/>
  <c r="H13" i="29"/>
  <c r="CC11" i="29"/>
  <c r="CN9" i="29"/>
  <c r="Y9" i="29"/>
  <c r="CN8" i="29"/>
  <c r="AI8" i="29"/>
  <c r="CP7" i="29"/>
  <c r="CJ7" i="29"/>
  <c r="BT7" i="29"/>
  <c r="AT7" i="29"/>
  <c r="Y7" i="29"/>
  <c r="I7" i="29"/>
  <c r="O41" i="29" s="1"/>
  <c r="CP6" i="29"/>
  <c r="CJ6" i="29"/>
  <c r="BT6" i="29"/>
  <c r="AT6" i="29"/>
  <c r="N6" i="29"/>
  <c r="X6" i="29" s="1"/>
  <c r="M6" i="29"/>
  <c r="DG5" i="29"/>
  <c r="CP5" i="29"/>
  <c r="CJ5" i="29"/>
  <c r="BT5" i="29"/>
  <c r="Z5" i="29"/>
  <c r="X5" i="29"/>
  <c r="CP4" i="29"/>
  <c r="CJ4" i="29"/>
  <c r="BT4" i="29"/>
  <c r="DG3" i="29"/>
  <c r="Q3" i="29"/>
  <c r="M3" i="29"/>
  <c r="C36" i="29"/>
  <c r="C2" i="27"/>
  <c r="FV23" i="29" l="1"/>
  <c r="FW23" i="29" s="1"/>
  <c r="FX23" i="29" s="1"/>
  <c r="FY23" i="29" s="1"/>
  <c r="FZ23" i="29" s="1"/>
  <c r="GA23" i="29" s="1"/>
  <c r="GB23" i="29" s="1"/>
  <c r="GC23" i="29" s="1"/>
  <c r="GD23" i="29" s="1"/>
  <c r="GE23" i="29" s="1"/>
  <c r="AG40" i="29"/>
  <c r="P25" i="29"/>
  <c r="P27" i="29" s="1"/>
  <c r="Q24" i="29"/>
  <c r="Q59" i="29"/>
  <c r="Q61" i="29" s="1"/>
  <c r="R58" i="29"/>
  <c r="AT41" i="29"/>
  <c r="BB36" i="29"/>
  <c r="P59" i="29"/>
  <c r="P61" i="29" s="1"/>
  <c r="J9" i="29"/>
  <c r="O27" i="29"/>
  <c r="J43" i="29"/>
  <c r="I37" i="29"/>
  <c r="Q37" i="29"/>
  <c r="M37" i="29"/>
  <c r="I3" i="29"/>
  <c r="AG39" i="29"/>
  <c r="Y41" i="29"/>
  <c r="AE41" i="29" s="1"/>
  <c r="AI42" i="29"/>
  <c r="V40" i="29"/>
  <c r="GB61" i="29"/>
  <c r="GC61" i="29"/>
  <c r="Y9" i="27"/>
  <c r="Y42" i="27"/>
  <c r="DG39" i="27"/>
  <c r="DG37" i="27"/>
  <c r="DG3" i="27"/>
  <c r="DG5" i="27"/>
  <c r="R59" i="29" l="1"/>
  <c r="R61" i="29" s="1"/>
  <c r="S58" i="29"/>
  <c r="Q25" i="29"/>
  <c r="Q27" i="29" s="1"/>
  <c r="R24" i="29"/>
  <c r="Y43" i="27"/>
  <c r="GE60" i="27"/>
  <c r="GD60" i="27"/>
  <c r="GC60" i="27"/>
  <c r="GB60" i="27"/>
  <c r="GA60" i="27"/>
  <c r="FZ60" i="27"/>
  <c r="FY60" i="27"/>
  <c r="FX60" i="27"/>
  <c r="FW60" i="27"/>
  <c r="FV60" i="27"/>
  <c r="FU60" i="27"/>
  <c r="FT60" i="27"/>
  <c r="FS60" i="27"/>
  <c r="FR60" i="27"/>
  <c r="FQ60" i="27"/>
  <c r="FP60" i="27"/>
  <c r="FO60" i="27"/>
  <c r="FN60" i="27"/>
  <c r="FM60" i="27"/>
  <c r="FL60" i="27"/>
  <c r="FK60" i="27"/>
  <c r="FJ60" i="27"/>
  <c r="FI60" i="27"/>
  <c r="FH60" i="27"/>
  <c r="FG60" i="27"/>
  <c r="FF60" i="27"/>
  <c r="FE60" i="27"/>
  <c r="FD60" i="27"/>
  <c r="FC60" i="27"/>
  <c r="FB60" i="27"/>
  <c r="FA60" i="27"/>
  <c r="EZ60" i="27"/>
  <c r="EY60" i="27"/>
  <c r="EX60" i="27"/>
  <c r="EW60" i="27"/>
  <c r="EV60" i="27"/>
  <c r="EU60" i="27"/>
  <c r="ET60" i="27"/>
  <c r="ES60" i="27"/>
  <c r="ER60" i="27"/>
  <c r="EQ60" i="27"/>
  <c r="EP60" i="27"/>
  <c r="EO60" i="27"/>
  <c r="EN60" i="27"/>
  <c r="EM60" i="27"/>
  <c r="EL60" i="27"/>
  <c r="EK60" i="27"/>
  <c r="EJ60" i="27"/>
  <c r="EI60" i="27"/>
  <c r="EH60" i="27"/>
  <c r="EG60" i="27"/>
  <c r="EF60" i="27"/>
  <c r="EE60" i="27"/>
  <c r="ED60" i="27"/>
  <c r="EC60" i="27"/>
  <c r="EB60" i="27"/>
  <c r="EA60" i="27"/>
  <c r="DZ60" i="27"/>
  <c r="DY60" i="27"/>
  <c r="DX60" i="27"/>
  <c r="DW60" i="27"/>
  <c r="DV60" i="27"/>
  <c r="DU60" i="27"/>
  <c r="DT60" i="27"/>
  <c r="DS60" i="27"/>
  <c r="DR60" i="27"/>
  <c r="DQ60" i="27"/>
  <c r="DP60" i="27"/>
  <c r="DO60" i="27"/>
  <c r="DN60" i="27"/>
  <c r="DM60" i="27"/>
  <c r="DL60" i="27"/>
  <c r="DK60" i="27"/>
  <c r="DJ60" i="27"/>
  <c r="DI60" i="27"/>
  <c r="DH60" i="27"/>
  <c r="DG60" i="27"/>
  <c r="DF60" i="27"/>
  <c r="DE60" i="27"/>
  <c r="DD60" i="27"/>
  <c r="DC60" i="27"/>
  <c r="DB60" i="27"/>
  <c r="DA60" i="27"/>
  <c r="CZ60" i="27"/>
  <c r="CY60" i="27"/>
  <c r="CX60" i="27"/>
  <c r="CW60" i="27"/>
  <c r="CV60" i="27"/>
  <c r="CU60" i="27"/>
  <c r="CT60" i="27"/>
  <c r="CS60" i="27"/>
  <c r="CR60" i="27"/>
  <c r="CQ60" i="27"/>
  <c r="CP60" i="27"/>
  <c r="CO60" i="27"/>
  <c r="CN60" i="27"/>
  <c r="CM60" i="27"/>
  <c r="CL60" i="27"/>
  <c r="CK60" i="27"/>
  <c r="CJ60" i="27"/>
  <c r="CI60" i="27"/>
  <c r="CH60" i="27"/>
  <c r="CG60" i="27"/>
  <c r="CF60" i="27"/>
  <c r="CE60" i="27"/>
  <c r="CD60" i="27"/>
  <c r="CC60" i="27"/>
  <c r="CB60" i="27"/>
  <c r="CA60" i="27"/>
  <c r="BZ60" i="27"/>
  <c r="BY60" i="27"/>
  <c r="BX60" i="27"/>
  <c r="BW60" i="27"/>
  <c r="BV60" i="27"/>
  <c r="BU60" i="27"/>
  <c r="BT60" i="27"/>
  <c r="BS60" i="27"/>
  <c r="BR60" i="27"/>
  <c r="BQ60" i="27"/>
  <c r="BP60" i="27"/>
  <c r="BO60" i="27"/>
  <c r="BN60" i="27"/>
  <c r="BM60" i="27"/>
  <c r="BL60" i="27"/>
  <c r="BK60" i="27"/>
  <c r="BJ60" i="27"/>
  <c r="BI60" i="27"/>
  <c r="BH60" i="27"/>
  <c r="BG60" i="27"/>
  <c r="BF60" i="27"/>
  <c r="BE60" i="27"/>
  <c r="BD60" i="27"/>
  <c r="BC60" i="27"/>
  <c r="BB60" i="27"/>
  <c r="BA60" i="27"/>
  <c r="AZ60" i="27"/>
  <c r="AY60" i="27"/>
  <c r="AX60" i="27"/>
  <c r="AW60" i="27"/>
  <c r="AV60" i="27"/>
  <c r="AU60" i="27"/>
  <c r="AT60" i="27"/>
  <c r="AS60" i="27"/>
  <c r="AR60" i="27"/>
  <c r="AQ60" i="27"/>
  <c r="AP60" i="27"/>
  <c r="AO60" i="27"/>
  <c r="AN60" i="27"/>
  <c r="AM60" i="27"/>
  <c r="AL60" i="27"/>
  <c r="AK60" i="27"/>
  <c r="AJ60" i="27"/>
  <c r="AI60" i="27"/>
  <c r="AH60" i="27"/>
  <c r="AG60" i="27"/>
  <c r="AF60" i="27"/>
  <c r="AE60" i="27"/>
  <c r="AD60" i="27"/>
  <c r="AC60" i="27"/>
  <c r="AB60" i="27"/>
  <c r="AA60" i="27"/>
  <c r="Z60" i="27"/>
  <c r="Y60" i="27"/>
  <c r="X60" i="27"/>
  <c r="W60" i="27"/>
  <c r="V60" i="27"/>
  <c r="U60" i="27"/>
  <c r="T60" i="27"/>
  <c r="S60" i="27"/>
  <c r="R60" i="27"/>
  <c r="Q60" i="27"/>
  <c r="P60" i="27"/>
  <c r="O60" i="27"/>
  <c r="GE59" i="27"/>
  <c r="GE61" i="27" s="1"/>
  <c r="GD59" i="27"/>
  <c r="GD61" i="27" s="1"/>
  <c r="GC59" i="27"/>
  <c r="GB59" i="27"/>
  <c r="GA59" i="27"/>
  <c r="FZ59" i="27"/>
  <c r="FY59" i="27"/>
  <c r="FX59" i="27"/>
  <c r="FW59" i="27"/>
  <c r="FW61" i="27" s="1"/>
  <c r="GE26" i="27"/>
  <c r="GD26" i="27"/>
  <c r="GC26" i="27"/>
  <c r="GB26" i="27"/>
  <c r="GA26" i="27"/>
  <c r="FZ26" i="27"/>
  <c r="FY26" i="27"/>
  <c r="FX26" i="27"/>
  <c r="FW26" i="27"/>
  <c r="FV26" i="27"/>
  <c r="FU26" i="27"/>
  <c r="FT26" i="27"/>
  <c r="FS26" i="27"/>
  <c r="FR26" i="27"/>
  <c r="FQ26" i="27"/>
  <c r="FP26" i="27"/>
  <c r="FO26" i="27"/>
  <c r="FN26" i="27"/>
  <c r="FM26" i="27"/>
  <c r="FL26" i="27"/>
  <c r="FK26" i="27"/>
  <c r="FJ26" i="27"/>
  <c r="FI26" i="27"/>
  <c r="FH26" i="27"/>
  <c r="FG26" i="27"/>
  <c r="FF26" i="27"/>
  <c r="FE26" i="27"/>
  <c r="FD26" i="27"/>
  <c r="FC26" i="27"/>
  <c r="FB26" i="27"/>
  <c r="FA26" i="27"/>
  <c r="EZ26" i="27"/>
  <c r="EY26" i="27"/>
  <c r="EX26" i="27"/>
  <c r="EW26" i="27"/>
  <c r="EV26" i="27"/>
  <c r="EU26" i="27"/>
  <c r="ET26" i="27"/>
  <c r="ES26" i="27"/>
  <c r="ER26" i="27"/>
  <c r="EQ26" i="27"/>
  <c r="EP26" i="27"/>
  <c r="EO26" i="27"/>
  <c r="EN26" i="27"/>
  <c r="EM26" i="27"/>
  <c r="EL26" i="27"/>
  <c r="EK26" i="27"/>
  <c r="EJ26" i="27"/>
  <c r="EI26" i="27"/>
  <c r="EH26" i="27"/>
  <c r="EG26" i="27"/>
  <c r="EF26" i="27"/>
  <c r="EE26" i="27"/>
  <c r="ED26" i="27"/>
  <c r="EC26" i="27"/>
  <c r="EB26" i="27"/>
  <c r="EA26" i="27"/>
  <c r="DZ26" i="27"/>
  <c r="DY26" i="27"/>
  <c r="DX26" i="27"/>
  <c r="DW26" i="27"/>
  <c r="DV26" i="27"/>
  <c r="DU26" i="27"/>
  <c r="DT26" i="27"/>
  <c r="DS26" i="27"/>
  <c r="DR26" i="27"/>
  <c r="DQ26" i="27"/>
  <c r="DP26" i="27"/>
  <c r="DO26" i="27"/>
  <c r="DN26" i="27"/>
  <c r="DM26" i="27"/>
  <c r="DL26" i="27"/>
  <c r="DK26" i="27"/>
  <c r="DJ26" i="27"/>
  <c r="DI26" i="27"/>
  <c r="DH26" i="27"/>
  <c r="DG26" i="27"/>
  <c r="DF26" i="27"/>
  <c r="DE26" i="27"/>
  <c r="DD26" i="27"/>
  <c r="DC26" i="27"/>
  <c r="DB26" i="27"/>
  <c r="DA26" i="27"/>
  <c r="CZ26" i="27"/>
  <c r="CY26" i="27"/>
  <c r="CX26" i="27"/>
  <c r="CW26" i="27"/>
  <c r="CV26" i="27"/>
  <c r="CU26" i="27"/>
  <c r="CT26" i="27"/>
  <c r="CS26" i="27"/>
  <c r="CR26" i="27"/>
  <c r="CQ26" i="27"/>
  <c r="CP26" i="27"/>
  <c r="CO26" i="27"/>
  <c r="CN26" i="27"/>
  <c r="CM26" i="27"/>
  <c r="CL26" i="27"/>
  <c r="CK26" i="27"/>
  <c r="CJ26" i="27"/>
  <c r="CI26" i="27"/>
  <c r="CH26" i="27"/>
  <c r="CG26" i="27"/>
  <c r="CF26" i="27"/>
  <c r="CE26" i="27"/>
  <c r="CD26" i="27"/>
  <c r="CC26" i="27"/>
  <c r="CB26" i="27"/>
  <c r="CA26" i="27"/>
  <c r="BZ26" i="27"/>
  <c r="BY26" i="27"/>
  <c r="BX26" i="27"/>
  <c r="BW26" i="27"/>
  <c r="BV26" i="27"/>
  <c r="BU26" i="27"/>
  <c r="BT26" i="27"/>
  <c r="BS26" i="27"/>
  <c r="BR26" i="27"/>
  <c r="BQ26" i="27"/>
  <c r="BP26" i="27"/>
  <c r="BO26" i="27"/>
  <c r="BN26" i="27"/>
  <c r="BM26" i="27"/>
  <c r="BL26" i="27"/>
  <c r="BK26" i="27"/>
  <c r="BJ26" i="27"/>
  <c r="BI26" i="27"/>
  <c r="BH26" i="27"/>
  <c r="BG26" i="27"/>
  <c r="BF26" i="27"/>
  <c r="BE26" i="27"/>
  <c r="BD26" i="27"/>
  <c r="BC26" i="27"/>
  <c r="BB26" i="27"/>
  <c r="BA26" i="27"/>
  <c r="AZ26" i="27"/>
  <c r="AY26" i="27"/>
  <c r="AX26" i="27"/>
  <c r="AW26" i="27"/>
  <c r="AV26" i="27"/>
  <c r="AU26" i="27"/>
  <c r="AT26" i="27"/>
  <c r="AS26" i="27"/>
  <c r="AR26" i="27"/>
  <c r="AQ26" i="27"/>
  <c r="AP26" i="27"/>
  <c r="AO26" i="27"/>
  <c r="AN26" i="27"/>
  <c r="AM26" i="27"/>
  <c r="AL26" i="27"/>
  <c r="AK26" i="27"/>
  <c r="AJ26" i="27"/>
  <c r="AI26" i="27"/>
  <c r="AH26" i="27"/>
  <c r="AG26" i="27"/>
  <c r="AF26" i="27"/>
  <c r="AE26" i="27"/>
  <c r="AD26" i="27"/>
  <c r="AC26" i="27"/>
  <c r="AB26" i="27"/>
  <c r="AA26" i="27"/>
  <c r="Z26" i="27"/>
  <c r="Y26" i="27"/>
  <c r="X26" i="27"/>
  <c r="W26" i="27"/>
  <c r="V26" i="27"/>
  <c r="U26" i="27"/>
  <c r="T26" i="27"/>
  <c r="S26" i="27"/>
  <c r="R26" i="27"/>
  <c r="Q26" i="27"/>
  <c r="P26" i="27"/>
  <c r="O26" i="27"/>
  <c r="AV36" i="27"/>
  <c r="Y65" i="27"/>
  <c r="CJ7" i="27"/>
  <c r="CJ6" i="27"/>
  <c r="CJ5" i="27"/>
  <c r="CJ4" i="27"/>
  <c r="BT7" i="27"/>
  <c r="BT6" i="27"/>
  <c r="BT5" i="27"/>
  <c r="BT4" i="27"/>
  <c r="CP41" i="27"/>
  <c r="CJ41" i="27"/>
  <c r="CJ40" i="27"/>
  <c r="CJ39" i="27"/>
  <c r="CJ38" i="27"/>
  <c r="BT41" i="27"/>
  <c r="BT40" i="27"/>
  <c r="CP40" i="27" s="1"/>
  <c r="BT39" i="27"/>
  <c r="CP39" i="27" s="1"/>
  <c r="BT38" i="27"/>
  <c r="CP38" i="27" s="1"/>
  <c r="GK67" i="27"/>
  <c r="GK66" i="27"/>
  <c r="GK65" i="27"/>
  <c r="GK64" i="27"/>
  <c r="GK33" i="27"/>
  <c r="CP7" i="27" s="1"/>
  <c r="GK32" i="27"/>
  <c r="GK31" i="27"/>
  <c r="GK30" i="27"/>
  <c r="GK55" i="27"/>
  <c r="N58" i="27"/>
  <c r="O58" i="27" s="1"/>
  <c r="P58" i="27" s="1"/>
  <c r="Q58" i="27" s="1"/>
  <c r="R58" i="27" s="1"/>
  <c r="S58" i="27" s="1"/>
  <c r="T58" i="27" s="1"/>
  <c r="U58" i="27" s="1"/>
  <c r="V58" i="27" s="1"/>
  <c r="W58" i="27" s="1"/>
  <c r="X58" i="27" s="1"/>
  <c r="Y58" i="27" s="1"/>
  <c r="Z58" i="27" s="1"/>
  <c r="AA58" i="27" s="1"/>
  <c r="AB58" i="27" s="1"/>
  <c r="AC58" i="27" s="1"/>
  <c r="AD58" i="27" s="1"/>
  <c r="AE58" i="27" s="1"/>
  <c r="AF58" i="27" s="1"/>
  <c r="AG58" i="27" s="1"/>
  <c r="AH58" i="27" s="1"/>
  <c r="AI58" i="27" s="1"/>
  <c r="AJ58" i="27" s="1"/>
  <c r="AK58" i="27" s="1"/>
  <c r="AL58" i="27" s="1"/>
  <c r="AM58" i="27" s="1"/>
  <c r="AN58" i="27" s="1"/>
  <c r="AO58" i="27" s="1"/>
  <c r="AP58" i="27" s="1"/>
  <c r="AQ58" i="27" s="1"/>
  <c r="AR58" i="27" s="1"/>
  <c r="AS58" i="27" s="1"/>
  <c r="AT58" i="27" s="1"/>
  <c r="AU58" i="27" s="1"/>
  <c r="AV58" i="27" s="1"/>
  <c r="AW58" i="27" s="1"/>
  <c r="AX58" i="27" s="1"/>
  <c r="AY58" i="27" s="1"/>
  <c r="AZ58" i="27" s="1"/>
  <c r="BA58" i="27" s="1"/>
  <c r="BB58" i="27" s="1"/>
  <c r="BC58" i="27" s="1"/>
  <c r="BD58" i="27" s="1"/>
  <c r="BE58" i="27" s="1"/>
  <c r="BF58" i="27" s="1"/>
  <c r="BG58" i="27" s="1"/>
  <c r="BH58" i="27" s="1"/>
  <c r="BI58" i="27" s="1"/>
  <c r="BJ58" i="27" s="1"/>
  <c r="BK58" i="27" s="1"/>
  <c r="BL58" i="27" s="1"/>
  <c r="BM58" i="27" s="1"/>
  <c r="BN58" i="27" s="1"/>
  <c r="BO58" i="27" s="1"/>
  <c r="BP58" i="27" s="1"/>
  <c r="BQ58" i="27" s="1"/>
  <c r="BR58" i="27" s="1"/>
  <c r="BS58" i="27" s="1"/>
  <c r="BT58" i="27" s="1"/>
  <c r="BU58" i="27" s="1"/>
  <c r="BV58" i="27" s="1"/>
  <c r="BW58" i="27" s="1"/>
  <c r="BX58" i="27" s="1"/>
  <c r="BY58" i="27" s="1"/>
  <c r="BZ58" i="27" s="1"/>
  <c r="CA58" i="27" s="1"/>
  <c r="CB58" i="27" s="1"/>
  <c r="CC58" i="27" s="1"/>
  <c r="CD58" i="27" s="1"/>
  <c r="CE58" i="27" s="1"/>
  <c r="CF58" i="27" s="1"/>
  <c r="CG58" i="27" s="1"/>
  <c r="CH58" i="27" s="1"/>
  <c r="CI58" i="27" s="1"/>
  <c r="CJ58" i="27" s="1"/>
  <c r="CK58" i="27" s="1"/>
  <c r="CL58" i="27" s="1"/>
  <c r="CM58" i="27" s="1"/>
  <c r="CN58" i="27" s="1"/>
  <c r="CO58" i="27" s="1"/>
  <c r="CP58" i="27" s="1"/>
  <c r="CQ58" i="27" s="1"/>
  <c r="CR58" i="27" s="1"/>
  <c r="CS58" i="27" s="1"/>
  <c r="CT58" i="27" s="1"/>
  <c r="CU58" i="27" s="1"/>
  <c r="CV58" i="27" s="1"/>
  <c r="CW58" i="27" s="1"/>
  <c r="CX58" i="27" s="1"/>
  <c r="CY58" i="27" s="1"/>
  <c r="CZ58" i="27" s="1"/>
  <c r="DA58" i="27" s="1"/>
  <c r="DB58" i="27" s="1"/>
  <c r="DC58" i="27" s="1"/>
  <c r="DD58" i="27" s="1"/>
  <c r="DE58" i="27" s="1"/>
  <c r="DF58" i="27" s="1"/>
  <c r="DG58" i="27" s="1"/>
  <c r="DH58" i="27" s="1"/>
  <c r="DI58" i="27" s="1"/>
  <c r="DJ58" i="27" s="1"/>
  <c r="DK58" i="27" s="1"/>
  <c r="DL58" i="27" s="1"/>
  <c r="DM58" i="27" s="1"/>
  <c r="DN58" i="27" s="1"/>
  <c r="DO58" i="27" s="1"/>
  <c r="DP58" i="27" s="1"/>
  <c r="DQ58" i="27" s="1"/>
  <c r="DR58" i="27" s="1"/>
  <c r="DS58" i="27" s="1"/>
  <c r="DT58" i="27" s="1"/>
  <c r="DU58" i="27" s="1"/>
  <c r="DV58" i="27" s="1"/>
  <c r="DW58" i="27" s="1"/>
  <c r="DX58" i="27" s="1"/>
  <c r="DY58" i="27" s="1"/>
  <c r="DZ58" i="27" s="1"/>
  <c r="EA58" i="27" s="1"/>
  <c r="EB58" i="27" s="1"/>
  <c r="EC58" i="27" s="1"/>
  <c r="ED58" i="27" s="1"/>
  <c r="EE58" i="27" s="1"/>
  <c r="EF58" i="27" s="1"/>
  <c r="EG58" i="27" s="1"/>
  <c r="EH58" i="27" s="1"/>
  <c r="EI58" i="27" s="1"/>
  <c r="EJ58" i="27" s="1"/>
  <c r="EK58" i="27" s="1"/>
  <c r="EL58" i="27" s="1"/>
  <c r="EM58" i="27" s="1"/>
  <c r="EN58" i="27" s="1"/>
  <c r="EO58" i="27" s="1"/>
  <c r="EP58" i="27" s="1"/>
  <c r="EQ58" i="27" s="1"/>
  <c r="ER58" i="27" s="1"/>
  <c r="ES58" i="27" s="1"/>
  <c r="ET58" i="27" s="1"/>
  <c r="EU58" i="27" s="1"/>
  <c r="EV58" i="27" s="1"/>
  <c r="EW58" i="27" s="1"/>
  <c r="EX58" i="27" s="1"/>
  <c r="EY58" i="27" s="1"/>
  <c r="EZ58" i="27" s="1"/>
  <c r="FA58" i="27" s="1"/>
  <c r="FB58" i="27" s="1"/>
  <c r="FC58" i="27" s="1"/>
  <c r="FD58" i="27" s="1"/>
  <c r="FE58" i="27" s="1"/>
  <c r="FF58" i="27" s="1"/>
  <c r="FG58" i="27" s="1"/>
  <c r="FH58" i="27" s="1"/>
  <c r="FI58" i="27" s="1"/>
  <c r="FJ58" i="27" s="1"/>
  <c r="FK58" i="27" s="1"/>
  <c r="FL58" i="27" s="1"/>
  <c r="FM58" i="27" s="1"/>
  <c r="FN58" i="27" s="1"/>
  <c r="FO58" i="27" s="1"/>
  <c r="FP58" i="27" s="1"/>
  <c r="FQ58" i="27" s="1"/>
  <c r="FR58" i="27" s="1"/>
  <c r="FS58" i="27" s="1"/>
  <c r="FT58" i="27" s="1"/>
  <c r="FU58" i="27" s="1"/>
  <c r="FV59" i="27" s="1"/>
  <c r="N57" i="27"/>
  <c r="O57" i="27" s="1"/>
  <c r="P57" i="27" s="1"/>
  <c r="Q57" i="27" s="1"/>
  <c r="R57" i="27" s="1"/>
  <c r="S57" i="27" s="1"/>
  <c r="T57" i="27" s="1"/>
  <c r="U57" i="27" s="1"/>
  <c r="V57" i="27" s="1"/>
  <c r="W57" i="27" s="1"/>
  <c r="X57" i="27" s="1"/>
  <c r="Y57" i="27" s="1"/>
  <c r="Z57" i="27" s="1"/>
  <c r="AA57" i="27" s="1"/>
  <c r="AB57" i="27" s="1"/>
  <c r="AC57" i="27" s="1"/>
  <c r="AD57" i="27" s="1"/>
  <c r="AE57" i="27" s="1"/>
  <c r="AF57" i="27" s="1"/>
  <c r="AG57" i="27" s="1"/>
  <c r="AH57" i="27" s="1"/>
  <c r="AI57" i="27" s="1"/>
  <c r="AJ57" i="27" s="1"/>
  <c r="AK57" i="27" s="1"/>
  <c r="AL57" i="27" s="1"/>
  <c r="AM57" i="27" s="1"/>
  <c r="AN57" i="27" s="1"/>
  <c r="AO57" i="27" s="1"/>
  <c r="AP57" i="27" s="1"/>
  <c r="AQ57" i="27" s="1"/>
  <c r="AR57" i="27" s="1"/>
  <c r="AS57" i="27" s="1"/>
  <c r="AT57" i="27" s="1"/>
  <c r="AU57" i="27" s="1"/>
  <c r="AV57" i="27" s="1"/>
  <c r="AW57" i="27" s="1"/>
  <c r="AX57" i="27" s="1"/>
  <c r="AY57" i="27" s="1"/>
  <c r="AZ57" i="27" s="1"/>
  <c r="BA57" i="27" s="1"/>
  <c r="BB57" i="27" s="1"/>
  <c r="BC57" i="27" s="1"/>
  <c r="BD57" i="27" s="1"/>
  <c r="BE57" i="27" s="1"/>
  <c r="BF57" i="27" s="1"/>
  <c r="BG57" i="27" s="1"/>
  <c r="BH57" i="27" s="1"/>
  <c r="BI57" i="27" s="1"/>
  <c r="BJ57" i="27" s="1"/>
  <c r="BK57" i="27" s="1"/>
  <c r="BL57" i="27" s="1"/>
  <c r="BM57" i="27" s="1"/>
  <c r="BN57" i="27" s="1"/>
  <c r="BO57" i="27" s="1"/>
  <c r="BP57" i="27" s="1"/>
  <c r="BQ57" i="27" s="1"/>
  <c r="BR57" i="27" s="1"/>
  <c r="BS57" i="27" s="1"/>
  <c r="BT57" i="27" s="1"/>
  <c r="BU57" i="27" s="1"/>
  <c r="BV57" i="27" s="1"/>
  <c r="BW57" i="27" s="1"/>
  <c r="BX57" i="27" s="1"/>
  <c r="BY57" i="27" s="1"/>
  <c r="BZ57" i="27" s="1"/>
  <c r="CA57" i="27" s="1"/>
  <c r="CB57" i="27" s="1"/>
  <c r="CC57" i="27" s="1"/>
  <c r="CD57" i="27" s="1"/>
  <c r="CE57" i="27" s="1"/>
  <c r="CF57" i="27" s="1"/>
  <c r="CG57" i="27" s="1"/>
  <c r="CH57" i="27" s="1"/>
  <c r="CI57" i="27" s="1"/>
  <c r="CJ57" i="27" s="1"/>
  <c r="CK57" i="27" s="1"/>
  <c r="CL57" i="27" s="1"/>
  <c r="CM57" i="27" s="1"/>
  <c r="CN57" i="27" s="1"/>
  <c r="CO57" i="27" s="1"/>
  <c r="CP57" i="27" s="1"/>
  <c r="CQ57" i="27" s="1"/>
  <c r="CR57" i="27" s="1"/>
  <c r="CS57" i="27" s="1"/>
  <c r="CT57" i="27" s="1"/>
  <c r="CU57" i="27" s="1"/>
  <c r="CV57" i="27" s="1"/>
  <c r="CW57" i="27" s="1"/>
  <c r="CX57" i="27" s="1"/>
  <c r="CY57" i="27" s="1"/>
  <c r="CZ57" i="27" s="1"/>
  <c r="DA57" i="27" s="1"/>
  <c r="DB57" i="27" s="1"/>
  <c r="DC57" i="27" s="1"/>
  <c r="DD57" i="27" s="1"/>
  <c r="DE57" i="27" s="1"/>
  <c r="DF57" i="27" s="1"/>
  <c r="DG57" i="27" s="1"/>
  <c r="DH57" i="27" s="1"/>
  <c r="DI57" i="27" s="1"/>
  <c r="DJ57" i="27" s="1"/>
  <c r="DK57" i="27" s="1"/>
  <c r="DL57" i="27" s="1"/>
  <c r="DM57" i="27" s="1"/>
  <c r="DN57" i="27" s="1"/>
  <c r="DO57" i="27" s="1"/>
  <c r="DP57" i="27" s="1"/>
  <c r="DQ57" i="27" s="1"/>
  <c r="DR57" i="27" s="1"/>
  <c r="DS57" i="27" s="1"/>
  <c r="DT57" i="27" s="1"/>
  <c r="DU57" i="27" s="1"/>
  <c r="DV57" i="27" s="1"/>
  <c r="DW57" i="27" s="1"/>
  <c r="DX57" i="27" s="1"/>
  <c r="DY57" i="27" s="1"/>
  <c r="DZ57" i="27" s="1"/>
  <c r="EA57" i="27" s="1"/>
  <c r="EB57" i="27" s="1"/>
  <c r="EC57" i="27" s="1"/>
  <c r="ED57" i="27" s="1"/>
  <c r="EE57" i="27" s="1"/>
  <c r="EF57" i="27" s="1"/>
  <c r="EG57" i="27" s="1"/>
  <c r="EH57" i="27" s="1"/>
  <c r="EI57" i="27" s="1"/>
  <c r="EJ57" i="27" s="1"/>
  <c r="EK57" i="27" s="1"/>
  <c r="EL57" i="27" s="1"/>
  <c r="EM57" i="27" s="1"/>
  <c r="EN57" i="27" s="1"/>
  <c r="EO57" i="27" s="1"/>
  <c r="EP57" i="27" s="1"/>
  <c r="EQ57" i="27" s="1"/>
  <c r="ER57" i="27" s="1"/>
  <c r="ES57" i="27" s="1"/>
  <c r="ET57" i="27" s="1"/>
  <c r="EU57" i="27" s="1"/>
  <c r="EV57" i="27" s="1"/>
  <c r="EW57" i="27" s="1"/>
  <c r="EX57" i="27" s="1"/>
  <c r="EY57" i="27" s="1"/>
  <c r="EZ57" i="27" s="1"/>
  <c r="FA57" i="27" s="1"/>
  <c r="FB57" i="27" s="1"/>
  <c r="FC57" i="27" s="1"/>
  <c r="FD57" i="27" s="1"/>
  <c r="FE57" i="27" s="1"/>
  <c r="FF57" i="27" s="1"/>
  <c r="FG57" i="27" s="1"/>
  <c r="FH57" i="27" s="1"/>
  <c r="FI57" i="27" s="1"/>
  <c r="FJ57" i="27" s="1"/>
  <c r="FK57" i="27" s="1"/>
  <c r="FL57" i="27" s="1"/>
  <c r="FM57" i="27" s="1"/>
  <c r="FN57" i="27" s="1"/>
  <c r="FO57" i="27" s="1"/>
  <c r="FP57" i="27" s="1"/>
  <c r="FQ57" i="27" s="1"/>
  <c r="FR57" i="27" s="1"/>
  <c r="FS57" i="27" s="1"/>
  <c r="FT57" i="27" s="1"/>
  <c r="FU57" i="27" s="1"/>
  <c r="N24" i="27"/>
  <c r="O24" i="27" s="1"/>
  <c r="P24" i="27" s="1"/>
  <c r="N23" i="27"/>
  <c r="O23" i="27" s="1"/>
  <c r="P23" i="27" s="1"/>
  <c r="Q23" i="27" s="1"/>
  <c r="R23" i="27" s="1"/>
  <c r="S23" i="27" s="1"/>
  <c r="T23" i="27" s="1"/>
  <c r="U23" i="27" s="1"/>
  <c r="V23" i="27" s="1"/>
  <c r="W23" i="27" s="1"/>
  <c r="X23" i="27" s="1"/>
  <c r="Y23" i="27" s="1"/>
  <c r="Z23" i="27" s="1"/>
  <c r="AA23" i="27" s="1"/>
  <c r="AB23" i="27" s="1"/>
  <c r="AC23" i="27" s="1"/>
  <c r="AD23" i="27" s="1"/>
  <c r="AE23" i="27" s="1"/>
  <c r="AF23" i="27" s="1"/>
  <c r="AG23" i="27" s="1"/>
  <c r="AH23" i="27" s="1"/>
  <c r="AI23" i="27" s="1"/>
  <c r="AJ23" i="27" s="1"/>
  <c r="AK23" i="27" s="1"/>
  <c r="AL23" i="27" s="1"/>
  <c r="AM23" i="27" s="1"/>
  <c r="AN23" i="27" s="1"/>
  <c r="AO23" i="27" s="1"/>
  <c r="AP23" i="27" s="1"/>
  <c r="AQ23" i="27" s="1"/>
  <c r="AR23" i="27" s="1"/>
  <c r="AS23" i="27" s="1"/>
  <c r="AT23" i="27" s="1"/>
  <c r="AU23" i="27" s="1"/>
  <c r="AV23" i="27" s="1"/>
  <c r="AW23" i="27" s="1"/>
  <c r="AX23" i="27" s="1"/>
  <c r="AY23" i="27" s="1"/>
  <c r="AZ23" i="27" s="1"/>
  <c r="BA23" i="27" s="1"/>
  <c r="BB23" i="27" s="1"/>
  <c r="BC23" i="27" s="1"/>
  <c r="BD23" i="27" s="1"/>
  <c r="BE23" i="27" s="1"/>
  <c r="BF23" i="27" s="1"/>
  <c r="BG23" i="27" s="1"/>
  <c r="BH23" i="27" s="1"/>
  <c r="BI23" i="27" s="1"/>
  <c r="BJ23" i="27" s="1"/>
  <c r="BK23" i="27" s="1"/>
  <c r="BL23" i="27" s="1"/>
  <c r="BM23" i="27" s="1"/>
  <c r="BN23" i="27" s="1"/>
  <c r="BO23" i="27" s="1"/>
  <c r="BP23" i="27" s="1"/>
  <c r="BQ23" i="27" s="1"/>
  <c r="BR23" i="27" s="1"/>
  <c r="BS23" i="27" s="1"/>
  <c r="BT23" i="27" s="1"/>
  <c r="BU23" i="27" s="1"/>
  <c r="BV23" i="27" s="1"/>
  <c r="BW23" i="27" s="1"/>
  <c r="BX23" i="27" s="1"/>
  <c r="BY23" i="27" s="1"/>
  <c r="BZ23" i="27" s="1"/>
  <c r="CA23" i="27" s="1"/>
  <c r="CB23" i="27" s="1"/>
  <c r="CC23" i="27" s="1"/>
  <c r="CD23" i="27" s="1"/>
  <c r="CE23" i="27" s="1"/>
  <c r="CF23" i="27" s="1"/>
  <c r="CG23" i="27" s="1"/>
  <c r="CH23" i="27" s="1"/>
  <c r="CI23" i="27" s="1"/>
  <c r="CJ23" i="27" s="1"/>
  <c r="CK23" i="27" s="1"/>
  <c r="CL23" i="27" s="1"/>
  <c r="CM23" i="27" s="1"/>
  <c r="CN23" i="27" s="1"/>
  <c r="CO23" i="27" s="1"/>
  <c r="CP23" i="27" s="1"/>
  <c r="CQ23" i="27" s="1"/>
  <c r="CR23" i="27" s="1"/>
  <c r="CS23" i="27" s="1"/>
  <c r="CT23" i="27" s="1"/>
  <c r="CU23" i="27" s="1"/>
  <c r="CV23" i="27" s="1"/>
  <c r="CW23" i="27" s="1"/>
  <c r="CX23" i="27" s="1"/>
  <c r="CY23" i="27" s="1"/>
  <c r="CZ23" i="27" s="1"/>
  <c r="DA23" i="27" s="1"/>
  <c r="DB23" i="27" s="1"/>
  <c r="DC23" i="27" s="1"/>
  <c r="DD23" i="27" s="1"/>
  <c r="DE23" i="27" s="1"/>
  <c r="DF23" i="27" s="1"/>
  <c r="DG23" i="27" s="1"/>
  <c r="DH23" i="27" s="1"/>
  <c r="DI23" i="27" s="1"/>
  <c r="DJ23" i="27" s="1"/>
  <c r="DK23" i="27" s="1"/>
  <c r="DL23" i="27" s="1"/>
  <c r="DM23" i="27" s="1"/>
  <c r="DN23" i="27" s="1"/>
  <c r="DO23" i="27" s="1"/>
  <c r="DP23" i="27" s="1"/>
  <c r="DQ23" i="27" s="1"/>
  <c r="DR23" i="27" s="1"/>
  <c r="DS23" i="27" s="1"/>
  <c r="DT23" i="27" s="1"/>
  <c r="DU23" i="27" s="1"/>
  <c r="DV23" i="27" s="1"/>
  <c r="DW23" i="27" s="1"/>
  <c r="DX23" i="27" s="1"/>
  <c r="DY23" i="27" s="1"/>
  <c r="DZ23" i="27" s="1"/>
  <c r="EA23" i="27" s="1"/>
  <c r="EB23" i="27" s="1"/>
  <c r="EC23" i="27" s="1"/>
  <c r="ED23" i="27" s="1"/>
  <c r="EE23" i="27" s="1"/>
  <c r="EF23" i="27" s="1"/>
  <c r="EG23" i="27" s="1"/>
  <c r="EH23" i="27" s="1"/>
  <c r="EI23" i="27" s="1"/>
  <c r="EJ23" i="27" s="1"/>
  <c r="EK23" i="27" s="1"/>
  <c r="EL23" i="27" s="1"/>
  <c r="EM23" i="27" s="1"/>
  <c r="EN23" i="27" s="1"/>
  <c r="EO23" i="27" s="1"/>
  <c r="EP23" i="27" s="1"/>
  <c r="EQ23" i="27" s="1"/>
  <c r="ER23" i="27" s="1"/>
  <c r="ES23" i="27" s="1"/>
  <c r="ET23" i="27" s="1"/>
  <c r="EU23" i="27" s="1"/>
  <c r="EV23" i="27" s="1"/>
  <c r="EW23" i="27" s="1"/>
  <c r="EX23" i="27" s="1"/>
  <c r="EY23" i="27" s="1"/>
  <c r="EZ23" i="27" s="1"/>
  <c r="FA23" i="27" s="1"/>
  <c r="FB23" i="27" s="1"/>
  <c r="FC23" i="27" s="1"/>
  <c r="FD23" i="27" s="1"/>
  <c r="FE23" i="27" s="1"/>
  <c r="FF23" i="27" s="1"/>
  <c r="FG23" i="27" s="1"/>
  <c r="FH23" i="27" s="1"/>
  <c r="FI23" i="27" s="1"/>
  <c r="FJ23" i="27" s="1"/>
  <c r="FK23" i="27" s="1"/>
  <c r="FL23" i="27" s="1"/>
  <c r="FM23" i="27" s="1"/>
  <c r="FN23" i="27" s="1"/>
  <c r="FO23" i="27" s="1"/>
  <c r="FP23" i="27" s="1"/>
  <c r="FQ23" i="27" s="1"/>
  <c r="FR23" i="27" s="1"/>
  <c r="FS23" i="27" s="1"/>
  <c r="FT23" i="27" s="1"/>
  <c r="FU23" i="27" s="1"/>
  <c r="FV23" i="27" s="1"/>
  <c r="X39" i="27"/>
  <c r="M40" i="27"/>
  <c r="X40" i="27" s="1"/>
  <c r="I41" i="27"/>
  <c r="V39" i="27"/>
  <c r="S38" i="27"/>
  <c r="Z38" i="27"/>
  <c r="AG38" i="27" s="1"/>
  <c r="Z37" i="27"/>
  <c r="AG37" i="27" s="1"/>
  <c r="CT43" i="27"/>
  <c r="CT42" i="27"/>
  <c r="CT41" i="27"/>
  <c r="CT40" i="27"/>
  <c r="CT39" i="27"/>
  <c r="CT38" i="27"/>
  <c r="CN42" i="27"/>
  <c r="R25" i="29" l="1"/>
  <c r="R27" i="29" s="1"/>
  <c r="S24" i="29"/>
  <c r="S59" i="29"/>
  <c r="S61" i="29" s="1"/>
  <c r="T58" i="29"/>
  <c r="GC61" i="27"/>
  <c r="FV61" i="27"/>
  <c r="BB36" i="27"/>
  <c r="FX61" i="27"/>
  <c r="FY61" i="27"/>
  <c r="FZ61" i="27"/>
  <c r="CP5" i="27"/>
  <c r="GA61" i="27"/>
  <c r="GB61" i="27"/>
  <c r="U59" i="27"/>
  <c r="AC59" i="27"/>
  <c r="AD59" i="27"/>
  <c r="AD61" i="27" s="1"/>
  <c r="AY59" i="27"/>
  <c r="AY61" i="27" s="1"/>
  <c r="O59" i="27"/>
  <c r="O61" i="27" s="1"/>
  <c r="W59" i="27"/>
  <c r="W61" i="27" s="1"/>
  <c r="AE59" i="27"/>
  <c r="AE61" i="27" s="1"/>
  <c r="AZ59" i="27"/>
  <c r="AZ61" i="27" s="1"/>
  <c r="U61" i="27"/>
  <c r="AC61" i="27"/>
  <c r="P59" i="27"/>
  <c r="P61" i="27" s="1"/>
  <c r="X59" i="27"/>
  <c r="X61" i="27" s="1"/>
  <c r="AF59" i="27"/>
  <c r="AF61" i="27" s="1"/>
  <c r="AK59" i="27"/>
  <c r="AK61" i="27" s="1"/>
  <c r="Q59" i="27"/>
  <c r="Q61" i="27" s="1"/>
  <c r="Y59" i="27"/>
  <c r="Y61" i="27" s="1"/>
  <c r="AG59" i="27"/>
  <c r="AG61" i="27" s="1"/>
  <c r="R59" i="27"/>
  <c r="R61" i="27" s="1"/>
  <c r="Z59" i="27"/>
  <c r="Z61" i="27" s="1"/>
  <c r="AH59" i="27"/>
  <c r="AH61" i="27" s="1"/>
  <c r="S59" i="27"/>
  <c r="S61" i="27" s="1"/>
  <c r="AA59" i="27"/>
  <c r="AA61" i="27" s="1"/>
  <c r="AI59" i="27"/>
  <c r="AI61" i="27" s="1"/>
  <c r="V59" i="27"/>
  <c r="V61" i="27" s="1"/>
  <c r="T59" i="27"/>
  <c r="T61" i="27" s="1"/>
  <c r="AB59" i="27"/>
  <c r="AB61" i="27" s="1"/>
  <c r="AJ59" i="27"/>
  <c r="AJ61" i="27" s="1"/>
  <c r="EG59" i="27"/>
  <c r="EG61" i="27" s="1"/>
  <c r="EA59" i="27"/>
  <c r="EA61" i="27" s="1"/>
  <c r="CU59" i="27"/>
  <c r="CU61" i="27" s="1"/>
  <c r="DA59" i="27"/>
  <c r="DA61" i="27" s="1"/>
  <c r="BU59" i="27"/>
  <c r="BU61" i="27" s="1"/>
  <c r="FM59" i="27"/>
  <c r="FM61" i="27" s="1"/>
  <c r="FG59" i="27"/>
  <c r="FG61" i="27" s="1"/>
  <c r="BW59" i="27"/>
  <c r="BW61" i="27" s="1"/>
  <c r="BE59" i="27"/>
  <c r="BE61" i="27" s="1"/>
  <c r="BX59" i="27"/>
  <c r="BX61" i="27" s="1"/>
  <c r="AR59" i="27"/>
  <c r="AR61" i="27" s="1"/>
  <c r="BO59" i="27"/>
  <c r="BO61" i="27" s="1"/>
  <c r="CM59" i="27"/>
  <c r="CM61" i="27" s="1"/>
  <c r="DS59" i="27"/>
  <c r="DS61" i="27" s="1"/>
  <c r="EY59" i="27"/>
  <c r="EY61" i="27" s="1"/>
  <c r="AW59" i="27"/>
  <c r="AW61" i="27" s="1"/>
  <c r="BP59" i="27"/>
  <c r="BP61" i="27" s="1"/>
  <c r="CS59" i="27"/>
  <c r="CS61" i="27" s="1"/>
  <c r="DY59" i="27"/>
  <c r="DY61" i="27" s="1"/>
  <c r="FE59" i="27"/>
  <c r="FE61" i="27" s="1"/>
  <c r="FO59" i="27"/>
  <c r="FO61" i="27" s="1"/>
  <c r="BG59" i="27"/>
  <c r="BG61" i="27" s="1"/>
  <c r="CC59" i="27"/>
  <c r="CC61" i="27" s="1"/>
  <c r="DI59" i="27"/>
  <c r="DI61" i="27" s="1"/>
  <c r="EO59" i="27"/>
  <c r="EO61" i="27" s="1"/>
  <c r="FU59" i="27"/>
  <c r="FU61" i="27" s="1"/>
  <c r="DC59" i="27"/>
  <c r="DC61" i="27" s="1"/>
  <c r="AO59" i="27"/>
  <c r="AO61" i="27" s="1"/>
  <c r="BH59" i="27"/>
  <c r="BH61" i="27" s="1"/>
  <c r="CE59" i="27"/>
  <c r="CE61" i="27" s="1"/>
  <c r="DK59" i="27"/>
  <c r="DK61" i="27" s="1"/>
  <c r="EQ59" i="27"/>
  <c r="EQ61" i="27" s="1"/>
  <c r="EI59" i="27"/>
  <c r="EI61" i="27" s="1"/>
  <c r="AQ59" i="27"/>
  <c r="AQ61" i="27" s="1"/>
  <c r="BM59" i="27"/>
  <c r="BM61" i="27" s="1"/>
  <c r="CK59" i="27"/>
  <c r="CK61" i="27" s="1"/>
  <c r="DQ59" i="27"/>
  <c r="DQ61" i="27" s="1"/>
  <c r="EW59" i="27"/>
  <c r="EW61" i="27" s="1"/>
  <c r="AP59" i="27"/>
  <c r="AP61" i="27" s="1"/>
  <c r="AX59" i="27"/>
  <c r="AX61" i="27" s="1"/>
  <c r="BF59" i="27"/>
  <c r="BF61" i="27" s="1"/>
  <c r="BN59" i="27"/>
  <c r="BN61" i="27" s="1"/>
  <c r="BV59" i="27"/>
  <c r="BV61" i="27" s="1"/>
  <c r="CD59" i="27"/>
  <c r="CD61" i="27" s="1"/>
  <c r="CL59" i="27"/>
  <c r="CL61" i="27" s="1"/>
  <c r="CT59" i="27"/>
  <c r="CT61" i="27" s="1"/>
  <c r="DB59" i="27"/>
  <c r="DB61" i="27" s="1"/>
  <c r="DJ59" i="27"/>
  <c r="DJ61" i="27" s="1"/>
  <c r="DR59" i="27"/>
  <c r="DR61" i="27" s="1"/>
  <c r="DZ59" i="27"/>
  <c r="DZ61" i="27" s="1"/>
  <c r="EH59" i="27"/>
  <c r="EH61" i="27" s="1"/>
  <c r="EP59" i="27"/>
  <c r="EP61" i="27" s="1"/>
  <c r="EX59" i="27"/>
  <c r="EX61" i="27" s="1"/>
  <c r="FF59" i="27"/>
  <c r="FF61" i="27" s="1"/>
  <c r="FN59" i="27"/>
  <c r="FN61" i="27" s="1"/>
  <c r="EK59" i="27"/>
  <c r="EK61" i="27" s="1"/>
  <c r="AL59" i="27"/>
  <c r="AL61" i="27" s="1"/>
  <c r="AT59" i="27"/>
  <c r="AT61" i="27" s="1"/>
  <c r="BB59" i="27"/>
  <c r="BB61" i="27" s="1"/>
  <c r="BJ59" i="27"/>
  <c r="BJ61" i="27" s="1"/>
  <c r="BR59" i="27"/>
  <c r="BR61" i="27" s="1"/>
  <c r="BZ59" i="27"/>
  <c r="BZ61" i="27" s="1"/>
  <c r="CH59" i="27"/>
  <c r="CH61" i="27" s="1"/>
  <c r="CP59" i="27"/>
  <c r="CP61" i="27" s="1"/>
  <c r="CX59" i="27"/>
  <c r="CX61" i="27" s="1"/>
  <c r="DF59" i="27"/>
  <c r="DF61" i="27" s="1"/>
  <c r="DN59" i="27"/>
  <c r="DN61" i="27" s="1"/>
  <c r="DV59" i="27"/>
  <c r="DV61" i="27" s="1"/>
  <c r="ED59" i="27"/>
  <c r="ED61" i="27" s="1"/>
  <c r="EL59" i="27"/>
  <c r="EL61" i="27" s="1"/>
  <c r="ET59" i="27"/>
  <c r="ET61" i="27" s="1"/>
  <c r="FB59" i="27"/>
  <c r="FB61" i="27" s="1"/>
  <c r="FJ59" i="27"/>
  <c r="FJ61" i="27" s="1"/>
  <c r="FR59" i="27"/>
  <c r="FR61" i="27" s="1"/>
  <c r="CF59" i="27"/>
  <c r="CF61" i="27" s="1"/>
  <c r="CN59" i="27"/>
  <c r="CN61" i="27" s="1"/>
  <c r="CV59" i="27"/>
  <c r="CV61" i="27" s="1"/>
  <c r="DD59" i="27"/>
  <c r="DD61" i="27" s="1"/>
  <c r="DL59" i="27"/>
  <c r="DL61" i="27" s="1"/>
  <c r="DT59" i="27"/>
  <c r="DT61" i="27" s="1"/>
  <c r="EB59" i="27"/>
  <c r="EJ59" i="27"/>
  <c r="EJ61" i="27" s="1"/>
  <c r="ER59" i="27"/>
  <c r="ER61" i="27" s="1"/>
  <c r="EZ59" i="27"/>
  <c r="EZ61" i="27" s="1"/>
  <c r="FH59" i="27"/>
  <c r="FH61" i="27" s="1"/>
  <c r="FP59" i="27"/>
  <c r="FP61" i="27" s="1"/>
  <c r="AS59" i="27"/>
  <c r="AS61" i="27" s="1"/>
  <c r="BA59" i="27"/>
  <c r="BA61" i="27" s="1"/>
  <c r="BI59" i="27"/>
  <c r="BI61" i="27" s="1"/>
  <c r="BQ59" i="27"/>
  <c r="BQ61" i="27" s="1"/>
  <c r="BY59" i="27"/>
  <c r="BY61" i="27" s="1"/>
  <c r="CG59" i="27"/>
  <c r="CG61" i="27" s="1"/>
  <c r="CO59" i="27"/>
  <c r="CO61" i="27" s="1"/>
  <c r="CW59" i="27"/>
  <c r="CW61" i="27" s="1"/>
  <c r="DE59" i="27"/>
  <c r="DE61" i="27" s="1"/>
  <c r="DM59" i="27"/>
  <c r="DM61" i="27" s="1"/>
  <c r="DU59" i="27"/>
  <c r="DU61" i="27" s="1"/>
  <c r="EC59" i="27"/>
  <c r="EC61" i="27" s="1"/>
  <c r="ES59" i="27"/>
  <c r="ES61" i="27" s="1"/>
  <c r="FA59" i="27"/>
  <c r="FA61" i="27" s="1"/>
  <c r="FI59" i="27"/>
  <c r="FI61" i="27" s="1"/>
  <c r="FQ59" i="27"/>
  <c r="FQ61" i="27" s="1"/>
  <c r="AM59" i="27"/>
  <c r="AM61" i="27" s="1"/>
  <c r="AU59" i="27"/>
  <c r="AU61" i="27" s="1"/>
  <c r="BC59" i="27"/>
  <c r="BC61" i="27" s="1"/>
  <c r="BK59" i="27"/>
  <c r="BK61" i="27" s="1"/>
  <c r="BS59" i="27"/>
  <c r="BS61" i="27" s="1"/>
  <c r="CA59" i="27"/>
  <c r="CA61" i="27" s="1"/>
  <c r="CI59" i="27"/>
  <c r="CI61" i="27" s="1"/>
  <c r="CQ59" i="27"/>
  <c r="CQ61" i="27" s="1"/>
  <c r="CY59" i="27"/>
  <c r="CY61" i="27" s="1"/>
  <c r="DG59" i="27"/>
  <c r="DG61" i="27" s="1"/>
  <c r="DO59" i="27"/>
  <c r="DO61" i="27" s="1"/>
  <c r="DW59" i="27"/>
  <c r="DW61" i="27" s="1"/>
  <c r="EE59" i="27"/>
  <c r="EE61" i="27" s="1"/>
  <c r="EM59" i="27"/>
  <c r="EM61" i="27" s="1"/>
  <c r="EU59" i="27"/>
  <c r="EU61" i="27" s="1"/>
  <c r="FC59" i="27"/>
  <c r="FC61" i="27" s="1"/>
  <c r="FK59" i="27"/>
  <c r="FK61" i="27" s="1"/>
  <c r="FS59" i="27"/>
  <c r="FS61" i="27" s="1"/>
  <c r="EB61" i="27"/>
  <c r="AN59" i="27"/>
  <c r="AN61" i="27" s="1"/>
  <c r="AV59" i="27"/>
  <c r="AV61" i="27" s="1"/>
  <c r="BD59" i="27"/>
  <c r="BD61" i="27" s="1"/>
  <c r="BL59" i="27"/>
  <c r="BL61" i="27" s="1"/>
  <c r="BT59" i="27"/>
  <c r="BT61" i="27" s="1"/>
  <c r="CB59" i="27"/>
  <c r="CB61" i="27" s="1"/>
  <c r="CJ59" i="27"/>
  <c r="CJ61" i="27" s="1"/>
  <c r="CR59" i="27"/>
  <c r="CR61" i="27" s="1"/>
  <c r="CZ59" i="27"/>
  <c r="CZ61" i="27" s="1"/>
  <c r="DH59" i="27"/>
  <c r="DH61" i="27" s="1"/>
  <c r="DP59" i="27"/>
  <c r="DP61" i="27" s="1"/>
  <c r="DX59" i="27"/>
  <c r="DX61" i="27" s="1"/>
  <c r="EF59" i="27"/>
  <c r="EF61" i="27" s="1"/>
  <c r="EN59" i="27"/>
  <c r="EN61" i="27" s="1"/>
  <c r="EV59" i="27"/>
  <c r="EV61" i="27" s="1"/>
  <c r="FD59" i="27"/>
  <c r="FD61" i="27" s="1"/>
  <c r="FL59" i="27"/>
  <c r="FL61" i="27" s="1"/>
  <c r="FT59" i="27"/>
  <c r="FT61" i="27" s="1"/>
  <c r="O25" i="27"/>
  <c r="O27" i="27" s="1"/>
  <c r="FW23" i="27"/>
  <c r="FX23" i="27" s="1"/>
  <c r="FY23" i="27" s="1"/>
  <c r="FZ23" i="27" s="1"/>
  <c r="GA23" i="27" s="1"/>
  <c r="GB23" i="27" s="1"/>
  <c r="GC23" i="27" s="1"/>
  <c r="GD23" i="27" s="1"/>
  <c r="GE23" i="27" s="1"/>
  <c r="Q24" i="27"/>
  <c r="P25" i="27"/>
  <c r="P27" i="27" s="1"/>
  <c r="CP6" i="27"/>
  <c r="CP4" i="27"/>
  <c r="AS67" i="27"/>
  <c r="Y67" i="27"/>
  <c r="AS66" i="27"/>
  <c r="Y66" i="27"/>
  <c r="AS65" i="27"/>
  <c r="AD65" i="27"/>
  <c r="AS64" i="27"/>
  <c r="AX64" i="27" s="1"/>
  <c r="Y64" i="27"/>
  <c r="AD64" i="27" s="1"/>
  <c r="GD63" i="27"/>
  <c r="FT63" i="27"/>
  <c r="FJ63" i="27"/>
  <c r="EZ63" i="27"/>
  <c r="EP63" i="27"/>
  <c r="EF63" i="27"/>
  <c r="DV63" i="27"/>
  <c r="DL63" i="27"/>
  <c r="DB63" i="27"/>
  <c r="CR63" i="27"/>
  <c r="CH63" i="27"/>
  <c r="BX63" i="27"/>
  <c r="BN63" i="27"/>
  <c r="BD63" i="27"/>
  <c r="AS63" i="27"/>
  <c r="AX63" i="27" s="1"/>
  <c r="Y63" i="27"/>
  <c r="AD63" i="27" s="1"/>
  <c r="R55" i="27"/>
  <c r="AB55" i="27" s="1"/>
  <c r="AL55" i="27" s="1"/>
  <c r="AV55" i="27" s="1"/>
  <c r="BF55" i="27" s="1"/>
  <c r="BP55" i="27" s="1"/>
  <c r="BZ55" i="27" s="1"/>
  <c r="CJ55" i="27" s="1"/>
  <c r="CT55" i="27" s="1"/>
  <c r="DD55" i="27" s="1"/>
  <c r="DN55" i="27" s="1"/>
  <c r="DX55" i="27" s="1"/>
  <c r="EH55" i="27" s="1"/>
  <c r="ER55" i="27" s="1"/>
  <c r="FB55" i="27" s="1"/>
  <c r="FL55" i="27" s="1"/>
  <c r="FV55" i="27" s="1"/>
  <c r="GF55" i="27" s="1"/>
  <c r="GG53" i="27"/>
  <c r="GG52" i="27" s="1"/>
  <c r="GG51" i="27" s="1"/>
  <c r="GG50" i="27" s="1"/>
  <c r="GG49" i="27" s="1"/>
  <c r="GG48" i="27" s="1"/>
  <c r="GG47" i="27" s="1"/>
  <c r="GE53" i="27"/>
  <c r="GD53" i="27"/>
  <c r="GC53" i="27"/>
  <c r="GB53" i="27"/>
  <c r="GA53" i="27"/>
  <c r="FZ53" i="27"/>
  <c r="FY53" i="27"/>
  <c r="FX53" i="27"/>
  <c r="FW53" i="27"/>
  <c r="FV53" i="27"/>
  <c r="FU53" i="27"/>
  <c r="FT53" i="27"/>
  <c r="FS53" i="27"/>
  <c r="FR53" i="27"/>
  <c r="FQ53" i="27"/>
  <c r="FP53" i="27"/>
  <c r="FO53" i="27"/>
  <c r="FN53" i="27"/>
  <c r="FM53" i="27"/>
  <c r="FL53" i="27"/>
  <c r="FK53" i="27"/>
  <c r="FJ53" i="27"/>
  <c r="FI53" i="27"/>
  <c r="FH53" i="27"/>
  <c r="FG53" i="27"/>
  <c r="FF53" i="27"/>
  <c r="FE53" i="27"/>
  <c r="FD53" i="27"/>
  <c r="FC53" i="27"/>
  <c r="FB53" i="27"/>
  <c r="FA53" i="27"/>
  <c r="EZ53" i="27"/>
  <c r="EY53" i="27"/>
  <c r="EX53" i="27"/>
  <c r="EW53" i="27"/>
  <c r="EV53" i="27"/>
  <c r="EU53" i="27"/>
  <c r="ET53" i="27"/>
  <c r="ES53" i="27"/>
  <c r="ER53" i="27"/>
  <c r="EQ53" i="27"/>
  <c r="EP53" i="27"/>
  <c r="EO53" i="27"/>
  <c r="EN53" i="27"/>
  <c r="EM53" i="27"/>
  <c r="EL53" i="27"/>
  <c r="EK53" i="27"/>
  <c r="EJ53" i="27"/>
  <c r="EI53" i="27"/>
  <c r="EH53" i="27"/>
  <c r="EG53" i="27"/>
  <c r="EF53" i="27"/>
  <c r="EE53" i="27"/>
  <c r="ED53" i="27"/>
  <c r="EC53" i="27"/>
  <c r="EB53" i="27"/>
  <c r="EA53" i="27"/>
  <c r="DZ53" i="27"/>
  <c r="DY53" i="27"/>
  <c r="DX53" i="27"/>
  <c r="DW53" i="27"/>
  <c r="DV53" i="27"/>
  <c r="DU53" i="27"/>
  <c r="DT53" i="27"/>
  <c r="DS53" i="27"/>
  <c r="DR53" i="27"/>
  <c r="DQ53" i="27"/>
  <c r="DP53" i="27"/>
  <c r="DO53" i="27"/>
  <c r="DN53" i="27"/>
  <c r="DM53" i="27"/>
  <c r="DL53" i="27"/>
  <c r="DK53" i="27"/>
  <c r="DJ53" i="27"/>
  <c r="DI53" i="27"/>
  <c r="DH53" i="27"/>
  <c r="DG53" i="27"/>
  <c r="DF53" i="27"/>
  <c r="DE53" i="27"/>
  <c r="DD53" i="27"/>
  <c r="DC53" i="27"/>
  <c r="DB53" i="27"/>
  <c r="DA53" i="27"/>
  <c r="CZ53" i="27"/>
  <c r="CY53" i="27"/>
  <c r="CX53" i="27"/>
  <c r="CW53" i="27"/>
  <c r="CV53" i="27"/>
  <c r="CU53" i="27"/>
  <c r="CT53" i="27"/>
  <c r="CS53" i="27"/>
  <c r="CR53" i="27"/>
  <c r="CQ53" i="27"/>
  <c r="CP53" i="27"/>
  <c r="CO53" i="27"/>
  <c r="CN53" i="27"/>
  <c r="CM53" i="27"/>
  <c r="CL53" i="27"/>
  <c r="CK53" i="27"/>
  <c r="CJ53" i="27"/>
  <c r="CI53" i="27"/>
  <c r="CH53" i="27"/>
  <c r="CG53" i="27"/>
  <c r="CF53" i="27"/>
  <c r="CE53" i="27"/>
  <c r="CD53" i="27"/>
  <c r="CC53" i="27"/>
  <c r="CB53" i="27"/>
  <c r="CA53" i="27"/>
  <c r="BZ53" i="27"/>
  <c r="BY53" i="27"/>
  <c r="BX53" i="27"/>
  <c r="BW53" i="27"/>
  <c r="BV53" i="27"/>
  <c r="BU53" i="27"/>
  <c r="BT53" i="27"/>
  <c r="BS53" i="27"/>
  <c r="BR53" i="27"/>
  <c r="BQ53" i="27"/>
  <c r="BP53" i="27"/>
  <c r="BO53" i="27"/>
  <c r="BN53" i="27"/>
  <c r="BM53" i="27"/>
  <c r="BL53" i="27"/>
  <c r="BK53" i="27"/>
  <c r="BJ53" i="27"/>
  <c r="BI53" i="27"/>
  <c r="BH53" i="27"/>
  <c r="BG53" i="27"/>
  <c r="BF53" i="27"/>
  <c r="BE53" i="27"/>
  <c r="BD53" i="27"/>
  <c r="BC53" i="27"/>
  <c r="BB53" i="27"/>
  <c r="BA53" i="27"/>
  <c r="AZ53" i="27"/>
  <c r="AY53" i="27"/>
  <c r="AX53" i="27"/>
  <c r="AW53" i="27"/>
  <c r="AV53" i="27"/>
  <c r="AU53" i="27"/>
  <c r="AT53" i="27"/>
  <c r="AS53" i="27"/>
  <c r="AR53" i="27"/>
  <c r="AQ53" i="27"/>
  <c r="AP53" i="27"/>
  <c r="AO53" i="27"/>
  <c r="AN53" i="27"/>
  <c r="AM53" i="27"/>
  <c r="AL53" i="27"/>
  <c r="AK53" i="27"/>
  <c r="AJ53" i="27"/>
  <c r="AI53" i="27"/>
  <c r="AH53" i="27"/>
  <c r="AG53" i="27"/>
  <c r="AF53" i="27"/>
  <c r="AE53" i="27"/>
  <c r="AD53" i="27"/>
  <c r="AC53" i="27"/>
  <c r="AB53" i="27"/>
  <c r="AA53" i="27"/>
  <c r="Z53" i="27"/>
  <c r="Y53" i="27"/>
  <c r="X53" i="27"/>
  <c r="W53" i="27"/>
  <c r="V53" i="27"/>
  <c r="U53" i="27"/>
  <c r="T53" i="27"/>
  <c r="S53" i="27"/>
  <c r="R53" i="27"/>
  <c r="Q53" i="27"/>
  <c r="P53" i="27"/>
  <c r="O53" i="27"/>
  <c r="N53" i="27"/>
  <c r="M53" i="27"/>
  <c r="L53" i="27"/>
  <c r="K53" i="27"/>
  <c r="J53" i="27"/>
  <c r="I53" i="27"/>
  <c r="H53" i="27"/>
  <c r="E53" i="27"/>
  <c r="E52" i="27" s="1"/>
  <c r="E51" i="27" s="1"/>
  <c r="E50" i="27" s="1"/>
  <c r="E49" i="27" s="1"/>
  <c r="E48" i="27" s="1"/>
  <c r="B47" i="27" s="1"/>
  <c r="B53" i="27"/>
  <c r="B52" i="27" s="1"/>
  <c r="B51" i="27" s="1"/>
  <c r="B50" i="27" s="1"/>
  <c r="B49" i="27" s="1"/>
  <c r="B48" i="27" s="1"/>
  <c r="GE52" i="27"/>
  <c r="GD52" i="27"/>
  <c r="GC52" i="27"/>
  <c r="GB52" i="27"/>
  <c r="GA52" i="27"/>
  <c r="FZ52" i="27"/>
  <c r="FY52" i="27"/>
  <c r="FX52" i="27"/>
  <c r="FW52" i="27"/>
  <c r="FV52" i="27"/>
  <c r="FU52" i="27"/>
  <c r="FT52" i="27"/>
  <c r="FS52" i="27"/>
  <c r="FR52" i="27"/>
  <c r="FQ52" i="27"/>
  <c r="FP52" i="27"/>
  <c r="FO52" i="27"/>
  <c r="FN52" i="27"/>
  <c r="FM52" i="27"/>
  <c r="FL52" i="27"/>
  <c r="FK52" i="27"/>
  <c r="FJ52" i="27"/>
  <c r="FI52" i="27"/>
  <c r="FH52" i="27"/>
  <c r="FG52" i="27"/>
  <c r="FF52" i="27"/>
  <c r="FE52" i="27"/>
  <c r="FD52" i="27"/>
  <c r="FC52" i="27"/>
  <c r="FB52" i="27"/>
  <c r="FA52" i="27"/>
  <c r="EZ52" i="27"/>
  <c r="EY52" i="27"/>
  <c r="EX52" i="27"/>
  <c r="EW52" i="27"/>
  <c r="EV52" i="27"/>
  <c r="EU52" i="27"/>
  <c r="ET52" i="27"/>
  <c r="ES52" i="27"/>
  <c r="ER52" i="27"/>
  <c r="EQ52" i="27"/>
  <c r="EP52" i="27"/>
  <c r="EO52" i="27"/>
  <c r="EN52" i="27"/>
  <c r="EM52" i="27"/>
  <c r="EL52" i="27"/>
  <c r="EK52" i="27"/>
  <c r="EJ52" i="27"/>
  <c r="EI52" i="27"/>
  <c r="EH52" i="27"/>
  <c r="EG52" i="27"/>
  <c r="EF52" i="27"/>
  <c r="EE52" i="27"/>
  <c r="ED52" i="27"/>
  <c r="EC52" i="27"/>
  <c r="EB52" i="27"/>
  <c r="EA52" i="27"/>
  <c r="DZ52" i="27"/>
  <c r="DY52" i="27"/>
  <c r="DX52" i="27"/>
  <c r="DW52" i="27"/>
  <c r="DV52" i="27"/>
  <c r="DU52" i="27"/>
  <c r="DT52" i="27"/>
  <c r="DS52" i="27"/>
  <c r="DR52" i="27"/>
  <c r="DQ52" i="27"/>
  <c r="DP52" i="27"/>
  <c r="DO52" i="27"/>
  <c r="DN52" i="27"/>
  <c r="DM52" i="27"/>
  <c r="DL52" i="27"/>
  <c r="DK52" i="27"/>
  <c r="DJ52" i="27"/>
  <c r="DI52" i="27"/>
  <c r="DH52" i="27"/>
  <c r="DG52" i="27"/>
  <c r="DF52" i="27"/>
  <c r="DE52" i="27"/>
  <c r="DD52" i="27"/>
  <c r="DC52" i="27"/>
  <c r="DB52" i="27"/>
  <c r="DA52" i="27"/>
  <c r="CZ52" i="27"/>
  <c r="CY52" i="27"/>
  <c r="CX52" i="27"/>
  <c r="CW52" i="27"/>
  <c r="CV52" i="27"/>
  <c r="CU52" i="27"/>
  <c r="CT52" i="27"/>
  <c r="CS52" i="27"/>
  <c r="CR52" i="27"/>
  <c r="CQ52" i="27"/>
  <c r="CP52" i="27"/>
  <c r="CO52" i="27"/>
  <c r="CN52" i="27"/>
  <c r="CM52" i="27"/>
  <c r="CL52" i="27"/>
  <c r="CK52" i="27"/>
  <c r="CJ52" i="27"/>
  <c r="CI52" i="27"/>
  <c r="CH52" i="27"/>
  <c r="CG52" i="27"/>
  <c r="CF52" i="27"/>
  <c r="CE52" i="27"/>
  <c r="CD52" i="27"/>
  <c r="CC52" i="27"/>
  <c r="CB52" i="27"/>
  <c r="CA52" i="27"/>
  <c r="BZ52" i="27"/>
  <c r="BY52" i="27"/>
  <c r="BX52" i="27"/>
  <c r="BW52" i="27"/>
  <c r="BV52" i="27"/>
  <c r="BU52" i="27"/>
  <c r="BT52" i="27"/>
  <c r="BS52" i="27"/>
  <c r="BR52" i="27"/>
  <c r="BQ52" i="27"/>
  <c r="BP52" i="27"/>
  <c r="BO52" i="27"/>
  <c r="BN52" i="27"/>
  <c r="BM52" i="27"/>
  <c r="BL52" i="27"/>
  <c r="BK52" i="27"/>
  <c r="BJ52" i="27"/>
  <c r="BI52" i="27"/>
  <c r="BH52" i="27"/>
  <c r="BG52" i="27"/>
  <c r="BF52" i="27"/>
  <c r="BE52" i="27"/>
  <c r="BD52" i="27"/>
  <c r="BC52" i="27"/>
  <c r="BB52" i="27"/>
  <c r="BA52" i="27"/>
  <c r="AZ52" i="27"/>
  <c r="AY52" i="27"/>
  <c r="AX52" i="27"/>
  <c r="AW52" i="27"/>
  <c r="AV52" i="27"/>
  <c r="AU52" i="27"/>
  <c r="AT52" i="27"/>
  <c r="AS52" i="27"/>
  <c r="AR52" i="27"/>
  <c r="AQ52" i="27"/>
  <c r="AP52" i="27"/>
  <c r="AO52" i="27"/>
  <c r="AN52" i="27"/>
  <c r="AM52" i="27"/>
  <c r="AL52" i="27"/>
  <c r="AK52" i="27"/>
  <c r="AJ52" i="27"/>
  <c r="AI52" i="27"/>
  <c r="AH52" i="27"/>
  <c r="AG52" i="27"/>
  <c r="AF52" i="27"/>
  <c r="AE52" i="27"/>
  <c r="AD52" i="27"/>
  <c r="AC52" i="27"/>
  <c r="AB52" i="27"/>
  <c r="AA52" i="27"/>
  <c r="Z52" i="27"/>
  <c r="Y52" i="27"/>
  <c r="X52" i="27"/>
  <c r="W52" i="27"/>
  <c r="V52" i="27"/>
  <c r="U52" i="27"/>
  <c r="T52" i="27"/>
  <c r="S52" i="27"/>
  <c r="R52" i="27"/>
  <c r="Q52" i="27"/>
  <c r="P52" i="27"/>
  <c r="O52" i="27"/>
  <c r="N52" i="27"/>
  <c r="M52" i="27"/>
  <c r="L52" i="27"/>
  <c r="K52" i="27"/>
  <c r="J52" i="27"/>
  <c r="I52" i="27"/>
  <c r="H52" i="27"/>
  <c r="GE51" i="27"/>
  <c r="GD51" i="27"/>
  <c r="GC51" i="27"/>
  <c r="GB51" i="27"/>
  <c r="GA51" i="27"/>
  <c r="FZ51" i="27"/>
  <c r="FY51" i="27"/>
  <c r="FX51" i="27"/>
  <c r="FW51" i="27"/>
  <c r="FV51" i="27"/>
  <c r="FU51" i="27"/>
  <c r="FT51" i="27"/>
  <c r="FS51" i="27"/>
  <c r="FR51" i="27"/>
  <c r="FQ51" i="27"/>
  <c r="FP51" i="27"/>
  <c r="FO51" i="27"/>
  <c r="FN51" i="27"/>
  <c r="FM51" i="27"/>
  <c r="FL51" i="27"/>
  <c r="FK51" i="27"/>
  <c r="FJ51" i="27"/>
  <c r="FI51" i="27"/>
  <c r="FH51" i="27"/>
  <c r="FG51" i="27"/>
  <c r="FF51" i="27"/>
  <c r="FE51" i="27"/>
  <c r="FD51" i="27"/>
  <c r="FC51" i="27"/>
  <c r="FB51" i="27"/>
  <c r="FA51" i="27"/>
  <c r="EZ51" i="27"/>
  <c r="EY51" i="27"/>
  <c r="EX51" i="27"/>
  <c r="EW51" i="27"/>
  <c r="EV51" i="27"/>
  <c r="EU51" i="27"/>
  <c r="ET51" i="27"/>
  <c r="ES51" i="27"/>
  <c r="ER51" i="27"/>
  <c r="EQ51" i="27"/>
  <c r="EP51" i="27"/>
  <c r="EO51" i="27"/>
  <c r="EN51" i="27"/>
  <c r="EM51" i="27"/>
  <c r="EL51" i="27"/>
  <c r="EK51" i="27"/>
  <c r="EJ51" i="27"/>
  <c r="EI51" i="27"/>
  <c r="EH51" i="27"/>
  <c r="EG51" i="27"/>
  <c r="EF51" i="27"/>
  <c r="EE51" i="27"/>
  <c r="ED51" i="27"/>
  <c r="EC51" i="27"/>
  <c r="EB51" i="27"/>
  <c r="EA51" i="27"/>
  <c r="DZ51" i="27"/>
  <c r="DY51" i="27"/>
  <c r="DX51" i="27"/>
  <c r="DW51" i="27"/>
  <c r="DV51" i="27"/>
  <c r="DU51" i="27"/>
  <c r="DT51" i="27"/>
  <c r="DS51" i="27"/>
  <c r="DR51" i="27"/>
  <c r="DQ51" i="27"/>
  <c r="DP51" i="27"/>
  <c r="DO51" i="27"/>
  <c r="DN51" i="27"/>
  <c r="DM51" i="27"/>
  <c r="DL51" i="27"/>
  <c r="DK51" i="27"/>
  <c r="DJ51" i="27"/>
  <c r="DI51" i="27"/>
  <c r="DH51" i="27"/>
  <c r="DG51" i="27"/>
  <c r="DF51" i="27"/>
  <c r="DE51" i="27"/>
  <c r="DD51" i="27"/>
  <c r="DC51" i="27"/>
  <c r="DB51" i="27"/>
  <c r="DA51" i="27"/>
  <c r="CZ51" i="27"/>
  <c r="CY51" i="27"/>
  <c r="CX51" i="27"/>
  <c r="CW51" i="27"/>
  <c r="CV51" i="27"/>
  <c r="CU51" i="27"/>
  <c r="CT51" i="27"/>
  <c r="CS51" i="27"/>
  <c r="CR51" i="27"/>
  <c r="CQ51" i="27"/>
  <c r="CP51" i="27"/>
  <c r="CO51" i="27"/>
  <c r="CN51" i="27"/>
  <c r="CM51" i="27"/>
  <c r="CL51" i="27"/>
  <c r="CK51" i="27"/>
  <c r="CJ51" i="27"/>
  <c r="CI51" i="27"/>
  <c r="CH51" i="27"/>
  <c r="CG51" i="27"/>
  <c r="CF51" i="27"/>
  <c r="CE51" i="27"/>
  <c r="CD51" i="27"/>
  <c r="CC51" i="27"/>
  <c r="CB51" i="27"/>
  <c r="CA51" i="27"/>
  <c r="BZ51" i="27"/>
  <c r="BY51" i="27"/>
  <c r="BX51" i="27"/>
  <c r="BW51" i="27"/>
  <c r="BV51" i="27"/>
  <c r="BU51" i="27"/>
  <c r="BT51" i="27"/>
  <c r="BS51" i="27"/>
  <c r="BR51" i="27"/>
  <c r="BQ51" i="27"/>
  <c r="BP51" i="27"/>
  <c r="BO51" i="27"/>
  <c r="BN51" i="27"/>
  <c r="BM51" i="27"/>
  <c r="BL51" i="27"/>
  <c r="BK51" i="27"/>
  <c r="BJ51" i="27"/>
  <c r="BI51" i="27"/>
  <c r="BH51" i="27"/>
  <c r="BG51" i="27"/>
  <c r="BF51" i="27"/>
  <c r="BE51" i="27"/>
  <c r="BD51" i="27"/>
  <c r="BC51" i="27"/>
  <c r="BB51" i="27"/>
  <c r="BA51" i="27"/>
  <c r="AZ51" i="27"/>
  <c r="AY51" i="27"/>
  <c r="AX51" i="27"/>
  <c r="AW51" i="27"/>
  <c r="AV51" i="27"/>
  <c r="AU51" i="27"/>
  <c r="AT51" i="27"/>
  <c r="AS51" i="27"/>
  <c r="AR51" i="27"/>
  <c r="AQ51" i="27"/>
  <c r="AP51" i="27"/>
  <c r="AO51" i="27"/>
  <c r="AN51" i="27"/>
  <c r="AM51" i="27"/>
  <c r="AL51" i="27"/>
  <c r="AK51" i="27"/>
  <c r="AJ51" i="27"/>
  <c r="AI51" i="27"/>
  <c r="AH51" i="27"/>
  <c r="AG51" i="27"/>
  <c r="AF51" i="27"/>
  <c r="AE51" i="27"/>
  <c r="AD51" i="27"/>
  <c r="AC51" i="27"/>
  <c r="AB51" i="27"/>
  <c r="AA51" i="27"/>
  <c r="Z51" i="27"/>
  <c r="Y51" i="27"/>
  <c r="X51" i="27"/>
  <c r="W51" i="27"/>
  <c r="V51" i="27"/>
  <c r="U51" i="27"/>
  <c r="T51" i="27"/>
  <c r="S51" i="27"/>
  <c r="R51" i="27"/>
  <c r="Q51" i="27"/>
  <c r="P51" i="27"/>
  <c r="O51" i="27"/>
  <c r="N51" i="27"/>
  <c r="M51" i="27"/>
  <c r="L51" i="27"/>
  <c r="K51" i="27"/>
  <c r="J51" i="27"/>
  <c r="I51" i="27"/>
  <c r="H51" i="27"/>
  <c r="GE50" i="27"/>
  <c r="GD50" i="27"/>
  <c r="GC50" i="27"/>
  <c r="GB50" i="27"/>
  <c r="GA50" i="27"/>
  <c r="FZ50" i="27"/>
  <c r="FY50" i="27"/>
  <c r="FX50" i="27"/>
  <c r="FW50" i="27"/>
  <c r="FV50" i="27"/>
  <c r="FU50" i="27"/>
  <c r="FT50" i="27"/>
  <c r="FS50" i="27"/>
  <c r="FR50" i="27"/>
  <c r="FQ50" i="27"/>
  <c r="FP50" i="27"/>
  <c r="FO50" i="27"/>
  <c r="FN50" i="27"/>
  <c r="FM50" i="27"/>
  <c r="FL50" i="27"/>
  <c r="FK50" i="27"/>
  <c r="FJ50" i="27"/>
  <c r="FI50" i="27"/>
  <c r="FH50" i="27"/>
  <c r="FG50" i="27"/>
  <c r="FF50" i="27"/>
  <c r="FE50" i="27"/>
  <c r="FD50" i="27"/>
  <c r="FC50" i="27"/>
  <c r="FB50" i="27"/>
  <c r="FA50" i="27"/>
  <c r="EZ50" i="27"/>
  <c r="EY50" i="27"/>
  <c r="EX50" i="27"/>
  <c r="EW50" i="27"/>
  <c r="EV50" i="27"/>
  <c r="EU50" i="27"/>
  <c r="ET50" i="27"/>
  <c r="ES50" i="27"/>
  <c r="ER50" i="27"/>
  <c r="EQ50" i="27"/>
  <c r="EP50" i="27"/>
  <c r="EO50" i="27"/>
  <c r="EN50" i="27"/>
  <c r="EM50" i="27"/>
  <c r="EL50" i="27"/>
  <c r="EK50" i="27"/>
  <c r="EJ50" i="27"/>
  <c r="EI50" i="27"/>
  <c r="EH50" i="27"/>
  <c r="EG50" i="27"/>
  <c r="EF50" i="27"/>
  <c r="EE50" i="27"/>
  <c r="ED50" i="27"/>
  <c r="EC50" i="27"/>
  <c r="EB50" i="27"/>
  <c r="EA50" i="27"/>
  <c r="DZ50" i="27"/>
  <c r="DY50" i="27"/>
  <c r="DX50" i="27"/>
  <c r="DW50" i="27"/>
  <c r="DV50" i="27"/>
  <c r="DU50" i="27"/>
  <c r="DT50" i="27"/>
  <c r="DS50" i="27"/>
  <c r="DR50" i="27"/>
  <c r="DQ50" i="27"/>
  <c r="DP50" i="27"/>
  <c r="DO50" i="27"/>
  <c r="DN50" i="27"/>
  <c r="DM50" i="27"/>
  <c r="DL50" i="27"/>
  <c r="DK50" i="27"/>
  <c r="DJ50" i="27"/>
  <c r="DI50" i="27"/>
  <c r="DH50" i="27"/>
  <c r="DG50" i="27"/>
  <c r="DF50" i="27"/>
  <c r="DE50" i="27"/>
  <c r="DD50" i="27"/>
  <c r="DC50" i="27"/>
  <c r="DB50" i="27"/>
  <c r="DA50" i="27"/>
  <c r="CZ50" i="27"/>
  <c r="CY50" i="27"/>
  <c r="CX50" i="27"/>
  <c r="CW50" i="27"/>
  <c r="CV50" i="27"/>
  <c r="CU50" i="27"/>
  <c r="CT50" i="27"/>
  <c r="CS50" i="27"/>
  <c r="CR50" i="27"/>
  <c r="CQ50" i="27"/>
  <c r="CP50" i="27"/>
  <c r="CO50" i="27"/>
  <c r="CN50" i="27"/>
  <c r="CM50" i="27"/>
  <c r="CL50" i="27"/>
  <c r="CK50" i="27"/>
  <c r="CJ50" i="27"/>
  <c r="CI50" i="27"/>
  <c r="CH50" i="27"/>
  <c r="CG50" i="27"/>
  <c r="CF50" i="27"/>
  <c r="CE50" i="27"/>
  <c r="CD50" i="27"/>
  <c r="CC50" i="27"/>
  <c r="CB50" i="27"/>
  <c r="CA50" i="27"/>
  <c r="BZ50" i="27"/>
  <c r="BY50" i="27"/>
  <c r="BX50" i="27"/>
  <c r="BW50" i="27"/>
  <c r="BV50" i="27"/>
  <c r="BU50" i="27"/>
  <c r="BT50" i="27"/>
  <c r="BS50" i="27"/>
  <c r="BR50" i="27"/>
  <c r="BQ50" i="27"/>
  <c r="BP50" i="27"/>
  <c r="BO50" i="27"/>
  <c r="BN50" i="27"/>
  <c r="BM50" i="27"/>
  <c r="BL50" i="27"/>
  <c r="BK50" i="27"/>
  <c r="BJ50" i="27"/>
  <c r="BI50" i="27"/>
  <c r="BH50" i="27"/>
  <c r="BG50" i="27"/>
  <c r="BF50" i="27"/>
  <c r="BE50" i="27"/>
  <c r="BD50" i="27"/>
  <c r="BC50" i="27"/>
  <c r="BB50" i="27"/>
  <c r="BA50" i="27"/>
  <c r="AZ50" i="27"/>
  <c r="AY50" i="27"/>
  <c r="AX50" i="27"/>
  <c r="AW50" i="27"/>
  <c r="AV50" i="27"/>
  <c r="AU50" i="27"/>
  <c r="AT50" i="27"/>
  <c r="AS50" i="27"/>
  <c r="AR50" i="27"/>
  <c r="AQ50" i="27"/>
  <c r="AP50" i="27"/>
  <c r="AO50" i="27"/>
  <c r="AN50" i="27"/>
  <c r="AM50" i="27"/>
  <c r="AL50" i="27"/>
  <c r="AK50" i="27"/>
  <c r="AJ50" i="27"/>
  <c r="AI50" i="27"/>
  <c r="AH50" i="27"/>
  <c r="AG50" i="27"/>
  <c r="AF50" i="27"/>
  <c r="AE50" i="27"/>
  <c r="AD50" i="27"/>
  <c r="AC50" i="27"/>
  <c r="AB50" i="27"/>
  <c r="AA50" i="27"/>
  <c r="Z50" i="27"/>
  <c r="Y50" i="27"/>
  <c r="X50" i="27"/>
  <c r="W50" i="27"/>
  <c r="V50" i="27"/>
  <c r="U50" i="27"/>
  <c r="T50" i="27"/>
  <c r="S50" i="27"/>
  <c r="R50" i="27"/>
  <c r="Q50" i="27"/>
  <c r="P50" i="27"/>
  <c r="O50" i="27"/>
  <c r="N50" i="27"/>
  <c r="M50" i="27"/>
  <c r="L50" i="27"/>
  <c r="K50" i="27"/>
  <c r="J50" i="27"/>
  <c r="I50" i="27"/>
  <c r="H50" i="27"/>
  <c r="GE49" i="27"/>
  <c r="GD49" i="27"/>
  <c r="GC49" i="27"/>
  <c r="GB49" i="27"/>
  <c r="GA49" i="27"/>
  <c r="FZ49" i="27"/>
  <c r="FY49" i="27"/>
  <c r="FX49" i="27"/>
  <c r="FW49" i="27"/>
  <c r="FV49" i="27"/>
  <c r="FU49" i="27"/>
  <c r="FT49" i="27"/>
  <c r="FS49" i="27"/>
  <c r="FR49" i="27"/>
  <c r="FQ49" i="27"/>
  <c r="FP49" i="27"/>
  <c r="FO49" i="27"/>
  <c r="FN49" i="27"/>
  <c r="FM49" i="27"/>
  <c r="FL49" i="27"/>
  <c r="FK49" i="27"/>
  <c r="FJ49" i="27"/>
  <c r="FI49" i="27"/>
  <c r="FH49" i="27"/>
  <c r="FG49" i="27"/>
  <c r="FF49" i="27"/>
  <c r="FE49" i="27"/>
  <c r="FD49" i="27"/>
  <c r="FC49" i="27"/>
  <c r="FB49" i="27"/>
  <c r="FA49" i="27"/>
  <c r="EZ49" i="27"/>
  <c r="EY49" i="27"/>
  <c r="EX49" i="27"/>
  <c r="EW49" i="27"/>
  <c r="EV49" i="27"/>
  <c r="EU49" i="27"/>
  <c r="ET49" i="27"/>
  <c r="ES49" i="27"/>
  <c r="ER49" i="27"/>
  <c r="EQ49" i="27"/>
  <c r="EP49" i="27"/>
  <c r="EO49" i="27"/>
  <c r="EN49" i="27"/>
  <c r="EM49" i="27"/>
  <c r="EL49" i="27"/>
  <c r="EK49" i="27"/>
  <c r="EJ49" i="27"/>
  <c r="EI49" i="27"/>
  <c r="EH49" i="27"/>
  <c r="EG49" i="27"/>
  <c r="EF49" i="27"/>
  <c r="EE49" i="27"/>
  <c r="ED49" i="27"/>
  <c r="EC49" i="27"/>
  <c r="EB49" i="27"/>
  <c r="EA49" i="27"/>
  <c r="DZ49" i="27"/>
  <c r="DY49" i="27"/>
  <c r="DX49" i="27"/>
  <c r="DW49" i="27"/>
  <c r="DV49" i="27"/>
  <c r="DU49" i="27"/>
  <c r="DT49" i="27"/>
  <c r="DS49" i="27"/>
  <c r="DR49" i="27"/>
  <c r="DQ49" i="27"/>
  <c r="DP49" i="27"/>
  <c r="DO49" i="27"/>
  <c r="DN49" i="27"/>
  <c r="DM49" i="27"/>
  <c r="DL49" i="27"/>
  <c r="DK49" i="27"/>
  <c r="DJ49" i="27"/>
  <c r="DI49" i="27"/>
  <c r="DH49" i="27"/>
  <c r="DG49" i="27"/>
  <c r="DF49" i="27"/>
  <c r="DE49" i="27"/>
  <c r="DD49" i="27"/>
  <c r="DC49" i="27"/>
  <c r="DB49" i="27"/>
  <c r="DA49" i="27"/>
  <c r="CZ49" i="27"/>
  <c r="CY49" i="27"/>
  <c r="CX49" i="27"/>
  <c r="CW49" i="27"/>
  <c r="CV49" i="27"/>
  <c r="CU49" i="27"/>
  <c r="CT49" i="27"/>
  <c r="CS49" i="27"/>
  <c r="CR49" i="27"/>
  <c r="CQ49" i="27"/>
  <c r="CP49" i="27"/>
  <c r="CO49" i="27"/>
  <c r="CN49" i="27"/>
  <c r="CM49" i="27"/>
  <c r="CL49" i="27"/>
  <c r="CK49" i="27"/>
  <c r="CJ49" i="27"/>
  <c r="CI49" i="27"/>
  <c r="CH49" i="27"/>
  <c r="CG49" i="27"/>
  <c r="CF49" i="27"/>
  <c r="CE49" i="27"/>
  <c r="CD49" i="27"/>
  <c r="CC49" i="27"/>
  <c r="CB49" i="27"/>
  <c r="CA49" i="27"/>
  <c r="BZ49" i="27"/>
  <c r="BY49" i="27"/>
  <c r="BX49" i="27"/>
  <c r="BW49" i="27"/>
  <c r="BV49" i="27"/>
  <c r="BU49" i="27"/>
  <c r="BT49" i="27"/>
  <c r="BS49" i="27"/>
  <c r="BR49" i="27"/>
  <c r="BQ49" i="27"/>
  <c r="BP49" i="27"/>
  <c r="BO49" i="27"/>
  <c r="BN49" i="27"/>
  <c r="BM49" i="27"/>
  <c r="BL49" i="27"/>
  <c r="BK49" i="27"/>
  <c r="BJ49" i="27"/>
  <c r="BI49" i="27"/>
  <c r="BH49" i="27"/>
  <c r="BG49" i="27"/>
  <c r="BF49" i="27"/>
  <c r="BE49" i="27"/>
  <c r="BD49" i="27"/>
  <c r="BC49" i="27"/>
  <c r="BB49" i="27"/>
  <c r="BA49" i="27"/>
  <c r="AZ49" i="27"/>
  <c r="AY49" i="27"/>
  <c r="AX49" i="27"/>
  <c r="AW49" i="27"/>
  <c r="AV49" i="27"/>
  <c r="AU49" i="27"/>
  <c r="AT49" i="27"/>
  <c r="AS49" i="27"/>
  <c r="AR49" i="27"/>
  <c r="AQ49" i="27"/>
  <c r="AP49" i="27"/>
  <c r="AO49" i="27"/>
  <c r="AN49" i="27"/>
  <c r="AM49" i="27"/>
  <c r="AL49" i="27"/>
  <c r="AK49" i="27"/>
  <c r="AJ49" i="27"/>
  <c r="AI49" i="27"/>
  <c r="AH49" i="27"/>
  <c r="AG49" i="27"/>
  <c r="AF49" i="27"/>
  <c r="AE49" i="27"/>
  <c r="AD49" i="27"/>
  <c r="AC49" i="27"/>
  <c r="AB49" i="27"/>
  <c r="AA49" i="27"/>
  <c r="Z49" i="27"/>
  <c r="Y49" i="27"/>
  <c r="X49" i="27"/>
  <c r="W49" i="27"/>
  <c r="V49" i="27"/>
  <c r="U49" i="27"/>
  <c r="T49" i="27"/>
  <c r="S49" i="27"/>
  <c r="R49" i="27"/>
  <c r="Q49" i="27"/>
  <c r="P49" i="27"/>
  <c r="O49" i="27"/>
  <c r="N49" i="27"/>
  <c r="M49" i="27"/>
  <c r="L49" i="27"/>
  <c r="K49" i="27"/>
  <c r="J49" i="27"/>
  <c r="I49" i="27"/>
  <c r="H49" i="27"/>
  <c r="GE48" i="27"/>
  <c r="GD48" i="27"/>
  <c r="GC48" i="27"/>
  <c r="GB48" i="27"/>
  <c r="GA48" i="27"/>
  <c r="FZ48" i="27"/>
  <c r="FY48" i="27"/>
  <c r="FX48" i="27"/>
  <c r="FW48" i="27"/>
  <c r="FV48" i="27"/>
  <c r="FU48" i="27"/>
  <c r="FT48" i="27"/>
  <c r="FS48" i="27"/>
  <c r="FR48" i="27"/>
  <c r="FQ48" i="27"/>
  <c r="FP48" i="27"/>
  <c r="FO48" i="27"/>
  <c r="FN48" i="27"/>
  <c r="FM48" i="27"/>
  <c r="FL48" i="27"/>
  <c r="FK48" i="27"/>
  <c r="FJ48" i="27"/>
  <c r="FI48" i="27"/>
  <c r="FH48" i="27"/>
  <c r="FG48" i="27"/>
  <c r="FF48" i="27"/>
  <c r="FE48" i="27"/>
  <c r="FD48" i="27"/>
  <c r="FC48" i="27"/>
  <c r="FB48" i="27"/>
  <c r="FA48" i="27"/>
  <c r="EZ48" i="27"/>
  <c r="EY48" i="27"/>
  <c r="EX48" i="27"/>
  <c r="EW48" i="27"/>
  <c r="EV48" i="27"/>
  <c r="EU48" i="27"/>
  <c r="ET48" i="27"/>
  <c r="ES48" i="27"/>
  <c r="ER48" i="27"/>
  <c r="EQ48" i="27"/>
  <c r="EP48" i="27"/>
  <c r="EO48" i="27"/>
  <c r="EN48" i="27"/>
  <c r="EM48" i="27"/>
  <c r="EL48" i="27"/>
  <c r="EK48" i="27"/>
  <c r="EJ48" i="27"/>
  <c r="EI48" i="27"/>
  <c r="EH48" i="27"/>
  <c r="EG48" i="27"/>
  <c r="EF48" i="27"/>
  <c r="EE48" i="27"/>
  <c r="ED48" i="27"/>
  <c r="EC48" i="27"/>
  <c r="EB48" i="27"/>
  <c r="EA48" i="27"/>
  <c r="DZ48" i="27"/>
  <c r="DY48" i="27"/>
  <c r="DX48" i="27"/>
  <c r="DW48" i="27"/>
  <c r="DV48" i="27"/>
  <c r="DU48" i="27"/>
  <c r="DT48" i="27"/>
  <c r="DS48" i="27"/>
  <c r="DR48" i="27"/>
  <c r="DQ48" i="27"/>
  <c r="DP48" i="27"/>
  <c r="DO48" i="27"/>
  <c r="DN48" i="27"/>
  <c r="DM48" i="27"/>
  <c r="DL48" i="27"/>
  <c r="DK48" i="27"/>
  <c r="DJ48" i="27"/>
  <c r="DI48" i="27"/>
  <c r="DH48" i="27"/>
  <c r="DG48" i="27"/>
  <c r="DF48" i="27"/>
  <c r="DE48" i="27"/>
  <c r="DD48" i="27"/>
  <c r="DC48" i="27"/>
  <c r="DB48" i="27"/>
  <c r="DA48" i="27"/>
  <c r="CZ48" i="27"/>
  <c r="CY48" i="27"/>
  <c r="CX48" i="27"/>
  <c r="CW48" i="27"/>
  <c r="CV48" i="27"/>
  <c r="CU48" i="27"/>
  <c r="CT48" i="27"/>
  <c r="CS48" i="27"/>
  <c r="CR48" i="27"/>
  <c r="CQ48" i="27"/>
  <c r="CP48" i="27"/>
  <c r="CO48" i="27"/>
  <c r="CN48" i="27"/>
  <c r="CM48" i="27"/>
  <c r="CL48" i="27"/>
  <c r="CK48" i="27"/>
  <c r="CJ48" i="27"/>
  <c r="CI48" i="27"/>
  <c r="CH48" i="27"/>
  <c r="CG48" i="27"/>
  <c r="CF48" i="27"/>
  <c r="CE48" i="27"/>
  <c r="CD48" i="27"/>
  <c r="CC48" i="27"/>
  <c r="CB48" i="27"/>
  <c r="CA48" i="27"/>
  <c r="BZ48" i="27"/>
  <c r="BY48" i="27"/>
  <c r="BX48" i="27"/>
  <c r="BW48" i="27"/>
  <c r="BV48" i="27"/>
  <c r="BU48" i="27"/>
  <c r="BT48" i="27"/>
  <c r="BS48" i="27"/>
  <c r="BR48" i="27"/>
  <c r="BQ48" i="27"/>
  <c r="BP48" i="27"/>
  <c r="BO48" i="27"/>
  <c r="BN48" i="27"/>
  <c r="BM48" i="27"/>
  <c r="BL48" i="27"/>
  <c r="BK48" i="27"/>
  <c r="BJ48" i="27"/>
  <c r="BI48" i="27"/>
  <c r="BH48" i="27"/>
  <c r="BG48" i="27"/>
  <c r="BF48" i="27"/>
  <c r="BE48" i="27"/>
  <c r="BD48" i="27"/>
  <c r="BC48" i="27"/>
  <c r="BB48" i="27"/>
  <c r="BA48" i="27"/>
  <c r="AZ48" i="27"/>
  <c r="AY48" i="27"/>
  <c r="AX48" i="27"/>
  <c r="AW48" i="27"/>
  <c r="AV48" i="27"/>
  <c r="AU48" i="27"/>
  <c r="AT48" i="27"/>
  <c r="AS48" i="27"/>
  <c r="AR48" i="27"/>
  <c r="AQ48" i="27"/>
  <c r="AP48" i="27"/>
  <c r="AO48" i="27"/>
  <c r="AN48" i="27"/>
  <c r="AM48" i="27"/>
  <c r="AL48" i="27"/>
  <c r="AK48" i="27"/>
  <c r="AJ48" i="27"/>
  <c r="AI48" i="27"/>
  <c r="AH48" i="27"/>
  <c r="AG48" i="27"/>
  <c r="AF48" i="27"/>
  <c r="AE48" i="27"/>
  <c r="AD48" i="27"/>
  <c r="AC48" i="27"/>
  <c r="AB48" i="27"/>
  <c r="AA48" i="27"/>
  <c r="Z48" i="27"/>
  <c r="Y48" i="27"/>
  <c r="X48" i="27"/>
  <c r="W48" i="27"/>
  <c r="V48" i="27"/>
  <c r="U48" i="27"/>
  <c r="T48" i="27"/>
  <c r="S48" i="27"/>
  <c r="R48" i="27"/>
  <c r="Q48" i="27"/>
  <c r="P48" i="27"/>
  <c r="O48" i="27"/>
  <c r="N48" i="27"/>
  <c r="M48" i="27"/>
  <c r="L48" i="27"/>
  <c r="K48" i="27"/>
  <c r="J48" i="27"/>
  <c r="I48" i="27"/>
  <c r="H48" i="27"/>
  <c r="GE47" i="27"/>
  <c r="GD47" i="27"/>
  <c r="GC47" i="27"/>
  <c r="GB47" i="27"/>
  <c r="GA47" i="27"/>
  <c r="FZ47" i="27"/>
  <c r="FY47" i="27"/>
  <c r="FX47" i="27"/>
  <c r="FW47" i="27"/>
  <c r="FV47" i="27"/>
  <c r="FU47" i="27"/>
  <c r="FT47" i="27"/>
  <c r="FS47" i="27"/>
  <c r="FR47" i="27"/>
  <c r="FQ47" i="27"/>
  <c r="FP47" i="27"/>
  <c r="FO47" i="27"/>
  <c r="FN47" i="27"/>
  <c r="FM47" i="27"/>
  <c r="FL47" i="27"/>
  <c r="FK47" i="27"/>
  <c r="FJ47" i="27"/>
  <c r="FI47" i="27"/>
  <c r="FH47" i="27"/>
  <c r="FG47" i="27"/>
  <c r="FF47" i="27"/>
  <c r="FE47" i="27"/>
  <c r="FD47" i="27"/>
  <c r="FC47" i="27"/>
  <c r="FB47" i="27"/>
  <c r="FA47" i="27"/>
  <c r="EZ47" i="27"/>
  <c r="EY47" i="27"/>
  <c r="EX47" i="27"/>
  <c r="EW47" i="27"/>
  <c r="EV47" i="27"/>
  <c r="EU47" i="27"/>
  <c r="ET47" i="27"/>
  <c r="ES47" i="27"/>
  <c r="ER47" i="27"/>
  <c r="EQ47" i="27"/>
  <c r="EP47" i="27"/>
  <c r="EO47" i="27"/>
  <c r="EN47" i="27"/>
  <c r="EM47" i="27"/>
  <c r="EL47" i="27"/>
  <c r="EK47" i="27"/>
  <c r="EJ47" i="27"/>
  <c r="EI47" i="27"/>
  <c r="EH47" i="27"/>
  <c r="EG47" i="27"/>
  <c r="EF47" i="27"/>
  <c r="EE47" i="27"/>
  <c r="ED47" i="27"/>
  <c r="EC47" i="27"/>
  <c r="EB47" i="27"/>
  <c r="EA47" i="27"/>
  <c r="DZ47" i="27"/>
  <c r="DY47" i="27"/>
  <c r="DX47" i="27"/>
  <c r="DW47" i="27"/>
  <c r="DV47" i="27"/>
  <c r="DU47" i="27"/>
  <c r="DT47" i="27"/>
  <c r="DS47" i="27"/>
  <c r="DR47" i="27"/>
  <c r="DQ47" i="27"/>
  <c r="DP47" i="27"/>
  <c r="DO47" i="27"/>
  <c r="DN47" i="27"/>
  <c r="DM47" i="27"/>
  <c r="DL47" i="27"/>
  <c r="DK47" i="27"/>
  <c r="DJ47" i="27"/>
  <c r="DI47" i="27"/>
  <c r="DH47" i="27"/>
  <c r="DG47" i="27"/>
  <c r="DF47" i="27"/>
  <c r="DE47" i="27"/>
  <c r="DD47" i="27"/>
  <c r="DC47" i="27"/>
  <c r="DB47" i="27"/>
  <c r="DA47" i="27"/>
  <c r="CZ47" i="27"/>
  <c r="CY47" i="27"/>
  <c r="CX47" i="27"/>
  <c r="CW47" i="27"/>
  <c r="CV47" i="27"/>
  <c r="CU47" i="27"/>
  <c r="CT47" i="27"/>
  <c r="CS47" i="27"/>
  <c r="CR47" i="27"/>
  <c r="CQ47" i="27"/>
  <c r="CP47" i="27"/>
  <c r="CO47" i="27"/>
  <c r="CN47" i="27"/>
  <c r="CM47" i="27"/>
  <c r="CL47" i="27"/>
  <c r="CK47" i="27"/>
  <c r="CJ47" i="27"/>
  <c r="CI47" i="27"/>
  <c r="CH47" i="27"/>
  <c r="CG47" i="27"/>
  <c r="CF47" i="27"/>
  <c r="CE47" i="27"/>
  <c r="CD47" i="27"/>
  <c r="CC47" i="27"/>
  <c r="CB47" i="27"/>
  <c r="CA47" i="27"/>
  <c r="BZ47" i="27"/>
  <c r="BY47" i="27"/>
  <c r="BX47" i="27"/>
  <c r="BW47" i="27"/>
  <c r="BV47" i="27"/>
  <c r="BU47" i="27"/>
  <c r="BT47" i="27"/>
  <c r="BS47" i="27"/>
  <c r="BR47" i="27"/>
  <c r="BQ47" i="27"/>
  <c r="BP47" i="27"/>
  <c r="BO47" i="27"/>
  <c r="BN47" i="27"/>
  <c r="BM47" i="27"/>
  <c r="BL47" i="27"/>
  <c r="BK47" i="27"/>
  <c r="BJ47" i="27"/>
  <c r="BI47" i="27"/>
  <c r="BH47" i="27"/>
  <c r="BG47" i="27"/>
  <c r="BF47" i="27"/>
  <c r="BE47" i="27"/>
  <c r="BD47" i="27"/>
  <c r="BC47" i="27"/>
  <c r="BB47" i="27"/>
  <c r="BA47" i="27"/>
  <c r="AZ47" i="27"/>
  <c r="AY47" i="27"/>
  <c r="AX47" i="27"/>
  <c r="AW47" i="27"/>
  <c r="AV47" i="27"/>
  <c r="AU47" i="27"/>
  <c r="AT47" i="27"/>
  <c r="AS47" i="27"/>
  <c r="AR47" i="27"/>
  <c r="AQ47" i="27"/>
  <c r="AP47" i="27"/>
  <c r="AO47" i="27"/>
  <c r="AN47" i="27"/>
  <c r="AM47" i="27"/>
  <c r="AL47" i="27"/>
  <c r="AK47" i="27"/>
  <c r="AJ47" i="27"/>
  <c r="AI47" i="27"/>
  <c r="AH47" i="27"/>
  <c r="AG47" i="27"/>
  <c r="AF47" i="27"/>
  <c r="AE47" i="27"/>
  <c r="AD47" i="27"/>
  <c r="AC47" i="27"/>
  <c r="AB47" i="27"/>
  <c r="AA47" i="27"/>
  <c r="Z47" i="27"/>
  <c r="Y47" i="27"/>
  <c r="X47" i="27"/>
  <c r="W47" i="27"/>
  <c r="V47" i="27"/>
  <c r="U47" i="27"/>
  <c r="T47" i="27"/>
  <c r="S47" i="27"/>
  <c r="R47" i="27"/>
  <c r="Q47" i="27"/>
  <c r="P47" i="27"/>
  <c r="O47" i="27"/>
  <c r="N47" i="27"/>
  <c r="M47" i="27"/>
  <c r="L47" i="27"/>
  <c r="K47" i="27"/>
  <c r="J47" i="27"/>
  <c r="I47" i="27"/>
  <c r="H47" i="27"/>
  <c r="CC45" i="27"/>
  <c r="AT40" i="27"/>
  <c r="AT41" i="27" s="1"/>
  <c r="N40" i="27"/>
  <c r="Z39" i="27"/>
  <c r="CC11" i="27"/>
  <c r="CN8" i="27"/>
  <c r="GE19" i="27"/>
  <c r="GD19" i="27"/>
  <c r="GC19" i="27"/>
  <c r="GB19" i="27"/>
  <c r="GA19" i="27"/>
  <c r="FZ19" i="27"/>
  <c r="FY19" i="27"/>
  <c r="FX19" i="27"/>
  <c r="FW19" i="27"/>
  <c r="FV19" i="27"/>
  <c r="FU19" i="27"/>
  <c r="FT19" i="27"/>
  <c r="FS19" i="27"/>
  <c r="FR19" i="27"/>
  <c r="FQ19" i="27"/>
  <c r="FP19" i="27"/>
  <c r="FO19" i="27"/>
  <c r="FN19" i="27"/>
  <c r="FM19" i="27"/>
  <c r="FL19" i="27"/>
  <c r="FK19" i="27"/>
  <c r="FJ19" i="27"/>
  <c r="FI19" i="27"/>
  <c r="FH19" i="27"/>
  <c r="FG19" i="27"/>
  <c r="FF19" i="27"/>
  <c r="FE19" i="27"/>
  <c r="FD19" i="27"/>
  <c r="FC19" i="27"/>
  <c r="FB19" i="27"/>
  <c r="FA19" i="27"/>
  <c r="EZ19" i="27"/>
  <c r="EY19" i="27"/>
  <c r="EX19" i="27"/>
  <c r="EW19" i="27"/>
  <c r="EV19" i="27"/>
  <c r="EU19" i="27"/>
  <c r="ET19" i="27"/>
  <c r="ES19" i="27"/>
  <c r="ER19" i="27"/>
  <c r="EQ19" i="27"/>
  <c r="EP19" i="27"/>
  <c r="EO19" i="27"/>
  <c r="EN19" i="27"/>
  <c r="EM19" i="27"/>
  <c r="EL19" i="27"/>
  <c r="EK19" i="27"/>
  <c r="EJ19" i="27"/>
  <c r="EI19" i="27"/>
  <c r="EH19" i="27"/>
  <c r="EG19" i="27"/>
  <c r="EF19" i="27"/>
  <c r="EE19" i="27"/>
  <c r="ED19" i="27"/>
  <c r="EC19" i="27"/>
  <c r="EB19" i="27"/>
  <c r="EA19" i="27"/>
  <c r="DZ19" i="27"/>
  <c r="DY19" i="27"/>
  <c r="DX19" i="27"/>
  <c r="DW19" i="27"/>
  <c r="DV19" i="27"/>
  <c r="DU19" i="27"/>
  <c r="DT19" i="27"/>
  <c r="DS19" i="27"/>
  <c r="DR19" i="27"/>
  <c r="DQ19" i="27"/>
  <c r="DP19" i="27"/>
  <c r="DO19" i="27"/>
  <c r="DN19" i="27"/>
  <c r="DM19" i="27"/>
  <c r="DL19" i="27"/>
  <c r="DK19" i="27"/>
  <c r="DJ19" i="27"/>
  <c r="DI19" i="27"/>
  <c r="DH19" i="27"/>
  <c r="DG19" i="27"/>
  <c r="DF19" i="27"/>
  <c r="DE19" i="27"/>
  <c r="DD19" i="27"/>
  <c r="DC19" i="27"/>
  <c r="DB19" i="27"/>
  <c r="DA19" i="27"/>
  <c r="CZ19" i="27"/>
  <c r="CY19" i="27"/>
  <c r="CX19" i="27"/>
  <c r="CW19" i="27"/>
  <c r="CV19" i="27"/>
  <c r="CU19" i="27"/>
  <c r="CT19" i="27"/>
  <c r="CS19" i="27"/>
  <c r="CR19" i="27"/>
  <c r="CQ19" i="27"/>
  <c r="CP19" i="27"/>
  <c r="CO19" i="27"/>
  <c r="CN19" i="27"/>
  <c r="CM19" i="27"/>
  <c r="CL19" i="27"/>
  <c r="CK19" i="27"/>
  <c r="CJ19" i="27"/>
  <c r="CI19" i="27"/>
  <c r="CH19" i="27"/>
  <c r="CG19" i="27"/>
  <c r="CF19" i="27"/>
  <c r="CE19" i="27"/>
  <c r="CD19" i="27"/>
  <c r="CC19" i="27"/>
  <c r="CB19" i="27"/>
  <c r="CA19" i="27"/>
  <c r="BZ19" i="27"/>
  <c r="BY19" i="27"/>
  <c r="BX19" i="27"/>
  <c r="BW19" i="27"/>
  <c r="BV19" i="27"/>
  <c r="BU19" i="27"/>
  <c r="BT19" i="27"/>
  <c r="BS19" i="27"/>
  <c r="BR19" i="27"/>
  <c r="BQ19" i="27"/>
  <c r="BP19" i="27"/>
  <c r="BO19" i="27"/>
  <c r="BN19" i="27"/>
  <c r="BM19" i="27"/>
  <c r="BL19" i="27"/>
  <c r="BK19" i="27"/>
  <c r="BJ19" i="27"/>
  <c r="BI19" i="27"/>
  <c r="BH19" i="27"/>
  <c r="BG19" i="27"/>
  <c r="BF19" i="27"/>
  <c r="BE19" i="27"/>
  <c r="BD19" i="27"/>
  <c r="BC19" i="27"/>
  <c r="BB19" i="27"/>
  <c r="BA19" i="27"/>
  <c r="AZ19" i="27"/>
  <c r="AY19" i="27"/>
  <c r="AX19" i="27"/>
  <c r="AW19" i="27"/>
  <c r="AV19" i="27"/>
  <c r="AU19" i="27"/>
  <c r="AT19" i="27"/>
  <c r="AS19" i="27"/>
  <c r="AR19" i="27"/>
  <c r="AQ19" i="27"/>
  <c r="AP19" i="27"/>
  <c r="AO19" i="27"/>
  <c r="AN19" i="27"/>
  <c r="AM19" i="27"/>
  <c r="AL19" i="27"/>
  <c r="AK19" i="27"/>
  <c r="AJ19" i="27"/>
  <c r="AI19" i="27"/>
  <c r="AH19" i="27"/>
  <c r="AG19" i="27"/>
  <c r="AF19" i="27"/>
  <c r="AE19" i="27"/>
  <c r="AD19" i="27"/>
  <c r="AC19" i="27"/>
  <c r="AB19" i="27"/>
  <c r="AA19" i="27"/>
  <c r="Z19" i="27"/>
  <c r="Y19" i="27"/>
  <c r="X19" i="27"/>
  <c r="W19" i="27"/>
  <c r="V19" i="27"/>
  <c r="U19" i="27"/>
  <c r="T19" i="27"/>
  <c r="S19" i="27"/>
  <c r="R19" i="27"/>
  <c r="Q19" i="27"/>
  <c r="P19" i="27"/>
  <c r="O19" i="27"/>
  <c r="N19" i="27"/>
  <c r="M19" i="27"/>
  <c r="L19" i="27"/>
  <c r="K19" i="27"/>
  <c r="J19" i="27"/>
  <c r="I19" i="27"/>
  <c r="H19" i="27"/>
  <c r="GE18" i="27"/>
  <c r="GD18" i="27"/>
  <c r="GC18" i="27"/>
  <c r="GB18" i="27"/>
  <c r="GA18" i="27"/>
  <c r="FZ18" i="27"/>
  <c r="FY18" i="27"/>
  <c r="FX18" i="27"/>
  <c r="FW18" i="27"/>
  <c r="FV18" i="27"/>
  <c r="FU18" i="27"/>
  <c r="FT18" i="27"/>
  <c r="FS18" i="27"/>
  <c r="FR18" i="27"/>
  <c r="FQ18" i="27"/>
  <c r="FP18" i="27"/>
  <c r="FO18" i="27"/>
  <c r="FN18" i="27"/>
  <c r="FM18" i="27"/>
  <c r="FL18" i="27"/>
  <c r="FK18" i="27"/>
  <c r="FJ18" i="27"/>
  <c r="FI18" i="27"/>
  <c r="FH18" i="27"/>
  <c r="FG18" i="27"/>
  <c r="FF18" i="27"/>
  <c r="FE18" i="27"/>
  <c r="FD18" i="27"/>
  <c r="FC18" i="27"/>
  <c r="FB18" i="27"/>
  <c r="FA18" i="27"/>
  <c r="EZ18" i="27"/>
  <c r="EY18" i="27"/>
  <c r="EX18" i="27"/>
  <c r="EW18" i="27"/>
  <c r="EV18" i="27"/>
  <c r="EU18" i="27"/>
  <c r="ET18" i="27"/>
  <c r="ES18" i="27"/>
  <c r="ER18" i="27"/>
  <c r="EQ18" i="27"/>
  <c r="EP18" i="27"/>
  <c r="EO18" i="27"/>
  <c r="EN18" i="27"/>
  <c r="EM18" i="27"/>
  <c r="EL18" i="27"/>
  <c r="EK18" i="27"/>
  <c r="EJ18" i="27"/>
  <c r="EI18" i="27"/>
  <c r="EH18" i="27"/>
  <c r="EG18" i="27"/>
  <c r="EF18" i="27"/>
  <c r="EE18" i="27"/>
  <c r="ED18" i="27"/>
  <c r="EC18" i="27"/>
  <c r="EB18" i="27"/>
  <c r="EA18" i="27"/>
  <c r="DZ18" i="27"/>
  <c r="DY18" i="27"/>
  <c r="DX18" i="27"/>
  <c r="DW18" i="27"/>
  <c r="DV18" i="27"/>
  <c r="DU18" i="27"/>
  <c r="DT18" i="27"/>
  <c r="DS18" i="27"/>
  <c r="DR18" i="27"/>
  <c r="DQ18" i="27"/>
  <c r="DP18" i="27"/>
  <c r="DO18" i="27"/>
  <c r="DN18" i="27"/>
  <c r="DM18" i="27"/>
  <c r="DL18" i="27"/>
  <c r="DK18" i="27"/>
  <c r="DJ18" i="27"/>
  <c r="DI18" i="27"/>
  <c r="DH18" i="27"/>
  <c r="DG18" i="27"/>
  <c r="DF18" i="27"/>
  <c r="DE18" i="27"/>
  <c r="DD18" i="27"/>
  <c r="DC18" i="27"/>
  <c r="DB18" i="27"/>
  <c r="DA18" i="27"/>
  <c r="CZ18" i="27"/>
  <c r="CY18" i="27"/>
  <c r="CX18" i="27"/>
  <c r="CW18" i="27"/>
  <c r="CV18" i="27"/>
  <c r="CU18" i="27"/>
  <c r="CT18" i="27"/>
  <c r="CS18" i="27"/>
  <c r="CR18" i="27"/>
  <c r="CQ18" i="27"/>
  <c r="CP18" i="27"/>
  <c r="CO18" i="27"/>
  <c r="CN18" i="27"/>
  <c r="CM18" i="27"/>
  <c r="CL18" i="27"/>
  <c r="CK18" i="27"/>
  <c r="CJ18" i="27"/>
  <c r="CI18" i="27"/>
  <c r="CH18" i="27"/>
  <c r="CG18" i="27"/>
  <c r="CF18" i="27"/>
  <c r="CE18" i="27"/>
  <c r="CD18" i="27"/>
  <c r="CC18" i="27"/>
  <c r="CB18" i="27"/>
  <c r="CA18" i="27"/>
  <c r="BZ18" i="27"/>
  <c r="BY18" i="27"/>
  <c r="BX18" i="27"/>
  <c r="BW18" i="27"/>
  <c r="BV18" i="27"/>
  <c r="BU18" i="27"/>
  <c r="BT18" i="27"/>
  <c r="BS18" i="27"/>
  <c r="BR18" i="27"/>
  <c r="BQ18" i="27"/>
  <c r="BP18" i="27"/>
  <c r="BO18" i="27"/>
  <c r="BN18" i="27"/>
  <c r="BM18" i="27"/>
  <c r="BL18" i="27"/>
  <c r="BK18" i="27"/>
  <c r="BJ18" i="27"/>
  <c r="BI18" i="27"/>
  <c r="BH18" i="27"/>
  <c r="BG18" i="27"/>
  <c r="BF18" i="27"/>
  <c r="BE18" i="27"/>
  <c r="BD18" i="27"/>
  <c r="BC18" i="27"/>
  <c r="BB18" i="27"/>
  <c r="BA18" i="27"/>
  <c r="AZ18" i="27"/>
  <c r="AY18" i="27"/>
  <c r="AX18" i="27"/>
  <c r="AW18" i="27"/>
  <c r="AV18" i="27"/>
  <c r="AU18" i="27"/>
  <c r="AT18" i="27"/>
  <c r="AS18" i="27"/>
  <c r="AR18" i="27"/>
  <c r="AQ18" i="27"/>
  <c r="AP18" i="27"/>
  <c r="AO18" i="27"/>
  <c r="AN18" i="27"/>
  <c r="AM18" i="27"/>
  <c r="AL18" i="27"/>
  <c r="AK18" i="27"/>
  <c r="AJ18" i="27"/>
  <c r="AI18" i="27"/>
  <c r="AH18" i="27"/>
  <c r="AG18" i="27"/>
  <c r="AF18" i="27"/>
  <c r="AE18" i="27"/>
  <c r="AD18" i="27"/>
  <c r="AC18" i="27"/>
  <c r="AB18" i="27"/>
  <c r="AA18" i="27"/>
  <c r="Z18" i="27"/>
  <c r="Y18" i="27"/>
  <c r="X18" i="27"/>
  <c r="W18" i="27"/>
  <c r="V18" i="27"/>
  <c r="U18" i="27"/>
  <c r="T18" i="27"/>
  <c r="S18" i="27"/>
  <c r="R18" i="27"/>
  <c r="Q18" i="27"/>
  <c r="P18" i="27"/>
  <c r="O18" i="27"/>
  <c r="N18" i="27"/>
  <c r="M18" i="27"/>
  <c r="L18" i="27"/>
  <c r="K18" i="27"/>
  <c r="J18" i="27"/>
  <c r="I18" i="27"/>
  <c r="H18" i="27"/>
  <c r="GE17" i="27"/>
  <c r="GD17" i="27"/>
  <c r="GC17" i="27"/>
  <c r="GB17" i="27"/>
  <c r="GA17" i="27"/>
  <c r="FZ17" i="27"/>
  <c r="FY17" i="27"/>
  <c r="FX17" i="27"/>
  <c r="FW17" i="27"/>
  <c r="FV17" i="27"/>
  <c r="FU17" i="27"/>
  <c r="FT17" i="27"/>
  <c r="FS17" i="27"/>
  <c r="FR17" i="27"/>
  <c r="FQ17" i="27"/>
  <c r="FP17" i="27"/>
  <c r="FO17" i="27"/>
  <c r="FN17" i="27"/>
  <c r="FM17" i="27"/>
  <c r="FL17" i="27"/>
  <c r="FK17" i="27"/>
  <c r="FJ17" i="27"/>
  <c r="FI17" i="27"/>
  <c r="FH17" i="27"/>
  <c r="FG17" i="27"/>
  <c r="FF17" i="27"/>
  <c r="FE17" i="27"/>
  <c r="FD17" i="27"/>
  <c r="FC17" i="27"/>
  <c r="FB17" i="27"/>
  <c r="FA17" i="27"/>
  <c r="EZ17" i="27"/>
  <c r="EY17" i="27"/>
  <c r="EX17" i="27"/>
  <c r="EW17" i="27"/>
  <c r="EV17" i="27"/>
  <c r="EU17" i="27"/>
  <c r="ET17" i="27"/>
  <c r="ES17" i="27"/>
  <c r="ER17" i="27"/>
  <c r="EQ17" i="27"/>
  <c r="EP17" i="27"/>
  <c r="EO17" i="27"/>
  <c r="EN17" i="27"/>
  <c r="EM17" i="27"/>
  <c r="EL17" i="27"/>
  <c r="EK17" i="27"/>
  <c r="EJ17" i="27"/>
  <c r="EI17" i="27"/>
  <c r="EH17" i="27"/>
  <c r="EG17" i="27"/>
  <c r="EF17" i="27"/>
  <c r="EE17" i="27"/>
  <c r="ED17" i="27"/>
  <c r="EC17" i="27"/>
  <c r="EB17" i="27"/>
  <c r="EA17" i="27"/>
  <c r="DZ17" i="27"/>
  <c r="DY17" i="27"/>
  <c r="DX17" i="27"/>
  <c r="DW17" i="27"/>
  <c r="DV17" i="27"/>
  <c r="DU17" i="27"/>
  <c r="DT17" i="27"/>
  <c r="DS17" i="27"/>
  <c r="DR17" i="27"/>
  <c r="DQ17" i="27"/>
  <c r="DP17" i="27"/>
  <c r="DO17" i="27"/>
  <c r="DN17" i="27"/>
  <c r="DM17" i="27"/>
  <c r="DL17" i="27"/>
  <c r="DK17" i="27"/>
  <c r="DJ17" i="27"/>
  <c r="DI17" i="27"/>
  <c r="DH17" i="27"/>
  <c r="DG17" i="27"/>
  <c r="DF17" i="27"/>
  <c r="DE17" i="27"/>
  <c r="DD17" i="27"/>
  <c r="DC17" i="27"/>
  <c r="DB17" i="27"/>
  <c r="DA17" i="27"/>
  <c r="CZ17" i="27"/>
  <c r="CY17" i="27"/>
  <c r="CX17" i="27"/>
  <c r="CW17" i="27"/>
  <c r="CV17" i="27"/>
  <c r="CU17" i="27"/>
  <c r="CT17" i="27"/>
  <c r="CS17" i="27"/>
  <c r="CR17" i="27"/>
  <c r="CQ17" i="27"/>
  <c r="CP17" i="27"/>
  <c r="CO17" i="27"/>
  <c r="CN17" i="27"/>
  <c r="CM17" i="27"/>
  <c r="CL17" i="27"/>
  <c r="CK17" i="27"/>
  <c r="CJ17" i="27"/>
  <c r="CI17" i="27"/>
  <c r="CH17" i="27"/>
  <c r="CG17" i="27"/>
  <c r="CF17" i="27"/>
  <c r="CE17" i="27"/>
  <c r="CD17" i="27"/>
  <c r="CC17" i="27"/>
  <c r="CB17" i="27"/>
  <c r="CA17" i="27"/>
  <c r="BZ17" i="27"/>
  <c r="BY17" i="27"/>
  <c r="BX17" i="27"/>
  <c r="BW17" i="27"/>
  <c r="BV17" i="27"/>
  <c r="BU17" i="27"/>
  <c r="BT17" i="27"/>
  <c r="BS17" i="27"/>
  <c r="BR17" i="27"/>
  <c r="BQ17" i="27"/>
  <c r="BP17" i="27"/>
  <c r="BO17" i="27"/>
  <c r="BN17" i="27"/>
  <c r="BM17" i="27"/>
  <c r="BL17" i="27"/>
  <c r="BK17" i="27"/>
  <c r="BJ17" i="27"/>
  <c r="BI17" i="27"/>
  <c r="BH17" i="27"/>
  <c r="BG17" i="27"/>
  <c r="BF17" i="27"/>
  <c r="BE17" i="27"/>
  <c r="BD17" i="27"/>
  <c r="BC17" i="27"/>
  <c r="BB17" i="27"/>
  <c r="BA17" i="27"/>
  <c r="AZ17" i="27"/>
  <c r="AY17" i="27"/>
  <c r="AX17" i="27"/>
  <c r="AW17" i="27"/>
  <c r="AV17" i="27"/>
  <c r="AU17" i="27"/>
  <c r="AT17" i="27"/>
  <c r="AS17" i="27"/>
  <c r="AR17" i="27"/>
  <c r="AQ17" i="27"/>
  <c r="AP17" i="27"/>
  <c r="AO17" i="27"/>
  <c r="AN17" i="27"/>
  <c r="AM17" i="27"/>
  <c r="AL17" i="27"/>
  <c r="AK17" i="27"/>
  <c r="AJ17" i="27"/>
  <c r="AI17" i="27"/>
  <c r="AH17" i="27"/>
  <c r="AG17" i="27"/>
  <c r="AF17" i="27"/>
  <c r="AE17" i="27"/>
  <c r="AD17" i="27"/>
  <c r="AC17" i="27"/>
  <c r="AB17" i="27"/>
  <c r="AA17" i="27"/>
  <c r="Z17" i="27"/>
  <c r="Y17" i="27"/>
  <c r="X17" i="27"/>
  <c r="W17" i="27"/>
  <c r="V17" i="27"/>
  <c r="U17" i="27"/>
  <c r="T17" i="27"/>
  <c r="S17" i="27"/>
  <c r="R17" i="27"/>
  <c r="Q17" i="27"/>
  <c r="P17" i="27"/>
  <c r="O17" i="27"/>
  <c r="N17" i="27"/>
  <c r="M17" i="27"/>
  <c r="L17" i="27"/>
  <c r="K17" i="27"/>
  <c r="J17" i="27"/>
  <c r="I17" i="27"/>
  <c r="H17" i="27"/>
  <c r="GE16" i="27"/>
  <c r="GD16" i="27"/>
  <c r="GC16" i="27"/>
  <c r="GB16" i="27"/>
  <c r="GA16" i="27"/>
  <c r="FZ16" i="27"/>
  <c r="FY16" i="27"/>
  <c r="FX16" i="27"/>
  <c r="FW16" i="27"/>
  <c r="FV16" i="27"/>
  <c r="FU16" i="27"/>
  <c r="FT16" i="27"/>
  <c r="FS16" i="27"/>
  <c r="FR16" i="27"/>
  <c r="FQ16" i="27"/>
  <c r="FP16" i="27"/>
  <c r="FO16" i="27"/>
  <c r="FN16" i="27"/>
  <c r="FM16" i="27"/>
  <c r="FL16" i="27"/>
  <c r="FK16" i="27"/>
  <c r="FJ16" i="27"/>
  <c r="FI16" i="27"/>
  <c r="FH16" i="27"/>
  <c r="FG16" i="27"/>
  <c r="FF16" i="27"/>
  <c r="FE16" i="27"/>
  <c r="FD16" i="27"/>
  <c r="FC16" i="27"/>
  <c r="FB16" i="27"/>
  <c r="FA16" i="27"/>
  <c r="EZ16" i="27"/>
  <c r="EY16" i="27"/>
  <c r="EX16" i="27"/>
  <c r="EW16" i="27"/>
  <c r="EV16" i="27"/>
  <c r="EU16" i="27"/>
  <c r="ET16" i="27"/>
  <c r="ES16" i="27"/>
  <c r="ER16" i="27"/>
  <c r="EQ16" i="27"/>
  <c r="EP16" i="27"/>
  <c r="EO16" i="27"/>
  <c r="EN16" i="27"/>
  <c r="EM16" i="27"/>
  <c r="EL16" i="27"/>
  <c r="EK16" i="27"/>
  <c r="EJ16" i="27"/>
  <c r="EI16" i="27"/>
  <c r="EH16" i="27"/>
  <c r="EG16" i="27"/>
  <c r="EF16" i="27"/>
  <c r="EE16" i="27"/>
  <c r="ED16" i="27"/>
  <c r="EC16" i="27"/>
  <c r="EB16" i="27"/>
  <c r="EA16" i="27"/>
  <c r="DZ16" i="27"/>
  <c r="DY16" i="27"/>
  <c r="DX16" i="27"/>
  <c r="DW16" i="27"/>
  <c r="DV16" i="27"/>
  <c r="DU16" i="27"/>
  <c r="DT16" i="27"/>
  <c r="DS16" i="27"/>
  <c r="DR16" i="27"/>
  <c r="DQ16" i="27"/>
  <c r="DP16" i="27"/>
  <c r="DO16" i="27"/>
  <c r="DN16" i="27"/>
  <c r="DM16" i="27"/>
  <c r="DL16" i="27"/>
  <c r="DK16" i="27"/>
  <c r="DJ16" i="27"/>
  <c r="DI16" i="27"/>
  <c r="DH16" i="27"/>
  <c r="DG16" i="27"/>
  <c r="DF16" i="27"/>
  <c r="DE16" i="27"/>
  <c r="DD16" i="27"/>
  <c r="DC16" i="27"/>
  <c r="DB16" i="27"/>
  <c r="DA16" i="27"/>
  <c r="CZ16" i="27"/>
  <c r="CY16" i="27"/>
  <c r="CX16" i="27"/>
  <c r="CW16" i="27"/>
  <c r="CV16" i="27"/>
  <c r="CU16" i="27"/>
  <c r="CT16" i="27"/>
  <c r="CS16" i="27"/>
  <c r="CR16" i="27"/>
  <c r="CQ16" i="27"/>
  <c r="CP16" i="27"/>
  <c r="CO16" i="27"/>
  <c r="CN16" i="27"/>
  <c r="CM16" i="27"/>
  <c r="CL16" i="27"/>
  <c r="CK16" i="27"/>
  <c r="CJ16" i="27"/>
  <c r="CI16" i="27"/>
  <c r="CH16" i="27"/>
  <c r="CG16" i="27"/>
  <c r="CF16" i="27"/>
  <c r="CE16" i="27"/>
  <c r="CD16" i="27"/>
  <c r="CC16" i="27"/>
  <c r="CB16" i="27"/>
  <c r="CA16" i="27"/>
  <c r="BZ16" i="27"/>
  <c r="BY16" i="27"/>
  <c r="BX16" i="27"/>
  <c r="BW16" i="27"/>
  <c r="BV16" i="27"/>
  <c r="BU16" i="27"/>
  <c r="BT16" i="27"/>
  <c r="BS16" i="27"/>
  <c r="BR16" i="27"/>
  <c r="BQ16" i="27"/>
  <c r="BP16" i="27"/>
  <c r="BO16" i="27"/>
  <c r="BN16" i="27"/>
  <c r="BM16" i="27"/>
  <c r="BL16" i="27"/>
  <c r="BK16" i="27"/>
  <c r="BJ16" i="27"/>
  <c r="BI16" i="27"/>
  <c r="BH16" i="27"/>
  <c r="BG16" i="27"/>
  <c r="BF16" i="27"/>
  <c r="BE16" i="27"/>
  <c r="BD16" i="27"/>
  <c r="BC16" i="27"/>
  <c r="BB16" i="27"/>
  <c r="BA16" i="27"/>
  <c r="AZ16" i="27"/>
  <c r="AY16" i="27"/>
  <c r="AX16" i="27"/>
  <c r="AW16" i="27"/>
  <c r="AV16" i="27"/>
  <c r="AU16" i="27"/>
  <c r="AT16" i="27"/>
  <c r="AS16" i="27"/>
  <c r="AR16" i="27"/>
  <c r="AQ16" i="27"/>
  <c r="AP16" i="27"/>
  <c r="AO16" i="27"/>
  <c r="AN16" i="27"/>
  <c r="AM16" i="27"/>
  <c r="AL16" i="27"/>
  <c r="AK16" i="27"/>
  <c r="AJ16" i="27"/>
  <c r="AI16" i="27"/>
  <c r="AH16" i="27"/>
  <c r="AG16" i="27"/>
  <c r="AF16" i="27"/>
  <c r="AE16" i="27"/>
  <c r="AD16" i="27"/>
  <c r="AC16" i="27"/>
  <c r="AB16" i="27"/>
  <c r="AA16" i="27"/>
  <c r="Z16" i="27"/>
  <c r="Y16" i="27"/>
  <c r="X16" i="27"/>
  <c r="W16" i="27"/>
  <c r="V16" i="27"/>
  <c r="U16" i="27"/>
  <c r="T16" i="27"/>
  <c r="S16" i="27"/>
  <c r="R16" i="27"/>
  <c r="Q16" i="27"/>
  <c r="P16" i="27"/>
  <c r="O16" i="27"/>
  <c r="N16" i="27"/>
  <c r="M16" i="27"/>
  <c r="L16" i="27"/>
  <c r="K16" i="27"/>
  <c r="J16" i="27"/>
  <c r="I16" i="27"/>
  <c r="H16" i="27"/>
  <c r="GE15" i="27"/>
  <c r="GD15" i="27"/>
  <c r="GC15" i="27"/>
  <c r="GB15" i="27"/>
  <c r="GA15" i="27"/>
  <c r="FZ15" i="27"/>
  <c r="FY15" i="27"/>
  <c r="FX15" i="27"/>
  <c r="FW15" i="27"/>
  <c r="FV15" i="27"/>
  <c r="FU15" i="27"/>
  <c r="FT15" i="27"/>
  <c r="FS15" i="27"/>
  <c r="FR15" i="27"/>
  <c r="FQ15" i="27"/>
  <c r="FP15" i="27"/>
  <c r="FO15" i="27"/>
  <c r="FN15" i="27"/>
  <c r="FM15" i="27"/>
  <c r="FL15" i="27"/>
  <c r="FK15" i="27"/>
  <c r="FJ15" i="27"/>
  <c r="FI15" i="27"/>
  <c r="FH15" i="27"/>
  <c r="FG15" i="27"/>
  <c r="FF15" i="27"/>
  <c r="FE15" i="27"/>
  <c r="FD15" i="27"/>
  <c r="FC15" i="27"/>
  <c r="FB15" i="27"/>
  <c r="FA15" i="27"/>
  <c r="EZ15" i="27"/>
  <c r="EY15" i="27"/>
  <c r="EX15" i="27"/>
  <c r="EW15" i="27"/>
  <c r="EV15" i="27"/>
  <c r="EU15" i="27"/>
  <c r="ET15" i="27"/>
  <c r="ES15" i="27"/>
  <c r="ER15" i="27"/>
  <c r="EQ15" i="27"/>
  <c r="EP15" i="27"/>
  <c r="EO15" i="27"/>
  <c r="EN15" i="27"/>
  <c r="EM15" i="27"/>
  <c r="EL15" i="27"/>
  <c r="EK15" i="27"/>
  <c r="EJ15" i="27"/>
  <c r="EI15" i="27"/>
  <c r="EH15" i="27"/>
  <c r="EG15" i="27"/>
  <c r="EF15" i="27"/>
  <c r="EE15" i="27"/>
  <c r="ED15" i="27"/>
  <c r="EC15" i="27"/>
  <c r="EB15" i="27"/>
  <c r="EA15" i="27"/>
  <c r="DZ15" i="27"/>
  <c r="DY15" i="27"/>
  <c r="DX15" i="27"/>
  <c r="DW15" i="27"/>
  <c r="DV15" i="27"/>
  <c r="DU15" i="27"/>
  <c r="DT15" i="27"/>
  <c r="DS15" i="27"/>
  <c r="DR15" i="27"/>
  <c r="DQ15" i="27"/>
  <c r="DP15" i="27"/>
  <c r="DO15" i="27"/>
  <c r="DN15" i="27"/>
  <c r="DM15" i="27"/>
  <c r="DL15" i="27"/>
  <c r="DK15" i="27"/>
  <c r="DJ15" i="27"/>
  <c r="DI15" i="27"/>
  <c r="DH15" i="27"/>
  <c r="DG15" i="27"/>
  <c r="DF15" i="27"/>
  <c r="DE15" i="27"/>
  <c r="DD15" i="27"/>
  <c r="DC15" i="27"/>
  <c r="DB15" i="27"/>
  <c r="DA15" i="27"/>
  <c r="CZ15" i="27"/>
  <c r="CY15" i="27"/>
  <c r="CX15" i="27"/>
  <c r="CW15" i="27"/>
  <c r="CV15" i="27"/>
  <c r="CU15" i="27"/>
  <c r="CT15" i="27"/>
  <c r="CS15" i="27"/>
  <c r="CR15" i="27"/>
  <c r="CQ15" i="27"/>
  <c r="CP15" i="27"/>
  <c r="CO15" i="27"/>
  <c r="CN15" i="27"/>
  <c r="CM15" i="27"/>
  <c r="CL15" i="27"/>
  <c r="CK15" i="27"/>
  <c r="CJ15" i="27"/>
  <c r="CI15" i="27"/>
  <c r="CH15" i="27"/>
  <c r="CG15" i="27"/>
  <c r="CF15" i="27"/>
  <c r="CE15" i="27"/>
  <c r="CD15" i="27"/>
  <c r="CC15" i="27"/>
  <c r="CB15" i="27"/>
  <c r="CA15" i="27"/>
  <c r="BZ15" i="27"/>
  <c r="BY15" i="27"/>
  <c r="BX15" i="27"/>
  <c r="BW15" i="27"/>
  <c r="BV15" i="27"/>
  <c r="BU15" i="27"/>
  <c r="BT15" i="27"/>
  <c r="BS15" i="27"/>
  <c r="BR15" i="27"/>
  <c r="BQ15" i="27"/>
  <c r="BP15" i="27"/>
  <c r="BO15" i="27"/>
  <c r="BN15" i="27"/>
  <c r="BM15" i="27"/>
  <c r="BL15" i="27"/>
  <c r="BK15" i="27"/>
  <c r="BJ15" i="27"/>
  <c r="BI15" i="27"/>
  <c r="BH15" i="27"/>
  <c r="BG15" i="27"/>
  <c r="BF15" i="27"/>
  <c r="BE15" i="27"/>
  <c r="BD15" i="27"/>
  <c r="BC15" i="27"/>
  <c r="BB15" i="27"/>
  <c r="BA15" i="27"/>
  <c r="AZ15" i="27"/>
  <c r="AY15" i="27"/>
  <c r="AX15" i="27"/>
  <c r="AW15" i="27"/>
  <c r="AV15" i="27"/>
  <c r="AU15" i="27"/>
  <c r="AT15" i="27"/>
  <c r="AS15" i="27"/>
  <c r="AR15" i="27"/>
  <c r="AQ15" i="27"/>
  <c r="AP15" i="27"/>
  <c r="AO15" i="27"/>
  <c r="AN15" i="27"/>
  <c r="AM15" i="27"/>
  <c r="AL15" i="27"/>
  <c r="AK15" i="27"/>
  <c r="AJ15" i="27"/>
  <c r="AI15" i="27"/>
  <c r="AH15" i="27"/>
  <c r="AG15" i="27"/>
  <c r="AF15" i="27"/>
  <c r="AE15" i="27"/>
  <c r="AD15" i="27"/>
  <c r="AC15" i="27"/>
  <c r="AB15" i="27"/>
  <c r="AA15" i="27"/>
  <c r="Z15" i="27"/>
  <c r="Y15" i="27"/>
  <c r="X15" i="27"/>
  <c r="W15" i="27"/>
  <c r="V15" i="27"/>
  <c r="U15" i="27"/>
  <c r="T15" i="27"/>
  <c r="S15" i="27"/>
  <c r="R15" i="27"/>
  <c r="Q15" i="27"/>
  <c r="P15" i="27"/>
  <c r="O15" i="27"/>
  <c r="N15" i="27"/>
  <c r="M15" i="27"/>
  <c r="L15" i="27"/>
  <c r="K15" i="27"/>
  <c r="J15" i="27"/>
  <c r="I15" i="27"/>
  <c r="H15" i="27"/>
  <c r="GE14" i="27"/>
  <c r="GD14" i="27"/>
  <c r="GC14" i="27"/>
  <c r="GB14" i="27"/>
  <c r="GA14" i="27"/>
  <c r="FZ14" i="27"/>
  <c r="FY14" i="27"/>
  <c r="FX14" i="27"/>
  <c r="FW14" i="27"/>
  <c r="FV14" i="27"/>
  <c r="FU14" i="27"/>
  <c r="FT14" i="27"/>
  <c r="FS14" i="27"/>
  <c r="FR14" i="27"/>
  <c r="FQ14" i="27"/>
  <c r="FP14" i="27"/>
  <c r="FO14" i="27"/>
  <c r="FN14" i="27"/>
  <c r="FM14" i="27"/>
  <c r="FL14" i="27"/>
  <c r="FK14" i="27"/>
  <c r="FJ14" i="27"/>
  <c r="FI14" i="27"/>
  <c r="FH14" i="27"/>
  <c r="FG14" i="27"/>
  <c r="FF14" i="27"/>
  <c r="FE14" i="27"/>
  <c r="FD14" i="27"/>
  <c r="FC14" i="27"/>
  <c r="FB14" i="27"/>
  <c r="FA14" i="27"/>
  <c r="EZ14" i="27"/>
  <c r="EY14" i="27"/>
  <c r="EX14" i="27"/>
  <c r="EW14" i="27"/>
  <c r="EV14" i="27"/>
  <c r="EU14" i="27"/>
  <c r="ET14" i="27"/>
  <c r="ES14" i="27"/>
  <c r="ER14" i="27"/>
  <c r="EQ14" i="27"/>
  <c r="EP14" i="27"/>
  <c r="EO14" i="27"/>
  <c r="EN14" i="27"/>
  <c r="EM14" i="27"/>
  <c r="EL14" i="27"/>
  <c r="EK14" i="27"/>
  <c r="EJ14" i="27"/>
  <c r="EI14" i="27"/>
  <c r="EH14" i="27"/>
  <c r="EG14" i="27"/>
  <c r="EF14" i="27"/>
  <c r="EE14" i="27"/>
  <c r="ED14" i="27"/>
  <c r="EC14" i="27"/>
  <c r="EB14" i="27"/>
  <c r="EA14" i="27"/>
  <c r="DZ14" i="27"/>
  <c r="DY14" i="27"/>
  <c r="DX14" i="27"/>
  <c r="DW14" i="27"/>
  <c r="DV14" i="27"/>
  <c r="DU14" i="27"/>
  <c r="DT14" i="27"/>
  <c r="DS14" i="27"/>
  <c r="DR14" i="27"/>
  <c r="DQ14" i="27"/>
  <c r="DP14" i="27"/>
  <c r="DO14" i="27"/>
  <c r="DN14" i="27"/>
  <c r="DM14" i="27"/>
  <c r="DL14" i="27"/>
  <c r="DK14" i="27"/>
  <c r="DJ14" i="27"/>
  <c r="DI14" i="27"/>
  <c r="DH14" i="27"/>
  <c r="DG14" i="27"/>
  <c r="DF14" i="27"/>
  <c r="DE14" i="27"/>
  <c r="DD14" i="27"/>
  <c r="DC14" i="27"/>
  <c r="DB14" i="27"/>
  <c r="DA14" i="27"/>
  <c r="CZ14" i="27"/>
  <c r="CY14" i="27"/>
  <c r="CX14" i="27"/>
  <c r="CW14" i="27"/>
  <c r="CV14" i="27"/>
  <c r="CU14" i="27"/>
  <c r="CT14" i="27"/>
  <c r="CS14" i="27"/>
  <c r="CR14" i="27"/>
  <c r="CQ14" i="27"/>
  <c r="CP14" i="27"/>
  <c r="CO14" i="27"/>
  <c r="CN14" i="27"/>
  <c r="CM14" i="27"/>
  <c r="CL14" i="27"/>
  <c r="CK14" i="27"/>
  <c r="CJ14" i="27"/>
  <c r="CI14" i="27"/>
  <c r="CH14" i="27"/>
  <c r="CG14" i="27"/>
  <c r="CF14" i="27"/>
  <c r="CE14" i="27"/>
  <c r="CD14" i="27"/>
  <c r="CC14" i="27"/>
  <c r="CB14" i="27"/>
  <c r="CA14" i="27"/>
  <c r="BZ14" i="27"/>
  <c r="BY14" i="27"/>
  <c r="BX14" i="27"/>
  <c r="BW14" i="27"/>
  <c r="BV14" i="27"/>
  <c r="BU14" i="27"/>
  <c r="BT14" i="27"/>
  <c r="BS14" i="27"/>
  <c r="BR14" i="27"/>
  <c r="BQ14" i="27"/>
  <c r="BP14" i="27"/>
  <c r="BO14" i="27"/>
  <c r="BN14" i="27"/>
  <c r="BM14" i="27"/>
  <c r="BL14" i="27"/>
  <c r="BK14" i="27"/>
  <c r="BJ14" i="27"/>
  <c r="BI14" i="27"/>
  <c r="BH14" i="27"/>
  <c r="BG14" i="27"/>
  <c r="BF14" i="27"/>
  <c r="BE14" i="27"/>
  <c r="BD14" i="27"/>
  <c r="BC14" i="27"/>
  <c r="BB14" i="27"/>
  <c r="BA14" i="27"/>
  <c r="AZ14" i="27"/>
  <c r="AY14" i="27"/>
  <c r="AX14" i="27"/>
  <c r="AW14" i="27"/>
  <c r="AV14" i="27"/>
  <c r="AU14" i="27"/>
  <c r="AT14" i="27"/>
  <c r="AS14" i="27"/>
  <c r="AR14" i="27"/>
  <c r="AQ14" i="27"/>
  <c r="AP14" i="27"/>
  <c r="AO14" i="27"/>
  <c r="AN14" i="27"/>
  <c r="AM14" i="27"/>
  <c r="AL14" i="27"/>
  <c r="AK14" i="27"/>
  <c r="AJ14" i="27"/>
  <c r="AI14" i="27"/>
  <c r="AH14" i="27"/>
  <c r="AG14" i="27"/>
  <c r="AF14" i="27"/>
  <c r="AE14" i="27"/>
  <c r="AD14" i="27"/>
  <c r="AC14" i="27"/>
  <c r="AB14" i="27"/>
  <c r="AA14" i="27"/>
  <c r="Z14" i="27"/>
  <c r="Y14" i="27"/>
  <c r="X14" i="27"/>
  <c r="W14" i="27"/>
  <c r="V14" i="27"/>
  <c r="U14" i="27"/>
  <c r="T14" i="27"/>
  <c r="S14" i="27"/>
  <c r="R14" i="27"/>
  <c r="Q14" i="27"/>
  <c r="P14" i="27"/>
  <c r="O14" i="27"/>
  <c r="N14" i="27"/>
  <c r="M14" i="27"/>
  <c r="L14" i="27"/>
  <c r="K14" i="27"/>
  <c r="J14" i="27"/>
  <c r="I14" i="27"/>
  <c r="H14" i="27"/>
  <c r="GE13" i="27"/>
  <c r="GD13" i="27"/>
  <c r="GC13" i="27"/>
  <c r="GB13" i="27"/>
  <c r="GA13" i="27"/>
  <c r="FZ13" i="27"/>
  <c r="FY13" i="27"/>
  <c r="FX13" i="27"/>
  <c r="FW13" i="27"/>
  <c r="FV13" i="27"/>
  <c r="FU13" i="27"/>
  <c r="FT13" i="27"/>
  <c r="FS13" i="27"/>
  <c r="FR13" i="27"/>
  <c r="FQ13" i="27"/>
  <c r="FP13" i="27"/>
  <c r="FO13" i="27"/>
  <c r="FN13" i="27"/>
  <c r="FM13" i="27"/>
  <c r="FL13" i="27"/>
  <c r="FK13" i="27"/>
  <c r="FJ13" i="27"/>
  <c r="FI13" i="27"/>
  <c r="FH13" i="27"/>
  <c r="FG13" i="27"/>
  <c r="FF13" i="27"/>
  <c r="FE13" i="27"/>
  <c r="FD13" i="27"/>
  <c r="FC13" i="27"/>
  <c r="FB13" i="27"/>
  <c r="FA13" i="27"/>
  <c r="EZ13" i="27"/>
  <c r="EY13" i="27"/>
  <c r="EX13" i="27"/>
  <c r="EW13" i="27"/>
  <c r="EV13" i="27"/>
  <c r="EU13" i="27"/>
  <c r="ET13" i="27"/>
  <c r="ES13" i="27"/>
  <c r="ER13" i="27"/>
  <c r="EQ13" i="27"/>
  <c r="EP13" i="27"/>
  <c r="EO13" i="27"/>
  <c r="EN13" i="27"/>
  <c r="EM13" i="27"/>
  <c r="EL13" i="27"/>
  <c r="EK13" i="27"/>
  <c r="EJ13" i="27"/>
  <c r="EI13" i="27"/>
  <c r="EH13" i="27"/>
  <c r="EG13" i="27"/>
  <c r="EF13" i="27"/>
  <c r="EE13" i="27"/>
  <c r="ED13" i="27"/>
  <c r="EC13" i="27"/>
  <c r="EB13" i="27"/>
  <c r="EA13" i="27"/>
  <c r="DZ13" i="27"/>
  <c r="DY13" i="27"/>
  <c r="DX13" i="27"/>
  <c r="DW13" i="27"/>
  <c r="DV13" i="27"/>
  <c r="DU13" i="27"/>
  <c r="DT13" i="27"/>
  <c r="DS13" i="27"/>
  <c r="DR13" i="27"/>
  <c r="DQ13" i="27"/>
  <c r="DP13" i="27"/>
  <c r="DO13" i="27"/>
  <c r="DN13" i="27"/>
  <c r="DM13" i="27"/>
  <c r="DL13" i="27"/>
  <c r="DK13" i="27"/>
  <c r="DJ13" i="27"/>
  <c r="DI13" i="27"/>
  <c r="DH13" i="27"/>
  <c r="DG13" i="27"/>
  <c r="DF13" i="27"/>
  <c r="DE13" i="27"/>
  <c r="DD13" i="27"/>
  <c r="DC13" i="27"/>
  <c r="DB13" i="27"/>
  <c r="DA13" i="27"/>
  <c r="CZ13" i="27"/>
  <c r="CY13" i="27"/>
  <c r="CX13" i="27"/>
  <c r="CW13" i="27"/>
  <c r="CV13" i="27"/>
  <c r="CU13" i="27"/>
  <c r="CT13" i="27"/>
  <c r="CS13" i="27"/>
  <c r="CR13" i="27"/>
  <c r="CQ13" i="27"/>
  <c r="CP13" i="27"/>
  <c r="CO13" i="27"/>
  <c r="CN13" i="27"/>
  <c r="CM13" i="27"/>
  <c r="CL13" i="27"/>
  <c r="CK13" i="27"/>
  <c r="CJ13" i="27"/>
  <c r="CI13" i="27"/>
  <c r="CH13" i="27"/>
  <c r="CG13" i="27"/>
  <c r="CF13" i="27"/>
  <c r="CE13" i="27"/>
  <c r="CD13" i="27"/>
  <c r="CC13" i="27"/>
  <c r="CB13" i="27"/>
  <c r="CA13" i="27"/>
  <c r="BZ13" i="27"/>
  <c r="BY13" i="27"/>
  <c r="BX13" i="27"/>
  <c r="BW13" i="27"/>
  <c r="BV13" i="27"/>
  <c r="BU13" i="27"/>
  <c r="BT13" i="27"/>
  <c r="BS13" i="27"/>
  <c r="BR13" i="27"/>
  <c r="BQ13" i="27"/>
  <c r="BP13" i="27"/>
  <c r="BO13" i="27"/>
  <c r="BN13" i="27"/>
  <c r="BM13" i="27"/>
  <c r="BL13" i="27"/>
  <c r="BK13" i="27"/>
  <c r="BJ13" i="27"/>
  <c r="BI13" i="27"/>
  <c r="BH13" i="27"/>
  <c r="BG13" i="27"/>
  <c r="BF13" i="27"/>
  <c r="BE13" i="27"/>
  <c r="BD13" i="27"/>
  <c r="BC13" i="27"/>
  <c r="BB13" i="27"/>
  <c r="BA13" i="27"/>
  <c r="AZ13" i="27"/>
  <c r="AY13" i="27"/>
  <c r="AX13" i="27"/>
  <c r="AW13" i="27"/>
  <c r="AV13" i="27"/>
  <c r="AU13" i="27"/>
  <c r="AT13" i="27"/>
  <c r="AS13" i="27"/>
  <c r="AR13" i="27"/>
  <c r="AQ13" i="27"/>
  <c r="AP13" i="27"/>
  <c r="AO13" i="27"/>
  <c r="AN13" i="27"/>
  <c r="AM13" i="27"/>
  <c r="AL13" i="27"/>
  <c r="AK13" i="27"/>
  <c r="AJ13" i="27"/>
  <c r="AI13" i="27"/>
  <c r="AH13" i="27"/>
  <c r="AG13" i="27"/>
  <c r="AF13" i="27"/>
  <c r="AE13" i="27"/>
  <c r="AD13" i="27"/>
  <c r="AC13" i="27"/>
  <c r="AB13" i="27"/>
  <c r="AA13" i="27"/>
  <c r="Z13" i="27"/>
  <c r="Y13" i="27"/>
  <c r="X13" i="27"/>
  <c r="W13" i="27"/>
  <c r="V13" i="27"/>
  <c r="U13" i="27"/>
  <c r="T13" i="27"/>
  <c r="S13" i="27"/>
  <c r="R13" i="27"/>
  <c r="Q13" i="27"/>
  <c r="P13" i="27"/>
  <c r="O13" i="27"/>
  <c r="N13" i="27"/>
  <c r="M13" i="27"/>
  <c r="L13" i="27"/>
  <c r="K13" i="27"/>
  <c r="J13" i="27"/>
  <c r="I13" i="27"/>
  <c r="H13" i="27"/>
  <c r="AS33" i="27"/>
  <c r="AS32" i="27"/>
  <c r="AS31" i="27"/>
  <c r="AS30" i="27"/>
  <c r="AS29" i="27"/>
  <c r="Y33" i="27"/>
  <c r="Y32" i="27"/>
  <c r="Y30" i="27"/>
  <c r="Y29" i="27"/>
  <c r="T24" i="29" l="1"/>
  <c r="S25" i="29"/>
  <c r="S27" i="29" s="1"/>
  <c r="U58" i="29"/>
  <c r="T59" i="29"/>
  <c r="T61" i="29" s="1"/>
  <c r="R24" i="27"/>
  <c r="Q25" i="27"/>
  <c r="Q27" i="27" s="1"/>
  <c r="AD66" i="27"/>
  <c r="AX66" i="27"/>
  <c r="AX67" i="27"/>
  <c r="AX65" i="27"/>
  <c r="AD67" i="27"/>
  <c r="CN43" i="27"/>
  <c r="CN9" i="27"/>
  <c r="AT6" i="27"/>
  <c r="AT7" i="27" s="1"/>
  <c r="GD29" i="27"/>
  <c r="FT29" i="27"/>
  <c r="FJ29" i="27"/>
  <c r="EZ29" i="27"/>
  <c r="EP29" i="27"/>
  <c r="EF29" i="27"/>
  <c r="DV29" i="27"/>
  <c r="DL29" i="27"/>
  <c r="DB29" i="27"/>
  <c r="CR29" i="27"/>
  <c r="CH29" i="27"/>
  <c r="BX29" i="27"/>
  <c r="BN29" i="27"/>
  <c r="BD29" i="27"/>
  <c r="I7" i="27"/>
  <c r="O41" i="27" s="1"/>
  <c r="X5" i="27"/>
  <c r="AG39" i="27" s="1"/>
  <c r="Z5" i="27"/>
  <c r="M6" i="27"/>
  <c r="V40" i="27" s="1"/>
  <c r="B1" i="28"/>
  <c r="R21" i="27"/>
  <c r="AB21" i="27" s="1"/>
  <c r="AL21" i="27" s="1"/>
  <c r="AV21" i="27" s="1"/>
  <c r="BF21" i="27" s="1"/>
  <c r="BP21" i="27" s="1"/>
  <c r="BZ21" i="27" s="1"/>
  <c r="CJ21" i="27" s="1"/>
  <c r="CT21" i="27" s="1"/>
  <c r="DD21" i="27" s="1"/>
  <c r="DN21" i="27" s="1"/>
  <c r="DX21" i="27" s="1"/>
  <c r="EH21" i="27" s="1"/>
  <c r="ER21" i="27" s="1"/>
  <c r="FB21" i="27" s="1"/>
  <c r="FL21" i="27" s="1"/>
  <c r="FV21" i="27" s="1"/>
  <c r="GF21" i="27" s="1"/>
  <c r="GG19" i="27"/>
  <c r="GG18" i="27" s="1"/>
  <c r="GG17" i="27" s="1"/>
  <c r="GG16" i="27" s="1"/>
  <c r="GG15" i="27" s="1"/>
  <c r="GG14" i="27" s="1"/>
  <c r="GG13" i="27" s="1"/>
  <c r="E19" i="27"/>
  <c r="E18" i="27" s="1"/>
  <c r="E17" i="27" s="1"/>
  <c r="E16" i="27" s="1"/>
  <c r="E15" i="27" s="1"/>
  <c r="E14" i="27" s="1"/>
  <c r="B13" i="27" s="1"/>
  <c r="B19" i="27"/>
  <c r="B18" i="27" s="1"/>
  <c r="B17" i="27" s="1"/>
  <c r="B16" i="27" s="1"/>
  <c r="B15" i="27" s="1"/>
  <c r="B14" i="27" s="1"/>
  <c r="N6" i="27"/>
  <c r="X6" i="27" s="1"/>
  <c r="AG40" i="27" s="1"/>
  <c r="T25" i="29" l="1"/>
  <c r="T27" i="29" s="1"/>
  <c r="U24" i="29"/>
  <c r="V58" i="29"/>
  <c r="U59" i="29"/>
  <c r="U61" i="29" s="1"/>
  <c r="S24" i="27"/>
  <c r="R25" i="27"/>
  <c r="R27" i="27" s="1"/>
  <c r="B5" i="28"/>
  <c r="G5" i="28"/>
  <c r="D5" i="28"/>
  <c r="W58" i="29" l="1"/>
  <c r="V59" i="29"/>
  <c r="V61" i="29" s="1"/>
  <c r="V24" i="29"/>
  <c r="U25" i="29"/>
  <c r="U27" i="29" s="1"/>
  <c r="T24" i="27"/>
  <c r="S25" i="27"/>
  <c r="S27" i="27" s="1"/>
  <c r="W24" i="29" l="1"/>
  <c r="V25" i="29"/>
  <c r="V27" i="29" s="1"/>
  <c r="X58" i="29"/>
  <c r="W59" i="29"/>
  <c r="W61" i="29" s="1"/>
  <c r="U24" i="27"/>
  <c r="T25" i="27"/>
  <c r="T27" i="27" s="1"/>
  <c r="X59" i="29" l="1"/>
  <c r="X61" i="29" s="1"/>
  <c r="Y58" i="29"/>
  <c r="X24" i="29"/>
  <c r="W25" i="29"/>
  <c r="W27" i="29" s="1"/>
  <c r="V24" i="27"/>
  <c r="U25" i="27"/>
  <c r="U27" i="27" s="1"/>
  <c r="X25" i="29" l="1"/>
  <c r="X27" i="29" s="1"/>
  <c r="Y24" i="29"/>
  <c r="Y59" i="29"/>
  <c r="Y61" i="29" s="1"/>
  <c r="Z58" i="29"/>
  <c r="W24" i="27"/>
  <c r="V25" i="27"/>
  <c r="V27" i="27" s="1"/>
  <c r="Z59" i="29" l="1"/>
  <c r="Z61" i="29" s="1"/>
  <c r="AA58" i="29"/>
  <c r="Y25" i="29"/>
  <c r="Y27" i="29" s="1"/>
  <c r="Z24" i="29"/>
  <c r="X24" i="27"/>
  <c r="W25" i="27"/>
  <c r="W27" i="27" s="1"/>
  <c r="Z25" i="29" l="1"/>
  <c r="Z27" i="29" s="1"/>
  <c r="AA24" i="29"/>
  <c r="AA59" i="29"/>
  <c r="AA61" i="29" s="1"/>
  <c r="AB58" i="29"/>
  <c r="Y24" i="27"/>
  <c r="X25" i="27"/>
  <c r="X27" i="27" s="1"/>
  <c r="AC58" i="29" l="1"/>
  <c r="AB59" i="29"/>
  <c r="AB61" i="29" s="1"/>
  <c r="AB24" i="29"/>
  <c r="AA25" i="29"/>
  <c r="AA27" i="29" s="1"/>
  <c r="Z24" i="27"/>
  <c r="Y25" i="27"/>
  <c r="Y27" i="27" s="1"/>
  <c r="AB25" i="29" l="1"/>
  <c r="AB27" i="29" s="1"/>
  <c r="AC24" i="29"/>
  <c r="AD58" i="29"/>
  <c r="AC59" i="29"/>
  <c r="AC61" i="29" s="1"/>
  <c r="AA24" i="27"/>
  <c r="Z25" i="27"/>
  <c r="Z27" i="27" s="1"/>
  <c r="AD59" i="29" l="1"/>
  <c r="AD61" i="29" s="1"/>
  <c r="AE58" i="29"/>
  <c r="AD24" i="29"/>
  <c r="AC25" i="29"/>
  <c r="AC27" i="29" s="1"/>
  <c r="AB24" i="27"/>
  <c r="AA25" i="27"/>
  <c r="AA27" i="27" s="1"/>
  <c r="AD25" i="29" l="1"/>
  <c r="AD27" i="29" s="1"/>
  <c r="AE24" i="29"/>
  <c r="AE59" i="29"/>
  <c r="AE61" i="29" s="1"/>
  <c r="AF58" i="29"/>
  <c r="AC24" i="27"/>
  <c r="AB25" i="27"/>
  <c r="AB27" i="27" s="1"/>
  <c r="AG58" i="29" l="1"/>
  <c r="AF59" i="29"/>
  <c r="AF61" i="29" s="1"/>
  <c r="AF24" i="29"/>
  <c r="AE25" i="29"/>
  <c r="AE27" i="29" s="1"/>
  <c r="AD24" i="27"/>
  <c r="AC25" i="27"/>
  <c r="AC27" i="27" s="1"/>
  <c r="AG24" i="29" l="1"/>
  <c r="AF25" i="29"/>
  <c r="AF27" i="29" s="1"/>
  <c r="AH58" i="29"/>
  <c r="AG59" i="29"/>
  <c r="AG61" i="29" s="1"/>
  <c r="AE24" i="27"/>
  <c r="AD25" i="27"/>
  <c r="AD27" i="27" s="1"/>
  <c r="AH59" i="29" l="1"/>
  <c r="AH61" i="29" s="1"/>
  <c r="AI58" i="29"/>
  <c r="AG25" i="29"/>
  <c r="AG27" i="29" s="1"/>
  <c r="AH24" i="29"/>
  <c r="AF24" i="27"/>
  <c r="AE25" i="27"/>
  <c r="AE27" i="27" s="1"/>
  <c r="AH25" i="29" l="1"/>
  <c r="AH27" i="29" s="1"/>
  <c r="AI24" i="29"/>
  <c r="AI59" i="29"/>
  <c r="AI61" i="29" s="1"/>
  <c r="AJ58" i="29"/>
  <c r="AG24" i="27"/>
  <c r="AF25" i="27"/>
  <c r="AF27" i="27" s="1"/>
  <c r="AK58" i="29" l="1"/>
  <c r="AJ59" i="29"/>
  <c r="AJ61" i="29" s="1"/>
  <c r="AJ24" i="29"/>
  <c r="AI25" i="29"/>
  <c r="AI27" i="29" s="1"/>
  <c r="AH24" i="27"/>
  <c r="AG25" i="27"/>
  <c r="AG27" i="27" s="1"/>
  <c r="AK24" i="29" l="1"/>
  <c r="AJ25" i="29"/>
  <c r="AJ27" i="29" s="1"/>
  <c r="AL58" i="29"/>
  <c r="AK59" i="29"/>
  <c r="AK61" i="29" s="1"/>
  <c r="AI24" i="27"/>
  <c r="AH25" i="27"/>
  <c r="AH27" i="27" s="1"/>
  <c r="AM58" i="29" l="1"/>
  <c r="AL59" i="29"/>
  <c r="AL61" i="29" s="1"/>
  <c r="AL24" i="29"/>
  <c r="AK25" i="29"/>
  <c r="AK27" i="29" s="1"/>
  <c r="AJ24" i="27"/>
  <c r="AI25" i="27"/>
  <c r="AI27" i="27" s="1"/>
  <c r="AL25" i="29" l="1"/>
  <c r="AL27" i="29" s="1"/>
  <c r="AM24" i="29"/>
  <c r="AM59" i="29"/>
  <c r="AM61" i="29" s="1"/>
  <c r="AN58" i="29"/>
  <c r="AK24" i="27"/>
  <c r="AJ25" i="27"/>
  <c r="AJ27" i="27" s="1"/>
  <c r="AN59" i="29" l="1"/>
  <c r="AN61" i="29" s="1"/>
  <c r="AO58" i="29"/>
  <c r="AM25" i="29"/>
  <c r="AM27" i="29" s="1"/>
  <c r="AN24" i="29"/>
  <c r="AL24" i="27"/>
  <c r="AK25" i="27"/>
  <c r="AK27" i="27" s="1"/>
  <c r="AO24" i="29" l="1"/>
  <c r="AN25" i="29"/>
  <c r="AN27" i="29" s="1"/>
  <c r="AO59" i="29"/>
  <c r="AO61" i="29" s="1"/>
  <c r="AP58" i="29"/>
  <c r="AM24" i="27"/>
  <c r="AL25" i="27"/>
  <c r="AL27" i="27" s="1"/>
  <c r="AP59" i="29" l="1"/>
  <c r="AP61" i="29" s="1"/>
  <c r="AQ58" i="29"/>
  <c r="AO25" i="29"/>
  <c r="AO27" i="29" s="1"/>
  <c r="AP24" i="29"/>
  <c r="AN24" i="27"/>
  <c r="AM25" i="27"/>
  <c r="AM27" i="27" s="1"/>
  <c r="AQ24" i="29" l="1"/>
  <c r="AP25" i="29"/>
  <c r="AP27" i="29" s="1"/>
  <c r="AQ59" i="29"/>
  <c r="AQ61" i="29" s="1"/>
  <c r="AR58" i="29"/>
  <c r="AO24" i="27"/>
  <c r="AN25" i="27"/>
  <c r="AN27" i="27" s="1"/>
  <c r="AS58" i="29" l="1"/>
  <c r="AR59" i="29"/>
  <c r="AR61" i="29" s="1"/>
  <c r="AR24" i="29"/>
  <c r="AQ25" i="29"/>
  <c r="AQ27" i="29" s="1"/>
  <c r="AP24" i="27"/>
  <c r="AO25" i="27"/>
  <c r="AO27" i="27" s="1"/>
  <c r="AR25" i="29" l="1"/>
  <c r="AR27" i="29" s="1"/>
  <c r="AS24" i="29"/>
  <c r="AT58" i="29"/>
  <c r="AS59" i="29"/>
  <c r="AS61" i="29" s="1"/>
  <c r="AQ24" i="27"/>
  <c r="AP25" i="27"/>
  <c r="AP27" i="27" s="1"/>
  <c r="AT59" i="29" l="1"/>
  <c r="AT61" i="29" s="1"/>
  <c r="AU58" i="29"/>
  <c r="AT24" i="29"/>
  <c r="AS25" i="29"/>
  <c r="AS27" i="29" s="1"/>
  <c r="AR24" i="27"/>
  <c r="AQ25" i="27"/>
  <c r="AQ27" i="27" s="1"/>
  <c r="AU24" i="29" l="1"/>
  <c r="AT25" i="29"/>
  <c r="AT27" i="29" s="1"/>
  <c r="AU59" i="29"/>
  <c r="AU61" i="29" s="1"/>
  <c r="AV58" i="29"/>
  <c r="AS24" i="27"/>
  <c r="AR25" i="27"/>
  <c r="AR27" i="27" s="1"/>
  <c r="AW58" i="29" l="1"/>
  <c r="AV59" i="29"/>
  <c r="AV61" i="29" s="1"/>
  <c r="AU25" i="29"/>
  <c r="AU27" i="29" s="1"/>
  <c r="AV24" i="29"/>
  <c r="J9" i="27"/>
  <c r="I3" i="27"/>
  <c r="AI8" i="27"/>
  <c r="Y7" i="27"/>
  <c r="M3" i="27"/>
  <c r="C36" i="27"/>
  <c r="Q3" i="27"/>
  <c r="AT24" i="27"/>
  <c r="AS25" i="27"/>
  <c r="AS27" i="27" s="1"/>
  <c r="AV25" i="29" l="1"/>
  <c r="AV27" i="29" s="1"/>
  <c r="AW24" i="29"/>
  <c r="AW59" i="29"/>
  <c r="AW61" i="29" s="1"/>
  <c r="AX58" i="29"/>
  <c r="Q37" i="27"/>
  <c r="M37" i="27"/>
  <c r="AI42" i="27"/>
  <c r="J43" i="27"/>
  <c r="I37" i="27"/>
  <c r="Y41" i="27"/>
  <c r="AE41" i="27" s="1"/>
  <c r="AU24" i="27"/>
  <c r="AT25" i="27"/>
  <c r="AT27" i="27" s="1"/>
  <c r="AX59" i="29" l="1"/>
  <c r="AX61" i="29" s="1"/>
  <c r="AY58" i="29"/>
  <c r="AW25" i="29"/>
  <c r="AW27" i="29" s="1"/>
  <c r="AX24" i="29"/>
  <c r="AV24" i="27"/>
  <c r="AU25" i="27"/>
  <c r="AU27" i="27" s="1"/>
  <c r="AX25" i="29" l="1"/>
  <c r="AX27" i="29" s="1"/>
  <c r="AY24" i="29"/>
  <c r="AY59" i="29"/>
  <c r="AY61" i="29" s="1"/>
  <c r="AZ58" i="29"/>
  <c r="AW24" i="27"/>
  <c r="AV25" i="27"/>
  <c r="AV27" i="27" s="1"/>
  <c r="BA58" i="29" l="1"/>
  <c r="AZ59" i="29"/>
  <c r="AZ61" i="29" s="1"/>
  <c r="AZ24" i="29"/>
  <c r="AY25" i="29"/>
  <c r="AY27" i="29" s="1"/>
  <c r="AX24" i="27"/>
  <c r="AW25" i="27"/>
  <c r="AW27" i="27" s="1"/>
  <c r="BA24" i="29" l="1"/>
  <c r="AZ25" i="29"/>
  <c r="AZ27" i="29" s="1"/>
  <c r="BB58" i="29"/>
  <c r="BA59" i="29"/>
  <c r="BA61" i="29" s="1"/>
  <c r="AY24" i="27"/>
  <c r="AX25" i="27"/>
  <c r="AX27" i="27" s="1"/>
  <c r="BC58" i="29" l="1"/>
  <c r="BB59" i="29"/>
  <c r="BB61" i="29" s="1"/>
  <c r="BB24" i="29"/>
  <c r="BA25" i="29"/>
  <c r="BA27" i="29" s="1"/>
  <c r="AZ24" i="27"/>
  <c r="AY25" i="27"/>
  <c r="AY27" i="27" s="1"/>
  <c r="BC24" i="29" l="1"/>
  <c r="BB25" i="29"/>
  <c r="BB27" i="29" s="1"/>
  <c r="BD58" i="29"/>
  <c r="BC59" i="29"/>
  <c r="BC61" i="29" s="1"/>
  <c r="BA24" i="27"/>
  <c r="AZ25" i="27"/>
  <c r="AZ27" i="27" s="1"/>
  <c r="BD59" i="29" l="1"/>
  <c r="BD61" i="29" s="1"/>
  <c r="BE58" i="29"/>
  <c r="BD24" i="29"/>
  <c r="BC25" i="29"/>
  <c r="BC27" i="29" s="1"/>
  <c r="BB24" i="27"/>
  <c r="BA25" i="27"/>
  <c r="BA27" i="27" s="1"/>
  <c r="BD25" i="29" l="1"/>
  <c r="BD27" i="29" s="1"/>
  <c r="BE24" i="29"/>
  <c r="BF58" i="29"/>
  <c r="BE59" i="29"/>
  <c r="BE61" i="29" s="1"/>
  <c r="BC24" i="27"/>
  <c r="BB25" i="27"/>
  <c r="BB27" i="27" s="1"/>
  <c r="BF59" i="29" l="1"/>
  <c r="BF61" i="29" s="1"/>
  <c r="BG58" i="29"/>
  <c r="BE25" i="29"/>
  <c r="BE27" i="29" s="1"/>
  <c r="BF24" i="29"/>
  <c r="BD24" i="27"/>
  <c r="BC25" i="27"/>
  <c r="BC27" i="27" s="1"/>
  <c r="BF25" i="29" l="1"/>
  <c r="BF27" i="29" s="1"/>
  <c r="BG24" i="29"/>
  <c r="BG59" i="29"/>
  <c r="BG61" i="29" s="1"/>
  <c r="BH58" i="29"/>
  <c r="BE24" i="27"/>
  <c r="BD25" i="27"/>
  <c r="BD27" i="27" s="1"/>
  <c r="BI58" i="29" l="1"/>
  <c r="BH59" i="29"/>
  <c r="BH61" i="29" s="1"/>
  <c r="BG25" i="29"/>
  <c r="BG27" i="29" s="1"/>
  <c r="BH24" i="29"/>
  <c r="BF24" i="27"/>
  <c r="BE25" i="27"/>
  <c r="BE27" i="27" s="1"/>
  <c r="BH25" i="29" l="1"/>
  <c r="BH27" i="29" s="1"/>
  <c r="BI24" i="29"/>
  <c r="BJ58" i="29"/>
  <c r="BI59" i="29"/>
  <c r="BI61" i="29" s="1"/>
  <c r="BG24" i="27"/>
  <c r="BF25" i="27"/>
  <c r="BF27" i="27" s="1"/>
  <c r="BJ59" i="29" l="1"/>
  <c r="BJ61" i="29" s="1"/>
  <c r="BK58" i="29"/>
  <c r="BJ24" i="29"/>
  <c r="BI25" i="29"/>
  <c r="BI27" i="29" s="1"/>
  <c r="BH24" i="27"/>
  <c r="BG25" i="27"/>
  <c r="BG27" i="27" s="1"/>
  <c r="BK24" i="29" l="1"/>
  <c r="BJ25" i="29"/>
  <c r="BJ27" i="29" s="1"/>
  <c r="BK59" i="29"/>
  <c r="BK61" i="29" s="1"/>
  <c r="BL58" i="29"/>
  <c r="BI24" i="27"/>
  <c r="BH25" i="27"/>
  <c r="BH27" i="27" s="1"/>
  <c r="BM58" i="29" l="1"/>
  <c r="BL59" i="29"/>
  <c r="BL61" i="29" s="1"/>
  <c r="BL24" i="29"/>
  <c r="BK25" i="29"/>
  <c r="BK27" i="29" s="1"/>
  <c r="BJ24" i="27"/>
  <c r="BI25" i="27"/>
  <c r="BI27" i="27" s="1"/>
  <c r="BM24" i="29" l="1"/>
  <c r="BL25" i="29"/>
  <c r="BL27" i="29" s="1"/>
  <c r="BN58" i="29"/>
  <c r="BM59" i="29"/>
  <c r="BM61" i="29" s="1"/>
  <c r="BK24" i="27"/>
  <c r="BJ25" i="27"/>
  <c r="BJ27" i="27" s="1"/>
  <c r="BN59" i="29" l="1"/>
  <c r="BN61" i="29" s="1"/>
  <c r="BO58" i="29"/>
  <c r="BM25" i="29"/>
  <c r="BM27" i="29" s="1"/>
  <c r="BN24" i="29"/>
  <c r="BL24" i="27"/>
  <c r="BK25" i="27"/>
  <c r="BK27" i="27" s="1"/>
  <c r="BN25" i="29" l="1"/>
  <c r="BN27" i="29" s="1"/>
  <c r="BO24" i="29"/>
  <c r="BO59" i="29"/>
  <c r="BO61" i="29" s="1"/>
  <c r="BP58" i="29"/>
  <c r="BM24" i="27"/>
  <c r="BL25" i="27"/>
  <c r="BL27" i="27" s="1"/>
  <c r="BQ58" i="29" l="1"/>
  <c r="BP59" i="29"/>
  <c r="BP61" i="29" s="1"/>
  <c r="BP24" i="29"/>
  <c r="BO25" i="29"/>
  <c r="BO27" i="29" s="1"/>
  <c r="BN24" i="27"/>
  <c r="BM25" i="27"/>
  <c r="BM27" i="27" s="1"/>
  <c r="BP25" i="29" l="1"/>
  <c r="BP27" i="29" s="1"/>
  <c r="BQ24" i="29"/>
  <c r="BR58" i="29"/>
  <c r="BQ59" i="29"/>
  <c r="BQ61" i="29" s="1"/>
  <c r="BO24" i="27"/>
  <c r="BN25" i="27"/>
  <c r="BN27" i="27" s="1"/>
  <c r="BS58" i="29" l="1"/>
  <c r="BR59" i="29"/>
  <c r="BR61" i="29" s="1"/>
  <c r="BR24" i="29"/>
  <c r="BQ25" i="29"/>
  <c r="BQ27" i="29" s="1"/>
  <c r="BP24" i="27"/>
  <c r="BO25" i="27"/>
  <c r="BO27" i="27" s="1"/>
  <c r="BR25" i="29" l="1"/>
  <c r="BR27" i="29" s="1"/>
  <c r="BS24" i="29"/>
  <c r="BS59" i="29"/>
  <c r="BS61" i="29" s="1"/>
  <c r="BT58" i="29"/>
  <c r="BQ24" i="27"/>
  <c r="BP25" i="27"/>
  <c r="BP27" i="27" s="1"/>
  <c r="BT59" i="29" l="1"/>
  <c r="BT61" i="29" s="1"/>
  <c r="BU58" i="29"/>
  <c r="BS25" i="29"/>
  <c r="BS27" i="29" s="1"/>
  <c r="BT24" i="29"/>
  <c r="BR24" i="27"/>
  <c r="BQ25" i="27"/>
  <c r="BQ27" i="27" s="1"/>
  <c r="BU24" i="29" l="1"/>
  <c r="BT25" i="29"/>
  <c r="BT27" i="29" s="1"/>
  <c r="BU59" i="29"/>
  <c r="BU61" i="29" s="1"/>
  <c r="BV58" i="29"/>
  <c r="BS24" i="27"/>
  <c r="BR25" i="27"/>
  <c r="BR27" i="27" s="1"/>
  <c r="BU25" i="29" l="1"/>
  <c r="BU27" i="29" s="1"/>
  <c r="BV24" i="29"/>
  <c r="BV59" i="29"/>
  <c r="BV61" i="29" s="1"/>
  <c r="BW58" i="29"/>
  <c r="BT24" i="27"/>
  <c r="BS25" i="27"/>
  <c r="BS27" i="27" s="1"/>
  <c r="BW59" i="29" l="1"/>
  <c r="BW61" i="29" s="1"/>
  <c r="BX58" i="29"/>
  <c r="BW24" i="29"/>
  <c r="BV25" i="29"/>
  <c r="BV27" i="29" s="1"/>
  <c r="BU24" i="27"/>
  <c r="BT25" i="27"/>
  <c r="BT27" i="27" s="1"/>
  <c r="BW25" i="29" l="1"/>
  <c r="BW27" i="29" s="1"/>
  <c r="BX24" i="29"/>
  <c r="BY58" i="29"/>
  <c r="BX59" i="29"/>
  <c r="BX61" i="29" s="1"/>
  <c r="BV24" i="27"/>
  <c r="BU25" i="27"/>
  <c r="BU27" i="27" s="1"/>
  <c r="BZ58" i="29" l="1"/>
  <c r="BY59" i="29"/>
  <c r="BY61" i="29" s="1"/>
  <c r="BX25" i="29"/>
  <c r="BX27" i="29" s="1"/>
  <c r="BY24" i="29"/>
  <c r="BW24" i="27"/>
  <c r="BV25" i="27"/>
  <c r="BV27" i="27" s="1"/>
  <c r="BZ24" i="29" l="1"/>
  <c r="BY25" i="29"/>
  <c r="BY27" i="29" s="1"/>
  <c r="BZ59" i="29"/>
  <c r="BZ61" i="29" s="1"/>
  <c r="CA58" i="29"/>
  <c r="BX24" i="27"/>
  <c r="BW25" i="27"/>
  <c r="BW27" i="27" s="1"/>
  <c r="CB58" i="29" l="1"/>
  <c r="CA59" i="29"/>
  <c r="CA61" i="29" s="1"/>
  <c r="BZ25" i="29"/>
  <c r="BZ27" i="29" s="1"/>
  <c r="CA24" i="29"/>
  <c r="BY24" i="27"/>
  <c r="BX25" i="27"/>
  <c r="BX27" i="27" s="1"/>
  <c r="CA25" i="29" l="1"/>
  <c r="CA27" i="29" s="1"/>
  <c r="CB24" i="29"/>
  <c r="CC58" i="29"/>
  <c r="CB59" i="29"/>
  <c r="CB61" i="29" s="1"/>
  <c r="BZ24" i="27"/>
  <c r="BY25" i="27"/>
  <c r="BY27" i="27" s="1"/>
  <c r="CC59" i="29" l="1"/>
  <c r="CC61" i="29" s="1"/>
  <c r="CD58" i="29"/>
  <c r="CB25" i="29"/>
  <c r="CB27" i="29" s="1"/>
  <c r="CC24" i="29"/>
  <c r="CA24" i="27"/>
  <c r="BZ25" i="27"/>
  <c r="BZ27" i="27" s="1"/>
  <c r="CC25" i="29" l="1"/>
  <c r="CC27" i="29" s="1"/>
  <c r="CD24" i="29"/>
  <c r="CD59" i="29"/>
  <c r="CD61" i="29" s="1"/>
  <c r="CE58" i="29"/>
  <c r="CB24" i="27"/>
  <c r="CA25" i="27"/>
  <c r="CA27" i="27" s="1"/>
  <c r="CE59" i="29" l="1"/>
  <c r="CE61" i="29" s="1"/>
  <c r="CF58" i="29"/>
  <c r="CE24" i="29"/>
  <c r="CD25" i="29"/>
  <c r="CD27" i="29" s="1"/>
  <c r="CC24" i="27"/>
  <c r="CB25" i="27"/>
  <c r="CB27" i="27" s="1"/>
  <c r="CF24" i="29" l="1"/>
  <c r="CE25" i="29"/>
  <c r="CE27" i="29" s="1"/>
  <c r="CG58" i="29"/>
  <c r="CF59" i="29"/>
  <c r="CF61" i="29" s="1"/>
  <c r="CD24" i="27"/>
  <c r="CC25" i="27"/>
  <c r="CC27" i="27" s="1"/>
  <c r="CH58" i="29" l="1"/>
  <c r="CG59" i="29"/>
  <c r="CG61" i="29" s="1"/>
  <c r="CF25" i="29"/>
  <c r="CF27" i="29" s="1"/>
  <c r="CG24" i="29"/>
  <c r="CE24" i="27"/>
  <c r="CD25" i="27"/>
  <c r="CD27" i="27" s="1"/>
  <c r="CH24" i="29" l="1"/>
  <c r="CG25" i="29"/>
  <c r="CG27" i="29" s="1"/>
  <c r="CI58" i="29"/>
  <c r="CH59" i="29"/>
  <c r="CH61" i="29" s="1"/>
  <c r="CF24" i="27"/>
  <c r="CE25" i="27"/>
  <c r="CE27" i="27" s="1"/>
  <c r="CJ58" i="29" l="1"/>
  <c r="CI59" i="29"/>
  <c r="CI61" i="29" s="1"/>
  <c r="CI24" i="29"/>
  <c r="CH25" i="29"/>
  <c r="CH27" i="29" s="1"/>
  <c r="CG24" i="27"/>
  <c r="CF25" i="27"/>
  <c r="CF27" i="27" s="1"/>
  <c r="CI25" i="29" l="1"/>
  <c r="CI27" i="29" s="1"/>
  <c r="CJ24" i="29"/>
  <c r="CJ59" i="29"/>
  <c r="CJ61" i="29" s="1"/>
  <c r="CK58" i="29"/>
  <c r="CH24" i="27"/>
  <c r="CG25" i="27"/>
  <c r="CG27" i="27" s="1"/>
  <c r="CK59" i="29" l="1"/>
  <c r="CK61" i="29" s="1"/>
  <c r="CL58" i="29"/>
  <c r="CJ25" i="29"/>
  <c r="CJ27" i="29" s="1"/>
  <c r="CK24" i="29"/>
  <c r="CI24" i="27"/>
  <c r="CH25" i="27"/>
  <c r="CH27" i="27" s="1"/>
  <c r="CK25" i="29" l="1"/>
  <c r="CK27" i="29" s="1"/>
  <c r="CL24" i="29"/>
  <c r="CL59" i="29"/>
  <c r="CL61" i="29" s="1"/>
  <c r="CM58" i="29"/>
  <c r="CJ24" i="27"/>
  <c r="CI25" i="27"/>
  <c r="CI27" i="27" s="1"/>
  <c r="CM59" i="29" l="1"/>
  <c r="CM61" i="29" s="1"/>
  <c r="CN58" i="29"/>
  <c r="CL25" i="29"/>
  <c r="CL27" i="29" s="1"/>
  <c r="CM24" i="29"/>
  <c r="CK24" i="27"/>
  <c r="CJ25" i="27"/>
  <c r="CJ27" i="27" s="1"/>
  <c r="CN24" i="29" l="1"/>
  <c r="CM25" i="29"/>
  <c r="CM27" i="29" s="1"/>
  <c r="CO58" i="29"/>
  <c r="CN59" i="29"/>
  <c r="CN61" i="29" s="1"/>
  <c r="CL24" i="27"/>
  <c r="CK25" i="27"/>
  <c r="CK27" i="27" s="1"/>
  <c r="CP58" i="29" l="1"/>
  <c r="CO59" i="29"/>
  <c r="CO61" i="29" s="1"/>
  <c r="CN25" i="29"/>
  <c r="CN27" i="29" s="1"/>
  <c r="CO24" i="29"/>
  <c r="CM24" i="27"/>
  <c r="CL25" i="27"/>
  <c r="CL27" i="27" s="1"/>
  <c r="CP24" i="29" l="1"/>
  <c r="CO25" i="29"/>
  <c r="CO27" i="29" s="1"/>
  <c r="CP59" i="29"/>
  <c r="CP61" i="29" s="1"/>
  <c r="CQ58" i="29"/>
  <c r="CN24" i="27"/>
  <c r="CM25" i="27"/>
  <c r="CM27" i="27" s="1"/>
  <c r="CQ59" i="29" l="1"/>
  <c r="CQ61" i="29" s="1"/>
  <c r="CR58" i="29"/>
  <c r="CQ24" i="29"/>
  <c r="CP25" i="29"/>
  <c r="CP27" i="29" s="1"/>
  <c r="CO24" i="27"/>
  <c r="CN25" i="27"/>
  <c r="CN27" i="27" s="1"/>
  <c r="CR24" i="29" l="1"/>
  <c r="CQ25" i="29"/>
  <c r="CQ27" i="29" s="1"/>
  <c r="CS58" i="29"/>
  <c r="CR59" i="29"/>
  <c r="CR61" i="29" s="1"/>
  <c r="CP24" i="27"/>
  <c r="CO25" i="27"/>
  <c r="CO27" i="27" s="1"/>
  <c r="CT58" i="29" l="1"/>
  <c r="CS59" i="29"/>
  <c r="CS61" i="29" s="1"/>
  <c r="CS24" i="29"/>
  <c r="CR25" i="29"/>
  <c r="CR27" i="29" s="1"/>
  <c r="CQ24" i="27"/>
  <c r="CP25" i="27"/>
  <c r="CP27" i="27" s="1"/>
  <c r="CS25" i="29" l="1"/>
  <c r="CS27" i="29" s="1"/>
  <c r="CT24" i="29"/>
  <c r="CT59" i="29"/>
  <c r="CT61" i="29" s="1"/>
  <c r="CU58" i="29"/>
  <c r="CR24" i="27"/>
  <c r="CQ25" i="27"/>
  <c r="CQ27" i="27" s="1"/>
  <c r="CU59" i="29" l="1"/>
  <c r="CU61" i="29" s="1"/>
  <c r="CV58" i="29"/>
  <c r="CU24" i="29"/>
  <c r="CT25" i="29"/>
  <c r="CT27" i="29" s="1"/>
  <c r="CS24" i="27"/>
  <c r="CR25" i="27"/>
  <c r="CR27" i="27" s="1"/>
  <c r="CW58" i="29" l="1"/>
  <c r="CV59" i="29"/>
  <c r="CV61" i="29" s="1"/>
  <c r="CU25" i="29"/>
  <c r="CU27" i="29" s="1"/>
  <c r="CV24" i="29"/>
  <c r="CT24" i="27"/>
  <c r="CS25" i="27"/>
  <c r="CS27" i="27" s="1"/>
  <c r="CW24" i="29" l="1"/>
  <c r="CV25" i="29"/>
  <c r="CV27" i="29" s="1"/>
  <c r="CX58" i="29"/>
  <c r="CW59" i="29"/>
  <c r="CW61" i="29" s="1"/>
  <c r="CU24" i="27"/>
  <c r="CT25" i="27"/>
  <c r="CT27" i="27" s="1"/>
  <c r="CY58" i="29" l="1"/>
  <c r="CX59" i="29"/>
  <c r="CX61" i="29" s="1"/>
  <c r="CX24" i="29"/>
  <c r="CW25" i="29"/>
  <c r="CW27" i="29" s="1"/>
  <c r="CV24" i="27"/>
  <c r="CU25" i="27"/>
  <c r="CU27" i="27" s="1"/>
  <c r="CX25" i="29" l="1"/>
  <c r="CX27" i="29" s="1"/>
  <c r="CY24" i="29"/>
  <c r="CY59" i="29"/>
  <c r="CY61" i="29" s="1"/>
  <c r="CZ58" i="29"/>
  <c r="CW24" i="27"/>
  <c r="CV25" i="27"/>
  <c r="CV27" i="27" s="1"/>
  <c r="CZ59" i="29" l="1"/>
  <c r="CZ61" i="29" s="1"/>
  <c r="DA58" i="29"/>
  <c r="CZ24" i="29"/>
  <c r="CY25" i="29"/>
  <c r="CY27" i="29" s="1"/>
  <c r="CX24" i="27"/>
  <c r="CW25" i="27"/>
  <c r="CW27" i="27" s="1"/>
  <c r="DA24" i="29" l="1"/>
  <c r="CZ25" i="29"/>
  <c r="CZ27" i="29" s="1"/>
  <c r="DA59" i="29"/>
  <c r="DA61" i="29" s="1"/>
  <c r="DB58" i="29"/>
  <c r="CY24" i="27"/>
  <c r="CX25" i="27"/>
  <c r="CX27" i="27" s="1"/>
  <c r="DB59" i="29" l="1"/>
  <c r="DB61" i="29" s="1"/>
  <c r="DC58" i="29"/>
  <c r="DA25" i="29"/>
  <c r="DA27" i="29" s="1"/>
  <c r="DB24" i="29"/>
  <c r="CZ24" i="27"/>
  <c r="CY25" i="27"/>
  <c r="CY27" i="27" s="1"/>
  <c r="DC24" i="29" l="1"/>
  <c r="DB25" i="29"/>
  <c r="DB27" i="29" s="1"/>
  <c r="DC59" i="29"/>
  <c r="DC61" i="29" s="1"/>
  <c r="DD58" i="29"/>
  <c r="DA24" i="27"/>
  <c r="CZ25" i="27"/>
  <c r="CZ27" i="27" s="1"/>
  <c r="DE58" i="29" l="1"/>
  <c r="DD59" i="29"/>
  <c r="DD61" i="29" s="1"/>
  <c r="DC25" i="29"/>
  <c r="DC27" i="29" s="1"/>
  <c r="DD24" i="29"/>
  <c r="DB24" i="27"/>
  <c r="DA25" i="27"/>
  <c r="DA27" i="27" s="1"/>
  <c r="DD25" i="29" l="1"/>
  <c r="DD27" i="29" s="1"/>
  <c r="DE24" i="29"/>
  <c r="DF58" i="29"/>
  <c r="DE59" i="29"/>
  <c r="DE61" i="29" s="1"/>
  <c r="DC24" i="27"/>
  <c r="DB25" i="27"/>
  <c r="DB27" i="27" s="1"/>
  <c r="DF59" i="29" l="1"/>
  <c r="DF61" i="29" s="1"/>
  <c r="DG58" i="29"/>
  <c r="DF24" i="29"/>
  <c r="DE25" i="29"/>
  <c r="DE27" i="29" s="1"/>
  <c r="DD24" i="27"/>
  <c r="DC25" i="27"/>
  <c r="DC27" i="27" s="1"/>
  <c r="DG24" i="29" l="1"/>
  <c r="DF25" i="29"/>
  <c r="DF27" i="29" s="1"/>
  <c r="DG59" i="29"/>
  <c r="DG61" i="29" s="1"/>
  <c r="DH58" i="29"/>
  <c r="DE24" i="27"/>
  <c r="DD25" i="27"/>
  <c r="DD27" i="27" s="1"/>
  <c r="DI58" i="29" l="1"/>
  <c r="DH59" i="29"/>
  <c r="DH61" i="29" s="1"/>
  <c r="DG25" i="29"/>
  <c r="DG27" i="29" s="1"/>
  <c r="DH24" i="29"/>
  <c r="DF24" i="27"/>
  <c r="DE25" i="27"/>
  <c r="DE27" i="27" s="1"/>
  <c r="DH25" i="29" l="1"/>
  <c r="DH27" i="29" s="1"/>
  <c r="DI24" i="29"/>
  <c r="DI59" i="29"/>
  <c r="DI61" i="29" s="1"/>
  <c r="DJ58" i="29"/>
  <c r="DG24" i="27"/>
  <c r="DF25" i="27"/>
  <c r="DF27" i="27" s="1"/>
  <c r="DJ59" i="29" l="1"/>
  <c r="DJ61" i="29" s="1"/>
  <c r="DK58" i="29"/>
  <c r="DI25" i="29"/>
  <c r="DI27" i="29" s="1"/>
  <c r="DJ24" i="29"/>
  <c r="DH24" i="27"/>
  <c r="DG25" i="27"/>
  <c r="DG27" i="27" s="1"/>
  <c r="DK24" i="29" l="1"/>
  <c r="DJ25" i="29"/>
  <c r="DJ27" i="29" s="1"/>
  <c r="DK59" i="29"/>
  <c r="DK61" i="29" s="1"/>
  <c r="DL58" i="29"/>
  <c r="DI24" i="27"/>
  <c r="DH25" i="27"/>
  <c r="DH27" i="27" s="1"/>
  <c r="DM58" i="29" l="1"/>
  <c r="DL59" i="29"/>
  <c r="DL61" i="29" s="1"/>
  <c r="DL24" i="29"/>
  <c r="DK25" i="29"/>
  <c r="DK27" i="29" s="1"/>
  <c r="DJ24" i="27"/>
  <c r="DI25" i="27"/>
  <c r="DI27" i="27" s="1"/>
  <c r="DM24" i="29" l="1"/>
  <c r="DL25" i="29"/>
  <c r="DL27" i="29" s="1"/>
  <c r="DN58" i="29"/>
  <c r="DM59" i="29"/>
  <c r="DM61" i="29" s="1"/>
  <c r="DK24" i="27"/>
  <c r="DJ25" i="27"/>
  <c r="DJ27" i="27" s="1"/>
  <c r="DO58" i="29" l="1"/>
  <c r="DN59" i="29"/>
  <c r="DN61" i="29" s="1"/>
  <c r="DN24" i="29"/>
  <c r="DM25" i="29"/>
  <c r="DM27" i="29" s="1"/>
  <c r="DL24" i="27"/>
  <c r="DK25" i="27"/>
  <c r="DK27" i="27" s="1"/>
  <c r="DN25" i="29" l="1"/>
  <c r="DN27" i="29" s="1"/>
  <c r="DO24" i="29"/>
  <c r="DP58" i="29"/>
  <c r="DO59" i="29"/>
  <c r="DO61" i="29" s="1"/>
  <c r="DM24" i="27"/>
  <c r="DL25" i="27"/>
  <c r="DL27" i="27" s="1"/>
  <c r="DP59" i="29" l="1"/>
  <c r="DP61" i="29" s="1"/>
  <c r="DQ58" i="29"/>
  <c r="DP24" i="29"/>
  <c r="DO25" i="29"/>
  <c r="DO27" i="29" s="1"/>
  <c r="DN24" i="27"/>
  <c r="DM25" i="27"/>
  <c r="DM27" i="27" s="1"/>
  <c r="DP25" i="29" l="1"/>
  <c r="DP27" i="29" s="1"/>
  <c r="DQ24" i="29"/>
  <c r="DR58" i="29"/>
  <c r="DQ59" i="29"/>
  <c r="DQ61" i="29" s="1"/>
  <c r="DO24" i="27"/>
  <c r="DN25" i="27"/>
  <c r="DN27" i="27" s="1"/>
  <c r="DR59" i="29" l="1"/>
  <c r="DR61" i="29" s="1"/>
  <c r="DS58" i="29"/>
  <c r="DQ25" i="29"/>
  <c r="DQ27" i="29" s="1"/>
  <c r="DR24" i="29"/>
  <c r="DP24" i="27"/>
  <c r="DO25" i="27"/>
  <c r="DO27" i="27" s="1"/>
  <c r="DR25" i="29" l="1"/>
  <c r="DR27" i="29" s="1"/>
  <c r="DS24" i="29"/>
  <c r="DS59" i="29"/>
  <c r="DS61" i="29" s="1"/>
  <c r="DT58" i="29"/>
  <c r="DQ24" i="27"/>
  <c r="DP25" i="27"/>
  <c r="DP27" i="27" s="1"/>
  <c r="DU58" i="29" l="1"/>
  <c r="DT59" i="29"/>
  <c r="DT61" i="29" s="1"/>
  <c r="DS25" i="29"/>
  <c r="DS27" i="29" s="1"/>
  <c r="DT24" i="29"/>
  <c r="DR24" i="27"/>
  <c r="DQ25" i="27"/>
  <c r="DQ27" i="27" s="1"/>
  <c r="DU24" i="29" l="1"/>
  <c r="DT25" i="29"/>
  <c r="DT27" i="29" s="1"/>
  <c r="DV58" i="29"/>
  <c r="DU59" i="29"/>
  <c r="DU61" i="29" s="1"/>
  <c r="DS24" i="27"/>
  <c r="DR25" i="27"/>
  <c r="DR27" i="27" s="1"/>
  <c r="DV59" i="29" l="1"/>
  <c r="DV61" i="29" s="1"/>
  <c r="DW58" i="29"/>
  <c r="DV24" i="29"/>
  <c r="DU25" i="29"/>
  <c r="DU27" i="29" s="1"/>
  <c r="DT24" i="27"/>
  <c r="DS25" i="27"/>
  <c r="DS27" i="27" s="1"/>
  <c r="DW24" i="29" l="1"/>
  <c r="DV25" i="29"/>
  <c r="DV27" i="29" s="1"/>
  <c r="DW59" i="29"/>
  <c r="DW61" i="29" s="1"/>
  <c r="DX58" i="29"/>
  <c r="DU24" i="27"/>
  <c r="DT25" i="27"/>
  <c r="DT27" i="27" s="1"/>
  <c r="DY58" i="29" l="1"/>
  <c r="DX59" i="29"/>
  <c r="DX61" i="29" s="1"/>
  <c r="DX24" i="29"/>
  <c r="DW25" i="29"/>
  <c r="DW27" i="29" s="1"/>
  <c r="DV24" i="27"/>
  <c r="DU25" i="27"/>
  <c r="DU27" i="27" s="1"/>
  <c r="DY24" i="29" l="1"/>
  <c r="DX25" i="29"/>
  <c r="DX27" i="29" s="1"/>
  <c r="DZ58" i="29"/>
  <c r="DY59" i="29"/>
  <c r="DY61" i="29" s="1"/>
  <c r="DW24" i="27"/>
  <c r="DV25" i="27"/>
  <c r="DV27" i="27" s="1"/>
  <c r="DZ59" i="29" l="1"/>
  <c r="DZ61" i="29" s="1"/>
  <c r="EA58" i="29"/>
  <c r="DY25" i="29"/>
  <c r="DY27" i="29" s="1"/>
  <c r="DZ24" i="29"/>
  <c r="DX24" i="27"/>
  <c r="DW25" i="27"/>
  <c r="DW27" i="27" s="1"/>
  <c r="DZ25" i="29" l="1"/>
  <c r="DZ27" i="29" s="1"/>
  <c r="EA24" i="29"/>
  <c r="EA59" i="29"/>
  <c r="EA61" i="29" s="1"/>
  <c r="EB58" i="29"/>
  <c r="DY24" i="27"/>
  <c r="DX25" i="27"/>
  <c r="DX27" i="27" s="1"/>
  <c r="EC58" i="29" l="1"/>
  <c r="EB59" i="29"/>
  <c r="EB61" i="29" s="1"/>
  <c r="EA25" i="29"/>
  <c r="EA27" i="29" s="1"/>
  <c r="EB24" i="29"/>
  <c r="DZ24" i="27"/>
  <c r="DY25" i="27"/>
  <c r="DY27" i="27" s="1"/>
  <c r="EB25" i="29" l="1"/>
  <c r="EB27" i="29" s="1"/>
  <c r="EC24" i="29"/>
  <c r="ED58" i="29"/>
  <c r="EC59" i="29"/>
  <c r="EC61" i="29" s="1"/>
  <c r="EA24" i="27"/>
  <c r="DZ25" i="27"/>
  <c r="DZ27" i="27" s="1"/>
  <c r="EE58" i="29" l="1"/>
  <c r="ED59" i="29"/>
  <c r="ED61" i="29" s="1"/>
  <c r="ED24" i="29"/>
  <c r="EC25" i="29"/>
  <c r="EC27" i="29" s="1"/>
  <c r="EB24" i="27"/>
  <c r="EA25" i="27"/>
  <c r="EA27" i="27" s="1"/>
  <c r="ED25" i="29" l="1"/>
  <c r="ED27" i="29" s="1"/>
  <c r="EE24" i="29"/>
  <c r="EE59" i="29"/>
  <c r="EE61" i="29" s="1"/>
  <c r="EF58" i="29"/>
  <c r="EC24" i="27"/>
  <c r="EB25" i="27"/>
  <c r="EB27" i="27" s="1"/>
  <c r="EF59" i="29" l="1"/>
  <c r="EF61" i="29" s="1"/>
  <c r="EG58" i="29"/>
  <c r="EF24" i="29"/>
  <c r="EE25" i="29"/>
  <c r="EE27" i="29" s="1"/>
  <c r="ED24" i="27"/>
  <c r="EC25" i="27"/>
  <c r="EC27" i="27" s="1"/>
  <c r="EG24" i="29" l="1"/>
  <c r="EF25" i="29"/>
  <c r="EF27" i="29" s="1"/>
  <c r="EG59" i="29"/>
  <c r="EG61" i="29" s="1"/>
  <c r="EH58" i="29"/>
  <c r="EE24" i="27"/>
  <c r="ED25" i="27"/>
  <c r="ED27" i="27" s="1"/>
  <c r="EH59" i="29" l="1"/>
  <c r="EH61" i="29" s="1"/>
  <c r="EI58" i="29"/>
  <c r="EG25" i="29"/>
  <c r="EG27" i="29" s="1"/>
  <c r="EH24" i="29"/>
  <c r="EF24" i="27"/>
  <c r="EE25" i="27"/>
  <c r="EE27" i="27" s="1"/>
  <c r="EI24" i="29" l="1"/>
  <c r="EH25" i="29"/>
  <c r="EH27" i="29" s="1"/>
  <c r="EI59" i="29"/>
  <c r="EI61" i="29" s="1"/>
  <c r="EJ58" i="29"/>
  <c r="EG24" i="27"/>
  <c r="EF25" i="27"/>
  <c r="EF27" i="27" s="1"/>
  <c r="EK58" i="29" l="1"/>
  <c r="EJ59" i="29"/>
  <c r="EJ61" i="29" s="1"/>
  <c r="EI25" i="29"/>
  <c r="EI27" i="29" s="1"/>
  <c r="EJ24" i="29"/>
  <c r="EH24" i="27"/>
  <c r="EG25" i="27"/>
  <c r="EG27" i="27" s="1"/>
  <c r="EK24" i="29" l="1"/>
  <c r="EJ25" i="29"/>
  <c r="EJ27" i="29" s="1"/>
  <c r="EL58" i="29"/>
  <c r="EK59" i="29"/>
  <c r="EK61" i="29" s="1"/>
  <c r="EI24" i="27"/>
  <c r="EH25" i="27"/>
  <c r="EH27" i="27" s="1"/>
  <c r="EL59" i="29" l="1"/>
  <c r="EL61" i="29" s="1"/>
  <c r="EM58" i="29"/>
  <c r="EL24" i="29"/>
  <c r="EK25" i="29"/>
  <c r="EK27" i="29" s="1"/>
  <c r="EJ24" i="27"/>
  <c r="EI25" i="27"/>
  <c r="EI27" i="27" s="1"/>
  <c r="EL25" i="29" l="1"/>
  <c r="EL27" i="29" s="1"/>
  <c r="EM24" i="29"/>
  <c r="EN58" i="29"/>
  <c r="EM59" i="29"/>
  <c r="EM61" i="29" s="1"/>
  <c r="EK24" i="27"/>
  <c r="EJ25" i="27"/>
  <c r="EJ27" i="27" s="1"/>
  <c r="EO58" i="29" l="1"/>
  <c r="EN59" i="29"/>
  <c r="EN61" i="29" s="1"/>
  <c r="EM25" i="29"/>
  <c r="EM27" i="29" s="1"/>
  <c r="EN24" i="29"/>
  <c r="EL24" i="27"/>
  <c r="EK25" i="27"/>
  <c r="EK27" i="27" s="1"/>
  <c r="EO24" i="29" l="1"/>
  <c r="EN25" i="29"/>
  <c r="EN27" i="29" s="1"/>
  <c r="EO59" i="29"/>
  <c r="EO61" i="29" s="1"/>
  <c r="EP58" i="29"/>
  <c r="EM24" i="27"/>
  <c r="EL25" i="27"/>
  <c r="EL27" i="27" s="1"/>
  <c r="EP59" i="29" l="1"/>
  <c r="EP61" i="29" s="1"/>
  <c r="EQ58" i="29"/>
  <c r="EO25" i="29"/>
  <c r="EO27" i="29" s="1"/>
  <c r="EP24" i="29"/>
  <c r="EN24" i="27"/>
  <c r="EM25" i="27"/>
  <c r="EM27" i="27" s="1"/>
  <c r="EQ24" i="29" l="1"/>
  <c r="EP25" i="29"/>
  <c r="EP27" i="29" s="1"/>
  <c r="EQ59" i="29"/>
  <c r="EQ61" i="29" s="1"/>
  <c r="ER58" i="29"/>
  <c r="EO24" i="27"/>
  <c r="EN25" i="27"/>
  <c r="EN27" i="27" s="1"/>
  <c r="ES58" i="29" l="1"/>
  <c r="ER59" i="29"/>
  <c r="ER61" i="29" s="1"/>
  <c r="ER24" i="29"/>
  <c r="EQ25" i="29"/>
  <c r="EQ27" i="29" s="1"/>
  <c r="EP24" i="27"/>
  <c r="EO25" i="27"/>
  <c r="EO27" i="27" s="1"/>
  <c r="ER25" i="29" l="1"/>
  <c r="ER27" i="29" s="1"/>
  <c r="ES24" i="29"/>
  <c r="ET58" i="29"/>
  <c r="ES59" i="29"/>
  <c r="ES61" i="29" s="1"/>
  <c r="EQ24" i="27"/>
  <c r="EP25" i="27"/>
  <c r="EP27" i="27" s="1"/>
  <c r="EU58" i="29" l="1"/>
  <c r="ET59" i="29"/>
  <c r="ET61" i="29" s="1"/>
  <c r="ET24" i="29"/>
  <c r="ES25" i="29"/>
  <c r="ES27" i="29" s="1"/>
  <c r="ER24" i="27"/>
  <c r="EQ25" i="27"/>
  <c r="EQ27" i="27" s="1"/>
  <c r="EU24" i="29" l="1"/>
  <c r="ET25" i="29"/>
  <c r="ET27" i="29" s="1"/>
  <c r="EV58" i="29"/>
  <c r="EU59" i="29"/>
  <c r="EU61" i="29" s="1"/>
  <c r="ES24" i="27"/>
  <c r="ER25" i="27"/>
  <c r="ER27" i="27" s="1"/>
  <c r="EV59" i="29" l="1"/>
  <c r="EV61" i="29" s="1"/>
  <c r="EW58" i="29"/>
  <c r="EU25" i="29"/>
  <c r="EU27" i="29" s="1"/>
  <c r="EV24" i="29"/>
  <c r="ET24" i="27"/>
  <c r="ES25" i="27"/>
  <c r="ES27" i="27" s="1"/>
  <c r="EV25" i="29" l="1"/>
  <c r="EV27" i="29" s="1"/>
  <c r="EW24" i="29"/>
  <c r="EW59" i="29"/>
  <c r="EW61" i="29" s="1"/>
  <c r="EX58" i="29"/>
  <c r="EU24" i="27"/>
  <c r="ET25" i="27"/>
  <c r="ET27" i="27" s="1"/>
  <c r="EX59" i="29" l="1"/>
  <c r="EX61" i="29" s="1"/>
  <c r="EY58" i="29"/>
  <c r="EW25" i="29"/>
  <c r="EW27" i="29" s="1"/>
  <c r="EX24" i="29"/>
  <c r="EV24" i="27"/>
  <c r="EU25" i="27"/>
  <c r="EU27" i="27" s="1"/>
  <c r="EX25" i="29" l="1"/>
  <c r="EX27" i="29" s="1"/>
  <c r="EY24" i="29"/>
  <c r="EY59" i="29"/>
  <c r="EY61" i="29" s="1"/>
  <c r="EZ58" i="29"/>
  <c r="EW24" i="27"/>
  <c r="EV25" i="27"/>
  <c r="EV27" i="27" s="1"/>
  <c r="FA58" i="29" l="1"/>
  <c r="EZ59" i="29"/>
  <c r="EZ61" i="29" s="1"/>
  <c r="EZ24" i="29"/>
  <c r="EY25" i="29"/>
  <c r="EY27" i="29" s="1"/>
  <c r="EX24" i="27"/>
  <c r="EW25" i="27"/>
  <c r="EW27" i="27" s="1"/>
  <c r="FA24" i="29" l="1"/>
  <c r="EZ25" i="29"/>
  <c r="EZ27" i="29" s="1"/>
  <c r="FB58" i="29"/>
  <c r="FA59" i="29"/>
  <c r="FA61" i="29" s="1"/>
  <c r="EY24" i="27"/>
  <c r="EX25" i="27"/>
  <c r="EX27" i="27" s="1"/>
  <c r="FB59" i="29" l="1"/>
  <c r="FB61" i="29" s="1"/>
  <c r="FC58" i="29"/>
  <c r="FB24" i="29"/>
  <c r="FA25" i="29"/>
  <c r="FA27" i="29" s="1"/>
  <c r="EZ24" i="27"/>
  <c r="EY25" i="27"/>
  <c r="EY27" i="27" s="1"/>
  <c r="FC24" i="29" l="1"/>
  <c r="FB25" i="29"/>
  <c r="FB27" i="29" s="1"/>
  <c r="FC59" i="29"/>
  <c r="FC61" i="29" s="1"/>
  <c r="FD58" i="29"/>
  <c r="FA24" i="27"/>
  <c r="EZ25" i="27"/>
  <c r="EZ27" i="27" s="1"/>
  <c r="FE58" i="29" l="1"/>
  <c r="FD59" i="29"/>
  <c r="FD61" i="29" s="1"/>
  <c r="FD24" i="29"/>
  <c r="FC25" i="29"/>
  <c r="FC27" i="29" s="1"/>
  <c r="FB24" i="27"/>
  <c r="FA25" i="27"/>
  <c r="FA27" i="27" s="1"/>
  <c r="FD25" i="29" l="1"/>
  <c r="FD27" i="29" s="1"/>
  <c r="FE24" i="29"/>
  <c r="FF58" i="29"/>
  <c r="FE59" i="29"/>
  <c r="FE61" i="29" s="1"/>
  <c r="FC24" i="27"/>
  <c r="FB25" i="27"/>
  <c r="FB27" i="27" s="1"/>
  <c r="FF59" i="29" l="1"/>
  <c r="FF61" i="29" s="1"/>
  <c r="FG58" i="29"/>
  <c r="FE25" i="29"/>
  <c r="FE27" i="29" s="1"/>
  <c r="FF24" i="29"/>
  <c r="FD24" i="27"/>
  <c r="FC25" i="27"/>
  <c r="FC27" i="27" s="1"/>
  <c r="FF25" i="29" l="1"/>
  <c r="FF27" i="29" s="1"/>
  <c r="FG24" i="29"/>
  <c r="FG59" i="29"/>
  <c r="FG61" i="29" s="1"/>
  <c r="FH58" i="29"/>
  <c r="FE24" i="27"/>
  <c r="FD25" i="27"/>
  <c r="FD27" i="27" s="1"/>
  <c r="FI58" i="29" l="1"/>
  <c r="FH59" i="29"/>
  <c r="FH61" i="29" s="1"/>
  <c r="FG25" i="29"/>
  <c r="FG27" i="29" s="1"/>
  <c r="FH24" i="29"/>
  <c r="FF24" i="27"/>
  <c r="FE25" i="27"/>
  <c r="FE27" i="27" s="1"/>
  <c r="FI24" i="29" l="1"/>
  <c r="FH25" i="29"/>
  <c r="FH27" i="29" s="1"/>
  <c r="FJ58" i="29"/>
  <c r="FI59" i="29"/>
  <c r="FI61" i="29" s="1"/>
  <c r="FG24" i="27"/>
  <c r="FF25" i="27"/>
  <c r="FF27" i="27" s="1"/>
  <c r="FK58" i="29" l="1"/>
  <c r="FJ59" i="29"/>
  <c r="FJ61" i="29" s="1"/>
  <c r="FJ24" i="29"/>
  <c r="FI25" i="29"/>
  <c r="FI27" i="29" s="1"/>
  <c r="FH24" i="27"/>
  <c r="FG25" i="27"/>
  <c r="FG27" i="27" s="1"/>
  <c r="FJ25" i="29" l="1"/>
  <c r="FJ27" i="29" s="1"/>
  <c r="FK24" i="29"/>
  <c r="FK59" i="29"/>
  <c r="FK61" i="29" s="1"/>
  <c r="FL58" i="29"/>
  <c r="FI24" i="27"/>
  <c r="FH25" i="27"/>
  <c r="FH27" i="27" s="1"/>
  <c r="FL59" i="29" l="1"/>
  <c r="FL61" i="29" s="1"/>
  <c r="FM58" i="29"/>
  <c r="FL24" i="29"/>
  <c r="FK25" i="29"/>
  <c r="FK27" i="29" s="1"/>
  <c r="FJ24" i="27"/>
  <c r="FI25" i="27"/>
  <c r="FI27" i="27" s="1"/>
  <c r="FM24" i="29" l="1"/>
  <c r="FL25" i="29"/>
  <c r="FL27" i="29" s="1"/>
  <c r="FM59" i="29"/>
  <c r="FM61" i="29" s="1"/>
  <c r="FN58" i="29"/>
  <c r="FK24" i="27"/>
  <c r="FJ25" i="27"/>
  <c r="FJ27" i="27" s="1"/>
  <c r="FN59" i="29" l="1"/>
  <c r="FN61" i="29" s="1"/>
  <c r="FO58" i="29"/>
  <c r="FM25" i="29"/>
  <c r="FM27" i="29" s="1"/>
  <c r="FN24" i="29"/>
  <c r="FL24" i="27"/>
  <c r="FK25" i="27"/>
  <c r="FK27" i="27" s="1"/>
  <c r="FN25" i="29" l="1"/>
  <c r="FN27" i="29" s="1"/>
  <c r="FO24" i="29"/>
  <c r="FO59" i="29"/>
  <c r="FO61" i="29" s="1"/>
  <c r="FP58" i="29"/>
  <c r="FM24" i="27"/>
  <c r="FL25" i="27"/>
  <c r="FL27" i="27" s="1"/>
  <c r="FQ58" i="29" l="1"/>
  <c r="FP59" i="29"/>
  <c r="FP61" i="29" s="1"/>
  <c r="FO25" i="29"/>
  <c r="FO27" i="29" s="1"/>
  <c r="FP24" i="29"/>
  <c r="FN24" i="27"/>
  <c r="FM25" i="27"/>
  <c r="FM27" i="27" s="1"/>
  <c r="FP25" i="29" l="1"/>
  <c r="FP27" i="29" s="1"/>
  <c r="FQ24" i="29"/>
  <c r="FR58" i="29"/>
  <c r="FQ59" i="29"/>
  <c r="FQ61" i="29" s="1"/>
  <c r="FO24" i="27"/>
  <c r="FN25" i="27"/>
  <c r="FN27" i="27" s="1"/>
  <c r="FR59" i="29" l="1"/>
  <c r="FR61" i="29" s="1"/>
  <c r="FS58" i="29"/>
  <c r="FR24" i="29"/>
  <c r="FQ25" i="29"/>
  <c r="FQ27" i="29" s="1"/>
  <c r="FP24" i="27"/>
  <c r="FO25" i="27"/>
  <c r="FO27" i="27" s="1"/>
  <c r="FS24" i="29" l="1"/>
  <c r="FR25" i="29"/>
  <c r="FR27" i="29" s="1"/>
  <c r="FS59" i="29"/>
  <c r="FS61" i="29" s="1"/>
  <c r="FT58" i="29"/>
  <c r="FQ24" i="27"/>
  <c r="FP25" i="27"/>
  <c r="FP27" i="27" s="1"/>
  <c r="FU58" i="29" l="1"/>
  <c r="FT59" i="29"/>
  <c r="FT61" i="29" s="1"/>
  <c r="FS25" i="29"/>
  <c r="FS27" i="29" s="1"/>
  <c r="FT24" i="29"/>
  <c r="FR24" i="27"/>
  <c r="FQ25" i="27"/>
  <c r="FQ27" i="27" s="1"/>
  <c r="FT25" i="29" l="1"/>
  <c r="FT27" i="29" s="1"/>
  <c r="FU24" i="29"/>
  <c r="FV59" i="29"/>
  <c r="FV61" i="29" s="1"/>
  <c r="FU59" i="29"/>
  <c r="FU61" i="29" s="1"/>
  <c r="FS24" i="27"/>
  <c r="FR25" i="27"/>
  <c r="FR27" i="27" s="1"/>
  <c r="FU25" i="29" l="1"/>
  <c r="FU27" i="29" s="1"/>
  <c r="FV24" i="29"/>
  <c r="Y31" i="29"/>
  <c r="FT24" i="27"/>
  <c r="FS25" i="27"/>
  <c r="FS27" i="27" s="1"/>
  <c r="FW24" i="29" l="1"/>
  <c r="FV25" i="29"/>
  <c r="FV27" i="29" s="1"/>
  <c r="FU24" i="27"/>
  <c r="FT25" i="27"/>
  <c r="FT27" i="27" s="1"/>
  <c r="FX24" i="29" l="1"/>
  <c r="FW25" i="29"/>
  <c r="FW27" i="29" s="1"/>
  <c r="FU25" i="27"/>
  <c r="FU27" i="27" s="1"/>
  <c r="FV24" i="27"/>
  <c r="Y31" i="27"/>
  <c r="FX25" i="29" l="1"/>
  <c r="FX27" i="29" s="1"/>
  <c r="FY24" i="29"/>
  <c r="FW24" i="27"/>
  <c r="FV25" i="27"/>
  <c r="FV27" i="27" s="1"/>
  <c r="FZ24" i="29" l="1"/>
  <c r="FY25" i="29"/>
  <c r="FY27" i="29" s="1"/>
  <c r="FW25" i="27"/>
  <c r="FW27" i="27" s="1"/>
  <c r="FX24" i="27"/>
  <c r="FZ25" i="29" l="1"/>
  <c r="FZ27" i="29" s="1"/>
  <c r="GA24" i="29"/>
  <c r="FY24" i="27"/>
  <c r="FX25" i="27"/>
  <c r="FX27" i="27" s="1"/>
  <c r="GB24" i="29" l="1"/>
  <c r="GA25" i="29"/>
  <c r="GA27" i="29" s="1"/>
  <c r="FY25" i="27"/>
  <c r="FY27" i="27" s="1"/>
  <c r="FZ24" i="27"/>
  <c r="GB25" i="29" l="1"/>
  <c r="GB27" i="29" s="1"/>
  <c r="GC24" i="29"/>
  <c r="FZ25" i="27"/>
  <c r="FZ27" i="27" s="1"/>
  <c r="GA24" i="27"/>
  <c r="GC25" i="29" l="1"/>
  <c r="GC27" i="29" s="1"/>
  <c r="GD24" i="29"/>
  <c r="GA25" i="27"/>
  <c r="GA27" i="27" s="1"/>
  <c r="GB24" i="27"/>
  <c r="GD25" i="29" l="1"/>
  <c r="GD27" i="29" s="1"/>
  <c r="GE24" i="29"/>
  <c r="GE25" i="29" s="1"/>
  <c r="GE27" i="29" s="1"/>
  <c r="GB25" i="27"/>
  <c r="GB27" i="27" s="1"/>
  <c r="GC24" i="27"/>
  <c r="GD24" i="27" l="1"/>
  <c r="GC25" i="27"/>
  <c r="GC27" i="27" s="1"/>
  <c r="GD25" i="27" l="1"/>
  <c r="GD27" i="27" s="1"/>
  <c r="GE24" i="27"/>
  <c r="GE25" i="27" s="1"/>
  <c r="GE27" i="27" s="1"/>
</calcChain>
</file>

<file path=xl/sharedStrings.xml><?xml version="1.0" encoding="utf-8"?>
<sst xmlns="http://schemas.openxmlformats.org/spreadsheetml/2006/main" count="897" uniqueCount="95">
  <si>
    <t>Poids :</t>
  </si>
  <si>
    <t>IMC :</t>
  </si>
  <si>
    <t>Diast :</t>
  </si>
  <si>
    <t>Pouls :</t>
  </si>
  <si>
    <t>Séance de vélo d'entraînement à fréquence constante</t>
  </si>
  <si>
    <t>watts</t>
  </si>
  <si>
    <t>Pmax :</t>
  </si>
  <si>
    <t>Mmaigre :</t>
  </si>
  <si>
    <t>Mgraisse :</t>
  </si>
  <si>
    <t>M1</t>
  </si>
  <si>
    <t>M2</t>
  </si>
  <si>
    <t>M3</t>
  </si>
  <si>
    <t>Moy</t>
  </si>
  <si>
    <t>Arythmie :</t>
  </si>
  <si>
    <t>Matin</t>
  </si>
  <si>
    <t>Midi</t>
  </si>
  <si>
    <t>Soir</t>
  </si>
  <si>
    <t>Cardensiel 1,25</t>
  </si>
  <si>
    <t>1 cp</t>
  </si>
  <si>
    <t>Kardegic 160</t>
  </si>
  <si>
    <t>1 sachet</t>
  </si>
  <si>
    <t>Plavix 75</t>
  </si>
  <si>
    <t>Previscan 20</t>
  </si>
  <si>
    <t>Inexium 20</t>
  </si>
  <si>
    <t>Crestor 10</t>
  </si>
  <si>
    <t>Sieste</t>
  </si>
  <si>
    <t xml:space="preserve">Nb pas : </t>
  </si>
  <si>
    <t>Tps à Fc :</t>
  </si>
  <si>
    <t>Vmoy :</t>
  </si>
  <si>
    <t>Durée :</t>
  </si>
  <si>
    <t>bpm et</t>
  </si>
  <si>
    <t>rpm</t>
  </si>
  <si>
    <t>Perindopril 2</t>
  </si>
  <si>
    <t>Sys :</t>
  </si>
  <si>
    <t>Dias :</t>
  </si>
  <si>
    <t>Puls :</t>
  </si>
  <si>
    <t>Aryth :</t>
  </si>
  <si>
    <t>Kg</t>
  </si>
  <si>
    <t>%</t>
  </si>
  <si>
    <t>Nom :</t>
  </si>
  <si>
    <t>Prénom :</t>
  </si>
  <si>
    <t>Né(e) le :</t>
  </si>
  <si>
    <t>Âge :</t>
  </si>
  <si>
    <t>Date du jour :</t>
  </si>
  <si>
    <t>et</t>
  </si>
  <si>
    <t>an(s)</t>
  </si>
  <si>
    <t>IMG :</t>
  </si>
  <si>
    <t>INR :</t>
  </si>
  <si>
    <t>TP :</t>
  </si>
  <si>
    <t xml:space="preserve"> mois</t>
  </si>
  <si>
    <t xml:space="preserve"> jour(s)</t>
  </si>
  <si>
    <t>Sexe :</t>
  </si>
  <si>
    <t>Lever :</t>
  </si>
  <si>
    <t>Coucher :</t>
  </si>
  <si>
    <t>Hd:</t>
  </si>
  <si>
    <t>H :</t>
  </si>
  <si>
    <t>Hdébut :</t>
  </si>
  <si>
    <t>Hfin :</t>
  </si>
  <si>
    <t>Sommeil</t>
  </si>
  <si>
    <t>Durée nuit :</t>
  </si>
  <si>
    <t>Total :</t>
  </si>
  <si>
    <t>Marche en ext.</t>
  </si>
  <si>
    <t>Déniv. :</t>
  </si>
  <si>
    <t>Dist(km) :</t>
  </si>
  <si>
    <t>Pm/tps effort :</t>
  </si>
  <si>
    <t>Pm/tps total :</t>
  </si>
  <si>
    <t>pendant</t>
  </si>
  <si>
    <t>minutes.</t>
  </si>
  <si>
    <t>Moyenne du</t>
  </si>
  <si>
    <t>jour</t>
  </si>
  <si>
    <t>15 gouttes</t>
  </si>
  <si>
    <t>Préparation Weleda C466</t>
  </si>
  <si>
    <t>Préparation Weleda C472</t>
  </si>
  <si>
    <t>Kcal. :</t>
  </si>
  <si>
    <t>Kcal</t>
  </si>
  <si>
    <t>Calories dépensées (Kcal) :</t>
  </si>
  <si>
    <t>Temps d'activités physiques :</t>
  </si>
  <si>
    <t>T à P&gt;=100w :</t>
  </si>
  <si>
    <t>T à P&gt;=110w :</t>
  </si>
  <si>
    <t>T à P&gt;=120w :</t>
  </si>
  <si>
    <t>T à P&gt;=130w :</t>
  </si>
  <si>
    <t>T à P&gt;=140w :</t>
  </si>
  <si>
    <t>T à P&gt;=80w :</t>
  </si>
  <si>
    <t>T à P&gt;=90w :</t>
  </si>
  <si>
    <t>Dernier contrôle TP/INR le :</t>
  </si>
  <si>
    <t>Prochain le :</t>
  </si>
  <si>
    <t>Il y a :</t>
  </si>
  <si>
    <t>Taille (cm) :</t>
  </si>
  <si>
    <t>Longueur de pas (m) :</t>
  </si>
  <si>
    <t>jours</t>
  </si>
  <si>
    <t xml:space="preserve">Contrôle TP/INR tous les </t>
  </si>
  <si>
    <t>jr</t>
  </si>
  <si>
    <t>G</t>
  </si>
  <si>
    <t>D</t>
  </si>
  <si>
    <t>Début du suivi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</si>
</sst>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0.0"/>
    <numFmt numFmtId="165" formatCode="h:mm;@"/>
    <numFmt numFmtId="166" formatCode="[$-F800]dddd\,\ mmmm\ dd\,\ yyyy"/>
    <numFmt numFmtId="168" formatCode="0.000"/>
    <numFmt numFmtId="169" formatCode="dd/mm/yy;@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sz val="5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4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6"/>
      <color theme="1"/>
      <name val="Calibri"/>
      <family val="2"/>
      <scheme val="minor"/>
    </font>
    <font>
      <b/>
      <sz val="8"/>
      <color rgb="FFFF0000"/>
      <name val="Calibri"/>
      <family val="2"/>
      <scheme val="minor"/>
    </font>
  </fonts>
  <fills count="4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7030A0"/>
        <bgColor indexed="64"/>
      </patternFill>
    </fill>
  </fills>
  <borders count="6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auto="1"/>
      </left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ck">
        <color auto="1"/>
      </top>
      <bottom/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ck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Dashed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mediumDashed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/>
      <bottom style="mediumDashed">
        <color auto="1"/>
      </bottom>
      <diagonal/>
    </border>
    <border>
      <left/>
      <right/>
      <top/>
      <bottom style="mediumDashed">
        <color auto="1"/>
      </bottom>
      <diagonal/>
    </border>
    <border>
      <left/>
      <right style="thick">
        <color auto="1"/>
      </right>
      <top/>
      <bottom style="mediumDashed">
        <color auto="1"/>
      </bottom>
      <diagonal/>
    </border>
    <border>
      <left/>
      <right style="thick">
        <color auto="1"/>
      </right>
      <top style="thin">
        <color auto="1"/>
      </top>
      <bottom style="mediumDashed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 style="double">
        <color auto="1"/>
      </left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/>
      <diagonal/>
    </border>
    <border>
      <left style="thick">
        <color auto="1"/>
      </left>
      <right/>
      <top/>
      <bottom style="thin">
        <color auto="1"/>
      </bottom>
      <diagonal/>
    </border>
    <border>
      <left style="thin">
        <color auto="1"/>
      </left>
      <right style="thick">
        <color auto="1"/>
      </right>
      <top style="double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double">
        <color auto="1"/>
      </bottom>
      <diagonal/>
    </border>
    <border>
      <left style="hair">
        <color auto="1"/>
      </left>
      <right style="mediumDashed">
        <color auto="1"/>
      </right>
      <top style="hair">
        <color auto="1"/>
      </top>
      <bottom style="hair">
        <color auto="1"/>
      </bottom>
      <diagonal/>
    </border>
    <border>
      <left style="mediumDashed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9" fillId="0" borderId="0" applyNumberFormat="0" applyFill="0" applyBorder="0" applyAlignment="0" applyProtection="0"/>
  </cellStyleXfs>
  <cellXfs count="318">
    <xf numFmtId="0" fontId="0" fillId="0" borderId="0" xfId="0"/>
    <xf numFmtId="0" fontId="0" fillId="0" borderId="0" xfId="0" applyAlignment="1">
      <alignment horizontal="right"/>
    </xf>
    <xf numFmtId="0" fontId="20" fillId="0" borderId="14" xfId="0" applyFont="1" applyBorder="1" applyAlignment="1" applyProtection="1">
      <alignment horizontal="center" vertical="center"/>
    </xf>
    <xf numFmtId="0" fontId="20" fillId="0" borderId="22" xfId="0" applyFont="1" applyBorder="1" applyAlignment="1" applyProtection="1">
      <alignment horizontal="center" vertical="center"/>
    </xf>
    <xf numFmtId="0" fontId="0" fillId="0" borderId="11" xfId="0" applyBorder="1" applyProtection="1"/>
    <xf numFmtId="0" fontId="0" fillId="0" borderId="0" xfId="0" applyBorder="1" applyProtection="1"/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 applyProtection="1">
      <alignment vertical="center"/>
    </xf>
    <xf numFmtId="0" fontId="0" fillId="0" borderId="20" xfId="0" applyBorder="1" applyAlignment="1" applyProtection="1">
      <alignment vertical="center"/>
    </xf>
    <xf numFmtId="0" fontId="0" fillId="0" borderId="34" xfId="0" applyBorder="1" applyProtection="1"/>
    <xf numFmtId="0" fontId="0" fillId="0" borderId="0" xfId="0" applyProtection="1"/>
    <xf numFmtId="0" fontId="0" fillId="0" borderId="10" xfId="0" applyBorder="1" applyAlignment="1" applyProtection="1">
      <alignment vertical="center"/>
    </xf>
    <xf numFmtId="0" fontId="0" fillId="0" borderId="35" xfId="0" applyBorder="1" applyProtection="1"/>
    <xf numFmtId="0" fontId="0" fillId="0" borderId="10" xfId="0" applyBorder="1" applyProtection="1"/>
    <xf numFmtId="0" fontId="0" fillId="0" borderId="21" xfId="0" applyBorder="1" applyAlignment="1" applyProtection="1">
      <alignment horizontal="left"/>
    </xf>
    <xf numFmtId="0" fontId="0" fillId="0" borderId="24" xfId="0" applyBorder="1" applyAlignment="1" applyProtection="1">
      <alignment horizontal="left"/>
    </xf>
    <xf numFmtId="0" fontId="0" fillId="0" borderId="17" xfId="0" applyBorder="1" applyAlignment="1" applyProtection="1">
      <alignment horizontal="left"/>
    </xf>
    <xf numFmtId="0" fontId="0" fillId="0" borderId="25" xfId="0" applyBorder="1" applyAlignment="1" applyProtection="1">
      <alignment horizontal="left"/>
    </xf>
    <xf numFmtId="0" fontId="0" fillId="0" borderId="18" xfId="0" applyBorder="1" applyAlignment="1" applyProtection="1">
      <alignment horizontal="left"/>
    </xf>
    <xf numFmtId="0" fontId="0" fillId="0" borderId="26" xfId="0" applyBorder="1" applyAlignment="1" applyProtection="1">
      <alignment horizontal="left"/>
    </xf>
    <xf numFmtId="0" fontId="0" fillId="0" borderId="19" xfId="0" applyBorder="1" applyAlignment="1" applyProtection="1">
      <alignment horizontal="left"/>
    </xf>
    <xf numFmtId="0" fontId="0" fillId="0" borderId="27" xfId="0" applyBorder="1" applyAlignment="1" applyProtection="1">
      <alignment horizontal="left"/>
    </xf>
    <xf numFmtId="0" fontId="0" fillId="0" borderId="20" xfId="0" applyBorder="1" applyProtection="1"/>
    <xf numFmtId="0" fontId="0" fillId="0" borderId="0" xfId="0" applyBorder="1" applyAlignment="1"/>
    <xf numFmtId="0" fontId="0" fillId="0" borderId="36" xfId="0" applyBorder="1" applyAlignment="1">
      <alignment horizontal="center" vertical="center"/>
    </xf>
    <xf numFmtId="0" fontId="23" fillId="0" borderId="11" xfId="0" applyFont="1" applyBorder="1" applyProtection="1"/>
    <xf numFmtId="0" fontId="23" fillId="0" borderId="12" xfId="0" applyFont="1" applyBorder="1" applyProtection="1"/>
    <xf numFmtId="0" fontId="23" fillId="0" borderId="0" xfId="0" applyFont="1" applyBorder="1" applyProtection="1"/>
    <xf numFmtId="0" fontId="20" fillId="0" borderId="40" xfId="0" applyFont="1" applyBorder="1" applyAlignment="1" applyProtection="1">
      <alignment horizontal="center" vertical="center"/>
    </xf>
    <xf numFmtId="0" fontId="0" fillId="0" borderId="0" xfId="0" applyAlignment="1"/>
    <xf numFmtId="0" fontId="23" fillId="34" borderId="13" xfId="0" applyFont="1" applyFill="1" applyBorder="1" applyAlignment="1" applyProtection="1">
      <alignment horizontal="center" vertical="center" textRotation="90"/>
      <protection locked="0"/>
    </xf>
    <xf numFmtId="0" fontId="23" fillId="34" borderId="23" xfId="0" applyFont="1" applyFill="1" applyBorder="1" applyAlignment="1" applyProtection="1">
      <alignment horizontal="center" vertical="center" textRotation="90"/>
      <protection locked="0"/>
    </xf>
    <xf numFmtId="0" fontId="23" fillId="34" borderId="39" xfId="0" applyFont="1" applyFill="1" applyBorder="1" applyAlignment="1" applyProtection="1">
      <alignment horizontal="center" vertical="center" textRotation="90"/>
      <protection locked="0"/>
    </xf>
    <xf numFmtId="0" fontId="18" fillId="0" borderId="0" xfId="0" applyFont="1" applyAlignment="1"/>
    <xf numFmtId="14" fontId="0" fillId="0" borderId="0" xfId="0" applyNumberFormat="1"/>
    <xf numFmtId="0" fontId="18" fillId="0" borderId="10" xfId="0" applyFont="1" applyBorder="1" applyProtection="1"/>
    <xf numFmtId="0" fontId="22" fillId="0" borderId="0" xfId="0" applyFont="1" applyBorder="1" applyAlignment="1" applyProtection="1">
      <alignment horizontal="left" vertical="center"/>
    </xf>
    <xf numFmtId="0" fontId="18" fillId="0" borderId="0" xfId="0" applyFont="1" applyBorder="1" applyProtection="1"/>
    <xf numFmtId="0" fontId="18" fillId="0" borderId="0" xfId="0" applyFont="1" applyProtection="1"/>
    <xf numFmtId="0" fontId="18" fillId="0" borderId="0" xfId="0" applyFont="1" applyBorder="1" applyAlignment="1" applyProtection="1">
      <alignment vertical="center"/>
    </xf>
    <xf numFmtId="0" fontId="22" fillId="0" borderId="0" xfId="0" applyFont="1" applyBorder="1" applyAlignment="1" applyProtection="1">
      <alignment horizontal="right" vertical="center"/>
    </xf>
    <xf numFmtId="0" fontId="22" fillId="0" borderId="0" xfId="0" applyFont="1" applyBorder="1" applyProtection="1"/>
    <xf numFmtId="0" fontId="22" fillId="0" borderId="0" xfId="0" applyFont="1" applyBorder="1" applyAlignment="1" applyProtection="1">
      <alignment vertical="center"/>
    </xf>
    <xf numFmtId="0" fontId="19" fillId="0" borderId="0" xfId="0" applyFont="1" applyBorder="1" applyAlignment="1" applyProtection="1">
      <alignment horizontal="left" vertical="center"/>
    </xf>
    <xf numFmtId="0" fontId="25" fillId="0" borderId="0" xfId="0" applyFont="1" applyAlignment="1"/>
    <xf numFmtId="0" fontId="18" fillId="0" borderId="0" xfId="0" applyFont="1" applyAlignment="1">
      <alignment horizontal="left" vertical="center"/>
    </xf>
    <xf numFmtId="0" fontId="18" fillId="0" borderId="32" xfId="0" applyFont="1" applyBorder="1" applyAlignment="1"/>
    <xf numFmtId="0" fontId="18" fillId="0" borderId="19" xfId="0" applyFont="1" applyBorder="1" applyAlignment="1"/>
    <xf numFmtId="0" fontId="0" fillId="0" borderId="32" xfId="0" applyFill="1" applyBorder="1" applyAlignment="1">
      <alignment horizontal="right" vertical="center"/>
    </xf>
    <xf numFmtId="20" fontId="22" fillId="0" borderId="0" xfId="0" applyNumberFormat="1" applyFont="1" applyBorder="1" applyAlignment="1">
      <alignment horizontal="center" vertical="center"/>
    </xf>
    <xf numFmtId="0" fontId="22" fillId="0" borderId="0" xfId="0" applyFont="1" applyBorder="1" applyAlignment="1">
      <alignment vertical="center"/>
    </xf>
    <xf numFmtId="0" fontId="22" fillId="0" borderId="0" xfId="0" applyFont="1" applyFill="1" applyBorder="1" applyAlignment="1">
      <alignment vertical="center"/>
    </xf>
    <xf numFmtId="0" fontId="29" fillId="0" borderId="0" xfId="42" applyAlignment="1">
      <alignment horizontal="left" vertical="center" indent="1"/>
    </xf>
    <xf numFmtId="0" fontId="18" fillId="0" borderId="35" xfId="0" applyFont="1" applyBorder="1" applyProtection="1"/>
    <xf numFmtId="0" fontId="0" fillId="0" borderId="35" xfId="0" applyBorder="1" applyAlignment="1">
      <alignment vertical="center"/>
    </xf>
    <xf numFmtId="0" fontId="0" fillId="0" borderId="35" xfId="0" applyBorder="1" applyAlignment="1"/>
    <xf numFmtId="0" fontId="0" fillId="0" borderId="0" xfId="0" applyBorder="1" applyAlignment="1"/>
    <xf numFmtId="0" fontId="0" fillId="0" borderId="36" xfId="0" applyBorder="1" applyAlignment="1">
      <alignment horizontal="center" vertical="center"/>
    </xf>
    <xf numFmtId="0" fontId="0" fillId="0" borderId="0" xfId="0" applyAlignment="1"/>
    <xf numFmtId="0" fontId="0" fillId="0" borderId="32" xfId="0" applyBorder="1" applyAlignment="1">
      <alignment vertical="center"/>
    </xf>
    <xf numFmtId="0" fontId="0" fillId="0" borderId="0" xfId="0" applyAlignment="1">
      <alignment vertical="center"/>
    </xf>
    <xf numFmtId="0" fontId="20" fillId="37" borderId="16" xfId="0" applyFont="1" applyFill="1" applyBorder="1" applyAlignment="1" applyProtection="1">
      <alignment horizontal="center" vertical="center"/>
    </xf>
    <xf numFmtId="0" fontId="20" fillId="37" borderId="14" xfId="0" applyFont="1" applyFill="1" applyBorder="1" applyAlignment="1" applyProtection="1">
      <alignment horizontal="center" vertical="center"/>
    </xf>
    <xf numFmtId="0" fontId="23" fillId="37" borderId="15" xfId="0" applyFont="1" applyFill="1" applyBorder="1" applyAlignment="1" applyProtection="1">
      <alignment horizontal="center" vertical="center" textRotation="90"/>
      <protection locked="0"/>
    </xf>
    <xf numFmtId="0" fontId="23" fillId="37" borderId="13" xfId="0" applyFont="1" applyFill="1" applyBorder="1" applyAlignment="1" applyProtection="1">
      <alignment horizontal="center" vertical="center" textRotation="90"/>
      <protection locked="0"/>
    </xf>
    <xf numFmtId="0" fontId="18" fillId="0" borderId="0" xfId="0" applyFont="1" applyAlignment="1" applyProtection="1">
      <alignment horizontal="center" vertical="center"/>
    </xf>
    <xf numFmtId="0" fontId="0" fillId="0" borderId="43" xfId="0" applyBorder="1" applyProtection="1"/>
    <xf numFmtId="0" fontId="0" fillId="0" borderId="44" xfId="0" applyBorder="1" applyProtection="1"/>
    <xf numFmtId="0" fontId="0" fillId="0" borderId="44" xfId="0" applyBorder="1" applyAlignment="1" applyProtection="1">
      <alignment horizontal="right"/>
    </xf>
    <xf numFmtId="0" fontId="0" fillId="0" borderId="44" xfId="0" applyBorder="1" applyAlignment="1" applyProtection="1">
      <alignment horizontal="left"/>
    </xf>
    <xf numFmtId="0" fontId="0" fillId="0" borderId="45" xfId="0" applyBorder="1" applyProtection="1"/>
    <xf numFmtId="0" fontId="0" fillId="0" borderId="46" xfId="0" applyBorder="1" applyProtection="1"/>
    <xf numFmtId="0" fontId="0" fillId="0" borderId="32" xfId="0" applyBorder="1" applyAlignment="1" applyProtection="1">
      <alignment horizontal="left"/>
    </xf>
    <xf numFmtId="0" fontId="23" fillId="0" borderId="0" xfId="0" applyFont="1" applyAlignment="1" applyProtection="1">
      <alignment horizontal="center" vertical="center" textRotation="90"/>
    </xf>
    <xf numFmtId="0" fontId="23" fillId="0" borderId="10" xfId="0" applyFont="1" applyBorder="1" applyAlignment="1">
      <alignment horizontal="center" vertical="center" textRotation="90"/>
    </xf>
    <xf numFmtId="0" fontId="23" fillId="0" borderId="0" xfId="0" applyFont="1" applyBorder="1" applyAlignment="1">
      <alignment horizontal="center" vertical="center" textRotation="90"/>
    </xf>
    <xf numFmtId="0" fontId="23" fillId="0" borderId="0" xfId="0" applyFont="1" applyBorder="1" applyAlignment="1" applyProtection="1">
      <alignment horizontal="center" vertical="center" textRotation="90"/>
    </xf>
    <xf numFmtId="0" fontId="23" fillId="0" borderId="35" xfId="0" applyFont="1" applyBorder="1" applyAlignment="1" applyProtection="1">
      <alignment horizontal="center" vertical="center" textRotation="90"/>
    </xf>
    <xf numFmtId="0" fontId="20" fillId="0" borderId="67" xfId="0" applyFont="1" applyBorder="1" applyAlignment="1" applyProtection="1">
      <alignment horizontal="center" vertical="center"/>
    </xf>
    <xf numFmtId="0" fontId="20" fillId="0" borderId="66" xfId="0" applyFont="1" applyBorder="1" applyAlignment="1" applyProtection="1">
      <alignment horizontal="center" vertical="center"/>
    </xf>
    <xf numFmtId="0" fontId="0" fillId="0" borderId="57" xfId="0" applyBorder="1" applyAlignment="1" applyProtection="1">
      <alignment horizontal="left"/>
    </xf>
    <xf numFmtId="0" fontId="0" fillId="0" borderId="36" xfId="0" applyBorder="1" applyAlignment="1" applyProtection="1">
      <alignment horizontal="left"/>
    </xf>
    <xf numFmtId="0" fontId="0" fillId="0" borderId="59" xfId="0" applyBorder="1" applyAlignment="1" applyProtection="1">
      <alignment horizontal="left"/>
    </xf>
    <xf numFmtId="0" fontId="20" fillId="0" borderId="68" xfId="0" applyFont="1" applyBorder="1" applyAlignment="1" applyProtection="1">
      <alignment horizontal="center" vertical="center"/>
    </xf>
    <xf numFmtId="0" fontId="0" fillId="0" borderId="32" xfId="0" applyBorder="1" applyAlignment="1" applyProtection="1">
      <alignment horizontal="left"/>
    </xf>
    <xf numFmtId="0" fontId="0" fillId="0" borderId="0" xfId="0" applyBorder="1" applyAlignment="1"/>
    <xf numFmtId="0" fontId="0" fillId="0" borderId="36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/>
    <xf numFmtId="0" fontId="0" fillId="0" borderId="32" xfId="0" applyBorder="1" applyAlignment="1">
      <alignment vertical="center"/>
    </xf>
    <xf numFmtId="0" fontId="0" fillId="0" borderId="0" xfId="0" applyBorder="1" applyAlignment="1">
      <alignment vertical="center"/>
    </xf>
    <xf numFmtId="0" fontId="19" fillId="0" borderId="0" xfId="0" applyFont="1" applyBorder="1" applyAlignment="1" applyProtection="1">
      <alignment horizontal="left" vertical="center"/>
    </xf>
    <xf numFmtId="0" fontId="0" fillId="35" borderId="36" xfId="0" applyFill="1" applyBorder="1" applyAlignment="1">
      <alignment horizontal="right" vertical="center"/>
    </xf>
    <xf numFmtId="0" fontId="0" fillId="35" borderId="36" xfId="0" applyFill="1" applyBorder="1" applyAlignment="1">
      <alignment horizontal="center" vertical="center"/>
    </xf>
    <xf numFmtId="0" fontId="0" fillId="35" borderId="17" xfId="0" applyFill="1" applyBorder="1" applyAlignment="1">
      <alignment horizontal="center" vertical="center"/>
    </xf>
    <xf numFmtId="0" fontId="0" fillId="0" borderId="36" xfId="0" applyBorder="1" applyAlignment="1">
      <alignment vertical="center"/>
    </xf>
    <xf numFmtId="0" fontId="18" fillId="35" borderId="25" xfId="0" applyFont="1" applyFill="1" applyBorder="1" applyAlignment="1">
      <alignment horizontal="right" vertical="center"/>
    </xf>
    <xf numFmtId="0" fontId="0" fillId="0" borderId="32" xfId="0" applyBorder="1" applyAlignment="1">
      <alignment horizontal="center" vertical="center"/>
    </xf>
    <xf numFmtId="0" fontId="0" fillId="0" borderId="29" xfId="0" applyBorder="1" applyAlignment="1"/>
    <xf numFmtId="0" fontId="0" fillId="0" borderId="0" xfId="0" applyBorder="1" applyAlignment="1"/>
    <xf numFmtId="0" fontId="0" fillId="0" borderId="37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18" fillId="35" borderId="25" xfId="0" applyFont="1" applyFill="1" applyBorder="1" applyAlignment="1" applyProtection="1">
      <alignment horizontal="right" vertical="center"/>
    </xf>
    <xf numFmtId="0" fontId="18" fillId="35" borderId="36" xfId="0" applyFont="1" applyFill="1" applyBorder="1" applyAlignment="1" applyProtection="1">
      <alignment horizontal="right" vertical="center"/>
    </xf>
    <xf numFmtId="0" fontId="18" fillId="35" borderId="17" xfId="0" applyFont="1" applyFill="1" applyBorder="1" applyAlignment="1" applyProtection="1">
      <alignment horizontal="right" vertical="center"/>
    </xf>
    <xf numFmtId="0" fontId="0" fillId="0" borderId="25" xfId="0" applyBorder="1" applyAlignment="1" applyProtection="1">
      <alignment horizontal="center" vertical="center"/>
    </xf>
    <xf numFmtId="0" fontId="0" fillId="0" borderId="36" xfId="0" applyBorder="1" applyAlignment="1">
      <alignment horizontal="right" vertical="center"/>
    </xf>
    <xf numFmtId="0" fontId="0" fillId="0" borderId="17" xfId="0" applyBorder="1" applyAlignment="1"/>
    <xf numFmtId="0" fontId="0" fillId="0" borderId="17" xfId="0" applyBorder="1" applyAlignment="1">
      <alignment horizontal="center" vertical="center"/>
    </xf>
    <xf numFmtId="0" fontId="0" fillId="0" borderId="0" xfId="0" applyAlignment="1">
      <alignment vertical="center"/>
    </xf>
    <xf numFmtId="0" fontId="22" fillId="0" borderId="37" xfId="0" applyFont="1" applyBorder="1" applyAlignment="1" applyProtection="1">
      <alignment horizontal="center" vertical="center"/>
      <protection locked="0"/>
    </xf>
    <xf numFmtId="0" fontId="22" fillId="0" borderId="37" xfId="0" applyFont="1" applyBorder="1" applyAlignment="1">
      <alignment vertical="center"/>
    </xf>
    <xf numFmtId="0" fontId="20" fillId="0" borderId="0" xfId="0" applyFont="1" applyBorder="1" applyAlignment="1" applyProtection="1">
      <alignment horizontal="left" vertical="top"/>
    </xf>
    <xf numFmtId="0" fontId="0" fillId="0" borderId="0" xfId="0" applyAlignment="1"/>
    <xf numFmtId="0" fontId="20" fillId="0" borderId="10" xfId="0" applyFont="1" applyBorder="1" applyAlignment="1" applyProtection="1">
      <alignment horizontal="right" vertical="top"/>
    </xf>
    <xf numFmtId="0" fontId="20" fillId="0" borderId="0" xfId="0" applyFont="1" applyBorder="1" applyAlignment="1" applyProtection="1">
      <alignment horizontal="right" vertical="top"/>
    </xf>
    <xf numFmtId="0" fontId="0" fillId="0" borderId="10" xfId="0" applyBorder="1" applyAlignment="1"/>
    <xf numFmtId="0" fontId="23" fillId="0" borderId="28" xfId="0" applyFont="1" applyBorder="1" applyAlignment="1" applyProtection="1">
      <alignment horizontal="left" vertical="top"/>
    </xf>
    <xf numFmtId="0" fontId="23" fillId="0" borderId="29" xfId="0" applyFont="1" applyBorder="1" applyAlignment="1" applyProtection="1"/>
    <xf numFmtId="0" fontId="23" fillId="0" borderId="10" xfId="0" applyFont="1" applyBorder="1" applyAlignment="1" applyProtection="1">
      <alignment horizontal="left" vertical="top"/>
    </xf>
    <xf numFmtId="0" fontId="23" fillId="0" borderId="0" xfId="0" applyFont="1" applyBorder="1" applyAlignment="1" applyProtection="1"/>
    <xf numFmtId="0" fontId="0" fillId="0" borderId="0" xfId="0" applyAlignment="1">
      <alignment horizontal="center" vertical="center"/>
    </xf>
    <xf numFmtId="0" fontId="20" fillId="0" borderId="0" xfId="0" applyFont="1" applyBorder="1" applyAlignment="1" applyProtection="1">
      <alignment horizontal="right"/>
    </xf>
    <xf numFmtId="20" fontId="22" fillId="0" borderId="37" xfId="0" applyNumberFormat="1" applyFont="1" applyBorder="1" applyAlignment="1">
      <alignment horizontal="center" vertical="center"/>
    </xf>
    <xf numFmtId="0" fontId="22" fillId="0" borderId="37" xfId="0" applyFont="1" applyBorder="1" applyAlignment="1"/>
    <xf numFmtId="0" fontId="22" fillId="0" borderId="25" xfId="0" applyFont="1" applyBorder="1" applyAlignment="1"/>
    <xf numFmtId="0" fontId="22" fillId="0" borderId="25" xfId="0" applyFont="1" applyFill="1" applyBorder="1" applyAlignment="1">
      <alignment horizontal="center"/>
    </xf>
    <xf numFmtId="0" fontId="0" fillId="0" borderId="17" xfId="0" applyFill="1" applyBorder="1" applyAlignment="1">
      <alignment horizontal="center"/>
    </xf>
    <xf numFmtId="0" fontId="22" fillId="0" borderId="36" xfId="0" applyFont="1" applyBorder="1" applyAlignment="1">
      <alignment horizontal="center" vertical="center"/>
    </xf>
    <xf numFmtId="0" fontId="22" fillId="0" borderId="17" xfId="0" applyFont="1" applyBorder="1" applyAlignment="1">
      <alignment horizontal="center" vertical="center"/>
    </xf>
    <xf numFmtId="0" fontId="22" fillId="0" borderId="30" xfId="0" applyFont="1" applyBorder="1" applyAlignment="1" applyProtection="1">
      <alignment horizontal="center" vertical="center"/>
    </xf>
    <xf numFmtId="0" fontId="22" fillId="0" borderId="29" xfId="0" applyFont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2" fillId="36" borderId="20" xfId="0" applyFont="1" applyFill="1" applyBorder="1" applyAlignment="1">
      <alignment horizontal="center" vertical="center"/>
    </xf>
    <xf numFmtId="0" fontId="18" fillId="36" borderId="20" xfId="0" applyFont="1" applyFill="1" applyBorder="1" applyAlignment="1">
      <alignment horizontal="center" vertical="center"/>
    </xf>
    <xf numFmtId="0" fontId="0" fillId="0" borderId="20" xfId="0" applyBorder="1" applyAlignment="1"/>
    <xf numFmtId="0" fontId="0" fillId="0" borderId="34" xfId="0" applyBorder="1" applyAlignment="1"/>
    <xf numFmtId="0" fontId="26" fillId="35" borderId="30" xfId="0" applyFont="1" applyFill="1" applyBorder="1" applyAlignment="1">
      <alignment horizontal="center" vertical="center"/>
    </xf>
    <xf numFmtId="0" fontId="26" fillId="35" borderId="29" xfId="0" applyFont="1" applyFill="1" applyBorder="1" applyAlignment="1">
      <alignment horizontal="center" vertical="center"/>
    </xf>
    <xf numFmtId="0" fontId="0" fillId="0" borderId="62" xfId="0" applyBorder="1" applyAlignment="1"/>
    <xf numFmtId="0" fontId="0" fillId="0" borderId="42" xfId="0" applyBorder="1" applyAlignment="1">
      <alignment horizontal="center" vertical="center"/>
    </xf>
    <xf numFmtId="0" fontId="0" fillId="0" borderId="26" xfId="0" applyBorder="1" applyAlignment="1" applyProtection="1">
      <alignment horizontal="center" vertical="center"/>
    </xf>
    <xf numFmtId="0" fontId="0" fillId="0" borderId="60" xfId="0" applyBorder="1" applyAlignment="1">
      <alignment horizontal="center" vertical="center"/>
    </xf>
    <xf numFmtId="0" fontId="22" fillId="0" borderId="36" xfId="0" applyFont="1" applyBorder="1" applyAlignment="1" applyProtection="1">
      <alignment horizontal="center" vertical="center"/>
    </xf>
    <xf numFmtId="0" fontId="22" fillId="0" borderId="42" xfId="0" applyFont="1" applyBorder="1" applyAlignment="1">
      <alignment horizontal="center" vertical="center"/>
    </xf>
    <xf numFmtId="0" fontId="22" fillId="0" borderId="59" xfId="0" applyFont="1" applyBorder="1" applyAlignment="1" applyProtection="1">
      <alignment horizontal="center" vertical="center"/>
    </xf>
    <xf numFmtId="0" fontId="22" fillId="0" borderId="60" xfId="0" applyFont="1" applyBorder="1" applyAlignment="1">
      <alignment horizontal="center" vertical="center"/>
    </xf>
    <xf numFmtId="0" fontId="19" fillId="35" borderId="37" xfId="0" applyFont="1" applyFill="1" applyBorder="1" applyAlignment="1" applyProtection="1">
      <alignment horizontal="right" vertical="center"/>
    </xf>
    <xf numFmtId="0" fontId="19" fillId="35" borderId="37" xfId="0" applyFont="1" applyFill="1" applyBorder="1" applyAlignment="1">
      <alignment vertical="center"/>
    </xf>
    <xf numFmtId="0" fontId="28" fillId="34" borderId="52" xfId="0" applyFont="1" applyFill="1" applyBorder="1" applyAlignment="1" applyProtection="1">
      <alignment horizontal="center" vertical="center"/>
      <protection locked="0"/>
    </xf>
    <xf numFmtId="0" fontId="28" fillId="34" borderId="53" xfId="0" applyFont="1" applyFill="1" applyBorder="1" applyAlignment="1" applyProtection="1">
      <alignment horizontal="center" vertical="center"/>
      <protection locked="0"/>
    </xf>
    <xf numFmtId="0" fontId="28" fillId="34" borderId="65" xfId="0" applyFont="1" applyFill="1" applyBorder="1" applyAlignment="1" applyProtection="1">
      <alignment horizontal="center" vertical="center"/>
      <protection locked="0"/>
    </xf>
    <xf numFmtId="165" fontId="22" fillId="0" borderId="0" xfId="0" applyNumberFormat="1" applyFont="1" applyBorder="1" applyAlignment="1" applyProtection="1">
      <alignment horizontal="center" vertical="center"/>
    </xf>
    <xf numFmtId="165" fontId="0" fillId="0" borderId="0" xfId="0" applyNumberFormat="1" applyAlignment="1">
      <alignment horizontal="center" vertical="center"/>
    </xf>
    <xf numFmtId="0" fontId="28" fillId="34" borderId="25" xfId="0" applyFont="1" applyFill="1" applyBorder="1" applyAlignment="1" applyProtection="1">
      <alignment horizontal="center" vertical="center"/>
      <protection locked="0"/>
    </xf>
    <xf numFmtId="0" fontId="28" fillId="34" borderId="36" xfId="0" applyFont="1" applyFill="1" applyBorder="1" applyAlignment="1" applyProtection="1">
      <alignment horizontal="center" vertical="center"/>
      <protection locked="0"/>
    </xf>
    <xf numFmtId="0" fontId="18" fillId="35" borderId="37" xfId="0" applyFont="1" applyFill="1" applyBorder="1" applyAlignment="1" applyProtection="1">
      <alignment horizontal="right" vertical="center"/>
    </xf>
    <xf numFmtId="0" fontId="18" fillId="35" borderId="37" xfId="0" applyFont="1" applyFill="1" applyBorder="1" applyAlignment="1">
      <alignment horizontal="right" vertical="center"/>
    </xf>
    <xf numFmtId="0" fontId="22" fillId="0" borderId="38" xfId="0" applyFont="1" applyBorder="1" applyAlignment="1" applyProtection="1">
      <alignment horizontal="center" vertical="center"/>
      <protection locked="0"/>
    </xf>
    <xf numFmtId="0" fontId="22" fillId="0" borderId="38" xfId="0" applyFont="1" applyBorder="1" applyAlignment="1">
      <alignment vertical="center"/>
    </xf>
    <xf numFmtId="0" fontId="22" fillId="34" borderId="37" xfId="0" applyFont="1" applyFill="1" applyBorder="1" applyAlignment="1" applyProtection="1">
      <alignment horizontal="center" vertical="center"/>
      <protection locked="0"/>
    </xf>
    <xf numFmtId="0" fontId="22" fillId="34" borderId="37" xfId="0" applyFont="1" applyFill="1" applyBorder="1" applyAlignment="1">
      <alignment vertical="center"/>
    </xf>
    <xf numFmtId="0" fontId="22" fillId="34" borderId="51" xfId="0" applyFont="1" applyFill="1" applyBorder="1" applyAlignment="1">
      <alignment vertical="center"/>
    </xf>
    <xf numFmtId="0" fontId="22" fillId="34" borderId="50" xfId="0" applyFont="1" applyFill="1" applyBorder="1" applyAlignment="1" applyProtection="1">
      <alignment horizontal="center" vertical="center"/>
      <protection locked="0"/>
    </xf>
    <xf numFmtId="0" fontId="22" fillId="34" borderId="41" xfId="0" applyFont="1" applyFill="1" applyBorder="1" applyAlignment="1">
      <alignment vertical="center"/>
    </xf>
    <xf numFmtId="0" fontId="22" fillId="0" borderId="36" xfId="0" applyFont="1" applyBorder="1" applyAlignment="1" applyProtection="1">
      <alignment horizontal="left" vertical="center"/>
    </xf>
    <xf numFmtId="0" fontId="18" fillId="0" borderId="36" xfId="0" applyFont="1" applyBorder="1" applyAlignment="1" applyProtection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20" fontId="22" fillId="0" borderId="25" xfId="0" applyNumberFormat="1" applyFont="1" applyBorder="1" applyAlignment="1">
      <alignment horizontal="center" vertical="center"/>
    </xf>
    <xf numFmtId="20" fontId="22" fillId="0" borderId="36" xfId="0" applyNumberFormat="1" applyFont="1" applyBorder="1" applyAlignment="1">
      <alignment horizontal="center" vertical="center"/>
    </xf>
    <xf numFmtId="20" fontId="22" fillId="0" borderId="17" xfId="0" applyNumberFormat="1" applyFont="1" applyBorder="1" applyAlignment="1">
      <alignment horizontal="center" vertical="center"/>
    </xf>
    <xf numFmtId="0" fontId="26" fillId="35" borderId="47" xfId="0" applyFont="1" applyFill="1" applyBorder="1" applyAlignment="1">
      <alignment horizontal="center" vertical="center"/>
    </xf>
    <xf numFmtId="0" fontId="26" fillId="35" borderId="48" xfId="0" applyFont="1" applyFill="1" applyBorder="1" applyAlignment="1">
      <alignment horizontal="center" vertical="center"/>
    </xf>
    <xf numFmtId="0" fontId="26" fillId="35" borderId="64" xfId="0" applyFont="1" applyFill="1" applyBorder="1" applyAlignment="1">
      <alignment horizontal="center" vertical="center"/>
    </xf>
    <xf numFmtId="0" fontId="0" fillId="35" borderId="36" xfId="0" applyFill="1" applyBorder="1" applyAlignment="1">
      <alignment vertical="center"/>
    </xf>
    <xf numFmtId="0" fontId="18" fillId="33" borderId="25" xfId="0" applyFont="1" applyFill="1" applyBorder="1" applyAlignment="1">
      <alignment horizontal="center" vertical="center"/>
    </xf>
    <xf numFmtId="0" fontId="18" fillId="33" borderId="36" xfId="0" applyFont="1" applyFill="1" applyBorder="1" applyAlignment="1">
      <alignment horizontal="center" vertical="center"/>
    </xf>
    <xf numFmtId="0" fontId="0" fillId="0" borderId="42" xfId="0" applyBorder="1" applyAlignment="1"/>
    <xf numFmtId="0" fontId="22" fillId="0" borderId="25" xfId="0" applyFont="1" applyBorder="1" applyAlignment="1">
      <alignment horizontal="center" vertical="center"/>
    </xf>
    <xf numFmtId="0" fontId="22" fillId="0" borderId="0" xfId="0" applyFont="1" applyBorder="1" applyAlignment="1" applyProtection="1">
      <alignment horizontal="center" vertical="center"/>
    </xf>
    <xf numFmtId="0" fontId="20" fillId="0" borderId="0" xfId="0" applyFont="1" applyBorder="1" applyAlignment="1" applyProtection="1">
      <alignment horizontal="left" vertical="center"/>
    </xf>
    <xf numFmtId="0" fontId="18" fillId="0" borderId="27" xfId="0" applyFont="1" applyBorder="1" applyAlignment="1" applyProtection="1">
      <alignment horizontal="right" vertical="center"/>
    </xf>
    <xf numFmtId="0" fontId="0" fillId="0" borderId="32" xfId="0" applyBorder="1" applyAlignment="1">
      <alignment horizontal="right" vertical="center"/>
    </xf>
    <xf numFmtId="0" fontId="0" fillId="0" borderId="19" xfId="0" applyBorder="1" applyAlignment="1">
      <alignment horizontal="right" vertical="center"/>
    </xf>
    <xf numFmtId="0" fontId="18" fillId="0" borderId="30" xfId="0" applyFont="1" applyBorder="1" applyAlignment="1" applyProtection="1">
      <alignment horizontal="left" vertical="center"/>
    </xf>
    <xf numFmtId="0" fontId="0" fillId="0" borderId="29" xfId="0" applyBorder="1" applyAlignment="1">
      <alignment horizontal="left" vertical="center"/>
    </xf>
    <xf numFmtId="0" fontId="0" fillId="0" borderId="31" xfId="0" applyBorder="1" applyAlignment="1">
      <alignment horizontal="left" vertical="center"/>
    </xf>
    <xf numFmtId="1" fontId="22" fillId="0" borderId="37" xfId="0" applyNumberFormat="1" applyFont="1" applyBorder="1" applyAlignment="1">
      <alignment horizontal="center" vertical="center"/>
    </xf>
    <xf numFmtId="0" fontId="18" fillId="0" borderId="32" xfId="0" applyFont="1" applyBorder="1" applyAlignment="1" applyProtection="1">
      <alignment horizontal="right" vertical="center"/>
    </xf>
    <xf numFmtId="0" fontId="18" fillId="0" borderId="19" xfId="0" applyFont="1" applyBorder="1" applyAlignment="1" applyProtection="1">
      <alignment horizontal="right" vertical="center"/>
    </xf>
    <xf numFmtId="0" fontId="18" fillId="35" borderId="56" xfId="0" applyFont="1" applyFill="1" applyBorder="1" applyAlignment="1" applyProtection="1">
      <alignment horizontal="right" vertical="center"/>
    </xf>
    <xf numFmtId="0" fontId="0" fillId="0" borderId="57" xfId="0" applyBorder="1" applyAlignment="1"/>
    <xf numFmtId="0" fontId="0" fillId="0" borderId="21" xfId="0" applyBorder="1" applyAlignment="1"/>
    <xf numFmtId="1" fontId="22" fillId="34" borderId="25" xfId="0" applyNumberFormat="1" applyFont="1" applyFill="1" applyBorder="1" applyAlignment="1" applyProtection="1">
      <alignment horizontal="center" vertical="center"/>
      <protection locked="0"/>
    </xf>
    <xf numFmtId="0" fontId="0" fillId="0" borderId="36" xfId="0" applyFont="1" applyBorder="1" applyAlignment="1"/>
    <xf numFmtId="0" fontId="0" fillId="0" borderId="17" xfId="0" applyFont="1" applyBorder="1" applyAlignment="1"/>
    <xf numFmtId="0" fontId="0" fillId="0" borderId="37" xfId="0" applyBorder="1" applyAlignment="1">
      <alignment horizontal="right" vertical="center"/>
    </xf>
    <xf numFmtId="0" fontId="18" fillId="35" borderId="58" xfId="0" applyFont="1" applyFill="1" applyBorder="1" applyAlignment="1" applyProtection="1">
      <alignment horizontal="right" vertical="center"/>
    </xf>
    <xf numFmtId="0" fontId="0" fillId="0" borderId="59" xfId="0" applyBorder="1" applyAlignment="1"/>
    <xf numFmtId="0" fontId="0" fillId="0" borderId="18" xfId="0" applyBorder="1" applyAlignment="1"/>
    <xf numFmtId="165" fontId="22" fillId="0" borderId="26" xfId="0" applyNumberFormat="1" applyFont="1" applyBorder="1" applyAlignment="1" applyProtection="1">
      <alignment horizontal="center" vertical="center"/>
    </xf>
    <xf numFmtId="165" fontId="0" fillId="0" borderId="59" xfId="0" applyNumberFormat="1" applyBorder="1" applyAlignment="1">
      <alignment horizontal="center" vertical="center"/>
    </xf>
    <xf numFmtId="0" fontId="22" fillId="34" borderId="25" xfId="0" applyFont="1" applyFill="1" applyBorder="1" applyAlignment="1">
      <alignment vertical="center"/>
    </xf>
    <xf numFmtId="165" fontId="22" fillId="0" borderId="37" xfId="0" applyNumberFormat="1" applyFont="1" applyBorder="1" applyAlignment="1">
      <alignment horizontal="center" vertical="center"/>
    </xf>
    <xf numFmtId="0" fontId="22" fillId="36" borderId="30" xfId="0" applyFont="1" applyFill="1" applyBorder="1" applyAlignment="1" applyProtection="1">
      <alignment horizontal="center" vertical="center" textRotation="90"/>
    </xf>
    <xf numFmtId="0" fontId="16" fillId="36" borderId="31" xfId="0" applyFont="1" applyFill="1" applyBorder="1" applyAlignment="1">
      <alignment horizontal="center" vertical="center" textRotation="90"/>
    </xf>
    <xf numFmtId="0" fontId="16" fillId="36" borderId="11" xfId="0" applyFont="1" applyFill="1" applyBorder="1" applyAlignment="1">
      <alignment horizontal="center" vertical="center" textRotation="90"/>
    </xf>
    <xf numFmtId="0" fontId="16" fillId="36" borderId="12" xfId="0" applyFont="1" applyFill="1" applyBorder="1" applyAlignment="1">
      <alignment horizontal="center" vertical="center" textRotation="90"/>
    </xf>
    <xf numFmtId="0" fontId="16" fillId="36" borderId="27" xfId="0" applyFont="1" applyFill="1" applyBorder="1" applyAlignment="1">
      <alignment horizontal="center" vertical="center" textRotation="90"/>
    </xf>
    <xf numFmtId="0" fontId="16" fillId="36" borderId="19" xfId="0" applyFont="1" applyFill="1" applyBorder="1" applyAlignment="1">
      <alignment horizontal="center" vertical="center" textRotation="90"/>
    </xf>
    <xf numFmtId="166" fontId="18" fillId="35" borderId="11" xfId="0" applyNumberFormat="1" applyFont="1" applyFill="1" applyBorder="1" applyAlignment="1" applyProtection="1">
      <alignment horizontal="right" vertical="center"/>
    </xf>
    <xf numFmtId="0" fontId="0" fillId="35" borderId="0" xfId="0" applyFill="1" applyAlignment="1">
      <alignment horizontal="right" vertical="center"/>
    </xf>
    <xf numFmtId="0" fontId="0" fillId="35" borderId="0" xfId="0" applyFill="1" applyAlignment="1"/>
    <xf numFmtId="0" fontId="18" fillId="35" borderId="27" xfId="0" applyFont="1" applyFill="1" applyBorder="1" applyAlignment="1" applyProtection="1">
      <alignment horizontal="right" vertical="center"/>
    </xf>
    <xf numFmtId="0" fontId="0" fillId="35" borderId="32" xfId="0" applyFill="1" applyBorder="1" applyAlignment="1">
      <alignment horizontal="right" vertical="center"/>
    </xf>
    <xf numFmtId="164" fontId="22" fillId="38" borderId="32" xfId="0" applyNumberFormat="1" applyFont="1" applyFill="1" applyBorder="1" applyAlignment="1">
      <alignment horizontal="center" vertical="center"/>
    </xf>
    <xf numFmtId="0" fontId="0" fillId="38" borderId="32" xfId="0" applyFill="1" applyBorder="1" applyAlignment="1">
      <alignment vertical="center"/>
    </xf>
    <xf numFmtId="20" fontId="22" fillId="36" borderId="37" xfId="0" applyNumberFormat="1" applyFont="1" applyFill="1" applyBorder="1" applyAlignment="1">
      <alignment horizontal="center" vertical="center"/>
    </xf>
    <xf numFmtId="0" fontId="22" fillId="36" borderId="37" xfId="0" applyFont="1" applyFill="1" applyBorder="1" applyAlignment="1"/>
    <xf numFmtId="0" fontId="0" fillId="36" borderId="37" xfId="0" applyFill="1" applyBorder="1" applyAlignment="1"/>
    <xf numFmtId="0" fontId="0" fillId="0" borderId="37" xfId="0" applyBorder="1" applyAlignment="1"/>
    <xf numFmtId="0" fontId="22" fillId="0" borderId="30" xfId="0" applyFont="1" applyBorder="1" applyAlignment="1">
      <alignment vertical="center"/>
    </xf>
    <xf numFmtId="0" fontId="28" fillId="34" borderId="54" xfId="0" applyFont="1" applyFill="1" applyBorder="1" applyAlignment="1" applyProtection="1">
      <alignment horizontal="center" vertical="center"/>
      <protection locked="0"/>
    </xf>
    <xf numFmtId="0" fontId="28" fillId="34" borderId="29" xfId="0" applyFont="1" applyFill="1" applyBorder="1" applyAlignment="1" applyProtection="1">
      <alignment horizontal="center" vertical="center"/>
      <protection locked="0"/>
    </xf>
    <xf numFmtId="0" fontId="28" fillId="34" borderId="55" xfId="0" applyFont="1" applyFill="1" applyBorder="1" applyAlignment="1" applyProtection="1">
      <alignment horizontal="center" vertical="center"/>
      <protection locked="0"/>
    </xf>
    <xf numFmtId="0" fontId="22" fillId="0" borderId="31" xfId="0" applyFont="1" applyBorder="1" applyAlignment="1" applyProtection="1">
      <alignment horizontal="center" vertical="center"/>
      <protection locked="0"/>
    </xf>
    <xf numFmtId="0" fontId="28" fillId="34" borderId="17" xfId="0" applyFont="1" applyFill="1" applyBorder="1" applyAlignment="1" applyProtection="1">
      <alignment horizontal="center" vertical="center"/>
      <protection locked="0"/>
    </xf>
    <xf numFmtId="164" fontId="22" fillId="0" borderId="36" xfId="0" applyNumberFormat="1" applyFont="1" applyBorder="1" applyAlignment="1">
      <alignment horizontal="center" vertical="center"/>
    </xf>
    <xf numFmtId="164" fontId="18" fillId="0" borderId="36" xfId="0" applyNumberFormat="1" applyFont="1" applyBorder="1" applyAlignment="1">
      <alignment horizontal="center" vertical="center"/>
    </xf>
    <xf numFmtId="164" fontId="22" fillId="38" borderId="25" xfId="0" applyNumberFormat="1" applyFont="1" applyFill="1" applyBorder="1" applyAlignment="1">
      <alignment horizontal="center" vertical="center"/>
    </xf>
    <xf numFmtId="0" fontId="0" fillId="38" borderId="36" xfId="0" applyFill="1" applyBorder="1" applyAlignment="1">
      <alignment vertical="center"/>
    </xf>
    <xf numFmtId="20" fontId="18" fillId="35" borderId="37" xfId="0" applyNumberFormat="1" applyFont="1" applyFill="1" applyBorder="1" applyAlignment="1">
      <alignment horizontal="center" vertical="center"/>
    </xf>
    <xf numFmtId="0" fontId="0" fillId="35" borderId="37" xfId="0" applyFill="1" applyBorder="1" applyAlignment="1"/>
    <xf numFmtId="20" fontId="18" fillId="0" borderId="37" xfId="0" applyNumberFormat="1" applyFont="1" applyBorder="1" applyAlignment="1">
      <alignment horizontal="center" vertical="center"/>
    </xf>
    <xf numFmtId="0" fontId="0" fillId="0" borderId="37" xfId="0" applyFont="1" applyBorder="1" applyAlignment="1"/>
    <xf numFmtId="0" fontId="22" fillId="0" borderId="25" xfId="0" applyFont="1" applyBorder="1" applyAlignment="1">
      <alignment vertical="center"/>
    </xf>
    <xf numFmtId="0" fontId="22" fillId="0" borderId="17" xfId="0" applyFont="1" applyBorder="1" applyAlignment="1" applyProtection="1">
      <alignment horizontal="center" vertical="center"/>
      <protection locked="0"/>
    </xf>
    <xf numFmtId="0" fontId="22" fillId="36" borderId="33" xfId="0" applyFont="1" applyFill="1" applyBorder="1" applyAlignment="1" applyProtection="1">
      <alignment horizontal="center" vertical="center" textRotation="90"/>
    </xf>
    <xf numFmtId="0" fontId="0" fillId="36" borderId="20" xfId="0" applyFill="1" applyBorder="1" applyAlignment="1">
      <alignment horizontal="center" vertical="center" textRotation="90"/>
    </xf>
    <xf numFmtId="0" fontId="0" fillId="36" borderId="10" xfId="0" applyFill="1" applyBorder="1" applyAlignment="1">
      <alignment horizontal="center" vertical="center" textRotation="90"/>
    </xf>
    <xf numFmtId="0" fontId="0" fillId="36" borderId="0" xfId="0" applyFill="1" applyBorder="1" applyAlignment="1">
      <alignment horizontal="center" vertical="center" textRotation="90"/>
    </xf>
    <xf numFmtId="0" fontId="0" fillId="36" borderId="63" xfId="0" applyFill="1" applyBorder="1" applyAlignment="1">
      <alignment horizontal="center" vertical="center" textRotation="90"/>
    </xf>
    <xf numFmtId="0" fontId="0" fillId="36" borderId="32" xfId="0" applyFill="1" applyBorder="1" applyAlignment="1">
      <alignment horizontal="center" vertical="center" textRotation="90"/>
    </xf>
    <xf numFmtId="0" fontId="22" fillId="36" borderId="31" xfId="0" applyFont="1" applyFill="1" applyBorder="1" applyAlignment="1">
      <alignment horizontal="center" vertical="center" textRotation="90"/>
    </xf>
    <xf numFmtId="0" fontId="22" fillId="36" borderId="11" xfId="0" applyFont="1" applyFill="1" applyBorder="1" applyAlignment="1">
      <alignment horizontal="center" vertical="center" textRotation="90"/>
    </xf>
    <xf numFmtId="0" fontId="22" fillId="36" borderId="12" xfId="0" applyFont="1" applyFill="1" applyBorder="1" applyAlignment="1">
      <alignment horizontal="center" vertical="center" textRotation="90"/>
    </xf>
    <xf numFmtId="0" fontId="0" fillId="0" borderId="27" xfId="0" applyBorder="1" applyAlignment="1"/>
    <xf numFmtId="0" fontId="0" fillId="0" borderId="19" xfId="0" applyBorder="1" applyAlignment="1"/>
    <xf numFmtId="0" fontId="0" fillId="0" borderId="17" xfId="0" applyBorder="1" applyAlignment="1">
      <alignment horizontal="right" vertical="center"/>
    </xf>
    <xf numFmtId="2" fontId="22" fillId="0" borderId="37" xfId="0" applyNumberFormat="1" applyFont="1" applyBorder="1" applyAlignment="1">
      <alignment horizontal="center" vertical="center"/>
    </xf>
    <xf numFmtId="164" fontId="22" fillId="38" borderId="36" xfId="0" applyNumberFormat="1" applyFont="1" applyFill="1" applyBorder="1" applyAlignment="1">
      <alignment horizontal="center" vertical="center"/>
    </xf>
    <xf numFmtId="164" fontId="16" fillId="38" borderId="36" xfId="0" applyNumberFormat="1" applyFont="1" applyFill="1" applyBorder="1" applyAlignment="1">
      <alignment horizontal="center" vertical="center"/>
    </xf>
    <xf numFmtId="0" fontId="16" fillId="38" borderId="36" xfId="0" applyFont="1" applyFill="1" applyBorder="1" applyAlignment="1">
      <alignment horizontal="center" vertical="center"/>
    </xf>
    <xf numFmtId="20" fontId="30" fillId="35" borderId="37" xfId="0" applyNumberFormat="1" applyFont="1" applyFill="1" applyBorder="1" applyAlignment="1">
      <alignment horizontal="center" vertical="center"/>
    </xf>
    <xf numFmtId="168" fontId="22" fillId="0" borderId="37" xfId="0" applyNumberFormat="1" applyFont="1" applyBorder="1" applyAlignment="1">
      <alignment horizontal="center" vertical="center"/>
    </xf>
    <xf numFmtId="1" fontId="22" fillId="0" borderId="0" xfId="0" applyNumberFormat="1" applyFont="1" applyAlignment="1">
      <alignment horizontal="center" vertical="center"/>
    </xf>
    <xf numFmtId="1" fontId="16" fillId="0" borderId="0" xfId="0" applyNumberFormat="1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8" fillId="35" borderId="27" xfId="0" applyFont="1" applyFill="1" applyBorder="1" applyAlignment="1">
      <alignment horizontal="right" vertical="center"/>
    </xf>
    <xf numFmtId="164" fontId="22" fillId="0" borderId="32" xfId="0" applyNumberFormat="1" applyFont="1" applyBorder="1" applyAlignment="1">
      <alignment horizontal="right" vertical="center"/>
    </xf>
    <xf numFmtId="164" fontId="16" fillId="0" borderId="32" xfId="0" applyNumberFormat="1" applyFont="1" applyBorder="1" applyAlignment="1">
      <alignment horizontal="right" vertical="center"/>
    </xf>
    <xf numFmtId="0" fontId="16" fillId="0" borderId="32" xfId="0" applyFont="1" applyBorder="1" applyAlignment="1">
      <alignment horizontal="right" vertical="center"/>
    </xf>
    <xf numFmtId="164" fontId="18" fillId="0" borderId="32" xfId="0" applyNumberFormat="1" applyFont="1" applyBorder="1" applyAlignment="1">
      <alignment horizontal="center" vertical="center"/>
    </xf>
    <xf numFmtId="0" fontId="16" fillId="36" borderId="37" xfId="0" applyFont="1" applyFill="1" applyBorder="1" applyAlignment="1"/>
    <xf numFmtId="0" fontId="18" fillId="35" borderId="37" xfId="0" applyFont="1" applyFill="1" applyBorder="1" applyAlignment="1">
      <alignment horizontal="center" vertical="center"/>
    </xf>
    <xf numFmtId="0" fontId="18" fillId="35" borderId="25" xfId="0" applyFont="1" applyFill="1" applyBorder="1" applyAlignment="1">
      <alignment horizontal="center" vertical="center"/>
    </xf>
    <xf numFmtId="0" fontId="26" fillId="35" borderId="49" xfId="0" applyFont="1" applyFill="1" applyBorder="1" applyAlignment="1">
      <alignment horizontal="center" vertical="center"/>
    </xf>
    <xf numFmtId="0" fontId="18" fillId="35" borderId="17" xfId="0" applyFont="1" applyFill="1" applyBorder="1" applyAlignment="1">
      <alignment horizontal="center" vertical="center"/>
    </xf>
    <xf numFmtId="0" fontId="26" fillId="35" borderId="61" xfId="0" applyFont="1" applyFill="1" applyBorder="1" applyAlignment="1">
      <alignment horizontal="center" vertical="center"/>
    </xf>
    <xf numFmtId="0" fontId="27" fillId="36" borderId="37" xfId="0" applyFont="1" applyFill="1" applyBorder="1" applyAlignment="1">
      <alignment horizontal="center" vertical="center"/>
    </xf>
    <xf numFmtId="0" fontId="27" fillId="36" borderId="37" xfId="0" applyFont="1" applyFill="1" applyBorder="1" applyAlignment="1"/>
    <xf numFmtId="0" fontId="22" fillId="0" borderId="38" xfId="0" applyFont="1" applyBorder="1" applyAlignment="1"/>
    <xf numFmtId="0" fontId="22" fillId="0" borderId="30" xfId="0" applyFont="1" applyBorder="1" applyAlignment="1"/>
    <xf numFmtId="0" fontId="27" fillId="36" borderId="37" xfId="0" applyFont="1" applyFill="1" applyBorder="1" applyAlignment="1" applyProtection="1">
      <alignment horizontal="center" vertical="center" textRotation="90"/>
    </xf>
    <xf numFmtId="0" fontId="27" fillId="36" borderId="37" xfId="0" applyFont="1" applyFill="1" applyBorder="1" applyAlignment="1">
      <alignment horizontal="center" vertical="center" textRotation="90"/>
    </xf>
    <xf numFmtId="0" fontId="18" fillId="35" borderId="37" xfId="0" applyFont="1" applyFill="1" applyBorder="1" applyAlignment="1" applyProtection="1">
      <alignment horizontal="center" vertical="center"/>
    </xf>
    <xf numFmtId="0" fontId="0" fillId="35" borderId="37" xfId="0" applyFill="1" applyBorder="1" applyAlignment="1">
      <alignment horizontal="center" vertical="center"/>
    </xf>
    <xf numFmtId="166" fontId="27" fillId="36" borderId="25" xfId="0" applyNumberFormat="1" applyFont="1" applyFill="1" applyBorder="1" applyAlignment="1" applyProtection="1">
      <alignment horizontal="center" vertical="center"/>
    </xf>
    <xf numFmtId="166" fontId="21" fillId="36" borderId="36" xfId="0" applyNumberFormat="1" applyFont="1" applyFill="1" applyBorder="1" applyAlignment="1">
      <alignment horizontal="center"/>
    </xf>
    <xf numFmtId="166" fontId="21" fillId="36" borderId="17" xfId="0" applyNumberFormat="1" applyFont="1" applyFill="1" applyBorder="1" applyAlignment="1">
      <alignment horizontal="center"/>
    </xf>
    <xf numFmtId="164" fontId="22" fillId="0" borderId="25" xfId="0" applyNumberFormat="1" applyFont="1" applyBorder="1" applyAlignment="1">
      <alignment horizontal="center" vertical="center"/>
    </xf>
    <xf numFmtId="0" fontId="22" fillId="0" borderId="32" xfId="0" applyFont="1" applyFill="1" applyBorder="1" applyAlignment="1">
      <alignment horizontal="center"/>
    </xf>
    <xf numFmtId="0" fontId="0" fillId="0" borderId="19" xfId="0" applyFill="1" applyBorder="1" applyAlignment="1">
      <alignment horizontal="center"/>
    </xf>
    <xf numFmtId="0" fontId="0" fillId="0" borderId="36" xfId="0" applyBorder="1" applyAlignment="1"/>
    <xf numFmtId="0" fontId="24" fillId="35" borderId="37" xfId="0" applyFont="1" applyFill="1" applyBorder="1" applyAlignment="1" applyProtection="1">
      <alignment horizontal="center" vertical="center"/>
    </xf>
    <xf numFmtId="0" fontId="24" fillId="35" borderId="37" xfId="0" applyFont="1" applyFill="1" applyBorder="1" applyAlignment="1">
      <alignment horizontal="center" vertical="center"/>
    </xf>
    <xf numFmtId="0" fontId="24" fillId="0" borderId="37" xfId="0" applyFont="1" applyBorder="1" applyAlignment="1">
      <alignment horizontal="center" vertical="center"/>
    </xf>
    <xf numFmtId="0" fontId="24" fillId="0" borderId="25" xfId="0" applyFont="1" applyBorder="1" applyAlignment="1">
      <alignment horizontal="center" vertical="center"/>
    </xf>
    <xf numFmtId="169" fontId="22" fillId="0" borderId="17" xfId="0" applyNumberFormat="1" applyFont="1" applyBorder="1" applyAlignment="1">
      <alignment horizontal="center" vertical="center"/>
    </xf>
    <xf numFmtId="0" fontId="24" fillId="35" borderId="25" xfId="0" applyFont="1" applyFill="1" applyBorder="1" applyAlignment="1" applyProtection="1">
      <alignment horizontal="center" vertical="center"/>
    </xf>
    <xf numFmtId="0" fontId="24" fillId="35" borderId="25" xfId="0" applyFont="1" applyFill="1" applyBorder="1" applyAlignment="1" applyProtection="1">
      <alignment horizontal="right" vertical="center"/>
    </xf>
    <xf numFmtId="0" fontId="24" fillId="35" borderId="36" xfId="0" applyFont="1" applyFill="1" applyBorder="1" applyAlignment="1">
      <alignment horizontal="right" vertical="center"/>
    </xf>
    <xf numFmtId="0" fontId="24" fillId="0" borderId="36" xfId="0" applyFont="1" applyBorder="1" applyAlignment="1">
      <alignment horizontal="right" vertical="center"/>
    </xf>
    <xf numFmtId="1" fontId="22" fillId="37" borderId="36" xfId="0" applyNumberFormat="1" applyFont="1" applyFill="1" applyBorder="1" applyAlignment="1">
      <alignment horizontal="center" vertical="center"/>
    </xf>
    <xf numFmtId="1" fontId="16" fillId="37" borderId="36" xfId="0" applyNumberFormat="1" applyFont="1" applyFill="1" applyBorder="1" applyAlignment="1">
      <alignment horizontal="center" vertical="center"/>
    </xf>
    <xf numFmtId="0" fontId="18" fillId="35" borderId="36" xfId="0" applyFont="1" applyFill="1" applyBorder="1" applyAlignment="1">
      <alignment horizontal="center" vertical="center"/>
    </xf>
    <xf numFmtId="1" fontId="22" fillId="38" borderId="36" xfId="0" applyNumberFormat="1" applyFont="1" applyFill="1" applyBorder="1" applyAlignment="1">
      <alignment horizontal="center" vertical="center"/>
    </xf>
    <xf numFmtId="1" fontId="18" fillId="35" borderId="36" xfId="0" applyNumberFormat="1" applyFont="1" applyFill="1" applyBorder="1" applyAlignment="1">
      <alignment horizontal="center" vertical="center"/>
    </xf>
    <xf numFmtId="0" fontId="31" fillId="0" borderId="11" xfId="0" applyFont="1" applyBorder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0" fillId="0" borderId="11" xfId="0" applyBorder="1" applyAlignment="1">
      <alignment horizontal="center" vertical="top" wrapText="1"/>
    </xf>
    <xf numFmtId="0" fontId="18" fillId="39" borderId="36" xfId="0" applyFont="1" applyFill="1" applyBorder="1" applyAlignment="1" applyProtection="1">
      <alignment horizontal="center" vertical="center"/>
    </xf>
    <xf numFmtId="0" fontId="18" fillId="39" borderId="17" xfId="0" applyFont="1" applyFill="1" applyBorder="1" applyAlignment="1">
      <alignment horizontal="center" vertical="center"/>
    </xf>
    <xf numFmtId="0" fontId="22" fillId="39" borderId="25" xfId="0" applyFont="1" applyFill="1" applyBorder="1" applyAlignment="1">
      <alignment horizontal="center"/>
    </xf>
    <xf numFmtId="0" fontId="0" fillId="39" borderId="17" xfId="0" applyFill="1" applyBorder="1" applyAlignment="1">
      <alignment horizontal="center"/>
    </xf>
    <xf numFmtId="20" fontId="22" fillId="39" borderId="37" xfId="0" applyNumberFormat="1" applyFont="1" applyFill="1" applyBorder="1" applyAlignment="1">
      <alignment horizontal="center" vertical="center"/>
    </xf>
    <xf numFmtId="0" fontId="22" fillId="39" borderId="32" xfId="0" applyFont="1" applyFill="1" applyBorder="1" applyAlignment="1">
      <alignment horizontal="center"/>
    </xf>
    <xf numFmtId="0" fontId="0" fillId="39" borderId="19" xfId="0" applyFill="1" applyBorder="1" applyAlignment="1">
      <alignment horizontal="center"/>
    </xf>
    <xf numFmtId="0" fontId="0" fillId="39" borderId="36" xfId="0" applyFill="1" applyBorder="1" applyAlignment="1"/>
    <xf numFmtId="0" fontId="0" fillId="39" borderId="17" xfId="0" applyFill="1" applyBorder="1" applyAlignment="1"/>
    <xf numFmtId="0" fontId="0" fillId="39" borderId="36" xfId="0" applyFill="1" applyBorder="1" applyAlignment="1">
      <alignment horizontal="center" vertical="center"/>
    </xf>
    <xf numFmtId="0" fontId="0" fillId="39" borderId="17" xfId="0" applyFill="1" applyBorder="1" applyAlignment="1">
      <alignment horizontal="center" vertical="center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Lien hypertexte" xfId="42" builtinId="8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366"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theme="0"/>
      </font>
      <fill>
        <patternFill>
          <bgColor theme="1"/>
        </patternFill>
      </fill>
    </dxf>
    <dxf>
      <font>
        <color rgb="FF00B050"/>
      </font>
    </dxf>
    <dxf>
      <font>
        <color rgb="FFFF0000"/>
      </font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ill>
        <patternFill>
          <bgColor rgb="FFFF33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ont>
        <color theme="1"/>
      </font>
      <fill>
        <patternFill>
          <bgColor rgb="FFFF99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ont>
        <color theme="1"/>
      </font>
      <fill>
        <patternFill>
          <bgColor rgb="FFFF9900"/>
        </patternFill>
      </fill>
    </dxf>
    <dxf>
      <fill>
        <patternFill>
          <bgColor rgb="FFFF33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1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1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theme="0"/>
      </font>
      <fill>
        <patternFill>
          <bgColor theme="1"/>
        </patternFill>
      </fill>
    </dxf>
    <dxf>
      <font>
        <color rgb="FF00B050"/>
      </font>
    </dxf>
    <dxf>
      <font>
        <color rgb="FFFF0000"/>
      </font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ill>
        <patternFill>
          <bgColor rgb="FFFF33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ont>
        <color theme="1"/>
      </font>
      <fill>
        <patternFill>
          <bgColor rgb="FFFF99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ont>
        <color theme="1"/>
      </font>
      <fill>
        <patternFill>
          <bgColor rgb="FFFF9900"/>
        </patternFill>
      </fill>
    </dxf>
    <dxf>
      <fill>
        <patternFill>
          <bgColor rgb="FFFF33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1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1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FF33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ill>
        <patternFill>
          <bgColor rgb="FFFF33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ont>
        <color theme="1"/>
      </font>
      <fill>
        <patternFill>
          <bgColor rgb="FFFF9900"/>
        </patternFill>
      </fill>
    </dxf>
    <dxf>
      <fill>
        <patternFill>
          <bgColor rgb="FFFF33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1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FF33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ill>
        <patternFill>
          <bgColor rgb="FFFF33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ont>
        <color theme="1"/>
      </font>
      <fill>
        <patternFill>
          <bgColor rgb="FFFF9900"/>
        </patternFill>
      </fill>
    </dxf>
    <dxf>
      <fill>
        <patternFill>
          <bgColor rgb="FFFF33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1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FF33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ill>
        <patternFill>
          <bgColor rgb="FFFF33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ont>
        <color theme="1"/>
      </font>
      <fill>
        <patternFill>
          <bgColor rgb="FFFF9900"/>
        </patternFill>
      </fill>
    </dxf>
    <dxf>
      <fill>
        <patternFill>
          <bgColor rgb="FFFF33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1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theme="1"/>
        </patternFill>
      </fill>
    </dxf>
  </dxfs>
  <tableStyles count="0" defaultTableStyle="TableStyleMedium9" defaultPivotStyle="PivotStyleLight16"/>
  <colors>
    <mruColors>
      <color rgb="FFFF3300"/>
      <color rgb="FFFF0000"/>
      <color rgb="FFFF9900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14"/>
  <sheetViews>
    <sheetView workbookViewId="0">
      <selection activeCell="B5" sqref="B5"/>
    </sheetView>
  </sheetViews>
  <sheetFormatPr baseColWidth="10" defaultRowHeight="15" x14ac:dyDescent="0.25"/>
  <cols>
    <col min="1" max="1" width="21" customWidth="1"/>
    <col min="2" max="2" width="11" customWidth="1"/>
    <col min="3" max="3" width="5.28515625" customWidth="1"/>
    <col min="4" max="4" width="2.28515625" customWidth="1"/>
    <col min="5" max="5" width="7" customWidth="1"/>
    <col min="6" max="6" width="3" customWidth="1"/>
    <col min="7" max="7" width="3.5703125" customWidth="1"/>
  </cols>
  <sheetData>
    <row r="1" spans="1:13" x14ac:dyDescent="0.25">
      <c r="A1" s="1" t="s">
        <v>43</v>
      </c>
      <c r="B1" s="36">
        <f ca="1">TODAY()</f>
        <v>40648</v>
      </c>
      <c r="C1" s="36"/>
      <c r="D1" s="36"/>
    </row>
    <row r="2" spans="1:13" x14ac:dyDescent="0.25">
      <c r="A2" s="1" t="s">
        <v>39</v>
      </c>
      <c r="B2" t="s">
        <v>92</v>
      </c>
    </row>
    <row r="3" spans="1:13" x14ac:dyDescent="0.25">
      <c r="A3" s="1" t="s">
        <v>40</v>
      </c>
      <c r="B3" t="s">
        <v>93</v>
      </c>
    </row>
    <row r="4" spans="1:13" x14ac:dyDescent="0.25">
      <c r="A4" s="1" t="s">
        <v>41</v>
      </c>
      <c r="B4" s="36">
        <v>24917</v>
      </c>
      <c r="C4" s="36"/>
      <c r="D4" s="36"/>
    </row>
    <row r="5" spans="1:13" x14ac:dyDescent="0.25">
      <c r="A5" s="1" t="s">
        <v>42</v>
      </c>
      <c r="B5" s="1">
        <f ca="1">YEAR(B1-B4)-1900</f>
        <v>43</v>
      </c>
      <c r="C5" s="1" t="s">
        <v>45</v>
      </c>
      <c r="D5" s="1">
        <f ca="1">MONTH(B1-B4)</f>
        <v>1</v>
      </c>
      <c r="E5" t="s">
        <v>49</v>
      </c>
      <c r="F5" t="s">
        <v>44</v>
      </c>
      <c r="G5">
        <f ca="1">DAY(B1-B4)</f>
        <v>25</v>
      </c>
      <c r="H5" t="s">
        <v>50</v>
      </c>
      <c r="J5" s="54"/>
    </row>
    <row r="6" spans="1:13" x14ac:dyDescent="0.25">
      <c r="A6" s="1" t="s">
        <v>51</v>
      </c>
      <c r="B6">
        <v>1</v>
      </c>
      <c r="J6" s="54"/>
    </row>
    <row r="7" spans="1:13" x14ac:dyDescent="0.25">
      <c r="A7" s="1" t="s">
        <v>87</v>
      </c>
      <c r="B7">
        <v>192</v>
      </c>
    </row>
    <row r="8" spans="1:13" x14ac:dyDescent="0.25">
      <c r="A8" s="1" t="s">
        <v>88</v>
      </c>
      <c r="B8">
        <v>0.94</v>
      </c>
    </row>
    <row r="9" spans="1:13" ht="30" customHeight="1" x14ac:dyDescent="0.25">
      <c r="A9" s="1" t="s">
        <v>94</v>
      </c>
      <c r="B9" s="36">
        <v>40644</v>
      </c>
      <c r="J9" s="54"/>
      <c r="K9" s="54"/>
      <c r="L9" s="54"/>
      <c r="M9" s="54"/>
    </row>
    <row r="10" spans="1:13" x14ac:dyDescent="0.25">
      <c r="J10" s="54"/>
      <c r="K10" s="54"/>
      <c r="L10" s="54"/>
      <c r="M10" s="54"/>
    </row>
    <row r="11" spans="1:13" x14ac:dyDescent="0.25">
      <c r="J11" s="54"/>
      <c r="K11" s="54"/>
      <c r="L11" s="54"/>
      <c r="M11" s="54"/>
    </row>
    <row r="12" spans="1:13" x14ac:dyDescent="0.25">
      <c r="J12" s="54"/>
      <c r="K12" s="54"/>
      <c r="L12" s="54"/>
      <c r="M12" s="54"/>
    </row>
    <row r="13" spans="1:13" x14ac:dyDescent="0.25">
      <c r="J13" s="54"/>
      <c r="K13" s="54"/>
      <c r="L13" s="54"/>
      <c r="M13" s="54"/>
    </row>
    <row r="14" spans="1:13" x14ac:dyDescent="0.25">
      <c r="J14" s="54"/>
      <c r="K14" s="54"/>
      <c r="L14" s="54"/>
      <c r="M14" s="5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B1:GO68"/>
  <sheetViews>
    <sheetView tabSelected="1" zoomScale="150" zoomScaleNormal="150" workbookViewId="0">
      <selection activeCell="BB2" sqref="BB2:BC2"/>
    </sheetView>
  </sheetViews>
  <sheetFormatPr baseColWidth="10" defaultRowHeight="15" x14ac:dyDescent="0.25"/>
  <cols>
    <col min="1" max="198" width="0.7109375" style="12" customWidth="1"/>
    <col min="199" max="16384" width="11.42578125" style="12"/>
  </cols>
  <sheetData>
    <row r="1" spans="2:197" ht="5.0999999999999996" customHeight="1" thickTop="1" thickBot="1" x14ac:dyDescent="0.3">
      <c r="B1" s="9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10"/>
      <c r="BO1" s="10"/>
      <c r="BP1" s="10"/>
      <c r="BQ1" s="10"/>
      <c r="BR1" s="10"/>
      <c r="BS1" s="10"/>
      <c r="BT1" s="10"/>
      <c r="BU1" s="10"/>
      <c r="BV1" s="10"/>
      <c r="BW1" s="10"/>
      <c r="BX1" s="10"/>
      <c r="BY1" s="10"/>
      <c r="BZ1" s="10"/>
      <c r="CA1" s="10"/>
      <c r="CB1" s="10"/>
      <c r="CC1" s="10"/>
      <c r="CD1" s="10"/>
      <c r="CE1" s="10"/>
      <c r="CF1" s="10"/>
      <c r="CG1" s="10"/>
      <c r="CH1" s="10"/>
      <c r="CI1" s="10"/>
      <c r="CJ1" s="10"/>
      <c r="CK1" s="10"/>
      <c r="CL1" s="10"/>
      <c r="CM1" s="10"/>
      <c r="CN1" s="10"/>
      <c r="CO1" s="10"/>
      <c r="CP1" s="10"/>
      <c r="CQ1" s="10"/>
      <c r="CR1" s="10"/>
      <c r="CS1" s="10"/>
      <c r="CT1" s="10"/>
      <c r="CU1" s="10"/>
      <c r="CV1" s="10"/>
      <c r="CW1" s="10"/>
      <c r="CX1" s="10"/>
      <c r="CY1" s="10"/>
      <c r="CZ1" s="10"/>
      <c r="DA1" s="10"/>
      <c r="DB1" s="10"/>
      <c r="DC1" s="10"/>
      <c r="DD1" s="10"/>
      <c r="DE1" s="10"/>
      <c r="DF1" s="10"/>
      <c r="DG1" s="10"/>
      <c r="DH1" s="10"/>
      <c r="DI1" s="10"/>
      <c r="DJ1" s="10"/>
      <c r="DK1" s="10"/>
      <c r="DL1" s="10"/>
      <c r="DM1" s="10"/>
      <c r="DN1" s="10"/>
      <c r="DO1" s="10"/>
      <c r="DP1" s="10"/>
      <c r="DQ1" s="10"/>
      <c r="DR1" s="10"/>
      <c r="DS1" s="10"/>
      <c r="DT1" s="10"/>
      <c r="DU1" s="10"/>
      <c r="DV1" s="10"/>
      <c r="DW1" s="10"/>
      <c r="DX1" s="10"/>
      <c r="DY1" s="10"/>
      <c r="DZ1" s="10"/>
      <c r="EA1" s="10"/>
      <c r="EB1" s="10"/>
      <c r="EC1" s="10"/>
      <c r="ED1" s="10"/>
      <c r="EE1" s="10"/>
      <c r="EF1" s="10"/>
      <c r="EG1" s="10"/>
      <c r="EH1" s="10"/>
      <c r="EI1" s="10"/>
      <c r="EJ1" s="10"/>
      <c r="EK1" s="10"/>
      <c r="EL1" s="10"/>
      <c r="EM1" s="10"/>
      <c r="EN1" s="10"/>
      <c r="EO1" s="10"/>
      <c r="EP1" s="10"/>
      <c r="EQ1" s="24"/>
      <c r="ER1" s="24"/>
      <c r="ES1" s="24"/>
      <c r="ET1" s="24"/>
      <c r="EU1" s="24"/>
      <c r="EV1" s="24"/>
      <c r="EW1" s="24"/>
      <c r="EX1" s="24"/>
      <c r="EY1" s="24"/>
      <c r="EZ1" s="24"/>
      <c r="FA1" s="24"/>
      <c r="FB1" s="24"/>
      <c r="FC1" s="24"/>
      <c r="FD1" s="24"/>
      <c r="FE1" s="24"/>
      <c r="FF1" s="24"/>
      <c r="FG1" s="24"/>
      <c r="FH1" s="24"/>
      <c r="FI1" s="24"/>
      <c r="FJ1" s="24"/>
      <c r="FK1" s="24"/>
      <c r="FL1" s="24"/>
      <c r="FM1" s="24"/>
      <c r="FN1" s="24"/>
      <c r="FO1" s="24"/>
      <c r="FP1" s="24"/>
      <c r="FQ1" s="24"/>
      <c r="FR1" s="24"/>
      <c r="FS1" s="24"/>
      <c r="FT1" s="24"/>
      <c r="FU1" s="24"/>
      <c r="FV1" s="24"/>
      <c r="FW1" s="24"/>
      <c r="FX1" s="24"/>
      <c r="FY1" s="24"/>
      <c r="FZ1" s="24"/>
      <c r="GA1" s="24"/>
      <c r="GB1" s="24"/>
      <c r="GC1" s="24"/>
      <c r="GD1" s="24"/>
      <c r="GE1" s="24"/>
      <c r="GF1" s="24"/>
      <c r="GG1" s="24"/>
      <c r="GH1" s="24"/>
      <c r="GI1" s="24"/>
      <c r="GJ1" s="24"/>
      <c r="GK1" s="24"/>
      <c r="GL1" s="24"/>
      <c r="GM1" s="24"/>
      <c r="GN1" s="11"/>
    </row>
    <row r="2" spans="2:197" ht="8.4499999999999993" customHeight="1" thickTop="1" thickBot="1" x14ac:dyDescent="0.3">
      <c r="B2" s="13"/>
      <c r="C2" s="283">
        <f>Renseignements!B9+7</f>
        <v>40651</v>
      </c>
      <c r="D2" s="284"/>
      <c r="E2" s="284"/>
      <c r="F2" s="284"/>
      <c r="G2" s="284"/>
      <c r="H2" s="284"/>
      <c r="I2" s="284"/>
      <c r="J2" s="284"/>
      <c r="K2" s="284"/>
      <c r="L2" s="284"/>
      <c r="M2" s="284"/>
      <c r="N2" s="284"/>
      <c r="O2" s="284"/>
      <c r="P2" s="284"/>
      <c r="Q2" s="284"/>
      <c r="R2" s="284"/>
      <c r="S2" s="284"/>
      <c r="T2" s="284"/>
      <c r="U2" s="284"/>
      <c r="V2" s="284"/>
      <c r="W2" s="284"/>
      <c r="X2" s="284"/>
      <c r="Y2" s="284"/>
      <c r="Z2" s="284"/>
      <c r="AA2" s="284"/>
      <c r="AB2" s="284"/>
      <c r="AC2" s="284"/>
      <c r="AD2" s="284"/>
      <c r="AE2" s="284"/>
      <c r="AF2" s="284"/>
      <c r="AG2" s="284"/>
      <c r="AH2" s="285"/>
      <c r="AI2" s="31"/>
      <c r="AJ2" s="279" t="s">
        <v>58</v>
      </c>
      <c r="AK2" s="280"/>
      <c r="AL2" s="281" t="s">
        <v>59</v>
      </c>
      <c r="AM2" s="282"/>
      <c r="AN2" s="282"/>
      <c r="AO2" s="282"/>
      <c r="AP2" s="282"/>
      <c r="AQ2" s="282"/>
      <c r="AR2" s="282"/>
      <c r="AS2" s="282"/>
      <c r="AT2" s="282"/>
      <c r="AU2" s="282"/>
      <c r="AV2" s="125">
        <v>0.43055555555555558</v>
      </c>
      <c r="AW2" s="125"/>
      <c r="AX2" s="125"/>
      <c r="AY2" s="125"/>
      <c r="AZ2" s="125"/>
      <c r="BA2" s="125"/>
      <c r="BB2" s="128"/>
      <c r="BC2" s="129"/>
      <c r="BD2" s="46"/>
      <c r="BE2" s="46"/>
      <c r="BF2" s="46"/>
      <c r="BG2" s="31"/>
      <c r="BH2" s="275" t="s">
        <v>52</v>
      </c>
      <c r="BI2" s="275"/>
      <c r="BJ2" s="275"/>
      <c r="BK2" s="275"/>
      <c r="BL2" s="275"/>
      <c r="BM2" s="275"/>
      <c r="BN2" s="276"/>
      <c r="BO2" s="276"/>
      <c r="BP2" s="276"/>
      <c r="BQ2" s="276"/>
      <c r="BR2" s="125"/>
      <c r="BS2" s="126"/>
      <c r="BT2" s="277"/>
      <c r="BU2" s="277"/>
      <c r="BV2" s="277"/>
      <c r="BW2" s="277"/>
      <c r="BX2" s="275" t="s">
        <v>53</v>
      </c>
      <c r="BY2" s="275"/>
      <c r="BZ2" s="275"/>
      <c r="CA2" s="275"/>
      <c r="CB2" s="275"/>
      <c r="CC2" s="275"/>
      <c r="CD2" s="276"/>
      <c r="CE2" s="276"/>
      <c r="CF2" s="276"/>
      <c r="CG2" s="276"/>
      <c r="CH2" s="125">
        <v>0.98958333333333337</v>
      </c>
      <c r="CI2" s="126"/>
      <c r="CJ2" s="277"/>
      <c r="CK2" s="277"/>
      <c r="CL2" s="277"/>
      <c r="CM2" s="278"/>
      <c r="CN2" s="242" t="s">
        <v>68</v>
      </c>
      <c r="CO2" s="243"/>
      <c r="CP2" s="137" t="s">
        <v>69</v>
      </c>
      <c r="CQ2" s="138"/>
      <c r="CR2" s="138"/>
      <c r="CS2" s="138"/>
      <c r="CT2" s="139"/>
      <c r="CU2" s="140"/>
      <c r="CW2" s="209" t="s">
        <v>61</v>
      </c>
      <c r="CX2" s="248"/>
      <c r="CY2" s="104" t="s">
        <v>26</v>
      </c>
      <c r="CZ2" s="105"/>
      <c r="DA2" s="105"/>
      <c r="DB2" s="105"/>
      <c r="DC2" s="105"/>
      <c r="DD2" s="108"/>
      <c r="DE2" s="108"/>
      <c r="DF2" s="253"/>
      <c r="DG2" s="192"/>
      <c r="DH2" s="192"/>
      <c r="DI2" s="192"/>
      <c r="DJ2" s="192"/>
      <c r="DK2" s="192"/>
      <c r="DL2" s="192"/>
      <c r="DM2" s="67"/>
      <c r="DN2" s="209" t="s">
        <v>14</v>
      </c>
      <c r="DO2" s="210"/>
      <c r="DP2" s="189" t="s">
        <v>32</v>
      </c>
      <c r="DQ2" s="190"/>
      <c r="DR2" s="190"/>
      <c r="DS2" s="190"/>
      <c r="DT2" s="190"/>
      <c r="DU2" s="190"/>
      <c r="DV2" s="190"/>
      <c r="DW2" s="190"/>
      <c r="DX2" s="190"/>
      <c r="DY2" s="190"/>
      <c r="DZ2" s="190"/>
      <c r="EA2" s="190"/>
      <c r="EB2" s="190"/>
      <c r="EC2" s="190"/>
      <c r="ED2" s="190"/>
      <c r="EE2" s="190"/>
      <c r="EF2" s="190"/>
      <c r="EG2" s="190"/>
      <c r="EH2" s="190"/>
      <c r="EI2" s="190"/>
      <c r="EJ2" s="190"/>
      <c r="EK2" s="190"/>
      <c r="EL2" s="190"/>
      <c r="EM2" s="191"/>
      <c r="EN2" s="209" t="s">
        <v>15</v>
      </c>
      <c r="EO2" s="210"/>
      <c r="EP2" s="189" t="s">
        <v>19</v>
      </c>
      <c r="EQ2" s="190"/>
      <c r="ER2" s="190"/>
      <c r="ES2" s="190"/>
      <c r="ET2" s="190"/>
      <c r="EU2" s="190"/>
      <c r="EV2" s="190"/>
      <c r="EW2" s="190"/>
      <c r="EX2" s="190"/>
      <c r="EY2" s="190"/>
      <c r="EZ2" s="190"/>
      <c r="FA2" s="190"/>
      <c r="FB2" s="190"/>
      <c r="FC2" s="190"/>
      <c r="FD2" s="190"/>
      <c r="FE2" s="190"/>
      <c r="FF2" s="190"/>
      <c r="FG2" s="190"/>
      <c r="FH2" s="190"/>
      <c r="FI2" s="190"/>
      <c r="FJ2" s="190"/>
      <c r="FK2" s="190"/>
      <c r="FL2" s="190"/>
      <c r="FM2" s="191"/>
      <c r="FN2" s="209" t="s">
        <v>16</v>
      </c>
      <c r="FO2" s="210"/>
      <c r="FP2" s="189" t="s">
        <v>22</v>
      </c>
      <c r="FQ2" s="190"/>
      <c r="FR2" s="190"/>
      <c r="FS2" s="190"/>
      <c r="FT2" s="190"/>
      <c r="FU2" s="190"/>
      <c r="FV2" s="190"/>
      <c r="FW2" s="190"/>
      <c r="FX2" s="190"/>
      <c r="FY2" s="190"/>
      <c r="FZ2" s="190"/>
      <c r="GA2" s="190"/>
      <c r="GB2" s="190"/>
      <c r="GC2" s="190"/>
      <c r="GD2" s="190"/>
      <c r="GE2" s="190"/>
      <c r="GF2" s="190"/>
      <c r="GG2" s="190"/>
      <c r="GH2" s="190"/>
      <c r="GI2" s="190"/>
      <c r="GJ2" s="190"/>
      <c r="GK2" s="190"/>
      <c r="GL2" s="190"/>
      <c r="GM2" s="191"/>
      <c r="GN2" s="14"/>
    </row>
    <row r="3" spans="2:197" ht="8.4499999999999993" customHeight="1" thickTop="1" x14ac:dyDescent="0.25">
      <c r="B3" s="13"/>
      <c r="C3" s="215" t="s">
        <v>42</v>
      </c>
      <c r="D3" s="216"/>
      <c r="E3" s="216"/>
      <c r="F3" s="216"/>
      <c r="G3" s="216"/>
      <c r="H3" s="217"/>
      <c r="I3" s="260" t="str">
        <f>YEAR(C2-Renseignements!B$4)-1900&amp;"a"</f>
        <v>43a</v>
      </c>
      <c r="J3" s="260"/>
      <c r="K3" s="260"/>
      <c r="L3" s="261"/>
      <c r="M3" s="262" t="str">
        <f>MONTH(C2-Renseignements!B$4)&amp;"m"</f>
        <v>1m</v>
      </c>
      <c r="N3" s="262"/>
      <c r="O3" s="262"/>
      <c r="P3" s="263"/>
      <c r="Q3" s="262" t="str">
        <f>DAY(C2-Renseignements!B$4)&amp;"j"</f>
        <v>28j</v>
      </c>
      <c r="R3" s="262"/>
      <c r="S3" s="262"/>
      <c r="T3" s="263"/>
      <c r="U3" s="264" t="s">
        <v>48</v>
      </c>
      <c r="V3" s="219"/>
      <c r="W3" s="219"/>
      <c r="X3" s="219"/>
      <c r="Y3" s="219"/>
      <c r="Z3" s="265">
        <v>43.8</v>
      </c>
      <c r="AA3" s="266"/>
      <c r="AB3" s="266"/>
      <c r="AC3" s="266"/>
      <c r="AD3" s="267"/>
      <c r="AE3" s="268" t="s">
        <v>38</v>
      </c>
      <c r="AF3" s="99"/>
      <c r="AG3" s="287"/>
      <c r="AH3" s="288"/>
      <c r="AI3" s="31"/>
      <c r="AJ3" s="280"/>
      <c r="AK3" s="280"/>
      <c r="AL3" s="222" t="s">
        <v>25</v>
      </c>
      <c r="AM3" s="269"/>
      <c r="AN3" s="269"/>
      <c r="AO3" s="269"/>
      <c r="AP3" s="269"/>
      <c r="AQ3" s="269"/>
      <c r="AR3" s="269"/>
      <c r="AS3" s="269"/>
      <c r="AT3" s="269"/>
      <c r="AU3" s="269"/>
      <c r="AV3" s="269"/>
      <c r="AW3" s="269"/>
      <c r="AX3" s="269"/>
      <c r="AY3" s="269"/>
      <c r="AZ3" s="269"/>
      <c r="BA3" s="269"/>
      <c r="BC3" s="31"/>
      <c r="BD3" s="35"/>
      <c r="BE3" s="35"/>
      <c r="BF3" s="35"/>
      <c r="BG3" s="31"/>
      <c r="BH3" s="270" t="s">
        <v>9</v>
      </c>
      <c r="BI3" s="270"/>
      <c r="BJ3" s="270"/>
      <c r="BK3" s="270"/>
      <c r="BL3" s="270" t="s">
        <v>10</v>
      </c>
      <c r="BM3" s="270"/>
      <c r="BN3" s="270"/>
      <c r="BO3" s="270"/>
      <c r="BP3" s="270" t="s">
        <v>11</v>
      </c>
      <c r="BQ3" s="270"/>
      <c r="BR3" s="270"/>
      <c r="BS3" s="271"/>
      <c r="BT3" s="176" t="s">
        <v>12</v>
      </c>
      <c r="BU3" s="177"/>
      <c r="BV3" s="177"/>
      <c r="BW3" s="272"/>
      <c r="BX3" s="273" t="s">
        <v>9</v>
      </c>
      <c r="BY3" s="270"/>
      <c r="BZ3" s="270"/>
      <c r="CA3" s="270"/>
      <c r="CB3" s="270" t="s">
        <v>10</v>
      </c>
      <c r="CC3" s="270"/>
      <c r="CD3" s="270"/>
      <c r="CE3" s="270"/>
      <c r="CF3" s="270" t="s">
        <v>11</v>
      </c>
      <c r="CG3" s="270"/>
      <c r="CH3" s="270"/>
      <c r="CI3" s="271"/>
      <c r="CJ3" s="176" t="s">
        <v>12</v>
      </c>
      <c r="CK3" s="177"/>
      <c r="CL3" s="177"/>
      <c r="CM3" s="274"/>
      <c r="CN3" s="244"/>
      <c r="CO3" s="245"/>
      <c r="CP3" s="141" t="s">
        <v>12</v>
      </c>
      <c r="CQ3" s="142"/>
      <c r="CR3" s="142"/>
      <c r="CS3" s="142"/>
      <c r="CT3" s="100"/>
      <c r="CU3" s="143"/>
      <c r="CW3" s="249"/>
      <c r="CX3" s="250"/>
      <c r="CY3" s="160" t="s">
        <v>63</v>
      </c>
      <c r="CZ3" s="160"/>
      <c r="DA3" s="160"/>
      <c r="DB3" s="160"/>
      <c r="DC3" s="160"/>
      <c r="DD3" s="201"/>
      <c r="DE3" s="201"/>
      <c r="DF3" s="201"/>
      <c r="DG3" s="259" t="str">
        <f>IF(DG2&lt;&gt;"",DG2*Renseignements!B8/1000,"")</f>
        <v/>
      </c>
      <c r="DH3" s="259"/>
      <c r="DI3" s="259"/>
      <c r="DJ3" s="259"/>
      <c r="DK3" s="259"/>
      <c r="DL3" s="259"/>
      <c r="DM3" s="67"/>
      <c r="DN3" s="211"/>
      <c r="DO3" s="212"/>
      <c r="DP3" s="186" t="s">
        <v>18</v>
      </c>
      <c r="DQ3" s="187"/>
      <c r="DR3" s="187"/>
      <c r="DS3" s="187"/>
      <c r="DT3" s="187"/>
      <c r="DU3" s="187"/>
      <c r="DV3" s="187"/>
      <c r="DW3" s="187"/>
      <c r="DX3" s="187"/>
      <c r="DY3" s="187"/>
      <c r="DZ3" s="187"/>
      <c r="EA3" s="187"/>
      <c r="EB3" s="187"/>
      <c r="EC3" s="187"/>
      <c r="ED3" s="187"/>
      <c r="EE3" s="187"/>
      <c r="EF3" s="187"/>
      <c r="EG3" s="187"/>
      <c r="EH3" s="187"/>
      <c r="EI3" s="187"/>
      <c r="EJ3" s="187"/>
      <c r="EK3" s="187"/>
      <c r="EL3" s="187"/>
      <c r="EM3" s="188"/>
      <c r="EN3" s="211"/>
      <c r="EO3" s="212"/>
      <c r="EP3" s="186" t="s">
        <v>20</v>
      </c>
      <c r="EQ3" s="187"/>
      <c r="ER3" s="187"/>
      <c r="ES3" s="187"/>
      <c r="ET3" s="187"/>
      <c r="EU3" s="187"/>
      <c r="EV3" s="187"/>
      <c r="EW3" s="187"/>
      <c r="EX3" s="187"/>
      <c r="EY3" s="187"/>
      <c r="EZ3" s="187"/>
      <c r="FA3" s="187"/>
      <c r="FB3" s="187"/>
      <c r="FC3" s="187"/>
      <c r="FD3" s="187"/>
      <c r="FE3" s="187"/>
      <c r="FF3" s="187"/>
      <c r="FG3" s="187"/>
      <c r="FH3" s="187"/>
      <c r="FI3" s="187"/>
      <c r="FJ3" s="187"/>
      <c r="FK3" s="187"/>
      <c r="FL3" s="187"/>
      <c r="FM3" s="188"/>
      <c r="FN3" s="211"/>
      <c r="FO3" s="212"/>
      <c r="FP3" s="186"/>
      <c r="FQ3" s="187"/>
      <c r="FR3" s="187"/>
      <c r="FS3" s="187"/>
      <c r="FT3" s="187"/>
      <c r="FU3" s="187"/>
      <c r="FV3" s="187"/>
      <c r="FW3" s="187"/>
      <c r="FX3" s="187"/>
      <c r="FY3" s="187"/>
      <c r="FZ3" s="187"/>
      <c r="GA3" s="187"/>
      <c r="GB3" s="187"/>
      <c r="GC3" s="187"/>
      <c r="GD3" s="187"/>
      <c r="GE3" s="187"/>
      <c r="GF3" s="187"/>
      <c r="GG3" s="187"/>
      <c r="GH3" s="187"/>
      <c r="GI3" s="187"/>
      <c r="GJ3" s="187"/>
      <c r="GK3" s="187"/>
      <c r="GL3" s="187"/>
      <c r="GM3" s="188"/>
      <c r="GN3" s="14"/>
    </row>
    <row r="4" spans="2:197" ht="8.4499999999999993" customHeight="1" x14ac:dyDescent="0.25">
      <c r="B4" s="13"/>
      <c r="C4" s="104" t="s">
        <v>0</v>
      </c>
      <c r="D4" s="94"/>
      <c r="E4" s="94"/>
      <c r="F4" s="94"/>
      <c r="G4" s="94"/>
      <c r="H4" s="94"/>
      <c r="I4" s="94"/>
      <c r="J4" s="232">
        <v>95</v>
      </c>
      <c r="K4" s="97"/>
      <c r="L4" s="97"/>
      <c r="M4" s="97"/>
      <c r="N4" s="97"/>
      <c r="O4" s="97"/>
      <c r="P4" s="233" t="s">
        <v>37</v>
      </c>
      <c r="Q4" s="103"/>
      <c r="R4" s="26"/>
      <c r="S4" s="103"/>
      <c r="T4" s="110"/>
      <c r="U4" s="98" t="s">
        <v>47</v>
      </c>
      <c r="V4" s="94"/>
      <c r="W4" s="94"/>
      <c r="X4" s="94"/>
      <c r="Y4" s="94"/>
      <c r="Z4" s="255">
        <v>2.6</v>
      </c>
      <c r="AA4" s="256"/>
      <c r="AB4" s="256"/>
      <c r="AC4" s="256"/>
      <c r="AD4" s="257"/>
      <c r="AE4" s="233"/>
      <c r="AF4" s="103"/>
      <c r="AG4" s="289"/>
      <c r="AH4" s="109"/>
      <c r="AI4" s="31"/>
      <c r="AJ4" s="280"/>
      <c r="AK4" s="280"/>
      <c r="AL4" s="258" t="s">
        <v>56</v>
      </c>
      <c r="AM4" s="258"/>
      <c r="AN4" s="258"/>
      <c r="AO4" s="258"/>
      <c r="AP4" s="258"/>
      <c r="AQ4" s="258"/>
      <c r="AR4" s="237"/>
      <c r="AS4" s="237"/>
      <c r="AT4" s="258" t="s">
        <v>57</v>
      </c>
      <c r="AU4" s="237"/>
      <c r="AV4" s="237"/>
      <c r="AW4" s="237"/>
      <c r="AX4" s="237"/>
      <c r="AY4" s="237"/>
      <c r="AZ4" s="237"/>
      <c r="BA4" s="237"/>
      <c r="BC4" s="151" t="s">
        <v>33</v>
      </c>
      <c r="BD4" s="152"/>
      <c r="BE4" s="152"/>
      <c r="BF4" s="152"/>
      <c r="BG4" s="152"/>
      <c r="BH4" s="112"/>
      <c r="BI4" s="112"/>
      <c r="BJ4" s="113"/>
      <c r="BK4" s="113"/>
      <c r="BL4" s="112"/>
      <c r="BM4" s="112"/>
      <c r="BN4" s="113"/>
      <c r="BO4" s="113"/>
      <c r="BP4" s="164"/>
      <c r="BQ4" s="164"/>
      <c r="BR4" s="165"/>
      <c r="BS4" s="207"/>
      <c r="BT4" s="167" t="str">
        <f>IF(BH4&lt;&gt;"",AVERAGE(BH4:BP4),"")</f>
        <v/>
      </c>
      <c r="BU4" s="164"/>
      <c r="BV4" s="165"/>
      <c r="BW4" s="166"/>
      <c r="BX4" s="241"/>
      <c r="BY4" s="112"/>
      <c r="BZ4" s="113"/>
      <c r="CA4" s="113"/>
      <c r="CB4" s="112"/>
      <c r="CC4" s="112"/>
      <c r="CD4" s="113"/>
      <c r="CE4" s="113"/>
      <c r="CF4" s="164"/>
      <c r="CG4" s="164"/>
      <c r="CH4" s="165"/>
      <c r="CI4" s="207"/>
      <c r="CJ4" s="167" t="str">
        <f>IF(BX4&lt;&gt;"",AVERAGE(BX4:CF4),"")</f>
        <v/>
      </c>
      <c r="CK4" s="164"/>
      <c r="CL4" s="165"/>
      <c r="CM4" s="207"/>
      <c r="CN4" s="244"/>
      <c r="CO4" s="245"/>
      <c r="CP4" s="164" t="str">
        <f>IF(BT4&lt;&gt;"",AVERAGE(BT4,CJ4,GK30,#REF!,#REF!),"")</f>
        <v/>
      </c>
      <c r="CQ4" s="164"/>
      <c r="CR4" s="165"/>
      <c r="CS4" s="165"/>
      <c r="CT4" s="107"/>
      <c r="CU4" s="144"/>
      <c r="CW4" s="249"/>
      <c r="CX4" s="250"/>
      <c r="CY4" s="160" t="s">
        <v>29</v>
      </c>
      <c r="CZ4" s="201"/>
      <c r="DA4" s="201"/>
      <c r="DB4" s="201"/>
      <c r="DC4" s="201"/>
      <c r="DD4" s="201"/>
      <c r="DE4" s="201"/>
      <c r="DF4" s="201"/>
      <c r="DG4" s="208"/>
      <c r="DH4" s="208"/>
      <c r="DI4" s="208"/>
      <c r="DJ4" s="208"/>
      <c r="DK4" s="208"/>
      <c r="DL4" s="208"/>
      <c r="DM4" s="67"/>
      <c r="DN4" s="211"/>
      <c r="DO4" s="212"/>
      <c r="DP4" s="189" t="s">
        <v>23</v>
      </c>
      <c r="DQ4" s="190"/>
      <c r="DR4" s="190"/>
      <c r="DS4" s="190"/>
      <c r="DT4" s="190"/>
      <c r="DU4" s="190"/>
      <c r="DV4" s="190"/>
      <c r="DW4" s="190"/>
      <c r="DX4" s="190"/>
      <c r="DY4" s="190"/>
      <c r="DZ4" s="190"/>
      <c r="EA4" s="190"/>
      <c r="EB4" s="190"/>
      <c r="EC4" s="190"/>
      <c r="ED4" s="190"/>
      <c r="EE4" s="190"/>
      <c r="EF4" s="190"/>
      <c r="EG4" s="190"/>
      <c r="EH4" s="190"/>
      <c r="EI4" s="190"/>
      <c r="EJ4" s="190"/>
      <c r="EK4" s="190"/>
      <c r="EL4" s="190"/>
      <c r="EM4" s="191"/>
      <c r="EN4" s="211"/>
      <c r="EO4" s="212"/>
      <c r="EP4" s="189" t="s">
        <v>21</v>
      </c>
      <c r="EQ4" s="190"/>
      <c r="ER4" s="190"/>
      <c r="ES4" s="190"/>
      <c r="ET4" s="190"/>
      <c r="EU4" s="190"/>
      <c r="EV4" s="190"/>
      <c r="EW4" s="190"/>
      <c r="EX4" s="190"/>
      <c r="EY4" s="190"/>
      <c r="EZ4" s="190"/>
      <c r="FA4" s="190"/>
      <c r="FB4" s="190"/>
      <c r="FC4" s="190"/>
      <c r="FD4" s="190"/>
      <c r="FE4" s="190"/>
      <c r="FF4" s="190"/>
      <c r="FG4" s="190"/>
      <c r="FH4" s="190"/>
      <c r="FI4" s="190"/>
      <c r="FJ4" s="190"/>
      <c r="FK4" s="190"/>
      <c r="FL4" s="190"/>
      <c r="FM4" s="191"/>
      <c r="FN4" s="211"/>
      <c r="FO4" s="212"/>
      <c r="FP4" s="189" t="s">
        <v>17</v>
      </c>
      <c r="FQ4" s="190"/>
      <c r="FR4" s="190"/>
      <c r="FS4" s="190"/>
      <c r="FT4" s="190"/>
      <c r="FU4" s="190"/>
      <c r="FV4" s="190"/>
      <c r="FW4" s="190"/>
      <c r="FX4" s="190"/>
      <c r="FY4" s="190"/>
      <c r="FZ4" s="190"/>
      <c r="GA4" s="190"/>
      <c r="GB4" s="190"/>
      <c r="GC4" s="190"/>
      <c r="GD4" s="190"/>
      <c r="GE4" s="190"/>
      <c r="GF4" s="190"/>
      <c r="GG4" s="190"/>
      <c r="GH4" s="190"/>
      <c r="GI4" s="190"/>
      <c r="GJ4" s="190"/>
      <c r="GK4" s="190"/>
      <c r="GL4" s="190"/>
      <c r="GM4" s="191"/>
      <c r="GN4" s="14"/>
    </row>
    <row r="5" spans="2:197" ht="8.4499999999999993" customHeight="1" x14ac:dyDescent="0.25">
      <c r="B5" s="13"/>
      <c r="C5" s="104" t="s">
        <v>8</v>
      </c>
      <c r="D5" s="94"/>
      <c r="E5" s="94"/>
      <c r="F5" s="94"/>
      <c r="G5" s="94"/>
      <c r="H5" s="94"/>
      <c r="I5" s="94"/>
      <c r="J5" s="94"/>
      <c r="K5" s="94"/>
      <c r="L5" s="94"/>
      <c r="M5" s="232">
        <v>15.6</v>
      </c>
      <c r="N5" s="97">
        <v>18</v>
      </c>
      <c r="O5" s="97"/>
      <c r="P5" s="97"/>
      <c r="Q5" s="97"/>
      <c r="R5" s="97"/>
      <c r="S5" s="233" t="s">
        <v>37</v>
      </c>
      <c r="T5" s="103"/>
      <c r="U5" s="26"/>
      <c r="V5" s="103"/>
      <c r="W5" s="103"/>
      <c r="X5" s="234">
        <f>IF(J4&lt;&gt;"",(M5/J4)*100,"")</f>
        <v>16.421052631578949</v>
      </c>
      <c r="Y5" s="235"/>
      <c r="Z5" s="235">
        <f>IF(J4&lt;&gt;"",(N5/J4)*100,"")</f>
        <v>18.947368421052634</v>
      </c>
      <c r="AA5" s="235"/>
      <c r="AB5" s="235"/>
      <c r="AC5" s="235"/>
      <c r="AD5" s="233" t="s">
        <v>38</v>
      </c>
      <c r="AE5" s="103"/>
      <c r="AF5" s="26"/>
      <c r="AG5" s="103"/>
      <c r="AH5" s="110" t="s">
        <v>38</v>
      </c>
      <c r="AI5" s="47"/>
      <c r="AJ5" s="280"/>
      <c r="AK5" s="280"/>
      <c r="AL5" s="238"/>
      <c r="AM5" s="238"/>
      <c r="AN5" s="238"/>
      <c r="AO5" s="238"/>
      <c r="AP5" s="238"/>
      <c r="AQ5" s="238"/>
      <c r="AR5" s="239"/>
      <c r="AS5" s="239"/>
      <c r="AT5" s="238"/>
      <c r="AU5" s="239"/>
      <c r="AV5" s="239"/>
      <c r="AW5" s="239"/>
      <c r="AX5" s="239"/>
      <c r="AY5" s="239"/>
      <c r="AZ5" s="239"/>
      <c r="BA5" s="239"/>
      <c r="BC5" s="151" t="s">
        <v>34</v>
      </c>
      <c r="BD5" s="152" t="s">
        <v>2</v>
      </c>
      <c r="BE5" s="152"/>
      <c r="BF5" s="152"/>
      <c r="BG5" s="152"/>
      <c r="BH5" s="112"/>
      <c r="BI5" s="112"/>
      <c r="BJ5" s="113"/>
      <c r="BK5" s="113"/>
      <c r="BL5" s="112"/>
      <c r="BM5" s="112"/>
      <c r="BN5" s="113"/>
      <c r="BO5" s="113"/>
      <c r="BP5" s="164"/>
      <c r="BQ5" s="164"/>
      <c r="BR5" s="165"/>
      <c r="BS5" s="207"/>
      <c r="BT5" s="167" t="str">
        <f>IF(BH5&lt;&gt;"",AVERAGE(BH5:BP5),"")</f>
        <v/>
      </c>
      <c r="BU5" s="164"/>
      <c r="BV5" s="165"/>
      <c r="BW5" s="166"/>
      <c r="BX5" s="241"/>
      <c r="BY5" s="112"/>
      <c r="BZ5" s="113"/>
      <c r="CA5" s="113"/>
      <c r="CB5" s="112"/>
      <c r="CC5" s="112"/>
      <c r="CD5" s="113"/>
      <c r="CE5" s="113"/>
      <c r="CF5" s="164"/>
      <c r="CG5" s="164"/>
      <c r="CH5" s="165"/>
      <c r="CI5" s="207"/>
      <c r="CJ5" s="167" t="str">
        <f>IF(BX5&lt;&gt;"",AVERAGE(BX5:CF5),"")</f>
        <v/>
      </c>
      <c r="CK5" s="164"/>
      <c r="CL5" s="165"/>
      <c r="CM5" s="207"/>
      <c r="CN5" s="244"/>
      <c r="CO5" s="245"/>
      <c r="CP5" s="164" t="str">
        <f>IF(BT5&lt;&gt;"",AVERAGE(BP5,CJ5,GK31,#REF!,#REF!),"")</f>
        <v/>
      </c>
      <c r="CQ5" s="164"/>
      <c r="CR5" s="165"/>
      <c r="CS5" s="165"/>
      <c r="CT5" s="107"/>
      <c r="CU5" s="144"/>
      <c r="CW5" s="249"/>
      <c r="CX5" s="250"/>
      <c r="CY5" s="160" t="s">
        <v>28</v>
      </c>
      <c r="CZ5" s="201"/>
      <c r="DA5" s="201"/>
      <c r="DB5" s="201"/>
      <c r="DC5" s="201"/>
      <c r="DD5" s="201"/>
      <c r="DE5" s="201"/>
      <c r="DF5" s="201"/>
      <c r="DG5" s="254" t="str">
        <f>IF(DG4&lt;&gt;"",(DG3/((HOUR(DG4)*60)+(MINUTE(DG4))))*60,"")</f>
        <v/>
      </c>
      <c r="DH5" s="254"/>
      <c r="DI5" s="254"/>
      <c r="DJ5" s="254"/>
      <c r="DK5" s="254"/>
      <c r="DL5" s="254"/>
      <c r="DM5" s="67"/>
      <c r="DN5" s="211"/>
      <c r="DO5" s="212"/>
      <c r="DP5" s="186" t="s">
        <v>18</v>
      </c>
      <c r="DQ5" s="187"/>
      <c r="DR5" s="187"/>
      <c r="DS5" s="187"/>
      <c r="DT5" s="187"/>
      <c r="DU5" s="187"/>
      <c r="DV5" s="187"/>
      <c r="DW5" s="187"/>
      <c r="DX5" s="187"/>
      <c r="DY5" s="187"/>
      <c r="DZ5" s="187"/>
      <c r="EA5" s="187"/>
      <c r="EB5" s="187"/>
      <c r="EC5" s="187"/>
      <c r="ED5" s="187"/>
      <c r="EE5" s="187"/>
      <c r="EF5" s="187"/>
      <c r="EG5" s="187"/>
      <c r="EH5" s="187"/>
      <c r="EI5" s="187"/>
      <c r="EJ5" s="187"/>
      <c r="EK5" s="187"/>
      <c r="EL5" s="187"/>
      <c r="EM5" s="188"/>
      <c r="EN5" s="211"/>
      <c r="EO5" s="212"/>
      <c r="EP5" s="186" t="s">
        <v>18</v>
      </c>
      <c r="EQ5" s="187"/>
      <c r="ER5" s="187"/>
      <c r="ES5" s="187"/>
      <c r="ET5" s="187"/>
      <c r="EU5" s="187"/>
      <c r="EV5" s="187"/>
      <c r="EW5" s="187"/>
      <c r="EX5" s="187"/>
      <c r="EY5" s="187"/>
      <c r="EZ5" s="187"/>
      <c r="FA5" s="187"/>
      <c r="FB5" s="187"/>
      <c r="FC5" s="187"/>
      <c r="FD5" s="187"/>
      <c r="FE5" s="187"/>
      <c r="FF5" s="187"/>
      <c r="FG5" s="187"/>
      <c r="FH5" s="187"/>
      <c r="FI5" s="187"/>
      <c r="FJ5" s="187"/>
      <c r="FK5" s="187"/>
      <c r="FL5" s="187"/>
      <c r="FM5" s="188"/>
      <c r="FN5" s="211"/>
      <c r="FO5" s="212"/>
      <c r="FP5" s="186" t="s">
        <v>18</v>
      </c>
      <c r="FQ5" s="187"/>
      <c r="FR5" s="187"/>
      <c r="FS5" s="187"/>
      <c r="FT5" s="187"/>
      <c r="FU5" s="187"/>
      <c r="FV5" s="187"/>
      <c r="FW5" s="187"/>
      <c r="FX5" s="187"/>
      <c r="FY5" s="187"/>
      <c r="FZ5" s="187"/>
      <c r="GA5" s="187"/>
      <c r="GB5" s="187"/>
      <c r="GC5" s="187"/>
      <c r="GD5" s="187"/>
      <c r="GE5" s="187"/>
      <c r="GF5" s="187"/>
      <c r="GG5" s="187"/>
      <c r="GH5" s="187"/>
      <c r="GI5" s="187"/>
      <c r="GJ5" s="187"/>
      <c r="GK5" s="187"/>
      <c r="GL5" s="187"/>
      <c r="GM5" s="188"/>
      <c r="GN5" s="14"/>
    </row>
    <row r="6" spans="2:197" ht="8.4499999999999993" customHeight="1" x14ac:dyDescent="0.25">
      <c r="B6" s="13"/>
      <c r="C6" s="104" t="s">
        <v>7</v>
      </c>
      <c r="D6" s="94"/>
      <c r="E6" s="94"/>
      <c r="F6" s="94"/>
      <c r="G6" s="94"/>
      <c r="H6" s="94"/>
      <c r="I6" s="94"/>
      <c r="J6" s="94"/>
      <c r="K6" s="94"/>
      <c r="L6" s="94"/>
      <c r="M6" s="232">
        <f>IF(J4&lt;&gt;"",J4-M5,"")</f>
        <v>79.400000000000006</v>
      </c>
      <c r="N6" s="97">
        <f>IF(J4&lt;&gt;"",J4-N5,"")</f>
        <v>77</v>
      </c>
      <c r="O6" s="97"/>
      <c r="P6" s="97"/>
      <c r="Q6" s="97"/>
      <c r="R6" s="97"/>
      <c r="S6" s="233" t="s">
        <v>37</v>
      </c>
      <c r="T6" s="103"/>
      <c r="U6" s="26"/>
      <c r="V6" s="103"/>
      <c r="W6" s="103"/>
      <c r="X6" s="286">
        <f>IF(J4&lt;&gt;"",(N6/J4)*100,"")</f>
        <v>81.05263157894737</v>
      </c>
      <c r="Y6" s="97"/>
      <c r="Z6" s="97"/>
      <c r="AA6" s="97"/>
      <c r="AB6" s="97"/>
      <c r="AC6" s="97"/>
      <c r="AD6" s="233" t="s">
        <v>38</v>
      </c>
      <c r="AE6" s="103"/>
      <c r="AF6" s="26"/>
      <c r="AG6" s="103"/>
      <c r="AH6" s="110"/>
      <c r="AI6" s="31"/>
      <c r="AJ6" s="280"/>
      <c r="AK6" s="280"/>
      <c r="AL6" s="236" t="s">
        <v>29</v>
      </c>
      <c r="AM6" s="236"/>
      <c r="AN6" s="236"/>
      <c r="AO6" s="236"/>
      <c r="AP6" s="236"/>
      <c r="AQ6" s="236"/>
      <c r="AR6" s="237"/>
      <c r="AS6" s="237"/>
      <c r="AT6" s="238">
        <f>IF(AND(AL5&lt;&gt;"",AT5&lt;&gt;""),AT5-AL5,0)</f>
        <v>0</v>
      </c>
      <c r="AU6" s="239"/>
      <c r="AV6" s="239">
        <v>0.41666666666666669</v>
      </c>
      <c r="AW6" s="239"/>
      <c r="AX6" s="239"/>
      <c r="AY6" s="239"/>
      <c r="AZ6" s="239"/>
      <c r="BA6" s="239"/>
      <c r="BC6" s="151" t="s">
        <v>35</v>
      </c>
      <c r="BD6" s="152" t="s">
        <v>3</v>
      </c>
      <c r="BE6" s="152"/>
      <c r="BF6" s="152"/>
      <c r="BG6" s="152"/>
      <c r="BH6" s="112"/>
      <c r="BI6" s="112"/>
      <c r="BJ6" s="113"/>
      <c r="BK6" s="113"/>
      <c r="BL6" s="112"/>
      <c r="BM6" s="112"/>
      <c r="BN6" s="113"/>
      <c r="BO6" s="113"/>
      <c r="BP6" s="112"/>
      <c r="BQ6" s="112"/>
      <c r="BR6" s="113"/>
      <c r="BS6" s="240"/>
      <c r="BT6" s="167" t="str">
        <f>IF(BH6&lt;&gt;"",AVERAGE(BH6:BP6),"")</f>
        <v/>
      </c>
      <c r="BU6" s="164"/>
      <c r="BV6" s="165"/>
      <c r="BW6" s="166"/>
      <c r="BX6" s="241"/>
      <c r="BY6" s="112"/>
      <c r="BZ6" s="113"/>
      <c r="CA6" s="113"/>
      <c r="CB6" s="112"/>
      <c r="CC6" s="112"/>
      <c r="CD6" s="113"/>
      <c r="CE6" s="113"/>
      <c r="CF6" s="112"/>
      <c r="CG6" s="112"/>
      <c r="CH6" s="113"/>
      <c r="CI6" s="240"/>
      <c r="CJ6" s="167" t="str">
        <f>IF(BX6&lt;&gt;"",AVERAGE(BX6:CF6),"")</f>
        <v/>
      </c>
      <c r="CK6" s="164"/>
      <c r="CL6" s="165"/>
      <c r="CM6" s="207"/>
      <c r="CN6" s="244"/>
      <c r="CO6" s="245"/>
      <c r="CP6" s="164" t="str">
        <f>IF(BT6&lt;&gt;"",AVERAGE(BP6,CJ6,GK32,#REF!,#REF!),"")</f>
        <v/>
      </c>
      <c r="CQ6" s="164"/>
      <c r="CR6" s="165"/>
      <c r="CS6" s="165"/>
      <c r="CT6" s="107"/>
      <c r="CU6" s="144"/>
      <c r="CW6" s="249"/>
      <c r="CX6" s="250"/>
      <c r="CY6" s="160" t="s">
        <v>27</v>
      </c>
      <c r="CZ6" s="160"/>
      <c r="DA6" s="160"/>
      <c r="DB6" s="160"/>
      <c r="DC6" s="160"/>
      <c r="DD6" s="201"/>
      <c r="DE6" s="201"/>
      <c r="DF6" s="201"/>
      <c r="DG6" s="208"/>
      <c r="DH6" s="208"/>
      <c r="DI6" s="208"/>
      <c r="DJ6" s="208"/>
      <c r="DK6" s="208"/>
      <c r="DL6" s="208"/>
      <c r="DM6" s="67"/>
      <c r="DN6" s="211"/>
      <c r="DO6" s="212"/>
      <c r="DP6" s="189"/>
      <c r="DQ6" s="190"/>
      <c r="DR6" s="190"/>
      <c r="DS6" s="190"/>
      <c r="DT6" s="190"/>
      <c r="DU6" s="190"/>
      <c r="DV6" s="190"/>
      <c r="DW6" s="190"/>
      <c r="DX6" s="190"/>
      <c r="DY6" s="190"/>
      <c r="DZ6" s="190"/>
      <c r="EA6" s="190"/>
      <c r="EB6" s="190"/>
      <c r="EC6" s="190"/>
      <c r="ED6" s="190"/>
      <c r="EE6" s="190"/>
      <c r="EF6" s="190"/>
      <c r="EG6" s="190"/>
      <c r="EH6" s="190"/>
      <c r="EI6" s="190"/>
      <c r="EJ6" s="190"/>
      <c r="EK6" s="190"/>
      <c r="EL6" s="190"/>
      <c r="EM6" s="191"/>
      <c r="EN6" s="211"/>
      <c r="EO6" s="212"/>
      <c r="EP6" s="189"/>
      <c r="EQ6" s="190"/>
      <c r="ER6" s="190"/>
      <c r="ES6" s="190"/>
      <c r="ET6" s="190"/>
      <c r="EU6" s="190"/>
      <c r="EV6" s="190"/>
      <c r="EW6" s="190"/>
      <c r="EX6" s="190"/>
      <c r="EY6" s="190"/>
      <c r="EZ6" s="190"/>
      <c r="FA6" s="190"/>
      <c r="FB6" s="190"/>
      <c r="FC6" s="190"/>
      <c r="FD6" s="190"/>
      <c r="FE6" s="190"/>
      <c r="FF6" s="190"/>
      <c r="FG6" s="190"/>
      <c r="FH6" s="190"/>
      <c r="FI6" s="190"/>
      <c r="FJ6" s="190"/>
      <c r="FK6" s="190"/>
      <c r="FL6" s="190"/>
      <c r="FM6" s="191"/>
      <c r="FN6" s="211"/>
      <c r="FO6" s="212"/>
      <c r="FP6" s="189" t="s">
        <v>24</v>
      </c>
      <c r="FQ6" s="190"/>
      <c r="FR6" s="190"/>
      <c r="FS6" s="190"/>
      <c r="FT6" s="190"/>
      <c r="FU6" s="190"/>
      <c r="FV6" s="190"/>
      <c r="FW6" s="190"/>
      <c r="FX6" s="190"/>
      <c r="FY6" s="190"/>
      <c r="FZ6" s="190"/>
      <c r="GA6" s="190"/>
      <c r="GB6" s="190"/>
      <c r="GC6" s="190"/>
      <c r="GD6" s="190"/>
      <c r="GE6" s="190"/>
      <c r="GF6" s="190"/>
      <c r="GG6" s="190"/>
      <c r="GH6" s="190"/>
      <c r="GI6" s="190"/>
      <c r="GJ6" s="190"/>
      <c r="GK6" s="190"/>
      <c r="GL6" s="190"/>
      <c r="GM6" s="191"/>
      <c r="GN6" s="14"/>
    </row>
    <row r="7" spans="2:197" ht="8.4499999999999993" customHeight="1" thickBot="1" x14ac:dyDescent="0.3">
      <c r="B7" s="13"/>
      <c r="C7" s="218" t="s">
        <v>1</v>
      </c>
      <c r="D7" s="219"/>
      <c r="E7" s="219"/>
      <c r="F7" s="219"/>
      <c r="G7" s="219"/>
      <c r="H7" s="219"/>
      <c r="I7" s="220">
        <f>IF(J4&lt;&gt;"",J4/(1.92*1.92),"")</f>
        <v>25.770399305555557</v>
      </c>
      <c r="J7" s="221"/>
      <c r="K7" s="221"/>
      <c r="L7" s="221"/>
      <c r="M7" s="221"/>
      <c r="N7" s="8"/>
      <c r="O7" s="97"/>
      <c r="P7" s="97"/>
      <c r="Q7" s="50"/>
      <c r="R7" s="50"/>
      <c r="S7" s="218" t="s">
        <v>46</v>
      </c>
      <c r="T7" s="219"/>
      <c r="U7" s="219"/>
      <c r="V7" s="219"/>
      <c r="W7" s="219"/>
      <c r="X7" s="219"/>
      <c r="Y7" s="220">
        <f>(1.2*I7)+(0.23*(YEAR(C2-Renseignements!B$4)-1900))-(10.8*Renseignements!B$6)-5.4</f>
        <v>24.614479166666669</v>
      </c>
      <c r="Z7" s="221"/>
      <c r="AA7" s="221"/>
      <c r="AB7" s="221"/>
      <c r="AC7" s="221"/>
      <c r="AD7" s="8"/>
      <c r="AE7" s="97"/>
      <c r="AF7" s="289"/>
      <c r="AG7" s="48"/>
      <c r="AH7" s="49"/>
      <c r="AI7" s="35"/>
      <c r="AJ7" s="280"/>
      <c r="AK7" s="280"/>
      <c r="AL7" s="222" t="s">
        <v>60</v>
      </c>
      <c r="AM7" s="223"/>
      <c r="AN7" s="223"/>
      <c r="AO7" s="223"/>
      <c r="AP7" s="223"/>
      <c r="AQ7" s="223"/>
      <c r="AR7" s="224"/>
      <c r="AS7" s="224"/>
      <c r="AT7" s="125" t="str">
        <f>IF(BR2&lt;&gt;"",AV2+AT6,"")</f>
        <v/>
      </c>
      <c r="AU7" s="225"/>
      <c r="AV7" s="225">
        <v>0.41666666666666669</v>
      </c>
      <c r="AW7" s="225"/>
      <c r="AX7" s="225"/>
      <c r="AY7" s="225"/>
      <c r="AZ7" s="225"/>
      <c r="BA7" s="225"/>
      <c r="BC7" s="151" t="s">
        <v>36</v>
      </c>
      <c r="BD7" s="152" t="s">
        <v>13</v>
      </c>
      <c r="BE7" s="152"/>
      <c r="BF7" s="152"/>
      <c r="BG7" s="152"/>
      <c r="BH7" s="112"/>
      <c r="BI7" s="112"/>
      <c r="BJ7" s="113"/>
      <c r="BK7" s="113"/>
      <c r="BL7" s="112"/>
      <c r="BM7" s="112"/>
      <c r="BN7" s="113"/>
      <c r="BO7" s="113"/>
      <c r="BP7" s="162"/>
      <c r="BQ7" s="162"/>
      <c r="BR7" s="163"/>
      <c r="BS7" s="226"/>
      <c r="BT7" s="227">
        <f>IF(BR2&lt;&gt;"",SUM(BH7:BS7),0)</f>
        <v>0</v>
      </c>
      <c r="BU7" s="228"/>
      <c r="BV7" s="228"/>
      <c r="BW7" s="229"/>
      <c r="BX7" s="230"/>
      <c r="BY7" s="162"/>
      <c r="BZ7" s="163"/>
      <c r="CA7" s="163"/>
      <c r="CB7" s="162"/>
      <c r="CC7" s="162"/>
      <c r="CD7" s="163"/>
      <c r="CE7" s="163"/>
      <c r="CF7" s="162"/>
      <c r="CG7" s="162"/>
      <c r="CH7" s="163"/>
      <c r="CI7" s="226"/>
      <c r="CJ7" s="227">
        <f>IF(CH2&lt;&gt;"",SUM(BX7:CI7),0)</f>
        <v>0</v>
      </c>
      <c r="CK7" s="228"/>
      <c r="CL7" s="228"/>
      <c r="CM7" s="228"/>
      <c r="CN7" s="246"/>
      <c r="CO7" s="247"/>
      <c r="CP7" s="158">
        <f>IF(BP7&lt;&gt;"",SUM(BT7,CJ7,GK33,#REF!,#REF!),0)</f>
        <v>0</v>
      </c>
      <c r="CQ7" s="159"/>
      <c r="CR7" s="159"/>
      <c r="CS7" s="231"/>
      <c r="CT7" s="107"/>
      <c r="CU7" s="144"/>
      <c r="CW7" s="249"/>
      <c r="CX7" s="250"/>
      <c r="CY7" s="160" t="s">
        <v>62</v>
      </c>
      <c r="CZ7" s="201"/>
      <c r="DA7" s="201"/>
      <c r="DB7" s="201"/>
      <c r="DC7" s="201"/>
      <c r="DD7" s="201"/>
      <c r="DE7" s="201"/>
      <c r="DF7" s="201"/>
      <c r="DG7" s="192"/>
      <c r="DH7" s="192"/>
      <c r="DI7" s="192"/>
      <c r="DJ7" s="192"/>
      <c r="DK7" s="192"/>
      <c r="DL7" s="192"/>
      <c r="DM7" s="67"/>
      <c r="DN7" s="211"/>
      <c r="DO7" s="212"/>
      <c r="DP7" s="186"/>
      <c r="DQ7" s="193"/>
      <c r="DR7" s="193"/>
      <c r="DS7" s="193"/>
      <c r="DT7" s="193"/>
      <c r="DU7" s="193"/>
      <c r="DV7" s="193"/>
      <c r="DW7" s="193"/>
      <c r="DX7" s="193"/>
      <c r="DY7" s="193"/>
      <c r="DZ7" s="193"/>
      <c r="EA7" s="193"/>
      <c r="EB7" s="193"/>
      <c r="EC7" s="193"/>
      <c r="ED7" s="193"/>
      <c r="EE7" s="193"/>
      <c r="EF7" s="193"/>
      <c r="EG7" s="193"/>
      <c r="EH7" s="193"/>
      <c r="EI7" s="193"/>
      <c r="EJ7" s="193"/>
      <c r="EK7" s="193"/>
      <c r="EL7" s="193"/>
      <c r="EM7" s="194"/>
      <c r="EN7" s="211"/>
      <c r="EO7" s="212"/>
      <c r="EP7" s="186"/>
      <c r="EQ7" s="187"/>
      <c r="ER7" s="187"/>
      <c r="ES7" s="187"/>
      <c r="ET7" s="187"/>
      <c r="EU7" s="187"/>
      <c r="EV7" s="187"/>
      <c r="EW7" s="187"/>
      <c r="EX7" s="187"/>
      <c r="EY7" s="187"/>
      <c r="EZ7" s="187"/>
      <c r="FA7" s="187"/>
      <c r="FB7" s="187"/>
      <c r="FC7" s="187"/>
      <c r="FD7" s="187"/>
      <c r="FE7" s="187"/>
      <c r="FF7" s="187"/>
      <c r="FG7" s="187"/>
      <c r="FH7" s="187"/>
      <c r="FI7" s="187"/>
      <c r="FJ7" s="187"/>
      <c r="FK7" s="187"/>
      <c r="FL7" s="187"/>
      <c r="FM7" s="188"/>
      <c r="FN7" s="211"/>
      <c r="FO7" s="212"/>
      <c r="FP7" s="186" t="s">
        <v>18</v>
      </c>
      <c r="FQ7" s="187"/>
      <c r="FR7" s="187"/>
      <c r="FS7" s="187"/>
      <c r="FT7" s="187"/>
      <c r="FU7" s="187"/>
      <c r="FV7" s="187"/>
      <c r="FW7" s="187"/>
      <c r="FX7" s="187"/>
      <c r="FY7" s="187"/>
      <c r="FZ7" s="187"/>
      <c r="GA7" s="187"/>
      <c r="GB7" s="187"/>
      <c r="GC7" s="187"/>
      <c r="GD7" s="187"/>
      <c r="GE7" s="187"/>
      <c r="GF7" s="187"/>
      <c r="GG7" s="187"/>
      <c r="GH7" s="187"/>
      <c r="GI7" s="187"/>
      <c r="GJ7" s="187"/>
      <c r="GK7" s="187"/>
      <c r="GL7" s="187"/>
      <c r="GM7" s="188"/>
      <c r="GN7" s="14"/>
    </row>
    <row r="8" spans="2:197" ht="8.4499999999999993" customHeight="1" thickTop="1" x14ac:dyDescent="0.25">
      <c r="B8" s="13"/>
      <c r="C8" s="290" t="s">
        <v>84</v>
      </c>
      <c r="D8" s="291"/>
      <c r="E8" s="291"/>
      <c r="F8" s="291"/>
      <c r="G8" s="291"/>
      <c r="H8" s="291"/>
      <c r="I8" s="291"/>
      <c r="J8" s="291"/>
      <c r="K8" s="291"/>
      <c r="L8" s="291"/>
      <c r="M8" s="292"/>
      <c r="N8" s="292"/>
      <c r="O8" s="292"/>
      <c r="P8" s="292"/>
      <c r="Q8" s="292"/>
      <c r="R8" s="292"/>
      <c r="S8" s="292"/>
      <c r="T8" s="292"/>
      <c r="U8" s="292"/>
      <c r="V8" s="292"/>
      <c r="W8" s="292"/>
      <c r="X8" s="293"/>
      <c r="Y8" s="294">
        <v>40638</v>
      </c>
      <c r="Z8" s="102"/>
      <c r="AA8" s="102"/>
      <c r="AB8" s="102"/>
      <c r="AC8" s="102"/>
      <c r="AD8" s="102"/>
      <c r="AE8" s="102"/>
      <c r="AF8" s="102"/>
      <c r="AG8" s="102"/>
      <c r="AH8" s="102"/>
      <c r="AI8" s="304" t="str">
        <f>IF((Y9-C2)=1,"Attention, contrôle TP/INR demain",IF((Y9-C2)=0,"Attention, contrôle TP/INR aujourd'hui",IF((Y9-C2)&lt;0,"Attention, date de contrôle TP/INR dépassée de "&amp;-(Y9-C2)&amp;" jour(s)","")))</f>
        <v>Attention, contrôle TP/INR demain</v>
      </c>
      <c r="AJ8" s="305"/>
      <c r="AK8" s="305"/>
      <c r="AL8" s="305"/>
      <c r="AM8" s="305"/>
      <c r="AN8" s="305"/>
      <c r="AO8" s="305"/>
      <c r="AP8" s="305"/>
      <c r="AQ8" s="305"/>
      <c r="AR8" s="305"/>
      <c r="AS8" s="305"/>
      <c r="AT8" s="305"/>
      <c r="AU8" s="305"/>
      <c r="AV8" s="305"/>
      <c r="AW8" s="305"/>
      <c r="AX8" s="305"/>
      <c r="AY8" s="305"/>
      <c r="AZ8" s="305"/>
      <c r="BA8" s="305"/>
      <c r="BB8" s="305"/>
      <c r="BC8" s="305"/>
      <c r="BD8" s="305"/>
      <c r="BE8" s="305"/>
      <c r="BF8" s="305"/>
      <c r="BG8" s="305"/>
      <c r="BH8" s="305"/>
      <c r="BI8" s="305"/>
      <c r="BJ8" s="305"/>
      <c r="BK8" s="305"/>
      <c r="BL8" s="305"/>
      <c r="BM8" s="305"/>
      <c r="BN8" s="305"/>
      <c r="BO8" s="60"/>
      <c r="BP8" s="195" t="s">
        <v>75</v>
      </c>
      <c r="BQ8" s="196"/>
      <c r="BR8" s="196"/>
      <c r="BS8" s="196"/>
      <c r="BT8" s="196"/>
      <c r="BU8" s="196"/>
      <c r="BV8" s="196"/>
      <c r="BW8" s="196"/>
      <c r="BX8" s="196"/>
      <c r="BY8" s="196"/>
      <c r="BZ8" s="196"/>
      <c r="CA8" s="196"/>
      <c r="CB8" s="196"/>
      <c r="CC8" s="196"/>
      <c r="CD8" s="196"/>
      <c r="CE8" s="196"/>
      <c r="CF8" s="196"/>
      <c r="CG8" s="196"/>
      <c r="CH8" s="196"/>
      <c r="CI8" s="196"/>
      <c r="CJ8" s="196"/>
      <c r="CK8" s="196"/>
      <c r="CL8" s="196"/>
      <c r="CM8" s="197"/>
      <c r="CN8" s="198" t="e">
        <f>SUM(DG8,GJ20,#REF!,#REF!)</f>
        <v>#REF!</v>
      </c>
      <c r="CO8" s="199"/>
      <c r="CP8" s="199"/>
      <c r="CQ8" s="199"/>
      <c r="CR8" s="199"/>
      <c r="CS8" s="200"/>
      <c r="CT8" s="107"/>
      <c r="CU8" s="144"/>
      <c r="CW8" s="251"/>
      <c r="CX8" s="252"/>
      <c r="CY8" s="160" t="s">
        <v>73</v>
      </c>
      <c r="CZ8" s="201"/>
      <c r="DA8" s="201"/>
      <c r="DB8" s="201"/>
      <c r="DC8" s="201"/>
      <c r="DD8" s="201"/>
      <c r="DE8" s="201"/>
      <c r="DF8" s="201"/>
      <c r="DG8" s="192"/>
      <c r="DH8" s="192"/>
      <c r="DI8" s="192"/>
      <c r="DJ8" s="192"/>
      <c r="DK8" s="192"/>
      <c r="DL8" s="192"/>
      <c r="DM8" s="67"/>
      <c r="DN8" s="211"/>
      <c r="DO8" s="212"/>
      <c r="DP8" s="189" t="s">
        <v>71</v>
      </c>
      <c r="DQ8" s="190"/>
      <c r="DR8" s="190"/>
      <c r="DS8" s="190"/>
      <c r="DT8" s="190"/>
      <c r="DU8" s="190"/>
      <c r="DV8" s="190"/>
      <c r="DW8" s="190"/>
      <c r="DX8" s="190"/>
      <c r="DY8" s="190"/>
      <c r="DZ8" s="190"/>
      <c r="EA8" s="190"/>
      <c r="EB8" s="190"/>
      <c r="EC8" s="190"/>
      <c r="ED8" s="190"/>
      <c r="EE8" s="190"/>
      <c r="EF8" s="190"/>
      <c r="EG8" s="190"/>
      <c r="EH8" s="190"/>
      <c r="EI8" s="190"/>
      <c r="EJ8" s="190"/>
      <c r="EK8" s="190"/>
      <c r="EL8" s="190"/>
      <c r="EM8" s="191"/>
      <c r="EN8" s="211"/>
      <c r="EO8" s="212"/>
      <c r="EP8" s="189"/>
      <c r="EQ8" s="190"/>
      <c r="ER8" s="190"/>
      <c r="ES8" s="190"/>
      <c r="ET8" s="190"/>
      <c r="EU8" s="190"/>
      <c r="EV8" s="190"/>
      <c r="EW8" s="190"/>
      <c r="EX8" s="190"/>
      <c r="EY8" s="190"/>
      <c r="EZ8" s="190"/>
      <c r="FA8" s="190"/>
      <c r="FB8" s="190"/>
      <c r="FC8" s="190"/>
      <c r="FD8" s="190"/>
      <c r="FE8" s="190"/>
      <c r="FF8" s="190"/>
      <c r="FG8" s="190"/>
      <c r="FH8" s="190"/>
      <c r="FI8" s="190"/>
      <c r="FJ8" s="190"/>
      <c r="FK8" s="190"/>
      <c r="FL8" s="190"/>
      <c r="FM8" s="191"/>
      <c r="FN8" s="211"/>
      <c r="FO8" s="212"/>
      <c r="FP8" s="189" t="s">
        <v>71</v>
      </c>
      <c r="FQ8" s="190"/>
      <c r="FR8" s="190"/>
      <c r="FS8" s="190"/>
      <c r="FT8" s="190"/>
      <c r="FU8" s="190"/>
      <c r="FV8" s="190"/>
      <c r="FW8" s="190"/>
      <c r="FX8" s="190"/>
      <c r="FY8" s="190"/>
      <c r="FZ8" s="190"/>
      <c r="GA8" s="190"/>
      <c r="GB8" s="190"/>
      <c r="GC8" s="190"/>
      <c r="GD8" s="190"/>
      <c r="GE8" s="190"/>
      <c r="GF8" s="190"/>
      <c r="GG8" s="190"/>
      <c r="GH8" s="190"/>
      <c r="GI8" s="190"/>
      <c r="GJ8" s="190"/>
      <c r="GK8" s="190"/>
      <c r="GL8" s="190"/>
      <c r="GM8" s="191"/>
      <c r="GN8" s="14"/>
    </row>
    <row r="9" spans="2:197" ht="8.4499999999999993" customHeight="1" thickBot="1" x14ac:dyDescent="0.3">
      <c r="B9" s="13"/>
      <c r="C9" s="98" t="s">
        <v>86</v>
      </c>
      <c r="D9" s="94"/>
      <c r="E9" s="94"/>
      <c r="F9" s="94"/>
      <c r="G9" s="94"/>
      <c r="H9" s="289"/>
      <c r="I9" s="289"/>
      <c r="J9" s="302">
        <f>C2-Y8</f>
        <v>13</v>
      </c>
      <c r="K9" s="103"/>
      <c r="L9" s="103"/>
      <c r="M9" s="303" t="s">
        <v>91</v>
      </c>
      <c r="N9" s="273"/>
      <c r="O9" s="295" t="s">
        <v>85</v>
      </c>
      <c r="P9" s="103"/>
      <c r="Q9" s="103"/>
      <c r="R9" s="103"/>
      <c r="S9" s="103"/>
      <c r="T9" s="103"/>
      <c r="U9" s="103"/>
      <c r="V9" s="103"/>
      <c r="W9" s="103"/>
      <c r="X9" s="103"/>
      <c r="Y9" s="294">
        <f>Y8+Y10</f>
        <v>40652</v>
      </c>
      <c r="Z9" s="102"/>
      <c r="AA9" s="102"/>
      <c r="AB9" s="102"/>
      <c r="AC9" s="102"/>
      <c r="AD9" s="102"/>
      <c r="AE9" s="102"/>
      <c r="AF9" s="102"/>
      <c r="AG9" s="102"/>
      <c r="AH9" s="102"/>
      <c r="AI9" s="306"/>
      <c r="AJ9" s="305"/>
      <c r="AK9" s="305"/>
      <c r="AL9" s="305"/>
      <c r="AM9" s="305"/>
      <c r="AN9" s="305"/>
      <c r="AO9" s="305"/>
      <c r="AP9" s="305"/>
      <c r="AQ9" s="305"/>
      <c r="AR9" s="305"/>
      <c r="AS9" s="305"/>
      <c r="AT9" s="305"/>
      <c r="AU9" s="305"/>
      <c r="AV9" s="305"/>
      <c r="AW9" s="305"/>
      <c r="AX9" s="305"/>
      <c r="AY9" s="305"/>
      <c r="AZ9" s="305"/>
      <c r="BA9" s="305"/>
      <c r="BB9" s="305"/>
      <c r="BC9" s="305"/>
      <c r="BD9" s="305"/>
      <c r="BE9" s="305"/>
      <c r="BF9" s="305"/>
      <c r="BG9" s="305"/>
      <c r="BH9" s="305"/>
      <c r="BI9" s="305"/>
      <c r="BJ9" s="305"/>
      <c r="BK9" s="305"/>
      <c r="BL9" s="305"/>
      <c r="BM9" s="305"/>
      <c r="BN9" s="305"/>
      <c r="BO9" s="60"/>
      <c r="BP9" s="202" t="s">
        <v>76</v>
      </c>
      <c r="BQ9" s="203"/>
      <c r="BR9" s="203"/>
      <c r="BS9" s="203"/>
      <c r="BT9" s="203"/>
      <c r="BU9" s="203"/>
      <c r="BV9" s="203"/>
      <c r="BW9" s="203"/>
      <c r="BX9" s="203"/>
      <c r="BY9" s="203"/>
      <c r="BZ9" s="203"/>
      <c r="CA9" s="203"/>
      <c r="CB9" s="203"/>
      <c r="CC9" s="203"/>
      <c r="CD9" s="203"/>
      <c r="CE9" s="203"/>
      <c r="CF9" s="203"/>
      <c r="CG9" s="203"/>
      <c r="CH9" s="203"/>
      <c r="CI9" s="203"/>
      <c r="CJ9" s="203"/>
      <c r="CK9" s="203"/>
      <c r="CL9" s="203"/>
      <c r="CM9" s="204"/>
      <c r="CN9" s="205" t="e">
        <f>SUM(DG4,CC11,#REF!,#REF!)</f>
        <v>#REF!</v>
      </c>
      <c r="CO9" s="206"/>
      <c r="CP9" s="206"/>
      <c r="CQ9" s="206"/>
      <c r="CR9" s="203"/>
      <c r="CS9" s="204"/>
      <c r="CT9" s="145"/>
      <c r="CU9" s="146"/>
      <c r="CV9" s="60"/>
      <c r="CW9" s="60"/>
      <c r="CX9" s="60"/>
      <c r="CY9" s="60"/>
      <c r="CZ9" s="60"/>
      <c r="DA9" s="60"/>
      <c r="DB9" s="60"/>
      <c r="DC9" s="60"/>
      <c r="DD9" s="60"/>
      <c r="DE9" s="60"/>
      <c r="DF9" s="60"/>
      <c r="DG9" s="60"/>
      <c r="DH9" s="60"/>
      <c r="DI9" s="60"/>
      <c r="DJ9" s="60"/>
      <c r="DK9" s="60"/>
      <c r="DM9" s="67"/>
      <c r="DN9" s="211"/>
      <c r="DO9" s="212"/>
      <c r="DP9" s="186" t="s">
        <v>70</v>
      </c>
      <c r="DQ9" s="187"/>
      <c r="DR9" s="187"/>
      <c r="DS9" s="187"/>
      <c r="DT9" s="187"/>
      <c r="DU9" s="187"/>
      <c r="DV9" s="187"/>
      <c r="DW9" s="187"/>
      <c r="DX9" s="187"/>
      <c r="DY9" s="187"/>
      <c r="DZ9" s="187"/>
      <c r="EA9" s="187"/>
      <c r="EB9" s="187"/>
      <c r="EC9" s="187"/>
      <c r="ED9" s="187"/>
      <c r="EE9" s="187"/>
      <c r="EF9" s="187"/>
      <c r="EG9" s="187"/>
      <c r="EH9" s="187"/>
      <c r="EI9" s="187"/>
      <c r="EJ9" s="187"/>
      <c r="EK9" s="187"/>
      <c r="EL9" s="187"/>
      <c r="EM9" s="188"/>
      <c r="EN9" s="211"/>
      <c r="EO9" s="212"/>
      <c r="EP9" s="186"/>
      <c r="EQ9" s="187"/>
      <c r="ER9" s="187"/>
      <c r="ES9" s="187"/>
      <c r="ET9" s="187"/>
      <c r="EU9" s="187"/>
      <c r="EV9" s="187"/>
      <c r="EW9" s="187"/>
      <c r="EX9" s="187"/>
      <c r="EY9" s="187"/>
      <c r="EZ9" s="187"/>
      <c r="FA9" s="187"/>
      <c r="FB9" s="187"/>
      <c r="FC9" s="187"/>
      <c r="FD9" s="187"/>
      <c r="FE9" s="187"/>
      <c r="FF9" s="187"/>
      <c r="FG9" s="187"/>
      <c r="FH9" s="187"/>
      <c r="FI9" s="187"/>
      <c r="FJ9" s="187"/>
      <c r="FK9" s="187"/>
      <c r="FL9" s="187"/>
      <c r="FM9" s="188"/>
      <c r="FN9" s="211"/>
      <c r="FO9" s="212"/>
      <c r="FP9" s="186" t="s">
        <v>70</v>
      </c>
      <c r="FQ9" s="187"/>
      <c r="FR9" s="187"/>
      <c r="FS9" s="187"/>
      <c r="FT9" s="187"/>
      <c r="FU9" s="187"/>
      <c r="FV9" s="187"/>
      <c r="FW9" s="187"/>
      <c r="FX9" s="187"/>
      <c r="FY9" s="187"/>
      <c r="FZ9" s="187"/>
      <c r="GA9" s="187"/>
      <c r="GB9" s="187"/>
      <c r="GC9" s="187"/>
      <c r="GD9" s="187"/>
      <c r="GE9" s="187"/>
      <c r="GF9" s="187"/>
      <c r="GG9" s="187"/>
      <c r="GH9" s="187"/>
      <c r="GI9" s="187"/>
      <c r="GJ9" s="187"/>
      <c r="GK9" s="187"/>
      <c r="GL9" s="187"/>
      <c r="GM9" s="188"/>
      <c r="GN9" s="14"/>
    </row>
    <row r="10" spans="2:197" ht="8.4499999999999993" customHeight="1" thickTop="1" x14ac:dyDescent="0.25">
      <c r="B10" s="13"/>
      <c r="C10" s="296" t="s">
        <v>90</v>
      </c>
      <c r="D10" s="297"/>
      <c r="E10" s="297"/>
      <c r="F10" s="297"/>
      <c r="G10" s="297"/>
      <c r="H10" s="297"/>
      <c r="I10" s="297"/>
      <c r="J10" s="297"/>
      <c r="K10" s="297"/>
      <c r="L10" s="297"/>
      <c r="M10" s="298"/>
      <c r="N10" s="298"/>
      <c r="O10" s="298"/>
      <c r="P10" s="298"/>
      <c r="Q10" s="298"/>
      <c r="R10" s="298"/>
      <c r="S10" s="298"/>
      <c r="T10" s="298"/>
      <c r="U10" s="298"/>
      <c r="V10" s="298"/>
      <c r="W10" s="298"/>
      <c r="X10" s="298"/>
      <c r="Y10" s="299">
        <v>14</v>
      </c>
      <c r="Z10" s="300"/>
      <c r="AA10" s="300"/>
      <c r="AB10" s="300"/>
      <c r="AC10" s="300"/>
      <c r="AD10" s="301" t="s">
        <v>89</v>
      </c>
      <c r="AE10" s="95"/>
      <c r="AF10" s="95"/>
      <c r="AG10" s="95"/>
      <c r="AH10" s="96"/>
      <c r="AI10" s="306"/>
      <c r="AJ10" s="305"/>
      <c r="AK10" s="305"/>
      <c r="AL10" s="305"/>
      <c r="AM10" s="305"/>
      <c r="AN10" s="305"/>
      <c r="AO10" s="305"/>
      <c r="AP10" s="305"/>
      <c r="AQ10" s="305"/>
      <c r="AR10" s="305"/>
      <c r="AS10" s="305"/>
      <c r="AT10" s="305"/>
      <c r="AU10" s="305"/>
      <c r="AV10" s="305"/>
      <c r="AW10" s="305"/>
      <c r="AX10" s="305"/>
      <c r="AY10" s="305"/>
      <c r="AZ10" s="305"/>
      <c r="BA10" s="305"/>
      <c r="BB10" s="305"/>
      <c r="BC10" s="305"/>
      <c r="BD10" s="305"/>
      <c r="BE10" s="305"/>
      <c r="BF10" s="305"/>
      <c r="BG10" s="305"/>
      <c r="BH10" s="305"/>
      <c r="BI10" s="305"/>
      <c r="BJ10" s="305"/>
      <c r="BK10" s="305"/>
      <c r="BL10" s="305"/>
      <c r="BM10" s="305"/>
      <c r="BN10" s="305"/>
      <c r="BO10" s="31"/>
      <c r="BP10" s="31"/>
      <c r="BQ10" s="31"/>
      <c r="BR10" s="31"/>
      <c r="BS10" s="31"/>
      <c r="BT10" s="31"/>
      <c r="BU10" s="31"/>
      <c r="BV10" s="31"/>
      <c r="BW10" s="31"/>
      <c r="BX10" s="31"/>
      <c r="BY10" s="31"/>
      <c r="BZ10" s="31"/>
      <c r="CA10" s="31"/>
      <c r="CB10" s="31"/>
      <c r="CC10" s="31"/>
      <c r="CD10" s="31"/>
      <c r="CE10" s="31"/>
      <c r="CF10" s="31"/>
      <c r="CG10" s="31"/>
      <c r="CH10" s="31"/>
      <c r="CI10" s="31"/>
      <c r="CJ10" s="31"/>
      <c r="CK10" s="31"/>
      <c r="CL10" s="31"/>
      <c r="CM10" s="31"/>
      <c r="CN10" s="31"/>
      <c r="CO10" s="31"/>
      <c r="CP10" s="31"/>
      <c r="CQ10" s="31"/>
      <c r="CR10" s="31"/>
      <c r="CS10" s="31"/>
      <c r="CT10" s="31"/>
      <c r="CU10" s="31"/>
      <c r="CV10" s="31"/>
      <c r="CW10" s="31"/>
      <c r="CX10" s="31"/>
      <c r="CY10" s="31"/>
      <c r="CZ10" s="31"/>
      <c r="DA10" s="31"/>
      <c r="DB10" s="31"/>
      <c r="DC10" s="31"/>
      <c r="DD10" s="31"/>
      <c r="DE10" s="31"/>
      <c r="DF10" s="31"/>
      <c r="DG10" s="31"/>
      <c r="DH10" s="31"/>
      <c r="DI10" s="31"/>
      <c r="DJ10" s="31"/>
      <c r="DK10" s="31"/>
      <c r="DL10" s="31"/>
      <c r="DM10" s="31"/>
      <c r="DN10" s="211"/>
      <c r="DO10" s="212"/>
      <c r="DP10" s="189" t="s">
        <v>72</v>
      </c>
      <c r="DQ10" s="190"/>
      <c r="DR10" s="190"/>
      <c r="DS10" s="190"/>
      <c r="DT10" s="190"/>
      <c r="DU10" s="190"/>
      <c r="DV10" s="190"/>
      <c r="DW10" s="190"/>
      <c r="DX10" s="190"/>
      <c r="DY10" s="190"/>
      <c r="DZ10" s="190"/>
      <c r="EA10" s="190"/>
      <c r="EB10" s="190"/>
      <c r="EC10" s="190"/>
      <c r="ED10" s="190"/>
      <c r="EE10" s="190"/>
      <c r="EF10" s="190"/>
      <c r="EG10" s="190"/>
      <c r="EH10" s="190"/>
      <c r="EI10" s="190"/>
      <c r="EJ10" s="190"/>
      <c r="EK10" s="190"/>
      <c r="EL10" s="190"/>
      <c r="EM10" s="191"/>
      <c r="EN10" s="211"/>
      <c r="EO10" s="212"/>
      <c r="EP10" s="189"/>
      <c r="EQ10" s="190"/>
      <c r="ER10" s="190"/>
      <c r="ES10" s="190"/>
      <c r="ET10" s="190"/>
      <c r="EU10" s="190"/>
      <c r="EV10" s="190"/>
      <c r="EW10" s="190"/>
      <c r="EX10" s="190"/>
      <c r="EY10" s="190"/>
      <c r="EZ10" s="190"/>
      <c r="FA10" s="190"/>
      <c r="FB10" s="190"/>
      <c r="FC10" s="190"/>
      <c r="FD10" s="190"/>
      <c r="FE10" s="190"/>
      <c r="FF10" s="190"/>
      <c r="FG10" s="190"/>
      <c r="FH10" s="190"/>
      <c r="FI10" s="190"/>
      <c r="FJ10" s="190"/>
      <c r="FK10" s="190"/>
      <c r="FL10" s="190"/>
      <c r="FM10" s="191"/>
      <c r="FN10" s="211"/>
      <c r="FO10" s="212"/>
      <c r="FP10" s="189" t="s">
        <v>72</v>
      </c>
      <c r="FQ10" s="190"/>
      <c r="FR10" s="190"/>
      <c r="FS10" s="190"/>
      <c r="FT10" s="190"/>
      <c r="FU10" s="190"/>
      <c r="FV10" s="190"/>
      <c r="FW10" s="190"/>
      <c r="FX10" s="190"/>
      <c r="FY10" s="190"/>
      <c r="FZ10" s="190"/>
      <c r="GA10" s="190"/>
      <c r="GB10" s="190"/>
      <c r="GC10" s="190"/>
      <c r="GD10" s="190"/>
      <c r="GE10" s="190"/>
      <c r="GF10" s="190"/>
      <c r="GG10" s="190"/>
      <c r="GH10" s="190"/>
      <c r="GI10" s="190"/>
      <c r="GJ10" s="190"/>
      <c r="GK10" s="190"/>
      <c r="GL10" s="190"/>
      <c r="GM10" s="191"/>
      <c r="GN10" s="14"/>
    </row>
    <row r="11" spans="2:197" s="40" customFormat="1" ht="8.4499999999999993" customHeight="1" x14ac:dyDescent="0.25">
      <c r="B11" s="37"/>
      <c r="C11" s="38" t="s">
        <v>4</v>
      </c>
      <c r="D11" s="39"/>
      <c r="E11" s="39"/>
      <c r="G11" s="39"/>
      <c r="H11" s="39"/>
      <c r="J11" s="39"/>
      <c r="K11" s="39"/>
      <c r="L11" s="39"/>
      <c r="M11" s="39"/>
      <c r="N11" s="39"/>
      <c r="O11" s="39"/>
      <c r="P11" s="39"/>
      <c r="Q11" s="39"/>
      <c r="R11" s="39"/>
      <c r="S11" s="39"/>
      <c r="T11" s="39"/>
      <c r="U11" s="39"/>
      <c r="V11" s="39"/>
      <c r="W11" s="41"/>
      <c r="X11" s="41"/>
      <c r="Y11" s="41"/>
      <c r="Z11" s="41"/>
      <c r="AA11" s="41"/>
      <c r="AB11" s="41"/>
      <c r="AC11" s="41"/>
      <c r="AD11" s="41"/>
      <c r="AE11" s="41"/>
      <c r="AF11" s="42"/>
      <c r="AH11" s="43"/>
      <c r="AI11" s="39"/>
      <c r="AJ11" s="39"/>
      <c r="AK11" s="39"/>
      <c r="AL11" s="39"/>
      <c r="AM11" s="39"/>
      <c r="AN11" s="39"/>
      <c r="AO11" s="39"/>
      <c r="AP11" s="39"/>
      <c r="AQ11" s="39"/>
      <c r="AR11" s="39"/>
      <c r="AS11" s="39"/>
      <c r="AT11" s="39"/>
      <c r="AU11" s="39"/>
      <c r="AV11" s="39"/>
      <c r="AW11" s="39"/>
      <c r="AZ11" s="184">
        <v>100</v>
      </c>
      <c r="BA11" s="123"/>
      <c r="BB11" s="123"/>
      <c r="BC11" s="123"/>
      <c r="BD11" s="115"/>
      <c r="BE11" s="44" t="s">
        <v>30</v>
      </c>
      <c r="BG11" s="39"/>
      <c r="BH11" s="39"/>
      <c r="BI11" s="39"/>
      <c r="BJ11" s="39"/>
      <c r="BK11" s="39"/>
      <c r="BL11" s="184">
        <v>60</v>
      </c>
      <c r="BM11" s="123"/>
      <c r="BN11" s="123"/>
      <c r="BO11" s="123"/>
      <c r="BP11" s="44" t="s">
        <v>31</v>
      </c>
      <c r="BQ11" s="39"/>
      <c r="BR11" s="39"/>
      <c r="BS11" s="39"/>
      <c r="BT11" s="39"/>
      <c r="BU11" s="44" t="s">
        <v>66</v>
      </c>
      <c r="BV11" s="39"/>
      <c r="BW11" s="41"/>
      <c r="BX11" s="42"/>
      <c r="BY11" s="39"/>
      <c r="BZ11" s="39"/>
      <c r="CA11" s="39"/>
      <c r="CB11" s="39"/>
      <c r="CC11" s="156">
        <f>IF(F29&lt;&gt;"",(90-COUNTBLANK(H20:GE20)/2)*(1/(24*60)),"")</f>
        <v>6.25E-2</v>
      </c>
      <c r="CD11" s="157"/>
      <c r="CE11" s="157"/>
      <c r="CF11" s="157"/>
      <c r="CG11" s="115"/>
      <c r="CH11" s="115"/>
      <c r="CI11" s="44" t="s">
        <v>67</v>
      </c>
      <c r="CJ11" s="39"/>
      <c r="CK11" s="39"/>
      <c r="CL11" s="39"/>
      <c r="CM11" s="39"/>
      <c r="CN11" s="39"/>
      <c r="CP11" s="39"/>
      <c r="CQ11" s="39"/>
      <c r="CR11" s="39"/>
      <c r="CS11" s="39"/>
      <c r="CU11" s="41"/>
      <c r="DN11" s="213"/>
      <c r="DO11" s="214"/>
      <c r="DP11" s="186" t="s">
        <v>70</v>
      </c>
      <c r="DQ11" s="187"/>
      <c r="DR11" s="187"/>
      <c r="DS11" s="187"/>
      <c r="DT11" s="187"/>
      <c r="DU11" s="187"/>
      <c r="DV11" s="187"/>
      <c r="DW11" s="187"/>
      <c r="DX11" s="187"/>
      <c r="DY11" s="187"/>
      <c r="DZ11" s="187"/>
      <c r="EA11" s="187"/>
      <c r="EB11" s="187"/>
      <c r="EC11" s="187"/>
      <c r="ED11" s="187"/>
      <c r="EE11" s="187"/>
      <c r="EF11" s="187"/>
      <c r="EG11" s="187"/>
      <c r="EH11" s="187"/>
      <c r="EI11" s="187"/>
      <c r="EJ11" s="187"/>
      <c r="EK11" s="187"/>
      <c r="EL11" s="187"/>
      <c r="EM11" s="188"/>
      <c r="EN11" s="213"/>
      <c r="EO11" s="214"/>
      <c r="EP11" s="186"/>
      <c r="EQ11" s="187"/>
      <c r="ER11" s="187"/>
      <c r="ES11" s="187"/>
      <c r="ET11" s="187"/>
      <c r="EU11" s="187"/>
      <c r="EV11" s="187"/>
      <c r="EW11" s="187"/>
      <c r="EX11" s="187"/>
      <c r="EY11" s="187"/>
      <c r="EZ11" s="187"/>
      <c r="FA11" s="187"/>
      <c r="FB11" s="187"/>
      <c r="FC11" s="187"/>
      <c r="FD11" s="187"/>
      <c r="FE11" s="187"/>
      <c r="FF11" s="187"/>
      <c r="FG11" s="187"/>
      <c r="FH11" s="187"/>
      <c r="FI11" s="187"/>
      <c r="FJ11" s="187"/>
      <c r="FK11" s="187"/>
      <c r="FL11" s="187"/>
      <c r="FM11" s="188"/>
      <c r="FN11" s="213"/>
      <c r="FO11" s="214"/>
      <c r="FP11" s="186" t="s">
        <v>70</v>
      </c>
      <c r="FQ11" s="187"/>
      <c r="FR11" s="187"/>
      <c r="FS11" s="187"/>
      <c r="FT11" s="187"/>
      <c r="FU11" s="187"/>
      <c r="FV11" s="187"/>
      <c r="FW11" s="187"/>
      <c r="FX11" s="187"/>
      <c r="FY11" s="187"/>
      <c r="FZ11" s="187"/>
      <c r="GA11" s="187"/>
      <c r="GB11" s="187"/>
      <c r="GC11" s="187"/>
      <c r="GD11" s="187"/>
      <c r="GE11" s="187"/>
      <c r="GF11" s="187"/>
      <c r="GG11" s="187"/>
      <c r="GH11" s="187"/>
      <c r="GI11" s="187"/>
      <c r="GJ11" s="187"/>
      <c r="GK11" s="187"/>
      <c r="GL11" s="187"/>
      <c r="GM11" s="188"/>
      <c r="GN11" s="55"/>
    </row>
    <row r="12" spans="2:197" ht="6.95" customHeight="1" thickBot="1" x14ac:dyDescent="0.3">
      <c r="B12" s="15"/>
      <c r="C12" s="5"/>
      <c r="D12" s="5"/>
      <c r="E12" s="124"/>
      <c r="F12" s="124"/>
      <c r="G12" s="45" t="s">
        <v>5</v>
      </c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5"/>
      <c r="CZ12" s="5"/>
      <c r="DA12" s="5"/>
      <c r="DB12" s="5"/>
      <c r="DC12" s="5"/>
      <c r="DD12" s="5"/>
      <c r="DE12" s="5"/>
      <c r="DF12" s="5"/>
      <c r="DG12" s="5"/>
      <c r="DH12" s="5"/>
      <c r="DI12" s="5"/>
      <c r="DJ12" s="5"/>
      <c r="DK12" s="5"/>
      <c r="DL12" s="5"/>
      <c r="DM12" s="5"/>
      <c r="DN12" s="5"/>
      <c r="DO12" s="5"/>
      <c r="DP12" s="5"/>
      <c r="DQ12" s="5"/>
      <c r="DR12" s="5"/>
      <c r="DS12" s="5"/>
      <c r="DT12" s="5"/>
      <c r="DU12" s="5"/>
      <c r="DV12" s="5"/>
      <c r="DW12" s="5"/>
      <c r="DX12" s="5"/>
      <c r="DY12" s="5"/>
      <c r="DZ12" s="5"/>
      <c r="EA12" s="5"/>
      <c r="EB12" s="5"/>
      <c r="EC12" s="5"/>
      <c r="ED12" s="5"/>
      <c r="EE12" s="5"/>
      <c r="EF12" s="5"/>
      <c r="EG12" s="5"/>
      <c r="EH12" s="5"/>
      <c r="EI12" s="5"/>
      <c r="EJ12" s="5"/>
      <c r="EK12" s="5"/>
      <c r="EL12" s="5"/>
      <c r="EM12" s="5"/>
      <c r="EN12" s="5"/>
      <c r="EO12" s="5"/>
      <c r="EP12" s="5"/>
      <c r="EQ12" s="5"/>
      <c r="ER12" s="5"/>
      <c r="GF12" s="185" t="s">
        <v>5</v>
      </c>
      <c r="GG12" s="111"/>
      <c r="GH12" s="111"/>
      <c r="GI12" s="111"/>
      <c r="GJ12" s="7"/>
      <c r="GK12" s="7"/>
      <c r="GL12" s="7"/>
      <c r="GM12" s="6"/>
      <c r="GN12" s="56"/>
      <c r="GO12" s="7"/>
    </row>
    <row r="13" spans="2:197" ht="6" customHeight="1" thickTop="1" x14ac:dyDescent="0.25">
      <c r="B13" s="116">
        <f>E14+30</f>
        <v>240</v>
      </c>
      <c r="C13" s="117"/>
      <c r="D13" s="117"/>
      <c r="E13" s="101"/>
      <c r="F13" s="101"/>
      <c r="G13" s="16"/>
      <c r="H13" s="63" t="str">
        <f t="shared" ref="H13:AM13" si="0">IF(H20&gt;=240,1,"")</f>
        <v/>
      </c>
      <c r="I13" s="64" t="str">
        <f t="shared" si="0"/>
        <v/>
      </c>
      <c r="J13" s="64" t="str">
        <f t="shared" si="0"/>
        <v/>
      </c>
      <c r="K13" s="64" t="str">
        <f t="shared" si="0"/>
        <v/>
      </c>
      <c r="L13" s="64" t="str">
        <f t="shared" si="0"/>
        <v/>
      </c>
      <c r="M13" s="64" t="str">
        <f t="shared" si="0"/>
        <v/>
      </c>
      <c r="N13" s="2" t="str">
        <f t="shared" si="0"/>
        <v/>
      </c>
      <c r="O13" s="2" t="str">
        <f t="shared" si="0"/>
        <v/>
      </c>
      <c r="P13" s="2" t="str">
        <f t="shared" si="0"/>
        <v/>
      </c>
      <c r="Q13" s="3" t="str">
        <f t="shared" si="0"/>
        <v/>
      </c>
      <c r="R13" s="30" t="str">
        <f t="shared" si="0"/>
        <v/>
      </c>
      <c r="S13" s="2" t="str">
        <f t="shared" si="0"/>
        <v/>
      </c>
      <c r="T13" s="2" t="str">
        <f t="shared" si="0"/>
        <v/>
      </c>
      <c r="U13" s="2" t="str">
        <f t="shared" si="0"/>
        <v/>
      </c>
      <c r="V13" s="2" t="str">
        <f t="shared" si="0"/>
        <v/>
      </c>
      <c r="W13" s="2" t="str">
        <f t="shared" si="0"/>
        <v/>
      </c>
      <c r="X13" s="2" t="str">
        <f t="shared" si="0"/>
        <v/>
      </c>
      <c r="Y13" s="2" t="str">
        <f t="shared" si="0"/>
        <v/>
      </c>
      <c r="Z13" s="2" t="str">
        <f t="shared" si="0"/>
        <v/>
      </c>
      <c r="AA13" s="2" t="str">
        <f t="shared" si="0"/>
        <v/>
      </c>
      <c r="AB13" s="30" t="str">
        <f t="shared" si="0"/>
        <v/>
      </c>
      <c r="AC13" s="2" t="str">
        <f t="shared" si="0"/>
        <v/>
      </c>
      <c r="AD13" s="2" t="str">
        <f t="shared" si="0"/>
        <v/>
      </c>
      <c r="AE13" s="2" t="str">
        <f t="shared" si="0"/>
        <v/>
      </c>
      <c r="AF13" s="2" t="str">
        <f t="shared" si="0"/>
        <v/>
      </c>
      <c r="AG13" s="2" t="str">
        <f t="shared" si="0"/>
        <v/>
      </c>
      <c r="AH13" s="2" t="str">
        <f t="shared" si="0"/>
        <v/>
      </c>
      <c r="AI13" s="2" t="str">
        <f t="shared" si="0"/>
        <v/>
      </c>
      <c r="AJ13" s="2" t="str">
        <f t="shared" si="0"/>
        <v/>
      </c>
      <c r="AK13" s="2" t="str">
        <f t="shared" si="0"/>
        <v/>
      </c>
      <c r="AL13" s="30" t="str">
        <f t="shared" si="0"/>
        <v/>
      </c>
      <c r="AM13" s="2" t="str">
        <f t="shared" si="0"/>
        <v/>
      </c>
      <c r="AN13" s="2" t="str">
        <f t="shared" ref="AN13:BS13" si="1">IF(AN20&gt;=240,1,"")</f>
        <v/>
      </c>
      <c r="AO13" s="2" t="str">
        <f t="shared" si="1"/>
        <v/>
      </c>
      <c r="AP13" s="2" t="str">
        <f t="shared" si="1"/>
        <v/>
      </c>
      <c r="AQ13" s="2" t="str">
        <f t="shared" si="1"/>
        <v/>
      </c>
      <c r="AR13" s="2" t="str">
        <f t="shared" si="1"/>
        <v/>
      </c>
      <c r="AS13" s="2" t="str">
        <f t="shared" si="1"/>
        <v/>
      </c>
      <c r="AT13" s="2" t="str">
        <f t="shared" si="1"/>
        <v/>
      </c>
      <c r="AU13" s="2" t="str">
        <f t="shared" si="1"/>
        <v/>
      </c>
      <c r="AV13" s="80" t="str">
        <f t="shared" si="1"/>
        <v/>
      </c>
      <c r="AW13" s="2" t="str">
        <f t="shared" si="1"/>
        <v/>
      </c>
      <c r="AX13" s="2" t="str">
        <f t="shared" si="1"/>
        <v/>
      </c>
      <c r="AY13" s="2" t="str">
        <f t="shared" si="1"/>
        <v/>
      </c>
      <c r="AZ13" s="2" t="str">
        <f t="shared" si="1"/>
        <v/>
      </c>
      <c r="BA13" s="2" t="str">
        <f t="shared" si="1"/>
        <v/>
      </c>
      <c r="BB13" s="2" t="str">
        <f t="shared" si="1"/>
        <v/>
      </c>
      <c r="BC13" s="2" t="str">
        <f t="shared" si="1"/>
        <v/>
      </c>
      <c r="BD13" s="2" t="str">
        <f t="shared" si="1"/>
        <v/>
      </c>
      <c r="BE13" s="81" t="str">
        <f t="shared" si="1"/>
        <v/>
      </c>
      <c r="BF13" s="80" t="str">
        <f t="shared" si="1"/>
        <v/>
      </c>
      <c r="BG13" s="2" t="str">
        <f t="shared" si="1"/>
        <v/>
      </c>
      <c r="BH13" s="2" t="str">
        <f t="shared" si="1"/>
        <v/>
      </c>
      <c r="BI13" s="2" t="str">
        <f t="shared" si="1"/>
        <v/>
      </c>
      <c r="BJ13" s="2" t="str">
        <f t="shared" si="1"/>
        <v/>
      </c>
      <c r="BK13" s="2" t="str">
        <f t="shared" si="1"/>
        <v/>
      </c>
      <c r="BL13" s="2" t="str">
        <f t="shared" si="1"/>
        <v/>
      </c>
      <c r="BM13" s="2" t="str">
        <f t="shared" si="1"/>
        <v/>
      </c>
      <c r="BN13" s="2" t="str">
        <f t="shared" si="1"/>
        <v/>
      </c>
      <c r="BO13" s="81" t="str">
        <f t="shared" si="1"/>
        <v/>
      </c>
      <c r="BP13" s="80" t="str">
        <f t="shared" si="1"/>
        <v/>
      </c>
      <c r="BQ13" s="2" t="str">
        <f t="shared" si="1"/>
        <v/>
      </c>
      <c r="BR13" s="2" t="str">
        <f t="shared" si="1"/>
        <v/>
      </c>
      <c r="BS13" s="2" t="str">
        <f t="shared" si="1"/>
        <v/>
      </c>
      <c r="BT13" s="2" t="str">
        <f t="shared" ref="BT13:CY13" si="2">IF(BT20&gt;=240,1,"")</f>
        <v/>
      </c>
      <c r="BU13" s="2" t="str">
        <f t="shared" si="2"/>
        <v/>
      </c>
      <c r="BV13" s="2" t="str">
        <f t="shared" si="2"/>
        <v/>
      </c>
      <c r="BW13" s="2" t="str">
        <f t="shared" si="2"/>
        <v/>
      </c>
      <c r="BX13" s="2" t="str">
        <f t="shared" si="2"/>
        <v/>
      </c>
      <c r="BY13" s="81" t="str">
        <f t="shared" si="2"/>
        <v/>
      </c>
      <c r="BZ13" s="80" t="str">
        <f t="shared" si="2"/>
        <v/>
      </c>
      <c r="CA13" s="2" t="str">
        <f t="shared" si="2"/>
        <v/>
      </c>
      <c r="CB13" s="2" t="str">
        <f t="shared" si="2"/>
        <v/>
      </c>
      <c r="CC13" s="2" t="str">
        <f t="shared" si="2"/>
        <v/>
      </c>
      <c r="CD13" s="2" t="str">
        <f t="shared" si="2"/>
        <v/>
      </c>
      <c r="CE13" s="2" t="str">
        <f t="shared" si="2"/>
        <v/>
      </c>
      <c r="CF13" s="2" t="str">
        <f t="shared" si="2"/>
        <v/>
      </c>
      <c r="CG13" s="2" t="str">
        <f t="shared" si="2"/>
        <v/>
      </c>
      <c r="CH13" s="2" t="str">
        <f t="shared" si="2"/>
        <v/>
      </c>
      <c r="CI13" s="81" t="str">
        <f t="shared" si="2"/>
        <v/>
      </c>
      <c r="CJ13" s="80" t="str">
        <f t="shared" si="2"/>
        <v/>
      </c>
      <c r="CK13" s="2" t="str">
        <f t="shared" si="2"/>
        <v/>
      </c>
      <c r="CL13" s="2" t="str">
        <f t="shared" si="2"/>
        <v/>
      </c>
      <c r="CM13" s="2" t="str">
        <f t="shared" si="2"/>
        <v/>
      </c>
      <c r="CN13" s="2" t="str">
        <f t="shared" si="2"/>
        <v/>
      </c>
      <c r="CO13" s="2" t="str">
        <f t="shared" si="2"/>
        <v/>
      </c>
      <c r="CP13" s="2" t="str">
        <f t="shared" si="2"/>
        <v/>
      </c>
      <c r="CQ13" s="2" t="str">
        <f t="shared" si="2"/>
        <v/>
      </c>
      <c r="CR13" s="2" t="str">
        <f t="shared" si="2"/>
        <v/>
      </c>
      <c r="CS13" s="81" t="str">
        <f t="shared" si="2"/>
        <v/>
      </c>
      <c r="CT13" s="80" t="str">
        <f t="shared" si="2"/>
        <v/>
      </c>
      <c r="CU13" s="2" t="str">
        <f t="shared" si="2"/>
        <v/>
      </c>
      <c r="CV13" s="2" t="str">
        <f t="shared" si="2"/>
        <v/>
      </c>
      <c r="CW13" s="2" t="str">
        <f t="shared" si="2"/>
        <v/>
      </c>
      <c r="CX13" s="2" t="str">
        <f t="shared" si="2"/>
        <v/>
      </c>
      <c r="CY13" s="2" t="str">
        <f t="shared" si="2"/>
        <v/>
      </c>
      <c r="CZ13" s="2" t="str">
        <f t="shared" ref="CZ13:EE13" si="3">IF(CZ20&gt;=240,1,"")</f>
        <v/>
      </c>
      <c r="DA13" s="2" t="str">
        <f t="shared" si="3"/>
        <v/>
      </c>
      <c r="DB13" s="2" t="str">
        <f t="shared" si="3"/>
        <v/>
      </c>
      <c r="DC13" s="81" t="str">
        <f t="shared" si="3"/>
        <v/>
      </c>
      <c r="DD13" s="80" t="str">
        <f t="shared" si="3"/>
        <v/>
      </c>
      <c r="DE13" s="2" t="str">
        <f t="shared" si="3"/>
        <v/>
      </c>
      <c r="DF13" s="2" t="str">
        <f t="shared" si="3"/>
        <v/>
      </c>
      <c r="DG13" s="2" t="str">
        <f t="shared" si="3"/>
        <v/>
      </c>
      <c r="DH13" s="2" t="str">
        <f t="shared" si="3"/>
        <v/>
      </c>
      <c r="DI13" s="2" t="str">
        <f t="shared" si="3"/>
        <v/>
      </c>
      <c r="DJ13" s="2" t="str">
        <f t="shared" si="3"/>
        <v/>
      </c>
      <c r="DK13" s="2" t="str">
        <f t="shared" si="3"/>
        <v/>
      </c>
      <c r="DL13" s="2" t="str">
        <f t="shared" si="3"/>
        <v/>
      </c>
      <c r="DM13" s="81" t="str">
        <f t="shared" si="3"/>
        <v/>
      </c>
      <c r="DN13" s="80" t="str">
        <f t="shared" si="3"/>
        <v/>
      </c>
      <c r="DO13" s="2" t="str">
        <f t="shared" si="3"/>
        <v/>
      </c>
      <c r="DP13" s="2" t="str">
        <f t="shared" si="3"/>
        <v/>
      </c>
      <c r="DQ13" s="2" t="str">
        <f t="shared" si="3"/>
        <v/>
      </c>
      <c r="DR13" s="2" t="str">
        <f t="shared" si="3"/>
        <v/>
      </c>
      <c r="DS13" s="2" t="str">
        <f t="shared" si="3"/>
        <v/>
      </c>
      <c r="DT13" s="2" t="str">
        <f t="shared" si="3"/>
        <v/>
      </c>
      <c r="DU13" s="2" t="str">
        <f t="shared" si="3"/>
        <v/>
      </c>
      <c r="DV13" s="2" t="str">
        <f t="shared" si="3"/>
        <v/>
      </c>
      <c r="DW13" s="81" t="str">
        <f t="shared" si="3"/>
        <v/>
      </c>
      <c r="DX13" s="80" t="str">
        <f t="shared" si="3"/>
        <v/>
      </c>
      <c r="DY13" s="2" t="str">
        <f t="shared" si="3"/>
        <v/>
      </c>
      <c r="DZ13" s="2" t="str">
        <f t="shared" si="3"/>
        <v/>
      </c>
      <c r="EA13" s="2" t="str">
        <f t="shared" si="3"/>
        <v/>
      </c>
      <c r="EB13" s="2" t="str">
        <f t="shared" si="3"/>
        <v/>
      </c>
      <c r="EC13" s="2" t="str">
        <f t="shared" si="3"/>
        <v/>
      </c>
      <c r="ED13" s="2" t="str">
        <f t="shared" si="3"/>
        <v/>
      </c>
      <c r="EE13" s="2" t="str">
        <f t="shared" si="3"/>
        <v/>
      </c>
      <c r="EF13" s="2" t="str">
        <f t="shared" ref="EF13:FK13" si="4">IF(EF20&gt;=240,1,"")</f>
        <v/>
      </c>
      <c r="EG13" s="81" t="str">
        <f t="shared" si="4"/>
        <v/>
      </c>
      <c r="EH13" s="80" t="str">
        <f t="shared" si="4"/>
        <v/>
      </c>
      <c r="EI13" s="2" t="str">
        <f t="shared" si="4"/>
        <v/>
      </c>
      <c r="EJ13" s="2" t="str">
        <f t="shared" si="4"/>
        <v/>
      </c>
      <c r="EK13" s="2" t="str">
        <f t="shared" si="4"/>
        <v/>
      </c>
      <c r="EL13" s="2" t="str">
        <f t="shared" si="4"/>
        <v/>
      </c>
      <c r="EM13" s="2" t="str">
        <f t="shared" si="4"/>
        <v/>
      </c>
      <c r="EN13" s="2" t="str">
        <f t="shared" si="4"/>
        <v/>
      </c>
      <c r="EO13" s="2" t="str">
        <f t="shared" si="4"/>
        <v/>
      </c>
      <c r="EP13" s="2" t="str">
        <f t="shared" si="4"/>
        <v/>
      </c>
      <c r="EQ13" s="81" t="str">
        <f t="shared" si="4"/>
        <v/>
      </c>
      <c r="ER13" s="80" t="str">
        <f t="shared" si="4"/>
        <v/>
      </c>
      <c r="ES13" s="2" t="str">
        <f t="shared" si="4"/>
        <v/>
      </c>
      <c r="ET13" s="2" t="str">
        <f t="shared" si="4"/>
        <v/>
      </c>
      <c r="EU13" s="2" t="str">
        <f t="shared" si="4"/>
        <v/>
      </c>
      <c r="EV13" s="2" t="str">
        <f t="shared" si="4"/>
        <v/>
      </c>
      <c r="EW13" s="2" t="str">
        <f t="shared" si="4"/>
        <v/>
      </c>
      <c r="EX13" s="2" t="str">
        <f t="shared" si="4"/>
        <v/>
      </c>
      <c r="EY13" s="2" t="str">
        <f t="shared" si="4"/>
        <v/>
      </c>
      <c r="EZ13" s="2" t="str">
        <f t="shared" si="4"/>
        <v/>
      </c>
      <c r="FA13" s="81" t="str">
        <f t="shared" si="4"/>
        <v/>
      </c>
      <c r="FB13" s="80" t="str">
        <f t="shared" si="4"/>
        <v/>
      </c>
      <c r="FC13" s="2" t="str">
        <f t="shared" si="4"/>
        <v/>
      </c>
      <c r="FD13" s="2" t="str">
        <f t="shared" si="4"/>
        <v/>
      </c>
      <c r="FE13" s="2" t="str">
        <f t="shared" si="4"/>
        <v/>
      </c>
      <c r="FF13" s="2" t="str">
        <f t="shared" si="4"/>
        <v/>
      </c>
      <c r="FG13" s="2" t="str">
        <f t="shared" si="4"/>
        <v/>
      </c>
      <c r="FH13" s="2" t="str">
        <f t="shared" si="4"/>
        <v/>
      </c>
      <c r="FI13" s="2" t="str">
        <f t="shared" si="4"/>
        <v/>
      </c>
      <c r="FJ13" s="2" t="str">
        <f t="shared" si="4"/>
        <v/>
      </c>
      <c r="FK13" s="81" t="str">
        <f t="shared" si="4"/>
        <v/>
      </c>
      <c r="FL13" s="80" t="str">
        <f t="shared" ref="FL13:GE13" si="5">IF(FL20&gt;=240,1,"")</f>
        <v/>
      </c>
      <c r="FM13" s="2" t="str">
        <f t="shared" si="5"/>
        <v/>
      </c>
      <c r="FN13" s="2" t="str">
        <f t="shared" si="5"/>
        <v/>
      </c>
      <c r="FO13" s="2" t="str">
        <f t="shared" si="5"/>
        <v/>
      </c>
      <c r="FP13" s="2" t="str">
        <f t="shared" si="5"/>
        <v/>
      </c>
      <c r="FQ13" s="2" t="str">
        <f t="shared" si="5"/>
        <v/>
      </c>
      <c r="FR13" s="2" t="str">
        <f t="shared" si="5"/>
        <v/>
      </c>
      <c r="FS13" s="2" t="str">
        <f t="shared" si="5"/>
        <v/>
      </c>
      <c r="FT13" s="2" t="str">
        <f t="shared" si="5"/>
        <v/>
      </c>
      <c r="FU13" s="81" t="str">
        <f t="shared" si="5"/>
        <v/>
      </c>
      <c r="FV13" s="80" t="str">
        <f t="shared" si="5"/>
        <v/>
      </c>
      <c r="FW13" s="2" t="str">
        <f t="shared" si="5"/>
        <v/>
      </c>
      <c r="FX13" s="2" t="str">
        <f t="shared" si="5"/>
        <v/>
      </c>
      <c r="FY13" s="2" t="str">
        <f t="shared" si="5"/>
        <v/>
      </c>
      <c r="FZ13" s="2" t="str">
        <f t="shared" si="5"/>
        <v/>
      </c>
      <c r="GA13" s="2" t="str">
        <f t="shared" si="5"/>
        <v/>
      </c>
      <c r="GB13" s="2" t="str">
        <f t="shared" si="5"/>
        <v/>
      </c>
      <c r="GC13" s="2" t="str">
        <f t="shared" si="5"/>
        <v/>
      </c>
      <c r="GD13" s="2" t="str">
        <f t="shared" si="5"/>
        <v/>
      </c>
      <c r="GE13" s="85" t="str">
        <f t="shared" si="5"/>
        <v/>
      </c>
      <c r="GF13" s="82"/>
      <c r="GG13" s="114">
        <f t="shared" ref="GG13:GG18" si="6">GG14+30</f>
        <v>240</v>
      </c>
      <c r="GH13" s="114"/>
      <c r="GI13" s="115"/>
      <c r="GJ13" s="31"/>
      <c r="GK13" s="31"/>
      <c r="GL13" s="31"/>
      <c r="GM13" s="25"/>
      <c r="GN13" s="57"/>
      <c r="GO13" s="31"/>
    </row>
    <row r="14" spans="2:197" ht="6" customHeight="1" x14ac:dyDescent="0.25">
      <c r="B14" s="116">
        <f t="shared" ref="B14:B19" si="7">B15+30</f>
        <v>210</v>
      </c>
      <c r="C14" s="117"/>
      <c r="D14" s="117"/>
      <c r="E14" s="101">
        <f t="shared" ref="E14:E19" si="8">E15+30</f>
        <v>210</v>
      </c>
      <c r="F14" s="101"/>
      <c r="G14" s="18"/>
      <c r="H14" s="63" t="str">
        <f t="shared" ref="H14:AM14" si="9">IF(H20&gt;=210,1,"")</f>
        <v/>
      </c>
      <c r="I14" s="64" t="str">
        <f t="shared" si="9"/>
        <v/>
      </c>
      <c r="J14" s="64" t="str">
        <f t="shared" si="9"/>
        <v/>
      </c>
      <c r="K14" s="64" t="str">
        <f t="shared" si="9"/>
        <v/>
      </c>
      <c r="L14" s="64" t="str">
        <f t="shared" si="9"/>
        <v/>
      </c>
      <c r="M14" s="64" t="str">
        <f t="shared" si="9"/>
        <v/>
      </c>
      <c r="N14" s="2" t="str">
        <f t="shared" si="9"/>
        <v/>
      </c>
      <c r="O14" s="2" t="str">
        <f t="shared" si="9"/>
        <v/>
      </c>
      <c r="P14" s="2" t="str">
        <f t="shared" si="9"/>
        <v/>
      </c>
      <c r="Q14" s="3" t="str">
        <f t="shared" si="9"/>
        <v/>
      </c>
      <c r="R14" s="30" t="str">
        <f t="shared" si="9"/>
        <v/>
      </c>
      <c r="S14" s="2" t="str">
        <f t="shared" si="9"/>
        <v/>
      </c>
      <c r="T14" s="2" t="str">
        <f t="shared" si="9"/>
        <v/>
      </c>
      <c r="U14" s="2" t="str">
        <f t="shared" si="9"/>
        <v/>
      </c>
      <c r="V14" s="2" t="str">
        <f t="shared" si="9"/>
        <v/>
      </c>
      <c r="W14" s="2" t="str">
        <f t="shared" si="9"/>
        <v/>
      </c>
      <c r="X14" s="2" t="str">
        <f t="shared" si="9"/>
        <v/>
      </c>
      <c r="Y14" s="2" t="str">
        <f t="shared" si="9"/>
        <v/>
      </c>
      <c r="Z14" s="2" t="str">
        <f t="shared" si="9"/>
        <v/>
      </c>
      <c r="AA14" s="2" t="str">
        <f t="shared" si="9"/>
        <v/>
      </c>
      <c r="AB14" s="30" t="str">
        <f t="shared" si="9"/>
        <v/>
      </c>
      <c r="AC14" s="2" t="str">
        <f t="shared" si="9"/>
        <v/>
      </c>
      <c r="AD14" s="2" t="str">
        <f t="shared" si="9"/>
        <v/>
      </c>
      <c r="AE14" s="2" t="str">
        <f t="shared" si="9"/>
        <v/>
      </c>
      <c r="AF14" s="2" t="str">
        <f t="shared" si="9"/>
        <v/>
      </c>
      <c r="AG14" s="2" t="str">
        <f t="shared" si="9"/>
        <v/>
      </c>
      <c r="AH14" s="2" t="str">
        <f t="shared" si="9"/>
        <v/>
      </c>
      <c r="AI14" s="2" t="str">
        <f t="shared" si="9"/>
        <v/>
      </c>
      <c r="AJ14" s="2" t="str">
        <f t="shared" si="9"/>
        <v/>
      </c>
      <c r="AK14" s="2" t="str">
        <f t="shared" si="9"/>
        <v/>
      </c>
      <c r="AL14" s="30" t="str">
        <f t="shared" si="9"/>
        <v/>
      </c>
      <c r="AM14" s="2" t="str">
        <f t="shared" si="9"/>
        <v/>
      </c>
      <c r="AN14" s="2" t="str">
        <f t="shared" ref="AN14:BS14" si="10">IF(AN20&gt;=210,1,"")</f>
        <v/>
      </c>
      <c r="AO14" s="2" t="str">
        <f t="shared" si="10"/>
        <v/>
      </c>
      <c r="AP14" s="2" t="str">
        <f t="shared" si="10"/>
        <v/>
      </c>
      <c r="AQ14" s="2" t="str">
        <f t="shared" si="10"/>
        <v/>
      </c>
      <c r="AR14" s="2" t="str">
        <f t="shared" si="10"/>
        <v/>
      </c>
      <c r="AS14" s="2" t="str">
        <f t="shared" si="10"/>
        <v/>
      </c>
      <c r="AT14" s="2" t="str">
        <f t="shared" si="10"/>
        <v/>
      </c>
      <c r="AU14" s="2" t="str">
        <f t="shared" si="10"/>
        <v/>
      </c>
      <c r="AV14" s="80" t="str">
        <f t="shared" si="10"/>
        <v/>
      </c>
      <c r="AW14" s="2" t="str">
        <f t="shared" si="10"/>
        <v/>
      </c>
      <c r="AX14" s="2" t="str">
        <f t="shared" si="10"/>
        <v/>
      </c>
      <c r="AY14" s="2" t="str">
        <f t="shared" si="10"/>
        <v/>
      </c>
      <c r="AZ14" s="2" t="str">
        <f t="shared" si="10"/>
        <v/>
      </c>
      <c r="BA14" s="2" t="str">
        <f t="shared" si="10"/>
        <v/>
      </c>
      <c r="BB14" s="2" t="str">
        <f t="shared" si="10"/>
        <v/>
      </c>
      <c r="BC14" s="2" t="str">
        <f t="shared" si="10"/>
        <v/>
      </c>
      <c r="BD14" s="2" t="str">
        <f t="shared" si="10"/>
        <v/>
      </c>
      <c r="BE14" s="81" t="str">
        <f t="shared" si="10"/>
        <v/>
      </c>
      <c r="BF14" s="80" t="str">
        <f t="shared" si="10"/>
        <v/>
      </c>
      <c r="BG14" s="2" t="str">
        <f t="shared" si="10"/>
        <v/>
      </c>
      <c r="BH14" s="2" t="str">
        <f t="shared" si="10"/>
        <v/>
      </c>
      <c r="BI14" s="2" t="str">
        <f t="shared" si="10"/>
        <v/>
      </c>
      <c r="BJ14" s="2" t="str">
        <f t="shared" si="10"/>
        <v/>
      </c>
      <c r="BK14" s="2" t="str">
        <f t="shared" si="10"/>
        <v/>
      </c>
      <c r="BL14" s="2" t="str">
        <f t="shared" si="10"/>
        <v/>
      </c>
      <c r="BM14" s="2" t="str">
        <f t="shared" si="10"/>
        <v/>
      </c>
      <c r="BN14" s="2" t="str">
        <f t="shared" si="10"/>
        <v/>
      </c>
      <c r="BO14" s="81" t="str">
        <f t="shared" si="10"/>
        <v/>
      </c>
      <c r="BP14" s="80" t="str">
        <f t="shared" si="10"/>
        <v/>
      </c>
      <c r="BQ14" s="2" t="str">
        <f t="shared" si="10"/>
        <v/>
      </c>
      <c r="BR14" s="2" t="str">
        <f t="shared" si="10"/>
        <v/>
      </c>
      <c r="BS14" s="2" t="str">
        <f t="shared" si="10"/>
        <v/>
      </c>
      <c r="BT14" s="2" t="str">
        <f t="shared" ref="BT14:CY14" si="11">IF(BT20&gt;=210,1,"")</f>
        <v/>
      </c>
      <c r="BU14" s="2" t="str">
        <f t="shared" si="11"/>
        <v/>
      </c>
      <c r="BV14" s="2" t="str">
        <f t="shared" si="11"/>
        <v/>
      </c>
      <c r="BW14" s="2" t="str">
        <f t="shared" si="11"/>
        <v/>
      </c>
      <c r="BX14" s="2" t="str">
        <f t="shared" si="11"/>
        <v/>
      </c>
      <c r="BY14" s="81" t="str">
        <f t="shared" si="11"/>
        <v/>
      </c>
      <c r="BZ14" s="80" t="str">
        <f t="shared" si="11"/>
        <v/>
      </c>
      <c r="CA14" s="2" t="str">
        <f t="shared" si="11"/>
        <v/>
      </c>
      <c r="CB14" s="2" t="str">
        <f t="shared" si="11"/>
        <v/>
      </c>
      <c r="CC14" s="2" t="str">
        <f t="shared" si="11"/>
        <v/>
      </c>
      <c r="CD14" s="2" t="str">
        <f t="shared" si="11"/>
        <v/>
      </c>
      <c r="CE14" s="2" t="str">
        <f t="shared" si="11"/>
        <v/>
      </c>
      <c r="CF14" s="2" t="str">
        <f t="shared" si="11"/>
        <v/>
      </c>
      <c r="CG14" s="2" t="str">
        <f t="shared" si="11"/>
        <v/>
      </c>
      <c r="CH14" s="2" t="str">
        <f t="shared" si="11"/>
        <v/>
      </c>
      <c r="CI14" s="81" t="str">
        <f t="shared" si="11"/>
        <v/>
      </c>
      <c r="CJ14" s="80" t="str">
        <f t="shared" si="11"/>
        <v/>
      </c>
      <c r="CK14" s="2" t="str">
        <f t="shared" si="11"/>
        <v/>
      </c>
      <c r="CL14" s="2" t="str">
        <f t="shared" si="11"/>
        <v/>
      </c>
      <c r="CM14" s="2" t="str">
        <f t="shared" si="11"/>
        <v/>
      </c>
      <c r="CN14" s="2" t="str">
        <f t="shared" si="11"/>
        <v/>
      </c>
      <c r="CO14" s="2" t="str">
        <f t="shared" si="11"/>
        <v/>
      </c>
      <c r="CP14" s="2" t="str">
        <f t="shared" si="11"/>
        <v/>
      </c>
      <c r="CQ14" s="2" t="str">
        <f t="shared" si="11"/>
        <v/>
      </c>
      <c r="CR14" s="2" t="str">
        <f t="shared" si="11"/>
        <v/>
      </c>
      <c r="CS14" s="81" t="str">
        <f t="shared" si="11"/>
        <v/>
      </c>
      <c r="CT14" s="80" t="str">
        <f t="shared" si="11"/>
        <v/>
      </c>
      <c r="CU14" s="2" t="str">
        <f t="shared" si="11"/>
        <v/>
      </c>
      <c r="CV14" s="2" t="str">
        <f t="shared" si="11"/>
        <v/>
      </c>
      <c r="CW14" s="2" t="str">
        <f t="shared" si="11"/>
        <v/>
      </c>
      <c r="CX14" s="2" t="str">
        <f t="shared" si="11"/>
        <v/>
      </c>
      <c r="CY14" s="2" t="str">
        <f t="shared" si="11"/>
        <v/>
      </c>
      <c r="CZ14" s="2" t="str">
        <f t="shared" ref="CZ14:EE14" si="12">IF(CZ20&gt;=210,1,"")</f>
        <v/>
      </c>
      <c r="DA14" s="2" t="str">
        <f t="shared" si="12"/>
        <v/>
      </c>
      <c r="DB14" s="2" t="str">
        <f t="shared" si="12"/>
        <v/>
      </c>
      <c r="DC14" s="81" t="str">
        <f t="shared" si="12"/>
        <v/>
      </c>
      <c r="DD14" s="80" t="str">
        <f t="shared" si="12"/>
        <v/>
      </c>
      <c r="DE14" s="2" t="str">
        <f t="shared" si="12"/>
        <v/>
      </c>
      <c r="DF14" s="2" t="str">
        <f t="shared" si="12"/>
        <v/>
      </c>
      <c r="DG14" s="2" t="str">
        <f t="shared" si="12"/>
        <v/>
      </c>
      <c r="DH14" s="2" t="str">
        <f t="shared" si="12"/>
        <v/>
      </c>
      <c r="DI14" s="2" t="str">
        <f t="shared" si="12"/>
        <v/>
      </c>
      <c r="DJ14" s="2">
        <f t="shared" si="12"/>
        <v>1</v>
      </c>
      <c r="DK14" s="2" t="str">
        <f t="shared" si="12"/>
        <v/>
      </c>
      <c r="DL14" s="2" t="str">
        <f t="shared" si="12"/>
        <v/>
      </c>
      <c r="DM14" s="81" t="str">
        <f t="shared" si="12"/>
        <v/>
      </c>
      <c r="DN14" s="80" t="str">
        <f t="shared" si="12"/>
        <v/>
      </c>
      <c r="DO14" s="2" t="str">
        <f t="shared" si="12"/>
        <v/>
      </c>
      <c r="DP14" s="2" t="str">
        <f t="shared" si="12"/>
        <v/>
      </c>
      <c r="DQ14" s="2" t="str">
        <f t="shared" si="12"/>
        <v/>
      </c>
      <c r="DR14" s="2" t="str">
        <f t="shared" si="12"/>
        <v/>
      </c>
      <c r="DS14" s="2" t="str">
        <f t="shared" si="12"/>
        <v/>
      </c>
      <c r="DT14" s="2" t="str">
        <f t="shared" si="12"/>
        <v/>
      </c>
      <c r="DU14" s="2" t="str">
        <f t="shared" si="12"/>
        <v/>
      </c>
      <c r="DV14" s="2" t="str">
        <f t="shared" si="12"/>
        <v/>
      </c>
      <c r="DW14" s="81" t="str">
        <f t="shared" si="12"/>
        <v/>
      </c>
      <c r="DX14" s="80" t="str">
        <f t="shared" si="12"/>
        <v/>
      </c>
      <c r="DY14" s="2" t="str">
        <f t="shared" si="12"/>
        <v/>
      </c>
      <c r="DZ14" s="2" t="str">
        <f t="shared" si="12"/>
        <v/>
      </c>
      <c r="EA14" s="2" t="str">
        <f t="shared" si="12"/>
        <v/>
      </c>
      <c r="EB14" s="2" t="str">
        <f t="shared" si="12"/>
        <v/>
      </c>
      <c r="EC14" s="2" t="str">
        <f t="shared" si="12"/>
        <v/>
      </c>
      <c r="ED14" s="2" t="str">
        <f t="shared" si="12"/>
        <v/>
      </c>
      <c r="EE14" s="2" t="str">
        <f t="shared" si="12"/>
        <v/>
      </c>
      <c r="EF14" s="2" t="str">
        <f t="shared" ref="EF14:FK14" si="13">IF(EF20&gt;=210,1,"")</f>
        <v/>
      </c>
      <c r="EG14" s="81" t="str">
        <f t="shared" si="13"/>
        <v/>
      </c>
      <c r="EH14" s="80" t="str">
        <f t="shared" si="13"/>
        <v/>
      </c>
      <c r="EI14" s="2" t="str">
        <f t="shared" si="13"/>
        <v/>
      </c>
      <c r="EJ14" s="2" t="str">
        <f t="shared" si="13"/>
        <v/>
      </c>
      <c r="EK14" s="2" t="str">
        <f t="shared" si="13"/>
        <v/>
      </c>
      <c r="EL14" s="2" t="str">
        <f t="shared" si="13"/>
        <v/>
      </c>
      <c r="EM14" s="2" t="str">
        <f t="shared" si="13"/>
        <v/>
      </c>
      <c r="EN14" s="2" t="str">
        <f t="shared" si="13"/>
        <v/>
      </c>
      <c r="EO14" s="2" t="str">
        <f t="shared" si="13"/>
        <v/>
      </c>
      <c r="EP14" s="2" t="str">
        <f t="shared" si="13"/>
        <v/>
      </c>
      <c r="EQ14" s="81" t="str">
        <f t="shared" si="13"/>
        <v/>
      </c>
      <c r="ER14" s="80" t="str">
        <f t="shared" si="13"/>
        <v/>
      </c>
      <c r="ES14" s="2" t="str">
        <f t="shared" si="13"/>
        <v/>
      </c>
      <c r="ET14" s="2" t="str">
        <f t="shared" si="13"/>
        <v/>
      </c>
      <c r="EU14" s="2" t="str">
        <f t="shared" si="13"/>
        <v/>
      </c>
      <c r="EV14" s="2" t="str">
        <f t="shared" si="13"/>
        <v/>
      </c>
      <c r="EW14" s="2" t="str">
        <f t="shared" si="13"/>
        <v/>
      </c>
      <c r="EX14" s="2" t="str">
        <f t="shared" si="13"/>
        <v/>
      </c>
      <c r="EY14" s="2" t="str">
        <f t="shared" si="13"/>
        <v/>
      </c>
      <c r="EZ14" s="2" t="str">
        <f t="shared" si="13"/>
        <v/>
      </c>
      <c r="FA14" s="81" t="str">
        <f t="shared" si="13"/>
        <v/>
      </c>
      <c r="FB14" s="80" t="str">
        <f t="shared" si="13"/>
        <v/>
      </c>
      <c r="FC14" s="2" t="str">
        <f t="shared" si="13"/>
        <v/>
      </c>
      <c r="FD14" s="2" t="str">
        <f t="shared" si="13"/>
        <v/>
      </c>
      <c r="FE14" s="2" t="str">
        <f t="shared" si="13"/>
        <v/>
      </c>
      <c r="FF14" s="2" t="str">
        <f t="shared" si="13"/>
        <v/>
      </c>
      <c r="FG14" s="2" t="str">
        <f t="shared" si="13"/>
        <v/>
      </c>
      <c r="FH14" s="2" t="str">
        <f t="shared" si="13"/>
        <v/>
      </c>
      <c r="FI14" s="2" t="str">
        <f t="shared" si="13"/>
        <v/>
      </c>
      <c r="FJ14" s="2" t="str">
        <f t="shared" si="13"/>
        <v/>
      </c>
      <c r="FK14" s="81" t="str">
        <f t="shared" si="13"/>
        <v/>
      </c>
      <c r="FL14" s="80" t="str">
        <f t="shared" ref="FL14:GE14" si="14">IF(FL20&gt;=210,1,"")</f>
        <v/>
      </c>
      <c r="FM14" s="2" t="str">
        <f t="shared" si="14"/>
        <v/>
      </c>
      <c r="FN14" s="2" t="str">
        <f t="shared" si="14"/>
        <v/>
      </c>
      <c r="FO14" s="2" t="str">
        <f t="shared" si="14"/>
        <v/>
      </c>
      <c r="FP14" s="2" t="str">
        <f t="shared" si="14"/>
        <v/>
      </c>
      <c r="FQ14" s="2" t="str">
        <f t="shared" si="14"/>
        <v/>
      </c>
      <c r="FR14" s="2" t="str">
        <f t="shared" si="14"/>
        <v/>
      </c>
      <c r="FS14" s="2" t="str">
        <f t="shared" si="14"/>
        <v/>
      </c>
      <c r="FT14" s="2" t="str">
        <f t="shared" si="14"/>
        <v/>
      </c>
      <c r="FU14" s="81" t="str">
        <f t="shared" si="14"/>
        <v/>
      </c>
      <c r="FV14" s="80" t="str">
        <f t="shared" si="14"/>
        <v/>
      </c>
      <c r="FW14" s="2" t="str">
        <f t="shared" si="14"/>
        <v/>
      </c>
      <c r="FX14" s="2" t="str">
        <f t="shared" si="14"/>
        <v/>
      </c>
      <c r="FY14" s="2" t="str">
        <f t="shared" si="14"/>
        <v/>
      </c>
      <c r="FZ14" s="2" t="str">
        <f t="shared" si="14"/>
        <v/>
      </c>
      <c r="GA14" s="2" t="str">
        <f t="shared" si="14"/>
        <v/>
      </c>
      <c r="GB14" s="2" t="str">
        <f t="shared" si="14"/>
        <v/>
      </c>
      <c r="GC14" s="2" t="str">
        <f t="shared" si="14"/>
        <v/>
      </c>
      <c r="GD14" s="2" t="str">
        <f t="shared" si="14"/>
        <v/>
      </c>
      <c r="GE14" s="85" t="str">
        <f t="shared" si="14"/>
        <v/>
      </c>
      <c r="GF14" s="83"/>
      <c r="GG14" s="114">
        <f t="shared" si="6"/>
        <v>210</v>
      </c>
      <c r="GH14" s="114"/>
      <c r="GI14" s="115"/>
      <c r="GJ14" s="31"/>
      <c r="GK14" s="31"/>
      <c r="GL14" s="31"/>
      <c r="GM14" s="25"/>
      <c r="GN14" s="57"/>
      <c r="GO14" s="31"/>
    </row>
    <row r="15" spans="2:197" ht="6" customHeight="1" x14ac:dyDescent="0.25">
      <c r="B15" s="116">
        <f t="shared" si="7"/>
        <v>180</v>
      </c>
      <c r="C15" s="117"/>
      <c r="D15" s="117"/>
      <c r="E15" s="101">
        <f t="shared" si="8"/>
        <v>180</v>
      </c>
      <c r="F15" s="101"/>
      <c r="G15" s="18"/>
      <c r="H15" s="63" t="str">
        <f t="shared" ref="H15:AM15" si="15">IF(H20&gt;=180,1,"")</f>
        <v/>
      </c>
      <c r="I15" s="64" t="str">
        <f t="shared" si="15"/>
        <v/>
      </c>
      <c r="J15" s="64" t="str">
        <f t="shared" si="15"/>
        <v/>
      </c>
      <c r="K15" s="64" t="str">
        <f t="shared" si="15"/>
        <v/>
      </c>
      <c r="L15" s="64" t="str">
        <f t="shared" si="15"/>
        <v/>
      </c>
      <c r="M15" s="64" t="str">
        <f t="shared" si="15"/>
        <v/>
      </c>
      <c r="N15" s="2" t="str">
        <f t="shared" si="15"/>
        <v/>
      </c>
      <c r="O15" s="2" t="str">
        <f t="shared" si="15"/>
        <v/>
      </c>
      <c r="P15" s="2" t="str">
        <f t="shared" si="15"/>
        <v/>
      </c>
      <c r="Q15" s="3" t="str">
        <f t="shared" si="15"/>
        <v/>
      </c>
      <c r="R15" s="30" t="str">
        <f t="shared" si="15"/>
        <v/>
      </c>
      <c r="S15" s="2" t="str">
        <f t="shared" si="15"/>
        <v/>
      </c>
      <c r="T15" s="2" t="str">
        <f t="shared" si="15"/>
        <v/>
      </c>
      <c r="U15" s="2" t="str">
        <f t="shared" si="15"/>
        <v/>
      </c>
      <c r="V15" s="2" t="str">
        <f t="shared" si="15"/>
        <v/>
      </c>
      <c r="W15" s="2" t="str">
        <f t="shared" si="15"/>
        <v/>
      </c>
      <c r="X15" s="2" t="str">
        <f t="shared" si="15"/>
        <v/>
      </c>
      <c r="Y15" s="2" t="str">
        <f t="shared" si="15"/>
        <v/>
      </c>
      <c r="Z15" s="2" t="str">
        <f t="shared" si="15"/>
        <v/>
      </c>
      <c r="AA15" s="2" t="str">
        <f t="shared" si="15"/>
        <v/>
      </c>
      <c r="AB15" s="30" t="str">
        <f t="shared" si="15"/>
        <v/>
      </c>
      <c r="AC15" s="2" t="str">
        <f t="shared" si="15"/>
        <v/>
      </c>
      <c r="AD15" s="2" t="str">
        <f t="shared" si="15"/>
        <v/>
      </c>
      <c r="AE15" s="2" t="str">
        <f t="shared" si="15"/>
        <v/>
      </c>
      <c r="AF15" s="2" t="str">
        <f t="shared" si="15"/>
        <v/>
      </c>
      <c r="AG15" s="2" t="str">
        <f t="shared" si="15"/>
        <v/>
      </c>
      <c r="AH15" s="2" t="str">
        <f t="shared" si="15"/>
        <v/>
      </c>
      <c r="AI15" s="2" t="str">
        <f t="shared" si="15"/>
        <v/>
      </c>
      <c r="AJ15" s="2" t="str">
        <f t="shared" si="15"/>
        <v/>
      </c>
      <c r="AK15" s="2" t="str">
        <f t="shared" si="15"/>
        <v/>
      </c>
      <c r="AL15" s="30" t="str">
        <f t="shared" si="15"/>
        <v/>
      </c>
      <c r="AM15" s="2" t="str">
        <f t="shared" si="15"/>
        <v/>
      </c>
      <c r="AN15" s="2" t="str">
        <f t="shared" ref="AN15:BS15" si="16">IF(AN20&gt;=180,1,"")</f>
        <v/>
      </c>
      <c r="AO15" s="2" t="str">
        <f t="shared" si="16"/>
        <v/>
      </c>
      <c r="AP15" s="2" t="str">
        <f t="shared" si="16"/>
        <v/>
      </c>
      <c r="AQ15" s="2" t="str">
        <f t="shared" si="16"/>
        <v/>
      </c>
      <c r="AR15" s="2" t="str">
        <f t="shared" si="16"/>
        <v/>
      </c>
      <c r="AS15" s="2" t="str">
        <f t="shared" si="16"/>
        <v/>
      </c>
      <c r="AT15" s="2" t="str">
        <f t="shared" si="16"/>
        <v/>
      </c>
      <c r="AU15" s="2" t="str">
        <f t="shared" si="16"/>
        <v/>
      </c>
      <c r="AV15" s="80" t="str">
        <f t="shared" si="16"/>
        <v/>
      </c>
      <c r="AW15" s="2" t="str">
        <f t="shared" si="16"/>
        <v/>
      </c>
      <c r="AX15" s="2" t="str">
        <f t="shared" si="16"/>
        <v/>
      </c>
      <c r="AY15" s="2" t="str">
        <f t="shared" si="16"/>
        <v/>
      </c>
      <c r="AZ15" s="2" t="str">
        <f t="shared" si="16"/>
        <v/>
      </c>
      <c r="BA15" s="2" t="str">
        <f t="shared" si="16"/>
        <v/>
      </c>
      <c r="BB15" s="2" t="str">
        <f t="shared" si="16"/>
        <v/>
      </c>
      <c r="BC15" s="2" t="str">
        <f t="shared" si="16"/>
        <v/>
      </c>
      <c r="BD15" s="2" t="str">
        <f t="shared" si="16"/>
        <v/>
      </c>
      <c r="BE15" s="81" t="str">
        <f t="shared" si="16"/>
        <v/>
      </c>
      <c r="BF15" s="80" t="str">
        <f t="shared" si="16"/>
        <v/>
      </c>
      <c r="BG15" s="2" t="str">
        <f t="shared" si="16"/>
        <v/>
      </c>
      <c r="BH15" s="2" t="str">
        <f t="shared" si="16"/>
        <v/>
      </c>
      <c r="BI15" s="2" t="str">
        <f t="shared" si="16"/>
        <v/>
      </c>
      <c r="BJ15" s="2" t="str">
        <f t="shared" si="16"/>
        <v/>
      </c>
      <c r="BK15" s="2" t="str">
        <f t="shared" si="16"/>
        <v/>
      </c>
      <c r="BL15" s="2" t="str">
        <f t="shared" si="16"/>
        <v/>
      </c>
      <c r="BM15" s="2" t="str">
        <f t="shared" si="16"/>
        <v/>
      </c>
      <c r="BN15" s="2" t="str">
        <f t="shared" si="16"/>
        <v/>
      </c>
      <c r="BO15" s="81" t="str">
        <f t="shared" si="16"/>
        <v/>
      </c>
      <c r="BP15" s="80" t="str">
        <f t="shared" si="16"/>
        <v/>
      </c>
      <c r="BQ15" s="2" t="str">
        <f t="shared" si="16"/>
        <v/>
      </c>
      <c r="BR15" s="2" t="str">
        <f t="shared" si="16"/>
        <v/>
      </c>
      <c r="BS15" s="2" t="str">
        <f t="shared" si="16"/>
        <v/>
      </c>
      <c r="BT15" s="2" t="str">
        <f t="shared" ref="BT15:CY15" si="17">IF(BT20&gt;=180,1,"")</f>
        <v/>
      </c>
      <c r="BU15" s="2" t="str">
        <f t="shared" si="17"/>
        <v/>
      </c>
      <c r="BV15" s="2" t="str">
        <f t="shared" si="17"/>
        <v/>
      </c>
      <c r="BW15" s="2" t="str">
        <f t="shared" si="17"/>
        <v/>
      </c>
      <c r="BX15" s="2" t="str">
        <f t="shared" si="17"/>
        <v/>
      </c>
      <c r="BY15" s="81" t="str">
        <f t="shared" si="17"/>
        <v/>
      </c>
      <c r="BZ15" s="80" t="str">
        <f t="shared" si="17"/>
        <v/>
      </c>
      <c r="CA15" s="2" t="str">
        <f t="shared" si="17"/>
        <v/>
      </c>
      <c r="CB15" s="2" t="str">
        <f t="shared" si="17"/>
        <v/>
      </c>
      <c r="CC15" s="2" t="str">
        <f t="shared" si="17"/>
        <v/>
      </c>
      <c r="CD15" s="2" t="str">
        <f t="shared" si="17"/>
        <v/>
      </c>
      <c r="CE15" s="2" t="str">
        <f t="shared" si="17"/>
        <v/>
      </c>
      <c r="CF15" s="2" t="str">
        <f t="shared" si="17"/>
        <v/>
      </c>
      <c r="CG15" s="2" t="str">
        <f t="shared" si="17"/>
        <v/>
      </c>
      <c r="CH15" s="2" t="str">
        <f t="shared" si="17"/>
        <v/>
      </c>
      <c r="CI15" s="81" t="str">
        <f t="shared" si="17"/>
        <v/>
      </c>
      <c r="CJ15" s="80" t="str">
        <f t="shared" si="17"/>
        <v/>
      </c>
      <c r="CK15" s="2" t="str">
        <f t="shared" si="17"/>
        <v/>
      </c>
      <c r="CL15" s="2" t="str">
        <f t="shared" si="17"/>
        <v/>
      </c>
      <c r="CM15" s="2" t="str">
        <f t="shared" si="17"/>
        <v/>
      </c>
      <c r="CN15" s="2" t="str">
        <f t="shared" si="17"/>
        <v/>
      </c>
      <c r="CO15" s="2" t="str">
        <f t="shared" si="17"/>
        <v/>
      </c>
      <c r="CP15" s="2" t="str">
        <f t="shared" si="17"/>
        <v/>
      </c>
      <c r="CQ15" s="2" t="str">
        <f t="shared" si="17"/>
        <v/>
      </c>
      <c r="CR15" s="2" t="str">
        <f t="shared" si="17"/>
        <v/>
      </c>
      <c r="CS15" s="81" t="str">
        <f t="shared" si="17"/>
        <v/>
      </c>
      <c r="CT15" s="80" t="str">
        <f t="shared" si="17"/>
        <v/>
      </c>
      <c r="CU15" s="2" t="str">
        <f t="shared" si="17"/>
        <v/>
      </c>
      <c r="CV15" s="2" t="str">
        <f t="shared" si="17"/>
        <v/>
      </c>
      <c r="CW15" s="2" t="str">
        <f t="shared" si="17"/>
        <v/>
      </c>
      <c r="CX15" s="2" t="str">
        <f t="shared" si="17"/>
        <v/>
      </c>
      <c r="CY15" s="2" t="str">
        <f t="shared" si="17"/>
        <v/>
      </c>
      <c r="CZ15" s="2" t="str">
        <f t="shared" ref="CZ15:EE15" si="18">IF(CZ20&gt;=180,1,"")</f>
        <v/>
      </c>
      <c r="DA15" s="2" t="str">
        <f t="shared" si="18"/>
        <v/>
      </c>
      <c r="DB15" s="2" t="str">
        <f t="shared" si="18"/>
        <v/>
      </c>
      <c r="DC15" s="81" t="str">
        <f t="shared" si="18"/>
        <v/>
      </c>
      <c r="DD15" s="80" t="str">
        <f t="shared" si="18"/>
        <v/>
      </c>
      <c r="DE15" s="2" t="str">
        <f t="shared" si="18"/>
        <v/>
      </c>
      <c r="DF15" s="2" t="str">
        <f t="shared" si="18"/>
        <v/>
      </c>
      <c r="DG15" s="2" t="str">
        <f t="shared" si="18"/>
        <v/>
      </c>
      <c r="DH15" s="2" t="str">
        <f t="shared" si="18"/>
        <v/>
      </c>
      <c r="DI15" s="2">
        <f t="shared" si="18"/>
        <v>1</v>
      </c>
      <c r="DJ15" s="2">
        <f t="shared" si="18"/>
        <v>1</v>
      </c>
      <c r="DK15" s="2" t="str">
        <f t="shared" si="18"/>
        <v/>
      </c>
      <c r="DL15" s="2" t="str">
        <f t="shared" si="18"/>
        <v/>
      </c>
      <c r="DM15" s="81" t="str">
        <f t="shared" si="18"/>
        <v/>
      </c>
      <c r="DN15" s="80" t="str">
        <f t="shared" si="18"/>
        <v/>
      </c>
      <c r="DO15" s="2" t="str">
        <f t="shared" si="18"/>
        <v/>
      </c>
      <c r="DP15" s="2" t="str">
        <f t="shared" si="18"/>
        <v/>
      </c>
      <c r="DQ15" s="2" t="str">
        <f t="shared" si="18"/>
        <v/>
      </c>
      <c r="DR15" s="2" t="str">
        <f t="shared" si="18"/>
        <v/>
      </c>
      <c r="DS15" s="2" t="str">
        <f t="shared" si="18"/>
        <v/>
      </c>
      <c r="DT15" s="2" t="str">
        <f t="shared" si="18"/>
        <v/>
      </c>
      <c r="DU15" s="2" t="str">
        <f t="shared" si="18"/>
        <v/>
      </c>
      <c r="DV15" s="2" t="str">
        <f t="shared" si="18"/>
        <v/>
      </c>
      <c r="DW15" s="81" t="str">
        <f t="shared" si="18"/>
        <v/>
      </c>
      <c r="DX15" s="80" t="str">
        <f t="shared" si="18"/>
        <v/>
      </c>
      <c r="DY15" s="2" t="str">
        <f t="shared" si="18"/>
        <v/>
      </c>
      <c r="DZ15" s="2" t="str">
        <f t="shared" si="18"/>
        <v/>
      </c>
      <c r="EA15" s="2" t="str">
        <f t="shared" si="18"/>
        <v/>
      </c>
      <c r="EB15" s="2" t="str">
        <f t="shared" si="18"/>
        <v/>
      </c>
      <c r="EC15" s="2" t="str">
        <f t="shared" si="18"/>
        <v/>
      </c>
      <c r="ED15" s="2" t="str">
        <f t="shared" si="18"/>
        <v/>
      </c>
      <c r="EE15" s="2" t="str">
        <f t="shared" si="18"/>
        <v/>
      </c>
      <c r="EF15" s="2" t="str">
        <f t="shared" ref="EF15:FK15" si="19">IF(EF20&gt;=180,1,"")</f>
        <v/>
      </c>
      <c r="EG15" s="81" t="str">
        <f t="shared" si="19"/>
        <v/>
      </c>
      <c r="EH15" s="80" t="str">
        <f t="shared" si="19"/>
        <v/>
      </c>
      <c r="EI15" s="2" t="str">
        <f t="shared" si="19"/>
        <v/>
      </c>
      <c r="EJ15" s="2" t="str">
        <f t="shared" si="19"/>
        <v/>
      </c>
      <c r="EK15" s="2" t="str">
        <f t="shared" si="19"/>
        <v/>
      </c>
      <c r="EL15" s="2" t="str">
        <f t="shared" si="19"/>
        <v/>
      </c>
      <c r="EM15" s="2" t="str">
        <f t="shared" si="19"/>
        <v/>
      </c>
      <c r="EN15" s="2" t="str">
        <f t="shared" si="19"/>
        <v/>
      </c>
      <c r="EO15" s="2" t="str">
        <f t="shared" si="19"/>
        <v/>
      </c>
      <c r="EP15" s="2" t="str">
        <f t="shared" si="19"/>
        <v/>
      </c>
      <c r="EQ15" s="81" t="str">
        <f t="shared" si="19"/>
        <v/>
      </c>
      <c r="ER15" s="80" t="str">
        <f t="shared" si="19"/>
        <v/>
      </c>
      <c r="ES15" s="2" t="str">
        <f t="shared" si="19"/>
        <v/>
      </c>
      <c r="ET15" s="2" t="str">
        <f t="shared" si="19"/>
        <v/>
      </c>
      <c r="EU15" s="2" t="str">
        <f t="shared" si="19"/>
        <v/>
      </c>
      <c r="EV15" s="2" t="str">
        <f t="shared" si="19"/>
        <v/>
      </c>
      <c r="EW15" s="2" t="str">
        <f t="shared" si="19"/>
        <v/>
      </c>
      <c r="EX15" s="2" t="str">
        <f t="shared" si="19"/>
        <v/>
      </c>
      <c r="EY15" s="2" t="str">
        <f t="shared" si="19"/>
        <v/>
      </c>
      <c r="EZ15" s="2" t="str">
        <f t="shared" si="19"/>
        <v/>
      </c>
      <c r="FA15" s="81" t="str">
        <f t="shared" si="19"/>
        <v/>
      </c>
      <c r="FB15" s="80" t="str">
        <f t="shared" si="19"/>
        <v/>
      </c>
      <c r="FC15" s="2" t="str">
        <f t="shared" si="19"/>
        <v/>
      </c>
      <c r="FD15" s="2" t="str">
        <f t="shared" si="19"/>
        <v/>
      </c>
      <c r="FE15" s="2" t="str">
        <f t="shared" si="19"/>
        <v/>
      </c>
      <c r="FF15" s="2" t="str">
        <f t="shared" si="19"/>
        <v/>
      </c>
      <c r="FG15" s="2" t="str">
        <f t="shared" si="19"/>
        <v/>
      </c>
      <c r="FH15" s="2" t="str">
        <f t="shared" si="19"/>
        <v/>
      </c>
      <c r="FI15" s="2" t="str">
        <f t="shared" si="19"/>
        <v/>
      </c>
      <c r="FJ15" s="2" t="str">
        <f t="shared" si="19"/>
        <v/>
      </c>
      <c r="FK15" s="81" t="str">
        <f t="shared" si="19"/>
        <v/>
      </c>
      <c r="FL15" s="80" t="str">
        <f t="shared" ref="FL15:GE15" si="20">IF(FL20&gt;=180,1,"")</f>
        <v/>
      </c>
      <c r="FM15" s="2" t="str">
        <f t="shared" si="20"/>
        <v/>
      </c>
      <c r="FN15" s="2" t="str">
        <f t="shared" si="20"/>
        <v/>
      </c>
      <c r="FO15" s="2" t="str">
        <f t="shared" si="20"/>
        <v/>
      </c>
      <c r="FP15" s="2" t="str">
        <f t="shared" si="20"/>
        <v/>
      </c>
      <c r="FQ15" s="2" t="str">
        <f t="shared" si="20"/>
        <v/>
      </c>
      <c r="FR15" s="2" t="str">
        <f t="shared" si="20"/>
        <v/>
      </c>
      <c r="FS15" s="2" t="str">
        <f t="shared" si="20"/>
        <v/>
      </c>
      <c r="FT15" s="2" t="str">
        <f t="shared" si="20"/>
        <v/>
      </c>
      <c r="FU15" s="81" t="str">
        <f t="shared" si="20"/>
        <v/>
      </c>
      <c r="FV15" s="80" t="str">
        <f t="shared" si="20"/>
        <v/>
      </c>
      <c r="FW15" s="2" t="str">
        <f t="shared" si="20"/>
        <v/>
      </c>
      <c r="FX15" s="2" t="str">
        <f t="shared" si="20"/>
        <v/>
      </c>
      <c r="FY15" s="2" t="str">
        <f t="shared" si="20"/>
        <v/>
      </c>
      <c r="FZ15" s="2" t="str">
        <f t="shared" si="20"/>
        <v/>
      </c>
      <c r="GA15" s="2" t="str">
        <f t="shared" si="20"/>
        <v/>
      </c>
      <c r="GB15" s="2" t="str">
        <f t="shared" si="20"/>
        <v/>
      </c>
      <c r="GC15" s="2" t="str">
        <f t="shared" si="20"/>
        <v/>
      </c>
      <c r="GD15" s="2" t="str">
        <f t="shared" si="20"/>
        <v/>
      </c>
      <c r="GE15" s="85" t="str">
        <f t="shared" si="20"/>
        <v/>
      </c>
      <c r="GF15" s="83"/>
      <c r="GG15" s="114">
        <f t="shared" si="6"/>
        <v>180</v>
      </c>
      <c r="GH15" s="114"/>
      <c r="GI15" s="115"/>
      <c r="GJ15" s="31"/>
      <c r="GK15" s="31"/>
      <c r="GL15" s="31"/>
      <c r="GM15" s="25"/>
      <c r="GN15" s="57"/>
      <c r="GO15" s="31"/>
    </row>
    <row r="16" spans="2:197" ht="6" customHeight="1" thickBot="1" x14ac:dyDescent="0.3">
      <c r="B16" s="116">
        <f t="shared" si="7"/>
        <v>150</v>
      </c>
      <c r="C16" s="117"/>
      <c r="D16" s="117"/>
      <c r="E16" s="101">
        <f t="shared" si="8"/>
        <v>150</v>
      </c>
      <c r="F16" s="101"/>
      <c r="G16" s="20"/>
      <c r="H16" s="63" t="str">
        <f t="shared" ref="H16:AM16" si="21">IF(H20&gt;=150,1,"")</f>
        <v/>
      </c>
      <c r="I16" s="64" t="str">
        <f t="shared" si="21"/>
        <v/>
      </c>
      <c r="J16" s="64" t="str">
        <f t="shared" si="21"/>
        <v/>
      </c>
      <c r="K16" s="64" t="str">
        <f t="shared" si="21"/>
        <v/>
      </c>
      <c r="L16" s="64" t="str">
        <f t="shared" si="21"/>
        <v/>
      </c>
      <c r="M16" s="64" t="str">
        <f t="shared" si="21"/>
        <v/>
      </c>
      <c r="N16" s="2" t="str">
        <f t="shared" si="21"/>
        <v/>
      </c>
      <c r="O16" s="2" t="str">
        <f t="shared" si="21"/>
        <v/>
      </c>
      <c r="P16" s="2" t="str">
        <f t="shared" si="21"/>
        <v/>
      </c>
      <c r="Q16" s="3" t="str">
        <f t="shared" si="21"/>
        <v/>
      </c>
      <c r="R16" s="30" t="str">
        <f t="shared" si="21"/>
        <v/>
      </c>
      <c r="S16" s="2" t="str">
        <f t="shared" si="21"/>
        <v/>
      </c>
      <c r="T16" s="2" t="str">
        <f t="shared" si="21"/>
        <v/>
      </c>
      <c r="U16" s="2" t="str">
        <f t="shared" si="21"/>
        <v/>
      </c>
      <c r="V16" s="2" t="str">
        <f t="shared" si="21"/>
        <v/>
      </c>
      <c r="W16" s="2" t="str">
        <f t="shared" si="21"/>
        <v/>
      </c>
      <c r="X16" s="2" t="str">
        <f t="shared" si="21"/>
        <v/>
      </c>
      <c r="Y16" s="2" t="str">
        <f t="shared" si="21"/>
        <v/>
      </c>
      <c r="Z16" s="2" t="str">
        <f t="shared" si="21"/>
        <v/>
      </c>
      <c r="AA16" s="2" t="str">
        <f t="shared" si="21"/>
        <v/>
      </c>
      <c r="AB16" s="30" t="str">
        <f t="shared" si="21"/>
        <v/>
      </c>
      <c r="AC16" s="2" t="str">
        <f t="shared" si="21"/>
        <v/>
      </c>
      <c r="AD16" s="2" t="str">
        <f t="shared" si="21"/>
        <v/>
      </c>
      <c r="AE16" s="2" t="str">
        <f t="shared" si="21"/>
        <v/>
      </c>
      <c r="AF16" s="2" t="str">
        <f t="shared" si="21"/>
        <v/>
      </c>
      <c r="AG16" s="2" t="str">
        <f t="shared" si="21"/>
        <v/>
      </c>
      <c r="AH16" s="2" t="str">
        <f t="shared" si="21"/>
        <v/>
      </c>
      <c r="AI16" s="2" t="str">
        <f t="shared" si="21"/>
        <v/>
      </c>
      <c r="AJ16" s="2" t="str">
        <f t="shared" si="21"/>
        <v/>
      </c>
      <c r="AK16" s="2" t="str">
        <f t="shared" si="21"/>
        <v/>
      </c>
      <c r="AL16" s="30" t="str">
        <f t="shared" si="21"/>
        <v/>
      </c>
      <c r="AM16" s="2" t="str">
        <f t="shared" si="21"/>
        <v/>
      </c>
      <c r="AN16" s="2" t="str">
        <f t="shared" ref="AN16:BS16" si="22">IF(AN20&gt;=150,1,"")</f>
        <v/>
      </c>
      <c r="AO16" s="2" t="str">
        <f t="shared" si="22"/>
        <v/>
      </c>
      <c r="AP16" s="2" t="str">
        <f t="shared" si="22"/>
        <v/>
      </c>
      <c r="AQ16" s="2" t="str">
        <f t="shared" si="22"/>
        <v/>
      </c>
      <c r="AR16" s="2" t="str">
        <f t="shared" si="22"/>
        <v/>
      </c>
      <c r="AS16" s="2">
        <f t="shared" si="22"/>
        <v>1</v>
      </c>
      <c r="AT16" s="2" t="str">
        <f t="shared" si="22"/>
        <v/>
      </c>
      <c r="AU16" s="2" t="str">
        <f t="shared" si="22"/>
        <v/>
      </c>
      <c r="AV16" s="80" t="str">
        <f t="shared" si="22"/>
        <v/>
      </c>
      <c r="AW16" s="2" t="str">
        <f t="shared" si="22"/>
        <v/>
      </c>
      <c r="AX16" s="2" t="str">
        <f t="shared" si="22"/>
        <v/>
      </c>
      <c r="AY16" s="2" t="str">
        <f t="shared" si="22"/>
        <v/>
      </c>
      <c r="AZ16" s="2" t="str">
        <f t="shared" si="22"/>
        <v/>
      </c>
      <c r="BA16" s="2" t="str">
        <f t="shared" si="22"/>
        <v/>
      </c>
      <c r="BB16" s="2" t="str">
        <f t="shared" si="22"/>
        <v/>
      </c>
      <c r="BC16" s="2" t="str">
        <f t="shared" si="22"/>
        <v/>
      </c>
      <c r="BD16" s="2" t="str">
        <f t="shared" si="22"/>
        <v/>
      </c>
      <c r="BE16" s="81" t="str">
        <f t="shared" si="22"/>
        <v/>
      </c>
      <c r="BF16" s="80" t="str">
        <f t="shared" si="22"/>
        <v/>
      </c>
      <c r="BG16" s="2" t="str">
        <f t="shared" si="22"/>
        <v/>
      </c>
      <c r="BH16" s="2" t="str">
        <f t="shared" si="22"/>
        <v/>
      </c>
      <c r="BI16" s="2" t="str">
        <f t="shared" si="22"/>
        <v/>
      </c>
      <c r="BJ16" s="2" t="str">
        <f t="shared" si="22"/>
        <v/>
      </c>
      <c r="BK16" s="2" t="str">
        <f t="shared" si="22"/>
        <v/>
      </c>
      <c r="BL16" s="2" t="str">
        <f t="shared" si="22"/>
        <v/>
      </c>
      <c r="BM16" s="2" t="str">
        <f t="shared" si="22"/>
        <v/>
      </c>
      <c r="BN16" s="2" t="str">
        <f t="shared" si="22"/>
        <v/>
      </c>
      <c r="BO16" s="81" t="str">
        <f t="shared" si="22"/>
        <v/>
      </c>
      <c r="BP16" s="80" t="str">
        <f t="shared" si="22"/>
        <v/>
      </c>
      <c r="BQ16" s="2" t="str">
        <f t="shared" si="22"/>
        <v/>
      </c>
      <c r="BR16" s="2" t="str">
        <f t="shared" si="22"/>
        <v/>
      </c>
      <c r="BS16" s="2" t="str">
        <f t="shared" si="22"/>
        <v/>
      </c>
      <c r="BT16" s="2" t="str">
        <f t="shared" ref="BT16:CY16" si="23">IF(BT20&gt;=150,1,"")</f>
        <v/>
      </c>
      <c r="BU16" s="2" t="str">
        <f t="shared" si="23"/>
        <v/>
      </c>
      <c r="BV16" s="2" t="str">
        <f t="shared" si="23"/>
        <v/>
      </c>
      <c r="BW16" s="2" t="str">
        <f t="shared" si="23"/>
        <v/>
      </c>
      <c r="BX16" s="2" t="str">
        <f t="shared" si="23"/>
        <v/>
      </c>
      <c r="BY16" s="81" t="str">
        <f t="shared" si="23"/>
        <v/>
      </c>
      <c r="BZ16" s="80" t="str">
        <f t="shared" si="23"/>
        <v/>
      </c>
      <c r="CA16" s="2" t="str">
        <f t="shared" si="23"/>
        <v/>
      </c>
      <c r="CB16" s="2" t="str">
        <f t="shared" si="23"/>
        <v/>
      </c>
      <c r="CC16" s="2" t="str">
        <f t="shared" si="23"/>
        <v/>
      </c>
      <c r="CD16" s="2" t="str">
        <f t="shared" si="23"/>
        <v/>
      </c>
      <c r="CE16" s="2" t="str">
        <f t="shared" si="23"/>
        <v/>
      </c>
      <c r="CF16" s="2" t="str">
        <f t="shared" si="23"/>
        <v/>
      </c>
      <c r="CG16" s="2" t="str">
        <f t="shared" si="23"/>
        <v/>
      </c>
      <c r="CH16" s="2" t="str">
        <f t="shared" si="23"/>
        <v/>
      </c>
      <c r="CI16" s="81" t="str">
        <f t="shared" si="23"/>
        <v/>
      </c>
      <c r="CJ16" s="80" t="str">
        <f t="shared" si="23"/>
        <v/>
      </c>
      <c r="CK16" s="2" t="str">
        <f t="shared" si="23"/>
        <v/>
      </c>
      <c r="CL16" s="2" t="str">
        <f t="shared" si="23"/>
        <v/>
      </c>
      <c r="CM16" s="2" t="str">
        <f t="shared" si="23"/>
        <v/>
      </c>
      <c r="CN16" s="2" t="str">
        <f t="shared" si="23"/>
        <v/>
      </c>
      <c r="CO16" s="2" t="str">
        <f t="shared" si="23"/>
        <v/>
      </c>
      <c r="CP16" s="2" t="str">
        <f t="shared" si="23"/>
        <v/>
      </c>
      <c r="CQ16" s="2" t="str">
        <f t="shared" si="23"/>
        <v/>
      </c>
      <c r="CR16" s="2" t="str">
        <f t="shared" si="23"/>
        <v/>
      </c>
      <c r="CS16" s="81" t="str">
        <f t="shared" si="23"/>
        <v/>
      </c>
      <c r="CT16" s="80" t="str">
        <f t="shared" si="23"/>
        <v/>
      </c>
      <c r="CU16" s="2" t="str">
        <f t="shared" si="23"/>
        <v/>
      </c>
      <c r="CV16" s="2" t="str">
        <f t="shared" si="23"/>
        <v/>
      </c>
      <c r="CW16" s="2" t="str">
        <f t="shared" si="23"/>
        <v/>
      </c>
      <c r="CX16" s="2" t="str">
        <f t="shared" si="23"/>
        <v/>
      </c>
      <c r="CY16" s="2" t="str">
        <f t="shared" si="23"/>
        <v/>
      </c>
      <c r="CZ16" s="2" t="str">
        <f t="shared" ref="CZ16:EE16" si="24">IF(CZ20&gt;=150,1,"")</f>
        <v/>
      </c>
      <c r="DA16" s="2" t="str">
        <f t="shared" si="24"/>
        <v/>
      </c>
      <c r="DB16" s="2" t="str">
        <f t="shared" si="24"/>
        <v/>
      </c>
      <c r="DC16" s="81" t="str">
        <f t="shared" si="24"/>
        <v/>
      </c>
      <c r="DD16" s="80" t="str">
        <f t="shared" si="24"/>
        <v/>
      </c>
      <c r="DE16" s="2" t="str">
        <f t="shared" si="24"/>
        <v/>
      </c>
      <c r="DF16" s="2" t="str">
        <f t="shared" si="24"/>
        <v/>
      </c>
      <c r="DG16" s="2" t="str">
        <f t="shared" si="24"/>
        <v/>
      </c>
      <c r="DH16" s="2">
        <f t="shared" si="24"/>
        <v>1</v>
      </c>
      <c r="DI16" s="2">
        <f t="shared" si="24"/>
        <v>1</v>
      </c>
      <c r="DJ16" s="2">
        <f t="shared" si="24"/>
        <v>1</v>
      </c>
      <c r="DK16" s="2" t="str">
        <f t="shared" si="24"/>
        <v/>
      </c>
      <c r="DL16" s="2" t="str">
        <f t="shared" si="24"/>
        <v/>
      </c>
      <c r="DM16" s="81" t="str">
        <f t="shared" si="24"/>
        <v/>
      </c>
      <c r="DN16" s="80" t="str">
        <f t="shared" si="24"/>
        <v/>
      </c>
      <c r="DO16" s="2" t="str">
        <f t="shared" si="24"/>
        <v/>
      </c>
      <c r="DP16" s="2" t="str">
        <f t="shared" si="24"/>
        <v/>
      </c>
      <c r="DQ16" s="2" t="str">
        <f t="shared" si="24"/>
        <v/>
      </c>
      <c r="DR16" s="2" t="str">
        <f t="shared" si="24"/>
        <v/>
      </c>
      <c r="DS16" s="2" t="str">
        <f t="shared" si="24"/>
        <v/>
      </c>
      <c r="DT16" s="2" t="str">
        <f t="shared" si="24"/>
        <v/>
      </c>
      <c r="DU16" s="2" t="str">
        <f t="shared" si="24"/>
        <v/>
      </c>
      <c r="DV16" s="2" t="str">
        <f t="shared" si="24"/>
        <v/>
      </c>
      <c r="DW16" s="81" t="str">
        <f t="shared" si="24"/>
        <v/>
      </c>
      <c r="DX16" s="80" t="str">
        <f t="shared" si="24"/>
        <v/>
      </c>
      <c r="DY16" s="2" t="str">
        <f t="shared" si="24"/>
        <v/>
      </c>
      <c r="DZ16" s="2" t="str">
        <f t="shared" si="24"/>
        <v/>
      </c>
      <c r="EA16" s="2" t="str">
        <f t="shared" si="24"/>
        <v/>
      </c>
      <c r="EB16" s="2" t="str">
        <f t="shared" si="24"/>
        <v/>
      </c>
      <c r="EC16" s="2" t="str">
        <f t="shared" si="24"/>
        <v/>
      </c>
      <c r="ED16" s="2" t="str">
        <f t="shared" si="24"/>
        <v/>
      </c>
      <c r="EE16" s="2" t="str">
        <f t="shared" si="24"/>
        <v/>
      </c>
      <c r="EF16" s="2" t="str">
        <f t="shared" ref="EF16:FK16" si="25">IF(EF20&gt;=150,1,"")</f>
        <v/>
      </c>
      <c r="EG16" s="81" t="str">
        <f t="shared" si="25"/>
        <v/>
      </c>
      <c r="EH16" s="80" t="str">
        <f t="shared" si="25"/>
        <v/>
      </c>
      <c r="EI16" s="2" t="str">
        <f t="shared" si="25"/>
        <v/>
      </c>
      <c r="EJ16" s="2" t="str">
        <f t="shared" si="25"/>
        <v/>
      </c>
      <c r="EK16" s="2" t="str">
        <f t="shared" si="25"/>
        <v/>
      </c>
      <c r="EL16" s="2" t="str">
        <f t="shared" si="25"/>
        <v/>
      </c>
      <c r="EM16" s="2" t="str">
        <f t="shared" si="25"/>
        <v/>
      </c>
      <c r="EN16" s="2" t="str">
        <f t="shared" si="25"/>
        <v/>
      </c>
      <c r="EO16" s="2" t="str">
        <f t="shared" si="25"/>
        <v/>
      </c>
      <c r="EP16" s="2" t="str">
        <f t="shared" si="25"/>
        <v/>
      </c>
      <c r="EQ16" s="81" t="str">
        <f t="shared" si="25"/>
        <v/>
      </c>
      <c r="ER16" s="80" t="str">
        <f t="shared" si="25"/>
        <v/>
      </c>
      <c r="ES16" s="2" t="str">
        <f t="shared" si="25"/>
        <v/>
      </c>
      <c r="ET16" s="2" t="str">
        <f t="shared" si="25"/>
        <v/>
      </c>
      <c r="EU16" s="2" t="str">
        <f t="shared" si="25"/>
        <v/>
      </c>
      <c r="EV16" s="2" t="str">
        <f t="shared" si="25"/>
        <v/>
      </c>
      <c r="EW16" s="2" t="str">
        <f t="shared" si="25"/>
        <v/>
      </c>
      <c r="EX16" s="2" t="str">
        <f t="shared" si="25"/>
        <v/>
      </c>
      <c r="EY16" s="2" t="str">
        <f t="shared" si="25"/>
        <v/>
      </c>
      <c r="EZ16" s="2" t="str">
        <f t="shared" si="25"/>
        <v/>
      </c>
      <c r="FA16" s="81" t="str">
        <f t="shared" si="25"/>
        <v/>
      </c>
      <c r="FB16" s="80" t="str">
        <f t="shared" si="25"/>
        <v/>
      </c>
      <c r="FC16" s="2" t="str">
        <f t="shared" si="25"/>
        <v/>
      </c>
      <c r="FD16" s="2" t="str">
        <f t="shared" si="25"/>
        <v/>
      </c>
      <c r="FE16" s="2" t="str">
        <f t="shared" si="25"/>
        <v/>
      </c>
      <c r="FF16" s="2" t="str">
        <f t="shared" si="25"/>
        <v/>
      </c>
      <c r="FG16" s="2" t="str">
        <f t="shared" si="25"/>
        <v/>
      </c>
      <c r="FH16" s="2" t="str">
        <f t="shared" si="25"/>
        <v/>
      </c>
      <c r="FI16" s="2" t="str">
        <f t="shared" si="25"/>
        <v/>
      </c>
      <c r="FJ16" s="2" t="str">
        <f t="shared" si="25"/>
        <v/>
      </c>
      <c r="FK16" s="81" t="str">
        <f t="shared" si="25"/>
        <v/>
      </c>
      <c r="FL16" s="80" t="str">
        <f t="shared" ref="FL16:GE16" si="26">IF(FL20&gt;=150,1,"")</f>
        <v/>
      </c>
      <c r="FM16" s="2" t="str">
        <f t="shared" si="26"/>
        <v/>
      </c>
      <c r="FN16" s="2" t="str">
        <f t="shared" si="26"/>
        <v/>
      </c>
      <c r="FO16" s="2" t="str">
        <f t="shared" si="26"/>
        <v/>
      </c>
      <c r="FP16" s="2" t="str">
        <f t="shared" si="26"/>
        <v/>
      </c>
      <c r="FQ16" s="2" t="str">
        <f t="shared" si="26"/>
        <v/>
      </c>
      <c r="FR16" s="2" t="str">
        <f t="shared" si="26"/>
        <v/>
      </c>
      <c r="FS16" s="2" t="str">
        <f t="shared" si="26"/>
        <v/>
      </c>
      <c r="FT16" s="2" t="str">
        <f t="shared" si="26"/>
        <v/>
      </c>
      <c r="FU16" s="81" t="str">
        <f t="shared" si="26"/>
        <v/>
      </c>
      <c r="FV16" s="80" t="str">
        <f t="shared" si="26"/>
        <v/>
      </c>
      <c r="FW16" s="2" t="str">
        <f t="shared" si="26"/>
        <v/>
      </c>
      <c r="FX16" s="2" t="str">
        <f t="shared" si="26"/>
        <v/>
      </c>
      <c r="FY16" s="2" t="str">
        <f t="shared" si="26"/>
        <v/>
      </c>
      <c r="FZ16" s="2" t="str">
        <f t="shared" si="26"/>
        <v/>
      </c>
      <c r="GA16" s="2" t="str">
        <f t="shared" si="26"/>
        <v/>
      </c>
      <c r="GB16" s="2" t="str">
        <f t="shared" si="26"/>
        <v/>
      </c>
      <c r="GC16" s="2" t="str">
        <f t="shared" si="26"/>
        <v/>
      </c>
      <c r="GD16" s="2" t="str">
        <f t="shared" si="26"/>
        <v/>
      </c>
      <c r="GE16" s="85" t="str">
        <f t="shared" si="26"/>
        <v/>
      </c>
      <c r="GF16" s="84"/>
      <c r="GG16" s="114">
        <f t="shared" si="6"/>
        <v>150</v>
      </c>
      <c r="GH16" s="114"/>
      <c r="GI16" s="115"/>
      <c r="GJ16" s="31"/>
      <c r="GK16" s="31"/>
      <c r="GL16" s="31"/>
      <c r="GM16" s="25"/>
      <c r="GN16" s="57"/>
      <c r="GO16" s="31"/>
    </row>
    <row r="17" spans="2:197" ht="6" customHeight="1" thickTop="1" x14ac:dyDescent="0.25">
      <c r="B17" s="116">
        <f t="shared" si="7"/>
        <v>120</v>
      </c>
      <c r="C17" s="117"/>
      <c r="D17" s="117"/>
      <c r="E17" s="101">
        <f t="shared" si="8"/>
        <v>120</v>
      </c>
      <c r="F17" s="101"/>
      <c r="G17" s="22"/>
      <c r="H17" s="63" t="str">
        <f t="shared" ref="H17:AM17" si="27">IF(H20&gt;=120,1,"")</f>
        <v/>
      </c>
      <c r="I17" s="64" t="str">
        <f t="shared" si="27"/>
        <v/>
      </c>
      <c r="J17" s="64" t="str">
        <f t="shared" si="27"/>
        <v/>
      </c>
      <c r="K17" s="64" t="str">
        <f t="shared" si="27"/>
        <v/>
      </c>
      <c r="L17" s="64" t="str">
        <f t="shared" si="27"/>
        <v/>
      </c>
      <c r="M17" s="64" t="str">
        <f t="shared" si="27"/>
        <v/>
      </c>
      <c r="N17" s="2" t="str">
        <f t="shared" si="27"/>
        <v/>
      </c>
      <c r="O17" s="2">
        <f t="shared" si="27"/>
        <v>1</v>
      </c>
      <c r="P17" s="2">
        <f t="shared" si="27"/>
        <v>1</v>
      </c>
      <c r="Q17" s="3">
        <f t="shared" si="27"/>
        <v>1</v>
      </c>
      <c r="R17" s="30">
        <f t="shared" si="27"/>
        <v>1</v>
      </c>
      <c r="S17" s="2">
        <f t="shared" si="27"/>
        <v>1</v>
      </c>
      <c r="T17" s="2">
        <f t="shared" si="27"/>
        <v>1</v>
      </c>
      <c r="U17" s="2">
        <f t="shared" si="27"/>
        <v>1</v>
      </c>
      <c r="V17" s="2">
        <f t="shared" si="27"/>
        <v>1</v>
      </c>
      <c r="W17" s="2">
        <f t="shared" si="27"/>
        <v>1</v>
      </c>
      <c r="X17" s="2">
        <f t="shared" si="27"/>
        <v>1</v>
      </c>
      <c r="Y17" s="2">
        <f t="shared" si="27"/>
        <v>1</v>
      </c>
      <c r="Z17" s="2" t="str">
        <f t="shared" si="27"/>
        <v/>
      </c>
      <c r="AA17" s="2" t="str">
        <f t="shared" si="27"/>
        <v/>
      </c>
      <c r="AB17" s="30">
        <f t="shared" si="27"/>
        <v>1</v>
      </c>
      <c r="AC17" s="2" t="str">
        <f t="shared" si="27"/>
        <v/>
      </c>
      <c r="AD17" s="2" t="str">
        <f t="shared" si="27"/>
        <v/>
      </c>
      <c r="AE17" s="2" t="str">
        <f t="shared" si="27"/>
        <v/>
      </c>
      <c r="AF17" s="2" t="str">
        <f t="shared" si="27"/>
        <v/>
      </c>
      <c r="AG17" s="2" t="str">
        <f t="shared" si="27"/>
        <v/>
      </c>
      <c r="AH17" s="2" t="str">
        <f t="shared" si="27"/>
        <v/>
      </c>
      <c r="AI17" s="2">
        <f t="shared" si="27"/>
        <v>1</v>
      </c>
      <c r="AJ17" s="2">
        <f t="shared" si="27"/>
        <v>1</v>
      </c>
      <c r="AK17" s="2">
        <f t="shared" si="27"/>
        <v>1</v>
      </c>
      <c r="AL17" s="30">
        <f t="shared" si="27"/>
        <v>1</v>
      </c>
      <c r="AM17" s="2">
        <f t="shared" si="27"/>
        <v>1</v>
      </c>
      <c r="AN17" s="2">
        <f t="shared" ref="AN17:BS17" si="28">IF(AN20&gt;=120,1,"")</f>
        <v>1</v>
      </c>
      <c r="AO17" s="2">
        <f t="shared" si="28"/>
        <v>1</v>
      </c>
      <c r="AP17" s="2">
        <f t="shared" si="28"/>
        <v>1</v>
      </c>
      <c r="AQ17" s="2">
        <f t="shared" si="28"/>
        <v>1</v>
      </c>
      <c r="AR17" s="2">
        <f t="shared" si="28"/>
        <v>1</v>
      </c>
      <c r="AS17" s="2">
        <f t="shared" si="28"/>
        <v>1</v>
      </c>
      <c r="AT17" s="2">
        <f t="shared" si="28"/>
        <v>1</v>
      </c>
      <c r="AU17" s="2" t="str">
        <f t="shared" si="28"/>
        <v/>
      </c>
      <c r="AV17" s="80" t="str">
        <f t="shared" si="28"/>
        <v/>
      </c>
      <c r="AW17" s="2" t="str">
        <f t="shared" si="28"/>
        <v/>
      </c>
      <c r="AX17" s="2" t="str">
        <f t="shared" si="28"/>
        <v/>
      </c>
      <c r="AY17" s="2" t="str">
        <f t="shared" si="28"/>
        <v/>
      </c>
      <c r="AZ17" s="2" t="str">
        <f t="shared" si="28"/>
        <v/>
      </c>
      <c r="BA17" s="2" t="str">
        <f t="shared" si="28"/>
        <v/>
      </c>
      <c r="BB17" s="2" t="str">
        <f t="shared" si="28"/>
        <v/>
      </c>
      <c r="BC17" s="2" t="str">
        <f t="shared" si="28"/>
        <v/>
      </c>
      <c r="BD17" s="2" t="str">
        <f t="shared" si="28"/>
        <v/>
      </c>
      <c r="BE17" s="81" t="str">
        <f t="shared" si="28"/>
        <v/>
      </c>
      <c r="BF17" s="80" t="str">
        <f t="shared" si="28"/>
        <v/>
      </c>
      <c r="BG17" s="2" t="str">
        <f t="shared" si="28"/>
        <v/>
      </c>
      <c r="BH17" s="2" t="str">
        <f t="shared" si="28"/>
        <v/>
      </c>
      <c r="BI17" s="2" t="str">
        <f t="shared" si="28"/>
        <v/>
      </c>
      <c r="BJ17" s="2" t="str">
        <f t="shared" si="28"/>
        <v/>
      </c>
      <c r="BK17" s="2" t="str">
        <f t="shared" si="28"/>
        <v/>
      </c>
      <c r="BL17" s="2" t="str">
        <f t="shared" si="28"/>
        <v/>
      </c>
      <c r="BM17" s="2" t="str">
        <f t="shared" si="28"/>
        <v/>
      </c>
      <c r="BN17" s="2" t="str">
        <f t="shared" si="28"/>
        <v/>
      </c>
      <c r="BO17" s="81" t="str">
        <f t="shared" si="28"/>
        <v/>
      </c>
      <c r="BP17" s="80" t="str">
        <f t="shared" si="28"/>
        <v/>
      </c>
      <c r="BQ17" s="2" t="str">
        <f t="shared" si="28"/>
        <v/>
      </c>
      <c r="BR17" s="2" t="str">
        <f t="shared" si="28"/>
        <v/>
      </c>
      <c r="BS17" s="2" t="str">
        <f t="shared" si="28"/>
        <v/>
      </c>
      <c r="BT17" s="2" t="str">
        <f t="shared" ref="BT17:CY17" si="29">IF(BT20&gt;=120,1,"")</f>
        <v/>
      </c>
      <c r="BU17" s="2" t="str">
        <f t="shared" si="29"/>
        <v/>
      </c>
      <c r="BV17" s="2" t="str">
        <f t="shared" si="29"/>
        <v/>
      </c>
      <c r="BW17" s="2" t="str">
        <f t="shared" si="29"/>
        <v/>
      </c>
      <c r="BX17" s="2" t="str">
        <f t="shared" si="29"/>
        <v/>
      </c>
      <c r="BY17" s="81" t="str">
        <f t="shared" si="29"/>
        <v/>
      </c>
      <c r="BZ17" s="80" t="str">
        <f t="shared" si="29"/>
        <v/>
      </c>
      <c r="CA17" s="2" t="str">
        <f t="shared" si="29"/>
        <v/>
      </c>
      <c r="CB17" s="2" t="str">
        <f t="shared" si="29"/>
        <v/>
      </c>
      <c r="CC17" s="2" t="str">
        <f t="shared" si="29"/>
        <v/>
      </c>
      <c r="CD17" s="2" t="str">
        <f t="shared" si="29"/>
        <v/>
      </c>
      <c r="CE17" s="2" t="str">
        <f t="shared" si="29"/>
        <v/>
      </c>
      <c r="CF17" s="2" t="str">
        <f t="shared" si="29"/>
        <v/>
      </c>
      <c r="CG17" s="2" t="str">
        <f t="shared" si="29"/>
        <v/>
      </c>
      <c r="CH17" s="2" t="str">
        <f t="shared" si="29"/>
        <v/>
      </c>
      <c r="CI17" s="81" t="str">
        <f t="shared" si="29"/>
        <v/>
      </c>
      <c r="CJ17" s="80" t="str">
        <f t="shared" si="29"/>
        <v/>
      </c>
      <c r="CK17" s="2" t="str">
        <f t="shared" si="29"/>
        <v/>
      </c>
      <c r="CL17" s="2" t="str">
        <f t="shared" si="29"/>
        <v/>
      </c>
      <c r="CM17" s="2" t="str">
        <f t="shared" si="29"/>
        <v/>
      </c>
      <c r="CN17" s="2" t="str">
        <f t="shared" si="29"/>
        <v/>
      </c>
      <c r="CO17" s="2" t="str">
        <f t="shared" si="29"/>
        <v/>
      </c>
      <c r="CP17" s="2" t="str">
        <f t="shared" si="29"/>
        <v/>
      </c>
      <c r="CQ17" s="2" t="str">
        <f t="shared" si="29"/>
        <v/>
      </c>
      <c r="CR17" s="2" t="str">
        <f t="shared" si="29"/>
        <v/>
      </c>
      <c r="CS17" s="81" t="str">
        <f t="shared" si="29"/>
        <v/>
      </c>
      <c r="CT17" s="80" t="str">
        <f t="shared" si="29"/>
        <v/>
      </c>
      <c r="CU17" s="2" t="str">
        <f t="shared" si="29"/>
        <v/>
      </c>
      <c r="CV17" s="2" t="str">
        <f t="shared" si="29"/>
        <v/>
      </c>
      <c r="CW17" s="2" t="str">
        <f t="shared" si="29"/>
        <v/>
      </c>
      <c r="CX17" s="2" t="str">
        <f t="shared" si="29"/>
        <v/>
      </c>
      <c r="CY17" s="2" t="str">
        <f t="shared" si="29"/>
        <v/>
      </c>
      <c r="CZ17" s="2" t="str">
        <f t="shared" ref="CZ17:EE17" si="30">IF(CZ20&gt;=120,1,"")</f>
        <v/>
      </c>
      <c r="DA17" s="2" t="str">
        <f t="shared" si="30"/>
        <v/>
      </c>
      <c r="DB17" s="2" t="str">
        <f t="shared" si="30"/>
        <v/>
      </c>
      <c r="DC17" s="81" t="str">
        <f t="shared" si="30"/>
        <v/>
      </c>
      <c r="DD17" s="80" t="str">
        <f t="shared" si="30"/>
        <v/>
      </c>
      <c r="DE17" s="2">
        <f t="shared" si="30"/>
        <v>1</v>
      </c>
      <c r="DF17" s="2">
        <f t="shared" si="30"/>
        <v>1</v>
      </c>
      <c r="DG17" s="2">
        <f t="shared" si="30"/>
        <v>1</v>
      </c>
      <c r="DH17" s="2">
        <f t="shared" si="30"/>
        <v>1</v>
      </c>
      <c r="DI17" s="2">
        <f t="shared" si="30"/>
        <v>1</v>
      </c>
      <c r="DJ17" s="2">
        <f t="shared" si="30"/>
        <v>1</v>
      </c>
      <c r="DK17" s="2">
        <f t="shared" si="30"/>
        <v>1</v>
      </c>
      <c r="DL17" s="2" t="str">
        <f t="shared" si="30"/>
        <v/>
      </c>
      <c r="DM17" s="81" t="str">
        <f t="shared" si="30"/>
        <v/>
      </c>
      <c r="DN17" s="80" t="str">
        <f t="shared" si="30"/>
        <v/>
      </c>
      <c r="DO17" s="2" t="str">
        <f t="shared" si="30"/>
        <v/>
      </c>
      <c r="DP17" s="2" t="str">
        <f t="shared" si="30"/>
        <v/>
      </c>
      <c r="DQ17" s="2" t="str">
        <f t="shared" si="30"/>
        <v/>
      </c>
      <c r="DR17" s="2" t="str">
        <f t="shared" si="30"/>
        <v/>
      </c>
      <c r="DS17" s="2" t="str">
        <f t="shared" si="30"/>
        <v/>
      </c>
      <c r="DT17" s="2" t="str">
        <f t="shared" si="30"/>
        <v/>
      </c>
      <c r="DU17" s="2" t="str">
        <f t="shared" si="30"/>
        <v/>
      </c>
      <c r="DV17" s="2" t="str">
        <f t="shared" si="30"/>
        <v/>
      </c>
      <c r="DW17" s="81" t="str">
        <f t="shared" si="30"/>
        <v/>
      </c>
      <c r="DX17" s="80" t="str">
        <f t="shared" si="30"/>
        <v/>
      </c>
      <c r="DY17" s="2" t="str">
        <f t="shared" si="30"/>
        <v/>
      </c>
      <c r="DZ17" s="2" t="str">
        <f t="shared" si="30"/>
        <v/>
      </c>
      <c r="EA17" s="2" t="str">
        <f t="shared" si="30"/>
        <v/>
      </c>
      <c r="EB17" s="2" t="str">
        <f t="shared" si="30"/>
        <v/>
      </c>
      <c r="EC17" s="2" t="str">
        <f t="shared" si="30"/>
        <v/>
      </c>
      <c r="ED17" s="2" t="str">
        <f t="shared" si="30"/>
        <v/>
      </c>
      <c r="EE17" s="2" t="str">
        <f t="shared" si="30"/>
        <v/>
      </c>
      <c r="EF17" s="2" t="str">
        <f t="shared" ref="EF17:FK17" si="31">IF(EF20&gt;=120,1,"")</f>
        <v/>
      </c>
      <c r="EG17" s="81" t="str">
        <f t="shared" si="31"/>
        <v/>
      </c>
      <c r="EH17" s="80" t="str">
        <f t="shared" si="31"/>
        <v/>
      </c>
      <c r="EI17" s="2" t="str">
        <f t="shared" si="31"/>
        <v/>
      </c>
      <c r="EJ17" s="2" t="str">
        <f t="shared" si="31"/>
        <v/>
      </c>
      <c r="EK17" s="2" t="str">
        <f t="shared" si="31"/>
        <v/>
      </c>
      <c r="EL17" s="2" t="str">
        <f t="shared" si="31"/>
        <v/>
      </c>
      <c r="EM17" s="2" t="str">
        <f t="shared" si="31"/>
        <v/>
      </c>
      <c r="EN17" s="2" t="str">
        <f t="shared" si="31"/>
        <v/>
      </c>
      <c r="EO17" s="2" t="str">
        <f t="shared" si="31"/>
        <v/>
      </c>
      <c r="EP17" s="2" t="str">
        <f t="shared" si="31"/>
        <v/>
      </c>
      <c r="EQ17" s="81" t="str">
        <f t="shared" si="31"/>
        <v/>
      </c>
      <c r="ER17" s="80" t="str">
        <f t="shared" si="31"/>
        <v/>
      </c>
      <c r="ES17" s="2" t="str">
        <f t="shared" si="31"/>
        <v/>
      </c>
      <c r="ET17" s="2" t="str">
        <f t="shared" si="31"/>
        <v/>
      </c>
      <c r="EU17" s="2" t="str">
        <f t="shared" si="31"/>
        <v/>
      </c>
      <c r="EV17" s="2" t="str">
        <f t="shared" si="31"/>
        <v/>
      </c>
      <c r="EW17" s="2" t="str">
        <f t="shared" si="31"/>
        <v/>
      </c>
      <c r="EX17" s="2" t="str">
        <f t="shared" si="31"/>
        <v/>
      </c>
      <c r="EY17" s="2" t="str">
        <f t="shared" si="31"/>
        <v/>
      </c>
      <c r="EZ17" s="2" t="str">
        <f t="shared" si="31"/>
        <v/>
      </c>
      <c r="FA17" s="81" t="str">
        <f t="shared" si="31"/>
        <v/>
      </c>
      <c r="FB17" s="80" t="str">
        <f t="shared" si="31"/>
        <v/>
      </c>
      <c r="FC17" s="2" t="str">
        <f t="shared" si="31"/>
        <v/>
      </c>
      <c r="FD17" s="2" t="str">
        <f t="shared" si="31"/>
        <v/>
      </c>
      <c r="FE17" s="2" t="str">
        <f t="shared" si="31"/>
        <v/>
      </c>
      <c r="FF17" s="2" t="str">
        <f t="shared" si="31"/>
        <v/>
      </c>
      <c r="FG17" s="2" t="str">
        <f t="shared" si="31"/>
        <v/>
      </c>
      <c r="FH17" s="2" t="str">
        <f t="shared" si="31"/>
        <v/>
      </c>
      <c r="FI17" s="2" t="str">
        <f t="shared" si="31"/>
        <v/>
      </c>
      <c r="FJ17" s="2" t="str">
        <f t="shared" si="31"/>
        <v/>
      </c>
      <c r="FK17" s="81" t="str">
        <f t="shared" si="31"/>
        <v/>
      </c>
      <c r="FL17" s="80" t="str">
        <f t="shared" ref="FL17:GE17" si="32">IF(FL20&gt;=120,1,"")</f>
        <v/>
      </c>
      <c r="FM17" s="2" t="str">
        <f t="shared" si="32"/>
        <v/>
      </c>
      <c r="FN17" s="2" t="str">
        <f t="shared" si="32"/>
        <v/>
      </c>
      <c r="FO17" s="2" t="str">
        <f t="shared" si="32"/>
        <v/>
      </c>
      <c r="FP17" s="2" t="str">
        <f t="shared" si="32"/>
        <v/>
      </c>
      <c r="FQ17" s="2" t="str">
        <f t="shared" si="32"/>
        <v/>
      </c>
      <c r="FR17" s="2" t="str">
        <f t="shared" si="32"/>
        <v/>
      </c>
      <c r="FS17" s="2" t="str">
        <f t="shared" si="32"/>
        <v/>
      </c>
      <c r="FT17" s="2" t="str">
        <f t="shared" si="32"/>
        <v/>
      </c>
      <c r="FU17" s="81" t="str">
        <f t="shared" si="32"/>
        <v/>
      </c>
      <c r="FV17" s="80" t="str">
        <f t="shared" si="32"/>
        <v/>
      </c>
      <c r="FW17" s="2" t="str">
        <f t="shared" si="32"/>
        <v/>
      </c>
      <c r="FX17" s="2" t="str">
        <f t="shared" si="32"/>
        <v/>
      </c>
      <c r="FY17" s="2" t="str">
        <f t="shared" si="32"/>
        <v/>
      </c>
      <c r="FZ17" s="2" t="str">
        <f t="shared" si="32"/>
        <v/>
      </c>
      <c r="GA17" s="2" t="str">
        <f t="shared" si="32"/>
        <v/>
      </c>
      <c r="GB17" s="2" t="str">
        <f t="shared" si="32"/>
        <v/>
      </c>
      <c r="GC17" s="2" t="str">
        <f t="shared" si="32"/>
        <v/>
      </c>
      <c r="GD17" s="2" t="str">
        <f t="shared" si="32"/>
        <v/>
      </c>
      <c r="GE17" s="85" t="str">
        <f t="shared" si="32"/>
        <v/>
      </c>
      <c r="GF17" s="74"/>
      <c r="GG17" s="114">
        <f t="shared" si="6"/>
        <v>120</v>
      </c>
      <c r="GH17" s="114"/>
      <c r="GI17" s="115"/>
      <c r="GJ17" s="31"/>
      <c r="GK17" s="31"/>
      <c r="GL17" s="31"/>
      <c r="GM17" s="25"/>
      <c r="GN17" s="57"/>
      <c r="GO17" s="31"/>
    </row>
    <row r="18" spans="2:197" ht="6" customHeight="1" x14ac:dyDescent="0.25">
      <c r="B18" s="116">
        <f t="shared" si="7"/>
        <v>90</v>
      </c>
      <c r="C18" s="117"/>
      <c r="D18" s="117"/>
      <c r="E18" s="101">
        <f t="shared" si="8"/>
        <v>90</v>
      </c>
      <c r="F18" s="101"/>
      <c r="G18" s="18"/>
      <c r="H18" s="63" t="str">
        <f t="shared" ref="H18:AM18" si="33">IF(H20&gt;=90,1,"")</f>
        <v/>
      </c>
      <c r="I18" s="64" t="str">
        <f t="shared" si="33"/>
        <v/>
      </c>
      <c r="J18" s="64" t="str">
        <f t="shared" si="33"/>
        <v/>
      </c>
      <c r="K18" s="64" t="str">
        <f t="shared" si="33"/>
        <v/>
      </c>
      <c r="L18" s="64">
        <f t="shared" si="33"/>
        <v>1</v>
      </c>
      <c r="M18" s="64">
        <f t="shared" si="33"/>
        <v>1</v>
      </c>
      <c r="N18" s="2">
        <f t="shared" si="33"/>
        <v>1</v>
      </c>
      <c r="O18" s="2">
        <f t="shared" si="33"/>
        <v>1</v>
      </c>
      <c r="P18" s="2">
        <f t="shared" si="33"/>
        <v>1</v>
      </c>
      <c r="Q18" s="3">
        <f t="shared" si="33"/>
        <v>1</v>
      </c>
      <c r="R18" s="30">
        <f t="shared" si="33"/>
        <v>1</v>
      </c>
      <c r="S18" s="2">
        <f t="shared" si="33"/>
        <v>1</v>
      </c>
      <c r="T18" s="2">
        <f t="shared" si="33"/>
        <v>1</v>
      </c>
      <c r="U18" s="2">
        <f t="shared" si="33"/>
        <v>1</v>
      </c>
      <c r="V18" s="2">
        <f t="shared" si="33"/>
        <v>1</v>
      </c>
      <c r="W18" s="2">
        <f t="shared" si="33"/>
        <v>1</v>
      </c>
      <c r="X18" s="2">
        <f t="shared" si="33"/>
        <v>1</v>
      </c>
      <c r="Y18" s="2">
        <f t="shared" si="33"/>
        <v>1</v>
      </c>
      <c r="Z18" s="2">
        <f t="shared" si="33"/>
        <v>1</v>
      </c>
      <c r="AA18" s="2">
        <f t="shared" si="33"/>
        <v>1</v>
      </c>
      <c r="AB18" s="30">
        <f t="shared" si="33"/>
        <v>1</v>
      </c>
      <c r="AC18" s="2">
        <f t="shared" si="33"/>
        <v>1</v>
      </c>
      <c r="AD18" s="2">
        <f t="shared" si="33"/>
        <v>1</v>
      </c>
      <c r="AE18" s="2">
        <f t="shared" si="33"/>
        <v>1</v>
      </c>
      <c r="AF18" s="2" t="str">
        <f t="shared" si="33"/>
        <v/>
      </c>
      <c r="AG18" s="2" t="str">
        <f t="shared" si="33"/>
        <v/>
      </c>
      <c r="AH18" s="2">
        <f t="shared" si="33"/>
        <v>1</v>
      </c>
      <c r="AI18" s="2">
        <f t="shared" si="33"/>
        <v>1</v>
      </c>
      <c r="AJ18" s="2">
        <f t="shared" si="33"/>
        <v>1</v>
      </c>
      <c r="AK18" s="2">
        <f t="shared" si="33"/>
        <v>1</v>
      </c>
      <c r="AL18" s="30">
        <f t="shared" si="33"/>
        <v>1</v>
      </c>
      <c r="AM18" s="2">
        <f t="shared" si="33"/>
        <v>1</v>
      </c>
      <c r="AN18" s="2">
        <f t="shared" ref="AN18:BS18" si="34">IF(AN20&gt;=90,1,"")</f>
        <v>1</v>
      </c>
      <c r="AO18" s="2">
        <f t="shared" si="34"/>
        <v>1</v>
      </c>
      <c r="AP18" s="2">
        <f t="shared" si="34"/>
        <v>1</v>
      </c>
      <c r="AQ18" s="2">
        <f t="shared" si="34"/>
        <v>1</v>
      </c>
      <c r="AR18" s="2">
        <f t="shared" si="34"/>
        <v>1</v>
      </c>
      <c r="AS18" s="2">
        <f t="shared" si="34"/>
        <v>1</v>
      </c>
      <c r="AT18" s="2">
        <f t="shared" si="34"/>
        <v>1</v>
      </c>
      <c r="AU18" s="2">
        <f t="shared" si="34"/>
        <v>1</v>
      </c>
      <c r="AV18" s="80">
        <f t="shared" si="34"/>
        <v>1</v>
      </c>
      <c r="AW18" s="2" t="str">
        <f t="shared" si="34"/>
        <v/>
      </c>
      <c r="AX18" s="2" t="str">
        <f t="shared" si="34"/>
        <v/>
      </c>
      <c r="AY18" s="2" t="str">
        <f t="shared" si="34"/>
        <v/>
      </c>
      <c r="AZ18" s="2" t="str">
        <f t="shared" si="34"/>
        <v/>
      </c>
      <c r="BA18" s="2" t="str">
        <f t="shared" si="34"/>
        <v/>
      </c>
      <c r="BB18" s="2" t="str">
        <f t="shared" si="34"/>
        <v/>
      </c>
      <c r="BC18" s="2" t="str">
        <f t="shared" si="34"/>
        <v/>
      </c>
      <c r="BD18" s="2" t="str">
        <f t="shared" si="34"/>
        <v/>
      </c>
      <c r="BE18" s="81" t="str">
        <f t="shared" si="34"/>
        <v/>
      </c>
      <c r="BF18" s="80" t="str">
        <f t="shared" si="34"/>
        <v/>
      </c>
      <c r="BG18" s="2" t="str">
        <f t="shared" si="34"/>
        <v/>
      </c>
      <c r="BH18" s="2" t="str">
        <f t="shared" si="34"/>
        <v/>
      </c>
      <c r="BI18" s="2" t="str">
        <f t="shared" si="34"/>
        <v/>
      </c>
      <c r="BJ18" s="2" t="str">
        <f t="shared" si="34"/>
        <v/>
      </c>
      <c r="BK18" s="2" t="str">
        <f t="shared" si="34"/>
        <v/>
      </c>
      <c r="BL18" s="2" t="str">
        <f t="shared" si="34"/>
        <v/>
      </c>
      <c r="BM18" s="2" t="str">
        <f t="shared" si="34"/>
        <v/>
      </c>
      <c r="BN18" s="2" t="str">
        <f t="shared" si="34"/>
        <v/>
      </c>
      <c r="BO18" s="81" t="str">
        <f t="shared" si="34"/>
        <v/>
      </c>
      <c r="BP18" s="80" t="str">
        <f t="shared" si="34"/>
        <v/>
      </c>
      <c r="BQ18" s="2" t="str">
        <f t="shared" si="34"/>
        <v/>
      </c>
      <c r="BR18" s="2" t="str">
        <f t="shared" si="34"/>
        <v/>
      </c>
      <c r="BS18" s="2" t="str">
        <f t="shared" si="34"/>
        <v/>
      </c>
      <c r="BT18" s="2" t="str">
        <f t="shared" ref="BT18:CY18" si="35">IF(BT20&gt;=90,1,"")</f>
        <v/>
      </c>
      <c r="BU18" s="2" t="str">
        <f t="shared" si="35"/>
        <v/>
      </c>
      <c r="BV18" s="2" t="str">
        <f t="shared" si="35"/>
        <v/>
      </c>
      <c r="BW18" s="2" t="str">
        <f t="shared" si="35"/>
        <v/>
      </c>
      <c r="BX18" s="2" t="str">
        <f t="shared" si="35"/>
        <v/>
      </c>
      <c r="BY18" s="81" t="str">
        <f t="shared" si="35"/>
        <v/>
      </c>
      <c r="BZ18" s="80" t="str">
        <f t="shared" si="35"/>
        <v/>
      </c>
      <c r="CA18" s="2" t="str">
        <f t="shared" si="35"/>
        <v/>
      </c>
      <c r="CB18" s="2" t="str">
        <f t="shared" si="35"/>
        <v/>
      </c>
      <c r="CC18" s="2" t="str">
        <f t="shared" si="35"/>
        <v/>
      </c>
      <c r="CD18" s="2" t="str">
        <f t="shared" si="35"/>
        <v/>
      </c>
      <c r="CE18" s="2" t="str">
        <f t="shared" si="35"/>
        <v/>
      </c>
      <c r="CF18" s="2" t="str">
        <f t="shared" si="35"/>
        <v/>
      </c>
      <c r="CG18" s="2" t="str">
        <f t="shared" si="35"/>
        <v/>
      </c>
      <c r="CH18" s="2" t="str">
        <f t="shared" si="35"/>
        <v/>
      </c>
      <c r="CI18" s="81" t="str">
        <f t="shared" si="35"/>
        <v/>
      </c>
      <c r="CJ18" s="80" t="str">
        <f t="shared" si="35"/>
        <v/>
      </c>
      <c r="CK18" s="2">
        <f t="shared" si="35"/>
        <v>1</v>
      </c>
      <c r="CL18" s="2" t="str">
        <f t="shared" si="35"/>
        <v/>
      </c>
      <c r="CM18" s="2" t="str">
        <f t="shared" si="35"/>
        <v/>
      </c>
      <c r="CN18" s="2" t="str">
        <f t="shared" si="35"/>
        <v/>
      </c>
      <c r="CO18" s="2" t="str">
        <f t="shared" si="35"/>
        <v/>
      </c>
      <c r="CP18" s="2" t="str">
        <f t="shared" si="35"/>
        <v/>
      </c>
      <c r="CQ18" s="2" t="str">
        <f t="shared" si="35"/>
        <v/>
      </c>
      <c r="CR18" s="2" t="str">
        <f t="shared" si="35"/>
        <v/>
      </c>
      <c r="CS18" s="81" t="str">
        <f t="shared" si="35"/>
        <v/>
      </c>
      <c r="CT18" s="80" t="str">
        <f t="shared" si="35"/>
        <v/>
      </c>
      <c r="CU18" s="2" t="str">
        <f t="shared" si="35"/>
        <v/>
      </c>
      <c r="CV18" s="2" t="str">
        <f t="shared" si="35"/>
        <v/>
      </c>
      <c r="CW18" s="2" t="str">
        <f t="shared" si="35"/>
        <v/>
      </c>
      <c r="CX18" s="2" t="str">
        <f t="shared" si="35"/>
        <v/>
      </c>
      <c r="CY18" s="2" t="str">
        <f t="shared" si="35"/>
        <v/>
      </c>
      <c r="CZ18" s="2" t="str">
        <f t="shared" ref="CZ18:EE18" si="36">IF(CZ20&gt;=90,1,"")</f>
        <v/>
      </c>
      <c r="DA18" s="2">
        <f t="shared" si="36"/>
        <v>1</v>
      </c>
      <c r="DB18" s="2" t="str">
        <f t="shared" si="36"/>
        <v/>
      </c>
      <c r="DC18" s="81" t="str">
        <f t="shared" si="36"/>
        <v/>
      </c>
      <c r="DD18" s="80">
        <f t="shared" si="36"/>
        <v>1</v>
      </c>
      <c r="DE18" s="2">
        <f t="shared" si="36"/>
        <v>1</v>
      </c>
      <c r="DF18" s="2">
        <f t="shared" si="36"/>
        <v>1</v>
      </c>
      <c r="DG18" s="2">
        <f t="shared" si="36"/>
        <v>1</v>
      </c>
      <c r="DH18" s="2">
        <f t="shared" si="36"/>
        <v>1</v>
      </c>
      <c r="DI18" s="2">
        <f t="shared" si="36"/>
        <v>1</v>
      </c>
      <c r="DJ18" s="2">
        <f t="shared" si="36"/>
        <v>1</v>
      </c>
      <c r="DK18" s="2">
        <f t="shared" si="36"/>
        <v>1</v>
      </c>
      <c r="DL18" s="2" t="str">
        <f t="shared" si="36"/>
        <v/>
      </c>
      <c r="DM18" s="81" t="str">
        <f t="shared" si="36"/>
        <v/>
      </c>
      <c r="DN18" s="80" t="str">
        <f t="shared" si="36"/>
        <v/>
      </c>
      <c r="DO18" s="2" t="str">
        <f t="shared" si="36"/>
        <v/>
      </c>
      <c r="DP18" s="2" t="str">
        <f t="shared" si="36"/>
        <v/>
      </c>
      <c r="DQ18" s="2" t="str">
        <f t="shared" si="36"/>
        <v/>
      </c>
      <c r="DR18" s="2" t="str">
        <f t="shared" si="36"/>
        <v/>
      </c>
      <c r="DS18" s="2" t="str">
        <f t="shared" si="36"/>
        <v/>
      </c>
      <c r="DT18" s="2" t="str">
        <f t="shared" si="36"/>
        <v/>
      </c>
      <c r="DU18" s="2" t="str">
        <f t="shared" si="36"/>
        <v/>
      </c>
      <c r="DV18" s="2" t="str">
        <f t="shared" si="36"/>
        <v/>
      </c>
      <c r="DW18" s="81" t="str">
        <f t="shared" si="36"/>
        <v/>
      </c>
      <c r="DX18" s="80" t="str">
        <f t="shared" si="36"/>
        <v/>
      </c>
      <c r="DY18" s="2" t="str">
        <f t="shared" si="36"/>
        <v/>
      </c>
      <c r="DZ18" s="2" t="str">
        <f t="shared" si="36"/>
        <v/>
      </c>
      <c r="EA18" s="2" t="str">
        <f t="shared" si="36"/>
        <v/>
      </c>
      <c r="EB18" s="2" t="str">
        <f t="shared" si="36"/>
        <v/>
      </c>
      <c r="EC18" s="2" t="str">
        <f t="shared" si="36"/>
        <v/>
      </c>
      <c r="ED18" s="2" t="str">
        <f t="shared" si="36"/>
        <v/>
      </c>
      <c r="EE18" s="2" t="str">
        <f t="shared" si="36"/>
        <v/>
      </c>
      <c r="EF18" s="2" t="str">
        <f t="shared" ref="EF18:FK18" si="37">IF(EF20&gt;=90,1,"")</f>
        <v/>
      </c>
      <c r="EG18" s="81" t="str">
        <f t="shared" si="37"/>
        <v/>
      </c>
      <c r="EH18" s="80" t="str">
        <f t="shared" si="37"/>
        <v/>
      </c>
      <c r="EI18" s="2" t="str">
        <f t="shared" si="37"/>
        <v/>
      </c>
      <c r="EJ18" s="2" t="str">
        <f t="shared" si="37"/>
        <v/>
      </c>
      <c r="EK18" s="2">
        <f t="shared" si="37"/>
        <v>1</v>
      </c>
      <c r="EL18" s="2" t="str">
        <f t="shared" si="37"/>
        <v/>
      </c>
      <c r="EM18" s="2" t="str">
        <f t="shared" si="37"/>
        <v/>
      </c>
      <c r="EN18" s="2" t="str">
        <f t="shared" si="37"/>
        <v/>
      </c>
      <c r="EO18" s="2" t="str">
        <f t="shared" si="37"/>
        <v/>
      </c>
      <c r="EP18" s="2" t="str">
        <f t="shared" si="37"/>
        <v/>
      </c>
      <c r="EQ18" s="81" t="str">
        <f t="shared" si="37"/>
        <v/>
      </c>
      <c r="ER18" s="80" t="str">
        <f t="shared" si="37"/>
        <v/>
      </c>
      <c r="ES18" s="2" t="str">
        <f t="shared" si="37"/>
        <v/>
      </c>
      <c r="ET18" s="2" t="str">
        <f t="shared" si="37"/>
        <v/>
      </c>
      <c r="EU18" s="2" t="str">
        <f t="shared" si="37"/>
        <v/>
      </c>
      <c r="EV18" s="2" t="str">
        <f t="shared" si="37"/>
        <v/>
      </c>
      <c r="EW18" s="2" t="str">
        <f t="shared" si="37"/>
        <v/>
      </c>
      <c r="EX18" s="2" t="str">
        <f t="shared" si="37"/>
        <v/>
      </c>
      <c r="EY18" s="2" t="str">
        <f t="shared" si="37"/>
        <v/>
      </c>
      <c r="EZ18" s="2" t="str">
        <f t="shared" si="37"/>
        <v/>
      </c>
      <c r="FA18" s="81" t="str">
        <f t="shared" si="37"/>
        <v/>
      </c>
      <c r="FB18" s="80" t="str">
        <f t="shared" si="37"/>
        <v/>
      </c>
      <c r="FC18" s="2" t="str">
        <f t="shared" si="37"/>
        <v/>
      </c>
      <c r="FD18" s="2" t="str">
        <f t="shared" si="37"/>
        <v/>
      </c>
      <c r="FE18" s="2" t="str">
        <f t="shared" si="37"/>
        <v/>
      </c>
      <c r="FF18" s="2" t="str">
        <f t="shared" si="37"/>
        <v/>
      </c>
      <c r="FG18" s="2" t="str">
        <f t="shared" si="37"/>
        <v/>
      </c>
      <c r="FH18" s="2" t="str">
        <f t="shared" si="37"/>
        <v/>
      </c>
      <c r="FI18" s="2" t="str">
        <f t="shared" si="37"/>
        <v/>
      </c>
      <c r="FJ18" s="2" t="str">
        <f t="shared" si="37"/>
        <v/>
      </c>
      <c r="FK18" s="81" t="str">
        <f t="shared" si="37"/>
        <v/>
      </c>
      <c r="FL18" s="80" t="str">
        <f t="shared" ref="FL18:GE18" si="38">IF(FL20&gt;=90,1,"")</f>
        <v/>
      </c>
      <c r="FM18" s="2" t="str">
        <f t="shared" si="38"/>
        <v/>
      </c>
      <c r="FN18" s="2" t="str">
        <f t="shared" si="38"/>
        <v/>
      </c>
      <c r="FO18" s="2" t="str">
        <f t="shared" si="38"/>
        <v/>
      </c>
      <c r="FP18" s="2" t="str">
        <f t="shared" si="38"/>
        <v/>
      </c>
      <c r="FQ18" s="2" t="str">
        <f t="shared" si="38"/>
        <v/>
      </c>
      <c r="FR18" s="2" t="str">
        <f t="shared" si="38"/>
        <v/>
      </c>
      <c r="FS18" s="2" t="str">
        <f t="shared" si="38"/>
        <v/>
      </c>
      <c r="FT18" s="2" t="str">
        <f t="shared" si="38"/>
        <v/>
      </c>
      <c r="FU18" s="81" t="str">
        <f t="shared" si="38"/>
        <v/>
      </c>
      <c r="FV18" s="80" t="str">
        <f t="shared" si="38"/>
        <v/>
      </c>
      <c r="FW18" s="2" t="str">
        <f t="shared" si="38"/>
        <v/>
      </c>
      <c r="FX18" s="2" t="str">
        <f t="shared" si="38"/>
        <v/>
      </c>
      <c r="FY18" s="2" t="str">
        <f t="shared" si="38"/>
        <v/>
      </c>
      <c r="FZ18" s="2" t="str">
        <f t="shared" si="38"/>
        <v/>
      </c>
      <c r="GA18" s="2" t="str">
        <f t="shared" si="38"/>
        <v/>
      </c>
      <c r="GB18" s="2" t="str">
        <f t="shared" si="38"/>
        <v/>
      </c>
      <c r="GC18" s="2" t="str">
        <f t="shared" si="38"/>
        <v/>
      </c>
      <c r="GD18" s="2" t="str">
        <f t="shared" si="38"/>
        <v/>
      </c>
      <c r="GE18" s="85" t="str">
        <f t="shared" si="38"/>
        <v/>
      </c>
      <c r="GF18" s="83"/>
      <c r="GG18" s="114">
        <f t="shared" si="6"/>
        <v>90</v>
      </c>
      <c r="GH18" s="114"/>
      <c r="GI18" s="115"/>
      <c r="GJ18" s="180" t="s">
        <v>74</v>
      </c>
      <c r="GK18" s="181"/>
      <c r="GL18" s="181"/>
      <c r="GM18" s="181"/>
      <c r="GN18" s="182"/>
      <c r="GO18" s="31"/>
    </row>
    <row r="19" spans="2:197" ht="6" customHeight="1" x14ac:dyDescent="0.25">
      <c r="B19" s="116">
        <f t="shared" si="7"/>
        <v>60</v>
      </c>
      <c r="C19" s="117"/>
      <c r="D19" s="117"/>
      <c r="E19" s="101">
        <f t="shared" si="8"/>
        <v>60</v>
      </c>
      <c r="F19" s="101"/>
      <c r="G19" s="18"/>
      <c r="H19" s="63" t="str">
        <f t="shared" ref="H19:AM19" si="39">IF(H20&gt;=60,1,"")</f>
        <v/>
      </c>
      <c r="I19" s="64" t="str">
        <f t="shared" si="39"/>
        <v/>
      </c>
      <c r="J19" s="64">
        <f t="shared" si="39"/>
        <v>1</v>
      </c>
      <c r="K19" s="64">
        <f t="shared" si="39"/>
        <v>1</v>
      </c>
      <c r="L19" s="64">
        <f t="shared" si="39"/>
        <v>1</v>
      </c>
      <c r="M19" s="64">
        <f t="shared" si="39"/>
        <v>1</v>
      </c>
      <c r="N19" s="2">
        <f t="shared" si="39"/>
        <v>1</v>
      </c>
      <c r="O19" s="2">
        <f t="shared" si="39"/>
        <v>1</v>
      </c>
      <c r="P19" s="2">
        <f t="shared" si="39"/>
        <v>1</v>
      </c>
      <c r="Q19" s="3">
        <f t="shared" si="39"/>
        <v>1</v>
      </c>
      <c r="R19" s="30">
        <f t="shared" si="39"/>
        <v>1</v>
      </c>
      <c r="S19" s="2">
        <f t="shared" si="39"/>
        <v>1</v>
      </c>
      <c r="T19" s="2">
        <f t="shared" si="39"/>
        <v>1</v>
      </c>
      <c r="U19" s="2">
        <f t="shared" si="39"/>
        <v>1</v>
      </c>
      <c r="V19" s="2">
        <f t="shared" si="39"/>
        <v>1</v>
      </c>
      <c r="W19" s="2">
        <f t="shared" si="39"/>
        <v>1</v>
      </c>
      <c r="X19" s="2">
        <f t="shared" si="39"/>
        <v>1</v>
      </c>
      <c r="Y19" s="2">
        <f t="shared" si="39"/>
        <v>1</v>
      </c>
      <c r="Z19" s="2">
        <f t="shared" si="39"/>
        <v>1</v>
      </c>
      <c r="AA19" s="2">
        <f t="shared" si="39"/>
        <v>1</v>
      </c>
      <c r="AB19" s="30">
        <f t="shared" si="39"/>
        <v>1</v>
      </c>
      <c r="AC19" s="2">
        <f t="shared" si="39"/>
        <v>1</v>
      </c>
      <c r="AD19" s="2">
        <f t="shared" si="39"/>
        <v>1</v>
      </c>
      <c r="AE19" s="2">
        <f t="shared" si="39"/>
        <v>1</v>
      </c>
      <c r="AF19" s="2">
        <f t="shared" si="39"/>
        <v>1</v>
      </c>
      <c r="AG19" s="2">
        <f t="shared" si="39"/>
        <v>1</v>
      </c>
      <c r="AH19" s="2">
        <f t="shared" si="39"/>
        <v>1</v>
      </c>
      <c r="AI19" s="2">
        <f t="shared" si="39"/>
        <v>1</v>
      </c>
      <c r="AJ19" s="2">
        <f t="shared" si="39"/>
        <v>1</v>
      </c>
      <c r="AK19" s="2">
        <f t="shared" si="39"/>
        <v>1</v>
      </c>
      <c r="AL19" s="30">
        <f t="shared" si="39"/>
        <v>1</v>
      </c>
      <c r="AM19" s="2">
        <f t="shared" si="39"/>
        <v>1</v>
      </c>
      <c r="AN19" s="2">
        <f t="shared" ref="AN19:BS19" si="40">IF(AN20&gt;=60,1,"")</f>
        <v>1</v>
      </c>
      <c r="AO19" s="2">
        <f t="shared" si="40"/>
        <v>1</v>
      </c>
      <c r="AP19" s="2">
        <f t="shared" si="40"/>
        <v>1</v>
      </c>
      <c r="AQ19" s="2">
        <f t="shared" si="40"/>
        <v>1</v>
      </c>
      <c r="AR19" s="2">
        <f t="shared" si="40"/>
        <v>1</v>
      </c>
      <c r="AS19" s="2">
        <f t="shared" si="40"/>
        <v>1</v>
      </c>
      <c r="AT19" s="2">
        <f t="shared" si="40"/>
        <v>1</v>
      </c>
      <c r="AU19" s="2">
        <f t="shared" si="40"/>
        <v>1</v>
      </c>
      <c r="AV19" s="80">
        <f t="shared" si="40"/>
        <v>1</v>
      </c>
      <c r="AW19" s="2">
        <f t="shared" si="40"/>
        <v>1</v>
      </c>
      <c r="AX19" s="2">
        <f t="shared" si="40"/>
        <v>1</v>
      </c>
      <c r="AY19" s="2" t="str">
        <f t="shared" si="40"/>
        <v/>
      </c>
      <c r="AZ19" s="2" t="str">
        <f t="shared" si="40"/>
        <v/>
      </c>
      <c r="BA19" s="2" t="str">
        <f t="shared" si="40"/>
        <v/>
      </c>
      <c r="BB19" s="2" t="str">
        <f t="shared" si="40"/>
        <v/>
      </c>
      <c r="BC19" s="2" t="str">
        <f t="shared" si="40"/>
        <v/>
      </c>
      <c r="BD19" s="2" t="str">
        <f t="shared" si="40"/>
        <v/>
      </c>
      <c r="BE19" s="81" t="str">
        <f t="shared" si="40"/>
        <v/>
      </c>
      <c r="BF19" s="80" t="str">
        <f t="shared" si="40"/>
        <v/>
      </c>
      <c r="BG19" s="2" t="str">
        <f t="shared" si="40"/>
        <v/>
      </c>
      <c r="BH19" s="2" t="str">
        <f t="shared" si="40"/>
        <v/>
      </c>
      <c r="BI19" s="2" t="str">
        <f t="shared" si="40"/>
        <v/>
      </c>
      <c r="BJ19" s="2" t="str">
        <f t="shared" si="40"/>
        <v/>
      </c>
      <c r="BK19" s="2" t="str">
        <f t="shared" si="40"/>
        <v/>
      </c>
      <c r="BL19" s="2" t="str">
        <f t="shared" si="40"/>
        <v/>
      </c>
      <c r="BM19" s="2" t="str">
        <f t="shared" si="40"/>
        <v/>
      </c>
      <c r="BN19" s="2" t="str">
        <f t="shared" si="40"/>
        <v/>
      </c>
      <c r="BO19" s="81" t="str">
        <f t="shared" si="40"/>
        <v/>
      </c>
      <c r="BP19" s="80" t="str">
        <f t="shared" si="40"/>
        <v/>
      </c>
      <c r="BQ19" s="2" t="str">
        <f t="shared" si="40"/>
        <v/>
      </c>
      <c r="BR19" s="2" t="str">
        <f t="shared" si="40"/>
        <v/>
      </c>
      <c r="BS19" s="2" t="str">
        <f t="shared" si="40"/>
        <v/>
      </c>
      <c r="BT19" s="2" t="str">
        <f t="shared" ref="BT19:CY19" si="41">IF(BT20&gt;=60,1,"")</f>
        <v/>
      </c>
      <c r="BU19" s="2" t="str">
        <f t="shared" si="41"/>
        <v/>
      </c>
      <c r="BV19" s="2" t="str">
        <f t="shared" si="41"/>
        <v/>
      </c>
      <c r="BW19" s="2" t="str">
        <f t="shared" si="41"/>
        <v/>
      </c>
      <c r="BX19" s="2" t="str">
        <f t="shared" si="41"/>
        <v/>
      </c>
      <c r="BY19" s="81" t="str">
        <f t="shared" si="41"/>
        <v/>
      </c>
      <c r="BZ19" s="80" t="str">
        <f t="shared" si="41"/>
        <v/>
      </c>
      <c r="CA19" s="2" t="str">
        <f t="shared" si="41"/>
        <v/>
      </c>
      <c r="CB19" s="2" t="str">
        <f t="shared" si="41"/>
        <v/>
      </c>
      <c r="CC19" s="2" t="str">
        <f t="shared" si="41"/>
        <v/>
      </c>
      <c r="CD19" s="2" t="str">
        <f t="shared" si="41"/>
        <v/>
      </c>
      <c r="CE19" s="2" t="str">
        <f t="shared" si="41"/>
        <v/>
      </c>
      <c r="CF19" s="2" t="str">
        <f t="shared" si="41"/>
        <v/>
      </c>
      <c r="CG19" s="2" t="str">
        <f t="shared" si="41"/>
        <v/>
      </c>
      <c r="CH19" s="2" t="str">
        <f t="shared" si="41"/>
        <v/>
      </c>
      <c r="CI19" s="81" t="str">
        <f t="shared" si="41"/>
        <v/>
      </c>
      <c r="CJ19" s="80" t="str">
        <f t="shared" si="41"/>
        <v/>
      </c>
      <c r="CK19" s="2">
        <f t="shared" si="41"/>
        <v>1</v>
      </c>
      <c r="CL19" s="2" t="str">
        <f t="shared" si="41"/>
        <v/>
      </c>
      <c r="CM19" s="2" t="str">
        <f t="shared" si="41"/>
        <v/>
      </c>
      <c r="CN19" s="2" t="str">
        <f t="shared" si="41"/>
        <v/>
      </c>
      <c r="CO19" s="2" t="str">
        <f t="shared" si="41"/>
        <v/>
      </c>
      <c r="CP19" s="2" t="str">
        <f t="shared" si="41"/>
        <v/>
      </c>
      <c r="CQ19" s="2" t="str">
        <f t="shared" si="41"/>
        <v/>
      </c>
      <c r="CR19" s="2" t="str">
        <f t="shared" si="41"/>
        <v/>
      </c>
      <c r="CS19" s="81" t="str">
        <f t="shared" si="41"/>
        <v/>
      </c>
      <c r="CT19" s="80" t="str">
        <f t="shared" si="41"/>
        <v/>
      </c>
      <c r="CU19" s="2" t="str">
        <f t="shared" si="41"/>
        <v/>
      </c>
      <c r="CV19" s="2" t="str">
        <f t="shared" si="41"/>
        <v/>
      </c>
      <c r="CW19" s="2" t="str">
        <f t="shared" si="41"/>
        <v/>
      </c>
      <c r="CX19" s="2" t="str">
        <f t="shared" si="41"/>
        <v/>
      </c>
      <c r="CY19" s="2" t="str">
        <f t="shared" si="41"/>
        <v/>
      </c>
      <c r="CZ19" s="2">
        <f t="shared" ref="CZ19:EE19" si="42">IF(CZ20&gt;=60,1,"")</f>
        <v>1</v>
      </c>
      <c r="DA19" s="2">
        <f t="shared" si="42"/>
        <v>1</v>
      </c>
      <c r="DB19" s="2" t="str">
        <f t="shared" si="42"/>
        <v/>
      </c>
      <c r="DC19" s="81">
        <f t="shared" si="42"/>
        <v>1</v>
      </c>
      <c r="DD19" s="80">
        <f t="shared" si="42"/>
        <v>1</v>
      </c>
      <c r="DE19" s="2">
        <f t="shared" si="42"/>
        <v>1</v>
      </c>
      <c r="DF19" s="2">
        <f t="shared" si="42"/>
        <v>1</v>
      </c>
      <c r="DG19" s="2">
        <f t="shared" si="42"/>
        <v>1</v>
      </c>
      <c r="DH19" s="2">
        <f t="shared" si="42"/>
        <v>1</v>
      </c>
      <c r="DI19" s="2">
        <f t="shared" si="42"/>
        <v>1</v>
      </c>
      <c r="DJ19" s="2">
        <f t="shared" si="42"/>
        <v>1</v>
      </c>
      <c r="DK19" s="2">
        <f t="shared" si="42"/>
        <v>1</v>
      </c>
      <c r="DL19" s="2" t="str">
        <f t="shared" si="42"/>
        <v/>
      </c>
      <c r="DM19" s="81" t="str">
        <f t="shared" si="42"/>
        <v/>
      </c>
      <c r="DN19" s="80" t="str">
        <f t="shared" si="42"/>
        <v/>
      </c>
      <c r="DO19" s="2" t="str">
        <f t="shared" si="42"/>
        <v/>
      </c>
      <c r="DP19" s="2" t="str">
        <f t="shared" si="42"/>
        <v/>
      </c>
      <c r="DQ19" s="2" t="str">
        <f t="shared" si="42"/>
        <v/>
      </c>
      <c r="DR19" s="2" t="str">
        <f t="shared" si="42"/>
        <v/>
      </c>
      <c r="DS19" s="2" t="str">
        <f t="shared" si="42"/>
        <v/>
      </c>
      <c r="DT19" s="2" t="str">
        <f t="shared" si="42"/>
        <v/>
      </c>
      <c r="DU19" s="2" t="str">
        <f t="shared" si="42"/>
        <v/>
      </c>
      <c r="DV19" s="2" t="str">
        <f t="shared" si="42"/>
        <v/>
      </c>
      <c r="DW19" s="81" t="str">
        <f t="shared" si="42"/>
        <v/>
      </c>
      <c r="DX19" s="80" t="str">
        <f t="shared" si="42"/>
        <v/>
      </c>
      <c r="DY19" s="2" t="str">
        <f t="shared" si="42"/>
        <v/>
      </c>
      <c r="DZ19" s="2" t="str">
        <f t="shared" si="42"/>
        <v/>
      </c>
      <c r="EA19" s="2" t="str">
        <f t="shared" si="42"/>
        <v/>
      </c>
      <c r="EB19" s="2" t="str">
        <f t="shared" si="42"/>
        <v/>
      </c>
      <c r="EC19" s="2" t="str">
        <f t="shared" si="42"/>
        <v/>
      </c>
      <c r="ED19" s="2" t="str">
        <f t="shared" si="42"/>
        <v/>
      </c>
      <c r="EE19" s="2" t="str">
        <f t="shared" si="42"/>
        <v/>
      </c>
      <c r="EF19" s="2" t="str">
        <f t="shared" ref="EF19:FK19" si="43">IF(EF20&gt;=60,1,"")</f>
        <v/>
      </c>
      <c r="EG19" s="81" t="str">
        <f t="shared" si="43"/>
        <v/>
      </c>
      <c r="EH19" s="80" t="str">
        <f t="shared" si="43"/>
        <v/>
      </c>
      <c r="EI19" s="2" t="str">
        <f t="shared" si="43"/>
        <v/>
      </c>
      <c r="EJ19" s="2" t="str">
        <f t="shared" si="43"/>
        <v/>
      </c>
      <c r="EK19" s="2">
        <f t="shared" si="43"/>
        <v>1</v>
      </c>
      <c r="EL19" s="2" t="str">
        <f t="shared" si="43"/>
        <v/>
      </c>
      <c r="EM19" s="2" t="str">
        <f t="shared" si="43"/>
        <v/>
      </c>
      <c r="EN19" s="2" t="str">
        <f t="shared" si="43"/>
        <v/>
      </c>
      <c r="EO19" s="2" t="str">
        <f t="shared" si="43"/>
        <v/>
      </c>
      <c r="EP19" s="2" t="str">
        <f t="shared" si="43"/>
        <v/>
      </c>
      <c r="EQ19" s="81" t="str">
        <f t="shared" si="43"/>
        <v/>
      </c>
      <c r="ER19" s="80" t="str">
        <f t="shared" si="43"/>
        <v/>
      </c>
      <c r="ES19" s="2" t="str">
        <f t="shared" si="43"/>
        <v/>
      </c>
      <c r="ET19" s="2" t="str">
        <f t="shared" si="43"/>
        <v/>
      </c>
      <c r="EU19" s="2" t="str">
        <f t="shared" si="43"/>
        <v/>
      </c>
      <c r="EV19" s="2" t="str">
        <f t="shared" si="43"/>
        <v/>
      </c>
      <c r="EW19" s="2" t="str">
        <f t="shared" si="43"/>
        <v/>
      </c>
      <c r="EX19" s="2" t="str">
        <f t="shared" si="43"/>
        <v/>
      </c>
      <c r="EY19" s="2" t="str">
        <f t="shared" si="43"/>
        <v/>
      </c>
      <c r="EZ19" s="2" t="str">
        <f t="shared" si="43"/>
        <v/>
      </c>
      <c r="FA19" s="81" t="str">
        <f t="shared" si="43"/>
        <v/>
      </c>
      <c r="FB19" s="80" t="str">
        <f t="shared" si="43"/>
        <v/>
      </c>
      <c r="FC19" s="2" t="str">
        <f t="shared" si="43"/>
        <v/>
      </c>
      <c r="FD19" s="2" t="str">
        <f t="shared" si="43"/>
        <v/>
      </c>
      <c r="FE19" s="2" t="str">
        <f t="shared" si="43"/>
        <v/>
      </c>
      <c r="FF19" s="2" t="str">
        <f t="shared" si="43"/>
        <v/>
      </c>
      <c r="FG19" s="2" t="str">
        <f t="shared" si="43"/>
        <v/>
      </c>
      <c r="FH19" s="2" t="str">
        <f t="shared" si="43"/>
        <v/>
      </c>
      <c r="FI19" s="2" t="str">
        <f t="shared" si="43"/>
        <v/>
      </c>
      <c r="FJ19" s="2" t="str">
        <f t="shared" si="43"/>
        <v/>
      </c>
      <c r="FK19" s="81" t="str">
        <f t="shared" si="43"/>
        <v/>
      </c>
      <c r="FL19" s="80" t="str">
        <f t="shared" ref="FL19:GE19" si="44">IF(FL20&gt;=60,1,"")</f>
        <v/>
      </c>
      <c r="FM19" s="2" t="str">
        <f t="shared" si="44"/>
        <v/>
      </c>
      <c r="FN19" s="2" t="str">
        <f t="shared" si="44"/>
        <v/>
      </c>
      <c r="FO19" s="2" t="str">
        <f t="shared" si="44"/>
        <v/>
      </c>
      <c r="FP19" s="2" t="str">
        <f t="shared" si="44"/>
        <v/>
      </c>
      <c r="FQ19" s="2" t="str">
        <f t="shared" si="44"/>
        <v/>
      </c>
      <c r="FR19" s="2" t="str">
        <f t="shared" si="44"/>
        <v/>
      </c>
      <c r="FS19" s="2" t="str">
        <f t="shared" si="44"/>
        <v/>
      </c>
      <c r="FT19" s="2" t="str">
        <f t="shared" si="44"/>
        <v/>
      </c>
      <c r="FU19" s="81" t="str">
        <f t="shared" si="44"/>
        <v/>
      </c>
      <c r="FV19" s="80" t="str">
        <f t="shared" si="44"/>
        <v/>
      </c>
      <c r="FW19" s="2" t="str">
        <f t="shared" si="44"/>
        <v/>
      </c>
      <c r="FX19" s="2" t="str">
        <f t="shared" si="44"/>
        <v/>
      </c>
      <c r="FY19" s="2" t="str">
        <f t="shared" si="44"/>
        <v/>
      </c>
      <c r="FZ19" s="2" t="str">
        <f t="shared" si="44"/>
        <v/>
      </c>
      <c r="GA19" s="2" t="str">
        <f t="shared" si="44"/>
        <v/>
      </c>
      <c r="GB19" s="2" t="str">
        <f t="shared" si="44"/>
        <v/>
      </c>
      <c r="GC19" s="2" t="str">
        <f t="shared" si="44"/>
        <v/>
      </c>
      <c r="GD19" s="2" t="str">
        <f t="shared" si="44"/>
        <v/>
      </c>
      <c r="GE19" s="85" t="str">
        <f t="shared" si="44"/>
        <v/>
      </c>
      <c r="GF19" s="83"/>
      <c r="GG19" s="114">
        <f>GG20+30</f>
        <v>60</v>
      </c>
      <c r="GH19" s="114"/>
      <c r="GI19" s="115"/>
      <c r="GJ19" s="180"/>
      <c r="GK19" s="181"/>
      <c r="GL19" s="181"/>
      <c r="GM19" s="181"/>
      <c r="GN19" s="182"/>
      <c r="GO19" s="31"/>
    </row>
    <row r="20" spans="2:197" ht="9" customHeight="1" thickBot="1" x14ac:dyDescent="0.3">
      <c r="B20" s="116">
        <v>30</v>
      </c>
      <c r="C20" s="117"/>
      <c r="D20" s="117"/>
      <c r="E20" s="101">
        <v>30</v>
      </c>
      <c r="F20" s="101"/>
      <c r="G20" s="20"/>
      <c r="H20" s="65">
        <v>36</v>
      </c>
      <c r="I20" s="66">
        <v>42</v>
      </c>
      <c r="J20" s="66">
        <v>63</v>
      </c>
      <c r="K20" s="66">
        <v>78</v>
      </c>
      <c r="L20" s="66">
        <v>92</v>
      </c>
      <c r="M20" s="66">
        <v>95</v>
      </c>
      <c r="N20" s="32">
        <v>110</v>
      </c>
      <c r="O20" s="32">
        <v>125</v>
      </c>
      <c r="P20" s="32">
        <v>125</v>
      </c>
      <c r="Q20" s="33">
        <v>125</v>
      </c>
      <c r="R20" s="34">
        <v>125</v>
      </c>
      <c r="S20" s="32">
        <v>125</v>
      </c>
      <c r="T20" s="32">
        <v>125</v>
      </c>
      <c r="U20" s="32">
        <v>125</v>
      </c>
      <c r="V20" s="32">
        <v>125</v>
      </c>
      <c r="W20" s="32">
        <v>125</v>
      </c>
      <c r="X20" s="32">
        <v>125</v>
      </c>
      <c r="Y20" s="32">
        <v>120</v>
      </c>
      <c r="Z20" s="32">
        <v>110</v>
      </c>
      <c r="AA20" s="32">
        <v>110</v>
      </c>
      <c r="AB20" s="34">
        <v>120</v>
      </c>
      <c r="AC20" s="32">
        <v>90</v>
      </c>
      <c r="AD20" s="32">
        <v>90</v>
      </c>
      <c r="AE20" s="32">
        <v>90</v>
      </c>
      <c r="AF20" s="32">
        <v>85</v>
      </c>
      <c r="AG20" s="32">
        <v>85</v>
      </c>
      <c r="AH20" s="32">
        <v>95</v>
      </c>
      <c r="AI20" s="32">
        <v>120</v>
      </c>
      <c r="AJ20" s="32">
        <v>135</v>
      </c>
      <c r="AK20" s="32">
        <v>136</v>
      </c>
      <c r="AL20" s="34">
        <v>125</v>
      </c>
      <c r="AM20" s="32">
        <v>120</v>
      </c>
      <c r="AN20" s="32">
        <v>145</v>
      </c>
      <c r="AO20" s="32">
        <v>145</v>
      </c>
      <c r="AP20" s="32">
        <v>125</v>
      </c>
      <c r="AQ20" s="32">
        <v>145</v>
      </c>
      <c r="AR20" s="32">
        <v>125</v>
      </c>
      <c r="AS20" s="32">
        <v>150</v>
      </c>
      <c r="AT20" s="32">
        <v>120</v>
      </c>
      <c r="AU20" s="32">
        <v>110</v>
      </c>
      <c r="AV20" s="34">
        <v>90</v>
      </c>
      <c r="AW20" s="32">
        <v>80</v>
      </c>
      <c r="AX20" s="32">
        <v>60</v>
      </c>
      <c r="AY20" s="32">
        <v>45</v>
      </c>
      <c r="AZ20" s="32">
        <v>50</v>
      </c>
      <c r="BA20" s="32">
        <v>45</v>
      </c>
      <c r="BB20" s="32">
        <v>10</v>
      </c>
      <c r="BC20" s="32">
        <v>10</v>
      </c>
      <c r="BD20" s="32">
        <v>10</v>
      </c>
      <c r="BE20" s="32">
        <v>10</v>
      </c>
      <c r="BF20" s="34">
        <v>10</v>
      </c>
      <c r="BG20" s="32">
        <v>1</v>
      </c>
      <c r="BH20" s="32">
        <v>1</v>
      </c>
      <c r="BI20" s="32">
        <v>1</v>
      </c>
      <c r="BJ20" s="32">
        <v>1</v>
      </c>
      <c r="BK20" s="32">
        <v>1</v>
      </c>
      <c r="BL20" s="32">
        <v>1</v>
      </c>
      <c r="BM20" s="32">
        <v>1</v>
      </c>
      <c r="BN20" s="32">
        <v>1</v>
      </c>
      <c r="BO20" s="32">
        <v>1</v>
      </c>
      <c r="BP20" s="34">
        <v>1</v>
      </c>
      <c r="BQ20" s="32">
        <v>1</v>
      </c>
      <c r="BR20" s="32">
        <v>1</v>
      </c>
      <c r="BS20" s="32">
        <v>1</v>
      </c>
      <c r="BT20" s="32">
        <v>1</v>
      </c>
      <c r="BU20" s="32">
        <v>1</v>
      </c>
      <c r="BV20" s="32">
        <v>1</v>
      </c>
      <c r="BW20" s="32">
        <v>1</v>
      </c>
      <c r="BX20" s="32">
        <v>1</v>
      </c>
      <c r="BY20" s="32">
        <v>1</v>
      </c>
      <c r="BZ20" s="34">
        <v>1</v>
      </c>
      <c r="CA20" s="32">
        <v>1</v>
      </c>
      <c r="CB20" s="32">
        <v>1</v>
      </c>
      <c r="CC20" s="32">
        <v>1</v>
      </c>
      <c r="CD20" s="32">
        <v>1</v>
      </c>
      <c r="CE20" s="32">
        <v>1</v>
      </c>
      <c r="CF20" s="32">
        <v>1</v>
      </c>
      <c r="CG20" s="32">
        <v>1</v>
      </c>
      <c r="CH20" s="32">
        <v>1</v>
      </c>
      <c r="CI20" s="32">
        <v>1</v>
      </c>
      <c r="CJ20" s="34">
        <v>1</v>
      </c>
      <c r="CK20" s="32">
        <v>111</v>
      </c>
      <c r="CL20" s="32">
        <v>1</v>
      </c>
      <c r="CM20" s="32">
        <v>1</v>
      </c>
      <c r="CN20" s="32">
        <v>1</v>
      </c>
      <c r="CO20" s="32">
        <v>1</v>
      </c>
      <c r="CP20" s="32">
        <v>1</v>
      </c>
      <c r="CQ20" s="32">
        <v>1</v>
      </c>
      <c r="CR20" s="32">
        <v>1</v>
      </c>
      <c r="CS20" s="32">
        <v>1</v>
      </c>
      <c r="CT20" s="34">
        <v>1</v>
      </c>
      <c r="CU20" s="32">
        <v>1</v>
      </c>
      <c r="CV20" s="32">
        <v>25</v>
      </c>
      <c r="CW20" s="32">
        <v>35</v>
      </c>
      <c r="CX20" s="32">
        <v>45</v>
      </c>
      <c r="CY20" s="32">
        <v>56</v>
      </c>
      <c r="CZ20" s="32">
        <v>61</v>
      </c>
      <c r="DA20" s="32">
        <v>111</v>
      </c>
      <c r="DB20" s="32">
        <v>50</v>
      </c>
      <c r="DC20" s="32">
        <v>65</v>
      </c>
      <c r="DD20" s="34">
        <v>95</v>
      </c>
      <c r="DE20" s="32">
        <v>125</v>
      </c>
      <c r="DF20" s="32">
        <v>135</v>
      </c>
      <c r="DG20" s="32">
        <v>140</v>
      </c>
      <c r="DH20" s="32">
        <v>150</v>
      </c>
      <c r="DI20" s="32">
        <v>180</v>
      </c>
      <c r="DJ20" s="32">
        <v>210</v>
      </c>
      <c r="DK20" s="32">
        <v>120</v>
      </c>
      <c r="DL20" s="32">
        <v>12</v>
      </c>
      <c r="DM20" s="32">
        <v>1</v>
      </c>
      <c r="DN20" s="34">
        <v>1</v>
      </c>
      <c r="DO20" s="32">
        <v>1</v>
      </c>
      <c r="DP20" s="32">
        <v>1</v>
      </c>
      <c r="DQ20" s="32">
        <v>1</v>
      </c>
      <c r="DR20" s="32">
        <v>1</v>
      </c>
      <c r="DS20" s="32">
        <v>1</v>
      </c>
      <c r="DT20" s="32">
        <v>41</v>
      </c>
      <c r="DU20" s="32">
        <v>1</v>
      </c>
      <c r="DV20" s="32">
        <v>1</v>
      </c>
      <c r="DW20" s="32">
        <v>1</v>
      </c>
      <c r="DX20" s="34">
        <v>1</v>
      </c>
      <c r="DY20" s="32">
        <v>1</v>
      </c>
      <c r="DZ20" s="32">
        <v>1</v>
      </c>
      <c r="EA20" s="32">
        <v>1</v>
      </c>
      <c r="EB20" s="32">
        <v>1</v>
      </c>
      <c r="EC20" s="32">
        <v>1</v>
      </c>
      <c r="ED20" s="32">
        <v>1</v>
      </c>
      <c r="EE20" s="32">
        <v>1</v>
      </c>
      <c r="EF20" s="32">
        <v>1</v>
      </c>
      <c r="EG20" s="32">
        <v>1</v>
      </c>
      <c r="EH20" s="34">
        <v>1</v>
      </c>
      <c r="EI20" s="32">
        <v>1</v>
      </c>
      <c r="EJ20" s="32">
        <v>1</v>
      </c>
      <c r="EK20" s="32">
        <v>111</v>
      </c>
      <c r="EL20" s="32">
        <v>14</v>
      </c>
      <c r="EM20" s="32">
        <v>1</v>
      </c>
      <c r="EN20" s="32">
        <v>1</v>
      </c>
      <c r="EO20" s="32">
        <v>1</v>
      </c>
      <c r="EP20" s="32">
        <v>1</v>
      </c>
      <c r="EQ20" s="32">
        <v>11</v>
      </c>
      <c r="ER20" s="34">
        <v>1</v>
      </c>
      <c r="ES20" s="32">
        <v>1</v>
      </c>
      <c r="ET20" s="32">
        <v>1</v>
      </c>
      <c r="EU20" s="32">
        <v>1</v>
      </c>
      <c r="EV20" s="32">
        <v>1</v>
      </c>
      <c r="EW20" s="32">
        <v>11</v>
      </c>
      <c r="EX20" s="32">
        <v>1</v>
      </c>
      <c r="EY20" s="32">
        <v>1</v>
      </c>
      <c r="EZ20" s="32">
        <v>1</v>
      </c>
      <c r="FA20" s="32">
        <v>1</v>
      </c>
      <c r="FB20" s="34">
        <v>1</v>
      </c>
      <c r="FC20" s="32">
        <v>1</v>
      </c>
      <c r="FD20" s="32">
        <v>1</v>
      </c>
      <c r="FE20" s="32">
        <v>1</v>
      </c>
      <c r="FF20" s="32">
        <v>1</v>
      </c>
      <c r="FG20" s="32">
        <v>1</v>
      </c>
      <c r="FH20" s="32">
        <v>1</v>
      </c>
      <c r="FI20" s="32">
        <v>1</v>
      </c>
      <c r="FJ20" s="32">
        <v>1</v>
      </c>
      <c r="FK20" s="32">
        <v>1</v>
      </c>
      <c r="FL20" s="34">
        <v>1</v>
      </c>
      <c r="FM20" s="32">
        <v>1</v>
      </c>
      <c r="FN20" s="32">
        <v>1</v>
      </c>
      <c r="FO20" s="32">
        <v>1</v>
      </c>
      <c r="FP20" s="32">
        <v>1</v>
      </c>
      <c r="FQ20" s="32">
        <v>1</v>
      </c>
      <c r="FR20" s="32">
        <v>1</v>
      </c>
      <c r="FS20" s="32">
        <v>1</v>
      </c>
      <c r="FT20" s="32">
        <v>1</v>
      </c>
      <c r="FU20" s="32">
        <v>1</v>
      </c>
      <c r="FV20" s="34">
        <v>1</v>
      </c>
      <c r="FW20" s="32">
        <v>1</v>
      </c>
      <c r="FX20" s="32">
        <v>1</v>
      </c>
      <c r="FY20" s="32">
        <v>1</v>
      </c>
      <c r="FZ20" s="32">
        <v>1</v>
      </c>
      <c r="GA20" s="32">
        <v>1</v>
      </c>
      <c r="GB20" s="32">
        <v>1</v>
      </c>
      <c r="GC20" s="32">
        <v>1</v>
      </c>
      <c r="GD20" s="32">
        <v>1</v>
      </c>
      <c r="GE20" s="33">
        <v>1</v>
      </c>
      <c r="GF20" s="21"/>
      <c r="GG20" s="114">
        <v>30</v>
      </c>
      <c r="GH20" s="114"/>
      <c r="GI20" s="115"/>
      <c r="GJ20" s="183"/>
      <c r="GK20" s="130"/>
      <c r="GL20" s="130"/>
      <c r="GM20" s="130"/>
      <c r="GN20" s="182"/>
      <c r="GO20" s="31"/>
    </row>
    <row r="21" spans="2:197" ht="5.0999999999999996" customHeight="1" thickTop="1" x14ac:dyDescent="0.25">
      <c r="B21" s="116">
        <v>0</v>
      </c>
      <c r="C21" s="117"/>
      <c r="D21" s="117"/>
      <c r="E21" s="101"/>
      <c r="F21" s="101"/>
      <c r="G21" s="5"/>
      <c r="H21" s="119">
        <v>0</v>
      </c>
      <c r="I21" s="120"/>
      <c r="J21" s="27"/>
      <c r="K21" s="28"/>
      <c r="L21" s="27"/>
      <c r="M21" s="28"/>
      <c r="N21" s="27"/>
      <c r="O21" s="28"/>
      <c r="P21" s="29"/>
      <c r="Q21" s="29"/>
      <c r="R21" s="119">
        <f>H21+5</f>
        <v>5</v>
      </c>
      <c r="S21" s="120"/>
      <c r="T21" s="27"/>
      <c r="U21" s="28"/>
      <c r="V21" s="27"/>
      <c r="W21" s="28"/>
      <c r="X21" s="27"/>
      <c r="Y21" s="28"/>
      <c r="Z21" s="29"/>
      <c r="AA21" s="29"/>
      <c r="AB21" s="119">
        <f>R21+5</f>
        <v>10</v>
      </c>
      <c r="AC21" s="120"/>
      <c r="AD21" s="27"/>
      <c r="AE21" s="28"/>
      <c r="AF21" s="27"/>
      <c r="AG21" s="28"/>
      <c r="AH21" s="27"/>
      <c r="AI21" s="28"/>
      <c r="AJ21" s="29"/>
      <c r="AK21" s="29"/>
      <c r="AL21" s="119">
        <f>AB21+5</f>
        <v>15</v>
      </c>
      <c r="AM21" s="120"/>
      <c r="AN21" s="27"/>
      <c r="AO21" s="28"/>
      <c r="AP21" s="27"/>
      <c r="AQ21" s="28"/>
      <c r="AR21" s="27"/>
      <c r="AS21" s="28"/>
      <c r="AT21" s="29"/>
      <c r="AU21" s="29"/>
      <c r="AV21" s="119">
        <f>AL21+5</f>
        <v>20</v>
      </c>
      <c r="AW21" s="120"/>
      <c r="AX21" s="27"/>
      <c r="AY21" s="28"/>
      <c r="AZ21" s="27"/>
      <c r="BA21" s="28"/>
      <c r="BB21" s="27"/>
      <c r="BC21" s="28"/>
      <c r="BD21" s="29"/>
      <c r="BE21" s="29"/>
      <c r="BF21" s="119">
        <f>AV21+5</f>
        <v>25</v>
      </c>
      <c r="BG21" s="120"/>
      <c r="BH21" s="27"/>
      <c r="BI21" s="28"/>
      <c r="BJ21" s="27"/>
      <c r="BK21" s="28"/>
      <c r="BL21" s="27"/>
      <c r="BM21" s="28"/>
      <c r="BN21" s="29"/>
      <c r="BO21" s="29"/>
      <c r="BP21" s="119">
        <f>BF21+5</f>
        <v>30</v>
      </c>
      <c r="BQ21" s="120"/>
      <c r="BR21" s="27"/>
      <c r="BS21" s="28"/>
      <c r="BT21" s="27"/>
      <c r="BU21" s="28"/>
      <c r="BV21" s="27"/>
      <c r="BW21" s="28"/>
      <c r="BX21" s="29"/>
      <c r="BY21" s="29"/>
      <c r="BZ21" s="119">
        <f>BP21+5</f>
        <v>35</v>
      </c>
      <c r="CA21" s="120"/>
      <c r="CB21" s="27"/>
      <c r="CC21" s="28"/>
      <c r="CD21" s="27"/>
      <c r="CE21" s="28"/>
      <c r="CF21" s="27"/>
      <c r="CG21" s="28"/>
      <c r="CH21" s="29"/>
      <c r="CI21" s="29"/>
      <c r="CJ21" s="119">
        <f>BZ21+5</f>
        <v>40</v>
      </c>
      <c r="CK21" s="120"/>
      <c r="CL21" s="27"/>
      <c r="CM21" s="28"/>
      <c r="CN21" s="27"/>
      <c r="CO21" s="28"/>
      <c r="CP21" s="27"/>
      <c r="CQ21" s="28"/>
      <c r="CR21" s="29"/>
      <c r="CS21" s="29"/>
      <c r="CT21" s="119">
        <f>CJ21+5</f>
        <v>45</v>
      </c>
      <c r="CU21" s="120"/>
      <c r="CV21" s="27"/>
      <c r="CW21" s="28"/>
      <c r="CX21" s="27"/>
      <c r="CY21" s="28"/>
      <c r="CZ21" s="27"/>
      <c r="DA21" s="28"/>
      <c r="DB21" s="29"/>
      <c r="DC21" s="29"/>
      <c r="DD21" s="119">
        <f>CT21+5</f>
        <v>50</v>
      </c>
      <c r="DE21" s="120"/>
      <c r="DF21" s="27"/>
      <c r="DG21" s="28"/>
      <c r="DH21" s="27"/>
      <c r="DI21" s="28"/>
      <c r="DJ21" s="27"/>
      <c r="DK21" s="28"/>
      <c r="DL21" s="29"/>
      <c r="DM21" s="29"/>
      <c r="DN21" s="119">
        <f>DD21+5</f>
        <v>55</v>
      </c>
      <c r="DO21" s="120"/>
      <c r="DP21" s="27"/>
      <c r="DQ21" s="28"/>
      <c r="DR21" s="27"/>
      <c r="DS21" s="28"/>
      <c r="DT21" s="27"/>
      <c r="DU21" s="28"/>
      <c r="DV21" s="29"/>
      <c r="DW21" s="29"/>
      <c r="DX21" s="119">
        <f>DN21+5</f>
        <v>60</v>
      </c>
      <c r="DY21" s="120"/>
      <c r="DZ21" s="27"/>
      <c r="EA21" s="28"/>
      <c r="EB21" s="27"/>
      <c r="EC21" s="28"/>
      <c r="ED21" s="27"/>
      <c r="EE21" s="28"/>
      <c r="EF21" s="29"/>
      <c r="EG21" s="29"/>
      <c r="EH21" s="119">
        <f>DX21+5</f>
        <v>65</v>
      </c>
      <c r="EI21" s="120"/>
      <c r="EJ21" s="27"/>
      <c r="EK21" s="28"/>
      <c r="EL21" s="27"/>
      <c r="EM21" s="28"/>
      <c r="EN21" s="27"/>
      <c r="EO21" s="28"/>
      <c r="EP21" s="29"/>
      <c r="EQ21" s="29"/>
      <c r="ER21" s="119">
        <f>EH21+5</f>
        <v>70</v>
      </c>
      <c r="ES21" s="120"/>
      <c r="ET21" s="27"/>
      <c r="EU21" s="28"/>
      <c r="EV21" s="27"/>
      <c r="EW21" s="28"/>
      <c r="EX21" s="27"/>
      <c r="EY21" s="28"/>
      <c r="EZ21" s="29"/>
      <c r="FA21" s="29"/>
      <c r="FB21" s="119">
        <f>ER21+5</f>
        <v>75</v>
      </c>
      <c r="FC21" s="120"/>
      <c r="FD21" s="27"/>
      <c r="FE21" s="28"/>
      <c r="FF21" s="27"/>
      <c r="FG21" s="28"/>
      <c r="FH21" s="27"/>
      <c r="FI21" s="28"/>
      <c r="FJ21" s="29"/>
      <c r="FK21" s="29"/>
      <c r="FL21" s="119">
        <f>FB21+5</f>
        <v>80</v>
      </c>
      <c r="FM21" s="120"/>
      <c r="FN21" s="27"/>
      <c r="FO21" s="28"/>
      <c r="FP21" s="27"/>
      <c r="FQ21" s="28"/>
      <c r="FR21" s="27"/>
      <c r="FS21" s="28"/>
      <c r="FT21" s="29"/>
      <c r="FU21" s="29"/>
      <c r="FV21" s="119">
        <f>FL21+5</f>
        <v>85</v>
      </c>
      <c r="FW21" s="120"/>
      <c r="FX21" s="27"/>
      <c r="FY21" s="28"/>
      <c r="FZ21" s="27"/>
      <c r="GA21" s="28"/>
      <c r="GB21" s="27"/>
      <c r="GC21" s="28"/>
      <c r="GD21" s="29"/>
      <c r="GE21" s="29"/>
      <c r="GF21" s="119">
        <f>FV21+5</f>
        <v>90</v>
      </c>
      <c r="GG21" s="120"/>
      <c r="GK21" s="132"/>
      <c r="GL21" s="133"/>
      <c r="GM21" s="134"/>
      <c r="GN21" s="14"/>
    </row>
    <row r="22" spans="2:197" ht="5.0999999999999996" customHeight="1" x14ac:dyDescent="0.25">
      <c r="B22" s="118"/>
      <c r="C22" s="101"/>
      <c r="D22" s="101"/>
      <c r="E22" s="101"/>
      <c r="F22" s="101"/>
      <c r="G22" s="5"/>
      <c r="H22" s="121"/>
      <c r="I22" s="122"/>
      <c r="J22" s="29"/>
      <c r="K22" s="29"/>
      <c r="L22" s="29"/>
      <c r="M22" s="29"/>
      <c r="N22" s="29"/>
      <c r="O22" s="29"/>
      <c r="P22" s="29"/>
      <c r="Q22" s="29"/>
      <c r="R22" s="121"/>
      <c r="S22" s="122"/>
      <c r="T22" s="29"/>
      <c r="U22" s="29"/>
      <c r="V22" s="29"/>
      <c r="W22" s="29"/>
      <c r="X22" s="29"/>
      <c r="Y22" s="29"/>
      <c r="Z22" s="29"/>
      <c r="AA22" s="29"/>
      <c r="AB22" s="121"/>
      <c r="AC22" s="122"/>
      <c r="AD22" s="29"/>
      <c r="AE22" s="29"/>
      <c r="AF22" s="29"/>
      <c r="AG22" s="29"/>
      <c r="AH22" s="29"/>
      <c r="AI22" s="29"/>
      <c r="AJ22" s="29"/>
      <c r="AK22" s="29"/>
      <c r="AL22" s="121"/>
      <c r="AM22" s="122"/>
      <c r="AN22" s="29"/>
      <c r="AO22" s="29"/>
      <c r="AP22" s="29"/>
      <c r="AQ22" s="29"/>
      <c r="AR22" s="29"/>
      <c r="AS22" s="29"/>
      <c r="AT22" s="29"/>
      <c r="AU22" s="29"/>
      <c r="AV22" s="121"/>
      <c r="AW22" s="122"/>
      <c r="AX22" s="29"/>
      <c r="AY22" s="29"/>
      <c r="AZ22" s="29"/>
      <c r="BA22" s="29"/>
      <c r="BB22" s="29"/>
      <c r="BC22" s="29"/>
      <c r="BD22" s="29"/>
      <c r="BE22" s="29"/>
      <c r="BF22" s="121"/>
      <c r="BG22" s="122"/>
      <c r="BH22" s="29"/>
      <c r="BI22" s="29"/>
      <c r="BJ22" s="29"/>
      <c r="BK22" s="29"/>
      <c r="BL22" s="29"/>
      <c r="BM22" s="29"/>
      <c r="BN22" s="29"/>
      <c r="BO22" s="29"/>
      <c r="BP22" s="121"/>
      <c r="BQ22" s="122"/>
      <c r="BR22" s="29"/>
      <c r="BS22" s="29"/>
      <c r="BT22" s="29"/>
      <c r="BU22" s="29"/>
      <c r="BV22" s="29"/>
      <c r="BW22" s="29"/>
      <c r="BX22" s="29"/>
      <c r="BY22" s="29"/>
      <c r="BZ22" s="121"/>
      <c r="CA22" s="122"/>
      <c r="CB22" s="29"/>
      <c r="CC22" s="29"/>
      <c r="CD22" s="29"/>
      <c r="CE22" s="29"/>
      <c r="CF22" s="29"/>
      <c r="CG22" s="29"/>
      <c r="CH22" s="29"/>
      <c r="CI22" s="29"/>
      <c r="CJ22" s="121"/>
      <c r="CK22" s="122"/>
      <c r="CL22" s="29"/>
      <c r="CM22" s="29"/>
      <c r="CN22" s="29"/>
      <c r="CO22" s="29"/>
      <c r="CP22" s="29"/>
      <c r="CQ22" s="29"/>
      <c r="CR22" s="29"/>
      <c r="CS22" s="29"/>
      <c r="CT22" s="121"/>
      <c r="CU22" s="122"/>
      <c r="CV22" s="29"/>
      <c r="CW22" s="29"/>
      <c r="CX22" s="29"/>
      <c r="CY22" s="29"/>
      <c r="CZ22" s="29"/>
      <c r="DA22" s="29"/>
      <c r="DB22" s="29"/>
      <c r="DC22" s="29"/>
      <c r="DD22" s="121"/>
      <c r="DE22" s="122"/>
      <c r="DF22" s="29"/>
      <c r="DG22" s="29"/>
      <c r="DH22" s="29"/>
      <c r="DI22" s="29"/>
      <c r="DJ22" s="29"/>
      <c r="DK22" s="29"/>
      <c r="DL22" s="29"/>
      <c r="DM22" s="29"/>
      <c r="DN22" s="121"/>
      <c r="DO22" s="122"/>
      <c r="DP22" s="29"/>
      <c r="DQ22" s="29"/>
      <c r="DR22" s="29"/>
      <c r="DS22" s="29"/>
      <c r="DT22" s="29"/>
      <c r="DU22" s="29"/>
      <c r="DV22" s="29"/>
      <c r="DW22" s="29"/>
      <c r="DX22" s="121"/>
      <c r="DY22" s="122"/>
      <c r="DZ22" s="29"/>
      <c r="EA22" s="29"/>
      <c r="EB22" s="29"/>
      <c r="EC22" s="29"/>
      <c r="ED22" s="29"/>
      <c r="EE22" s="29"/>
      <c r="EF22" s="29"/>
      <c r="EG22" s="29"/>
      <c r="EH22" s="121"/>
      <c r="EI22" s="122"/>
      <c r="EJ22" s="29"/>
      <c r="EK22" s="29"/>
      <c r="EL22" s="29"/>
      <c r="EM22" s="29"/>
      <c r="EN22" s="29"/>
      <c r="EO22" s="29"/>
      <c r="EP22" s="29"/>
      <c r="EQ22" s="29"/>
      <c r="ER22" s="121"/>
      <c r="ES22" s="122"/>
      <c r="ET22" s="29"/>
      <c r="EU22" s="29"/>
      <c r="EV22" s="29"/>
      <c r="EW22" s="29"/>
      <c r="EX22" s="29"/>
      <c r="EY22" s="29"/>
      <c r="EZ22" s="29"/>
      <c r="FA22" s="29"/>
      <c r="FB22" s="121"/>
      <c r="FC22" s="122"/>
      <c r="FD22" s="29"/>
      <c r="FE22" s="29"/>
      <c r="FF22" s="29"/>
      <c r="FG22" s="29"/>
      <c r="FH22" s="29"/>
      <c r="FI22" s="29"/>
      <c r="FJ22" s="29"/>
      <c r="FK22" s="29"/>
      <c r="FL22" s="121"/>
      <c r="FM22" s="122"/>
      <c r="FN22" s="29"/>
      <c r="FO22" s="29"/>
      <c r="FP22" s="29"/>
      <c r="FQ22" s="29"/>
      <c r="FR22" s="29"/>
      <c r="FS22" s="29"/>
      <c r="FT22" s="29"/>
      <c r="FU22" s="29"/>
      <c r="FV22" s="121"/>
      <c r="FW22" s="122"/>
      <c r="FX22" s="29"/>
      <c r="FY22" s="29"/>
      <c r="FZ22" s="29"/>
      <c r="GA22" s="29"/>
      <c r="GB22" s="29"/>
      <c r="GC22" s="29"/>
      <c r="GD22" s="29"/>
      <c r="GE22" s="29"/>
      <c r="GF22" s="121"/>
      <c r="GG22" s="122"/>
      <c r="GK22" s="135"/>
      <c r="GL22" s="99"/>
      <c r="GM22" s="136"/>
      <c r="GN22" s="14"/>
    </row>
    <row r="23" spans="2:197" s="75" customFormat="1" ht="20.100000000000001" hidden="1" customHeight="1" x14ac:dyDescent="0.25">
      <c r="B23" s="76"/>
      <c r="C23" s="77"/>
      <c r="D23" s="77"/>
      <c r="E23" s="77"/>
      <c r="F23" s="77"/>
      <c r="G23" s="78"/>
      <c r="H23" s="78"/>
      <c r="I23" s="78"/>
      <c r="J23" s="78"/>
      <c r="K23" s="78"/>
      <c r="L23" s="78"/>
      <c r="M23" s="78"/>
      <c r="N23" s="78">
        <f>IF(X20&lt;&gt;"",M23+N20,M23)</f>
        <v>110</v>
      </c>
      <c r="O23" s="78">
        <f>IF(Y20&lt;&gt;"",N23+O20,N23)</f>
        <v>235</v>
      </c>
      <c r="P23" s="78">
        <f t="shared" ref="P23:BZ23" si="45">IF(Z20&lt;&gt;"",O23+P20,O23)</f>
        <v>360</v>
      </c>
      <c r="Q23" s="78">
        <f t="shared" si="45"/>
        <v>485</v>
      </c>
      <c r="R23" s="78">
        <f t="shared" si="45"/>
        <v>610</v>
      </c>
      <c r="S23" s="78">
        <f t="shared" si="45"/>
        <v>735</v>
      </c>
      <c r="T23" s="78">
        <f t="shared" si="45"/>
        <v>860</v>
      </c>
      <c r="U23" s="78">
        <f t="shared" si="45"/>
        <v>985</v>
      </c>
      <c r="V23" s="78">
        <f t="shared" si="45"/>
        <v>1110</v>
      </c>
      <c r="W23" s="78">
        <f t="shared" si="45"/>
        <v>1235</v>
      </c>
      <c r="X23" s="78">
        <f t="shared" si="45"/>
        <v>1360</v>
      </c>
      <c r="Y23" s="78">
        <f t="shared" si="45"/>
        <v>1480</v>
      </c>
      <c r="Z23" s="78">
        <f t="shared" si="45"/>
        <v>1590</v>
      </c>
      <c r="AA23" s="78">
        <f t="shared" si="45"/>
        <v>1700</v>
      </c>
      <c r="AB23" s="78">
        <f t="shared" si="45"/>
        <v>1820</v>
      </c>
      <c r="AC23" s="78">
        <f t="shared" si="45"/>
        <v>1910</v>
      </c>
      <c r="AD23" s="78">
        <f t="shared" si="45"/>
        <v>2000</v>
      </c>
      <c r="AE23" s="78">
        <f t="shared" si="45"/>
        <v>2090</v>
      </c>
      <c r="AF23" s="78">
        <f t="shared" si="45"/>
        <v>2175</v>
      </c>
      <c r="AG23" s="78">
        <f t="shared" si="45"/>
        <v>2260</v>
      </c>
      <c r="AH23" s="78">
        <f t="shared" si="45"/>
        <v>2355</v>
      </c>
      <c r="AI23" s="78">
        <f t="shared" si="45"/>
        <v>2475</v>
      </c>
      <c r="AJ23" s="78">
        <f t="shared" si="45"/>
        <v>2610</v>
      </c>
      <c r="AK23" s="78">
        <f t="shared" si="45"/>
        <v>2746</v>
      </c>
      <c r="AL23" s="78">
        <f t="shared" si="45"/>
        <v>2871</v>
      </c>
      <c r="AM23" s="78">
        <f t="shared" si="45"/>
        <v>2991</v>
      </c>
      <c r="AN23" s="78">
        <f t="shared" si="45"/>
        <v>3136</v>
      </c>
      <c r="AO23" s="78">
        <f t="shared" si="45"/>
        <v>3281</v>
      </c>
      <c r="AP23" s="78">
        <f t="shared" si="45"/>
        <v>3406</v>
      </c>
      <c r="AQ23" s="78">
        <f t="shared" si="45"/>
        <v>3551</v>
      </c>
      <c r="AR23" s="78">
        <f t="shared" si="45"/>
        <v>3676</v>
      </c>
      <c r="AS23" s="78">
        <f t="shared" si="45"/>
        <v>3826</v>
      </c>
      <c r="AT23" s="78">
        <f t="shared" si="45"/>
        <v>3946</v>
      </c>
      <c r="AU23" s="78">
        <f t="shared" si="45"/>
        <v>4056</v>
      </c>
      <c r="AV23" s="78">
        <f t="shared" si="45"/>
        <v>4146</v>
      </c>
      <c r="AW23" s="78">
        <f t="shared" si="45"/>
        <v>4226</v>
      </c>
      <c r="AX23" s="78">
        <f t="shared" si="45"/>
        <v>4286</v>
      </c>
      <c r="AY23" s="78">
        <f t="shared" si="45"/>
        <v>4331</v>
      </c>
      <c r="AZ23" s="78">
        <f t="shared" si="45"/>
        <v>4381</v>
      </c>
      <c r="BA23" s="78">
        <f t="shared" si="45"/>
        <v>4426</v>
      </c>
      <c r="BB23" s="78">
        <f t="shared" si="45"/>
        <v>4436</v>
      </c>
      <c r="BC23" s="78">
        <f t="shared" si="45"/>
        <v>4446</v>
      </c>
      <c r="BD23" s="78">
        <f t="shared" si="45"/>
        <v>4456</v>
      </c>
      <c r="BE23" s="78">
        <f t="shared" si="45"/>
        <v>4466</v>
      </c>
      <c r="BF23" s="78">
        <f t="shared" si="45"/>
        <v>4476</v>
      </c>
      <c r="BG23" s="78">
        <f t="shared" si="45"/>
        <v>4477</v>
      </c>
      <c r="BH23" s="78">
        <f t="shared" si="45"/>
        <v>4478</v>
      </c>
      <c r="BI23" s="78">
        <f t="shared" si="45"/>
        <v>4479</v>
      </c>
      <c r="BJ23" s="78">
        <f t="shared" si="45"/>
        <v>4480</v>
      </c>
      <c r="BK23" s="78">
        <f t="shared" si="45"/>
        <v>4481</v>
      </c>
      <c r="BL23" s="78">
        <f t="shared" si="45"/>
        <v>4482</v>
      </c>
      <c r="BM23" s="78">
        <f t="shared" si="45"/>
        <v>4483</v>
      </c>
      <c r="BN23" s="78">
        <f t="shared" si="45"/>
        <v>4484</v>
      </c>
      <c r="BO23" s="78">
        <f t="shared" si="45"/>
        <v>4485</v>
      </c>
      <c r="BP23" s="78">
        <f t="shared" si="45"/>
        <v>4486</v>
      </c>
      <c r="BQ23" s="78">
        <f t="shared" si="45"/>
        <v>4487</v>
      </c>
      <c r="BR23" s="78">
        <f t="shared" si="45"/>
        <v>4488</v>
      </c>
      <c r="BS23" s="78">
        <f t="shared" si="45"/>
        <v>4489</v>
      </c>
      <c r="BT23" s="78">
        <f t="shared" si="45"/>
        <v>4490</v>
      </c>
      <c r="BU23" s="78">
        <f t="shared" si="45"/>
        <v>4491</v>
      </c>
      <c r="BV23" s="78">
        <f t="shared" si="45"/>
        <v>4492</v>
      </c>
      <c r="BW23" s="78">
        <f t="shared" si="45"/>
        <v>4493</v>
      </c>
      <c r="BX23" s="78">
        <f t="shared" si="45"/>
        <v>4494</v>
      </c>
      <c r="BY23" s="78">
        <f t="shared" si="45"/>
        <v>4495</v>
      </c>
      <c r="BZ23" s="78">
        <f t="shared" si="45"/>
        <v>4496</v>
      </c>
      <c r="CA23" s="78">
        <f t="shared" ref="CA23:EL23" si="46">IF(CK20&lt;&gt;"",BZ23+CA20,BZ23)</f>
        <v>4497</v>
      </c>
      <c r="CB23" s="78">
        <f t="shared" si="46"/>
        <v>4498</v>
      </c>
      <c r="CC23" s="78">
        <f t="shared" si="46"/>
        <v>4499</v>
      </c>
      <c r="CD23" s="78">
        <f t="shared" si="46"/>
        <v>4500</v>
      </c>
      <c r="CE23" s="78">
        <f t="shared" si="46"/>
        <v>4501</v>
      </c>
      <c r="CF23" s="78">
        <f t="shared" si="46"/>
        <v>4502</v>
      </c>
      <c r="CG23" s="78">
        <f t="shared" si="46"/>
        <v>4503</v>
      </c>
      <c r="CH23" s="78">
        <f t="shared" si="46"/>
        <v>4504</v>
      </c>
      <c r="CI23" s="78">
        <f t="shared" si="46"/>
        <v>4505</v>
      </c>
      <c r="CJ23" s="78">
        <f t="shared" si="46"/>
        <v>4506</v>
      </c>
      <c r="CK23" s="78">
        <f t="shared" si="46"/>
        <v>4617</v>
      </c>
      <c r="CL23" s="78">
        <f t="shared" si="46"/>
        <v>4618</v>
      </c>
      <c r="CM23" s="78">
        <f t="shared" si="46"/>
        <v>4619</v>
      </c>
      <c r="CN23" s="78">
        <f t="shared" si="46"/>
        <v>4620</v>
      </c>
      <c r="CO23" s="78">
        <f t="shared" si="46"/>
        <v>4621</v>
      </c>
      <c r="CP23" s="78">
        <f t="shared" si="46"/>
        <v>4622</v>
      </c>
      <c r="CQ23" s="78">
        <f t="shared" si="46"/>
        <v>4623</v>
      </c>
      <c r="CR23" s="78">
        <f t="shared" si="46"/>
        <v>4624</v>
      </c>
      <c r="CS23" s="78">
        <f t="shared" si="46"/>
        <v>4625</v>
      </c>
      <c r="CT23" s="78">
        <f t="shared" si="46"/>
        <v>4626</v>
      </c>
      <c r="CU23" s="78">
        <f t="shared" si="46"/>
        <v>4627</v>
      </c>
      <c r="CV23" s="78">
        <f t="shared" si="46"/>
        <v>4652</v>
      </c>
      <c r="CW23" s="78">
        <f t="shared" si="46"/>
        <v>4687</v>
      </c>
      <c r="CX23" s="78">
        <f t="shared" si="46"/>
        <v>4732</v>
      </c>
      <c r="CY23" s="78">
        <f t="shared" si="46"/>
        <v>4788</v>
      </c>
      <c r="CZ23" s="78">
        <f t="shared" si="46"/>
        <v>4849</v>
      </c>
      <c r="DA23" s="78">
        <f t="shared" si="46"/>
        <v>4960</v>
      </c>
      <c r="DB23" s="78">
        <f t="shared" si="46"/>
        <v>5010</v>
      </c>
      <c r="DC23" s="78">
        <f t="shared" si="46"/>
        <v>5075</v>
      </c>
      <c r="DD23" s="78">
        <f t="shared" si="46"/>
        <v>5170</v>
      </c>
      <c r="DE23" s="78">
        <f t="shared" si="46"/>
        <v>5295</v>
      </c>
      <c r="DF23" s="78">
        <f t="shared" si="46"/>
        <v>5430</v>
      </c>
      <c r="DG23" s="78">
        <f t="shared" si="46"/>
        <v>5570</v>
      </c>
      <c r="DH23" s="78">
        <f t="shared" si="46"/>
        <v>5720</v>
      </c>
      <c r="DI23" s="78">
        <f t="shared" si="46"/>
        <v>5900</v>
      </c>
      <c r="DJ23" s="78">
        <f t="shared" si="46"/>
        <v>6110</v>
      </c>
      <c r="DK23" s="78">
        <f t="shared" si="46"/>
        <v>6230</v>
      </c>
      <c r="DL23" s="78">
        <f t="shared" si="46"/>
        <v>6242</v>
      </c>
      <c r="DM23" s="78">
        <f t="shared" si="46"/>
        <v>6243</v>
      </c>
      <c r="DN23" s="78">
        <f t="shared" si="46"/>
        <v>6244</v>
      </c>
      <c r="DO23" s="78">
        <f t="shared" si="46"/>
        <v>6245</v>
      </c>
      <c r="DP23" s="78">
        <f t="shared" si="46"/>
        <v>6246</v>
      </c>
      <c r="DQ23" s="78">
        <f t="shared" si="46"/>
        <v>6247</v>
      </c>
      <c r="DR23" s="78">
        <f t="shared" si="46"/>
        <v>6248</v>
      </c>
      <c r="DS23" s="78">
        <f t="shared" si="46"/>
        <v>6249</v>
      </c>
      <c r="DT23" s="78">
        <f t="shared" si="46"/>
        <v>6290</v>
      </c>
      <c r="DU23" s="78">
        <f t="shared" si="46"/>
        <v>6291</v>
      </c>
      <c r="DV23" s="78">
        <f t="shared" si="46"/>
        <v>6292</v>
      </c>
      <c r="DW23" s="78">
        <f t="shared" si="46"/>
        <v>6293</v>
      </c>
      <c r="DX23" s="78">
        <f t="shared" si="46"/>
        <v>6294</v>
      </c>
      <c r="DY23" s="78">
        <f t="shared" si="46"/>
        <v>6295</v>
      </c>
      <c r="DZ23" s="78">
        <f t="shared" si="46"/>
        <v>6296</v>
      </c>
      <c r="EA23" s="78">
        <f t="shared" si="46"/>
        <v>6297</v>
      </c>
      <c r="EB23" s="78">
        <f t="shared" si="46"/>
        <v>6298</v>
      </c>
      <c r="EC23" s="78">
        <f t="shared" si="46"/>
        <v>6299</v>
      </c>
      <c r="ED23" s="78">
        <f t="shared" si="46"/>
        <v>6300</v>
      </c>
      <c r="EE23" s="78">
        <f t="shared" si="46"/>
        <v>6301</v>
      </c>
      <c r="EF23" s="78">
        <f t="shared" si="46"/>
        <v>6302</v>
      </c>
      <c r="EG23" s="78">
        <f t="shared" si="46"/>
        <v>6303</v>
      </c>
      <c r="EH23" s="78">
        <f t="shared" si="46"/>
        <v>6304</v>
      </c>
      <c r="EI23" s="78">
        <f t="shared" si="46"/>
        <v>6305</v>
      </c>
      <c r="EJ23" s="78">
        <f t="shared" si="46"/>
        <v>6306</v>
      </c>
      <c r="EK23" s="78">
        <f t="shared" si="46"/>
        <v>6417</v>
      </c>
      <c r="EL23" s="78">
        <f t="shared" si="46"/>
        <v>6431</v>
      </c>
      <c r="EM23" s="78">
        <f t="shared" ref="EM23:FU23" si="47">IF(EW20&lt;&gt;"",EL23+EM20,EL23)</f>
        <v>6432</v>
      </c>
      <c r="EN23" s="78">
        <f t="shared" si="47"/>
        <v>6433</v>
      </c>
      <c r="EO23" s="78">
        <f t="shared" si="47"/>
        <v>6434</v>
      </c>
      <c r="EP23" s="78">
        <f t="shared" si="47"/>
        <v>6435</v>
      </c>
      <c r="EQ23" s="78">
        <f t="shared" si="47"/>
        <v>6446</v>
      </c>
      <c r="ER23" s="78">
        <f t="shared" si="47"/>
        <v>6447</v>
      </c>
      <c r="ES23" s="78">
        <f t="shared" si="47"/>
        <v>6448</v>
      </c>
      <c r="ET23" s="78">
        <f t="shared" si="47"/>
        <v>6449</v>
      </c>
      <c r="EU23" s="78">
        <f t="shared" si="47"/>
        <v>6450</v>
      </c>
      <c r="EV23" s="78">
        <f t="shared" si="47"/>
        <v>6451</v>
      </c>
      <c r="EW23" s="78">
        <f t="shared" si="47"/>
        <v>6462</v>
      </c>
      <c r="EX23" s="78">
        <f t="shared" si="47"/>
        <v>6463</v>
      </c>
      <c r="EY23" s="78">
        <f t="shared" si="47"/>
        <v>6464</v>
      </c>
      <c r="EZ23" s="78">
        <f t="shared" si="47"/>
        <v>6465</v>
      </c>
      <c r="FA23" s="78">
        <f t="shared" si="47"/>
        <v>6466</v>
      </c>
      <c r="FB23" s="78">
        <f t="shared" si="47"/>
        <v>6467</v>
      </c>
      <c r="FC23" s="78">
        <f t="shared" si="47"/>
        <v>6468</v>
      </c>
      <c r="FD23" s="78">
        <f t="shared" si="47"/>
        <v>6469</v>
      </c>
      <c r="FE23" s="78">
        <f t="shared" si="47"/>
        <v>6470</v>
      </c>
      <c r="FF23" s="78">
        <f t="shared" si="47"/>
        <v>6471</v>
      </c>
      <c r="FG23" s="78">
        <f t="shared" si="47"/>
        <v>6472</v>
      </c>
      <c r="FH23" s="78">
        <f t="shared" si="47"/>
        <v>6473</v>
      </c>
      <c r="FI23" s="78">
        <f t="shared" si="47"/>
        <v>6474</v>
      </c>
      <c r="FJ23" s="78">
        <f t="shared" si="47"/>
        <v>6475</v>
      </c>
      <c r="FK23" s="78">
        <f t="shared" si="47"/>
        <v>6476</v>
      </c>
      <c r="FL23" s="78">
        <f t="shared" si="47"/>
        <v>6477</v>
      </c>
      <c r="FM23" s="78">
        <f t="shared" si="47"/>
        <v>6478</v>
      </c>
      <c r="FN23" s="78">
        <f t="shared" si="47"/>
        <v>6479</v>
      </c>
      <c r="FO23" s="78">
        <f t="shared" si="47"/>
        <v>6480</v>
      </c>
      <c r="FP23" s="78">
        <f t="shared" si="47"/>
        <v>6481</v>
      </c>
      <c r="FQ23" s="78">
        <f t="shared" si="47"/>
        <v>6482</v>
      </c>
      <c r="FR23" s="78">
        <f t="shared" si="47"/>
        <v>6483</v>
      </c>
      <c r="FS23" s="78">
        <f t="shared" si="47"/>
        <v>6484</v>
      </c>
      <c r="FT23" s="78">
        <f t="shared" si="47"/>
        <v>6485</v>
      </c>
      <c r="FU23" s="78">
        <f t="shared" si="47"/>
        <v>6486</v>
      </c>
      <c r="FV23" s="78">
        <f>IF(GF20&lt;&gt;"",FU23+FV20,FU23)</f>
        <v>6486</v>
      </c>
      <c r="FW23" s="78">
        <f>IF(GG20="",FV23+FW20,FV23)</f>
        <v>6486</v>
      </c>
      <c r="FX23" s="78">
        <f t="shared" ref="FX23:GE23" si="48">IF(GH20&lt;&gt;"",FW23+FX20,FW23)</f>
        <v>6486</v>
      </c>
      <c r="FY23" s="78">
        <f t="shared" si="48"/>
        <v>6486</v>
      </c>
      <c r="FZ23" s="78">
        <f t="shared" si="48"/>
        <v>6486</v>
      </c>
      <c r="GA23" s="78">
        <f t="shared" si="48"/>
        <v>6486</v>
      </c>
      <c r="GB23" s="78">
        <f t="shared" si="48"/>
        <v>6486</v>
      </c>
      <c r="GC23" s="78">
        <f t="shared" si="48"/>
        <v>6486</v>
      </c>
      <c r="GD23" s="78">
        <f t="shared" si="48"/>
        <v>6486</v>
      </c>
      <c r="GE23" s="78">
        <f t="shared" si="48"/>
        <v>6486</v>
      </c>
      <c r="GF23" s="78"/>
      <c r="GG23" s="78"/>
      <c r="GM23" s="78"/>
      <c r="GN23" s="79"/>
    </row>
    <row r="24" spans="2:197" s="75" customFormat="1" ht="20.100000000000001" hidden="1" customHeight="1" x14ac:dyDescent="0.25">
      <c r="B24" s="76"/>
      <c r="C24" s="77"/>
      <c r="D24" s="77"/>
      <c r="E24" s="77"/>
      <c r="F24" s="77"/>
      <c r="G24" s="78"/>
      <c r="H24" s="78"/>
      <c r="I24" s="78"/>
      <c r="J24" s="78"/>
      <c r="K24" s="78"/>
      <c r="L24" s="78"/>
      <c r="M24" s="78"/>
      <c r="N24" s="78">
        <f t="shared" ref="N24:AS24" si="49">IF(X20&lt;&gt;"",M24+1,M24)</f>
        <v>1</v>
      </c>
      <c r="O24" s="78">
        <f t="shared" si="49"/>
        <v>2</v>
      </c>
      <c r="P24" s="78">
        <f t="shared" si="49"/>
        <v>3</v>
      </c>
      <c r="Q24" s="78">
        <f t="shared" si="49"/>
        <v>4</v>
      </c>
      <c r="R24" s="78">
        <f t="shared" si="49"/>
        <v>5</v>
      </c>
      <c r="S24" s="78">
        <f t="shared" si="49"/>
        <v>6</v>
      </c>
      <c r="T24" s="78">
        <f t="shared" si="49"/>
        <v>7</v>
      </c>
      <c r="U24" s="78">
        <f t="shared" si="49"/>
        <v>8</v>
      </c>
      <c r="V24" s="78">
        <f t="shared" si="49"/>
        <v>9</v>
      </c>
      <c r="W24" s="78">
        <f t="shared" si="49"/>
        <v>10</v>
      </c>
      <c r="X24" s="78">
        <f t="shared" si="49"/>
        <v>11</v>
      </c>
      <c r="Y24" s="78">
        <f t="shared" si="49"/>
        <v>12</v>
      </c>
      <c r="Z24" s="78">
        <f t="shared" si="49"/>
        <v>13</v>
      </c>
      <c r="AA24" s="78">
        <f t="shared" si="49"/>
        <v>14</v>
      </c>
      <c r="AB24" s="78">
        <f t="shared" si="49"/>
        <v>15</v>
      </c>
      <c r="AC24" s="78">
        <f t="shared" si="49"/>
        <v>16</v>
      </c>
      <c r="AD24" s="78">
        <f t="shared" si="49"/>
        <v>17</v>
      </c>
      <c r="AE24" s="78">
        <f t="shared" si="49"/>
        <v>18</v>
      </c>
      <c r="AF24" s="78">
        <f t="shared" si="49"/>
        <v>19</v>
      </c>
      <c r="AG24" s="78">
        <f t="shared" si="49"/>
        <v>20</v>
      </c>
      <c r="AH24" s="78">
        <f t="shared" si="49"/>
        <v>21</v>
      </c>
      <c r="AI24" s="78">
        <f t="shared" si="49"/>
        <v>22</v>
      </c>
      <c r="AJ24" s="78">
        <f t="shared" si="49"/>
        <v>23</v>
      </c>
      <c r="AK24" s="78">
        <f t="shared" si="49"/>
        <v>24</v>
      </c>
      <c r="AL24" s="78">
        <f t="shared" si="49"/>
        <v>25</v>
      </c>
      <c r="AM24" s="78">
        <f t="shared" si="49"/>
        <v>26</v>
      </c>
      <c r="AN24" s="78">
        <f t="shared" si="49"/>
        <v>27</v>
      </c>
      <c r="AO24" s="78">
        <f t="shared" si="49"/>
        <v>28</v>
      </c>
      <c r="AP24" s="78">
        <f t="shared" si="49"/>
        <v>29</v>
      </c>
      <c r="AQ24" s="78">
        <f t="shared" si="49"/>
        <v>30</v>
      </c>
      <c r="AR24" s="78">
        <f t="shared" si="49"/>
        <v>31</v>
      </c>
      <c r="AS24" s="78">
        <f t="shared" si="49"/>
        <v>32</v>
      </c>
      <c r="AT24" s="78">
        <f t="shared" ref="AT24:BY24" si="50">IF(BD20&lt;&gt;"",AS24+1,AS24)</f>
        <v>33</v>
      </c>
      <c r="AU24" s="78">
        <f t="shared" si="50"/>
        <v>34</v>
      </c>
      <c r="AV24" s="78">
        <f t="shared" si="50"/>
        <v>35</v>
      </c>
      <c r="AW24" s="78">
        <f t="shared" si="50"/>
        <v>36</v>
      </c>
      <c r="AX24" s="78">
        <f t="shared" si="50"/>
        <v>37</v>
      </c>
      <c r="AY24" s="78">
        <f t="shared" si="50"/>
        <v>38</v>
      </c>
      <c r="AZ24" s="78">
        <f t="shared" si="50"/>
        <v>39</v>
      </c>
      <c r="BA24" s="78">
        <f t="shared" si="50"/>
        <v>40</v>
      </c>
      <c r="BB24" s="78">
        <f t="shared" si="50"/>
        <v>41</v>
      </c>
      <c r="BC24" s="78">
        <f t="shared" si="50"/>
        <v>42</v>
      </c>
      <c r="BD24" s="78">
        <f t="shared" si="50"/>
        <v>43</v>
      </c>
      <c r="BE24" s="78">
        <f t="shared" si="50"/>
        <v>44</v>
      </c>
      <c r="BF24" s="78">
        <f t="shared" si="50"/>
        <v>45</v>
      </c>
      <c r="BG24" s="78">
        <f t="shared" si="50"/>
        <v>46</v>
      </c>
      <c r="BH24" s="78">
        <f t="shared" si="50"/>
        <v>47</v>
      </c>
      <c r="BI24" s="78">
        <f t="shared" si="50"/>
        <v>48</v>
      </c>
      <c r="BJ24" s="78">
        <f t="shared" si="50"/>
        <v>49</v>
      </c>
      <c r="BK24" s="78">
        <f t="shared" si="50"/>
        <v>50</v>
      </c>
      <c r="BL24" s="78">
        <f t="shared" si="50"/>
        <v>51</v>
      </c>
      <c r="BM24" s="78">
        <f t="shared" si="50"/>
        <v>52</v>
      </c>
      <c r="BN24" s="78">
        <f t="shared" si="50"/>
        <v>53</v>
      </c>
      <c r="BO24" s="78">
        <f t="shared" si="50"/>
        <v>54</v>
      </c>
      <c r="BP24" s="78">
        <f t="shared" si="50"/>
        <v>55</v>
      </c>
      <c r="BQ24" s="78">
        <f t="shared" si="50"/>
        <v>56</v>
      </c>
      <c r="BR24" s="78">
        <f t="shared" si="50"/>
        <v>57</v>
      </c>
      <c r="BS24" s="78">
        <f t="shared" si="50"/>
        <v>58</v>
      </c>
      <c r="BT24" s="78">
        <f t="shared" si="50"/>
        <v>59</v>
      </c>
      <c r="BU24" s="78">
        <f t="shared" si="50"/>
        <v>60</v>
      </c>
      <c r="BV24" s="78">
        <f t="shared" si="50"/>
        <v>61</v>
      </c>
      <c r="BW24" s="78">
        <f t="shared" si="50"/>
        <v>62</v>
      </c>
      <c r="BX24" s="78">
        <f t="shared" si="50"/>
        <v>63</v>
      </c>
      <c r="BY24" s="78">
        <f t="shared" si="50"/>
        <v>64</v>
      </c>
      <c r="BZ24" s="78">
        <f t="shared" ref="BZ24:DE24" si="51">IF(CJ20&lt;&gt;"",BY24+1,BY24)</f>
        <v>65</v>
      </c>
      <c r="CA24" s="78">
        <f t="shared" si="51"/>
        <v>66</v>
      </c>
      <c r="CB24" s="78">
        <f t="shared" si="51"/>
        <v>67</v>
      </c>
      <c r="CC24" s="78">
        <f t="shared" si="51"/>
        <v>68</v>
      </c>
      <c r="CD24" s="78">
        <f t="shared" si="51"/>
        <v>69</v>
      </c>
      <c r="CE24" s="78">
        <f t="shared" si="51"/>
        <v>70</v>
      </c>
      <c r="CF24" s="78">
        <f t="shared" si="51"/>
        <v>71</v>
      </c>
      <c r="CG24" s="78">
        <f t="shared" si="51"/>
        <v>72</v>
      </c>
      <c r="CH24" s="78">
        <f t="shared" si="51"/>
        <v>73</v>
      </c>
      <c r="CI24" s="78">
        <f t="shared" si="51"/>
        <v>74</v>
      </c>
      <c r="CJ24" s="78">
        <f t="shared" si="51"/>
        <v>75</v>
      </c>
      <c r="CK24" s="78">
        <f t="shared" si="51"/>
        <v>76</v>
      </c>
      <c r="CL24" s="78">
        <f t="shared" si="51"/>
        <v>77</v>
      </c>
      <c r="CM24" s="78">
        <f t="shared" si="51"/>
        <v>78</v>
      </c>
      <c r="CN24" s="78">
        <f t="shared" si="51"/>
        <v>79</v>
      </c>
      <c r="CO24" s="78">
        <f t="shared" si="51"/>
        <v>80</v>
      </c>
      <c r="CP24" s="78">
        <f t="shared" si="51"/>
        <v>81</v>
      </c>
      <c r="CQ24" s="78">
        <f t="shared" si="51"/>
        <v>82</v>
      </c>
      <c r="CR24" s="78">
        <f t="shared" si="51"/>
        <v>83</v>
      </c>
      <c r="CS24" s="78">
        <f t="shared" si="51"/>
        <v>84</v>
      </c>
      <c r="CT24" s="78">
        <f t="shared" si="51"/>
        <v>85</v>
      </c>
      <c r="CU24" s="78">
        <f t="shared" si="51"/>
        <v>86</v>
      </c>
      <c r="CV24" s="78">
        <f t="shared" si="51"/>
        <v>87</v>
      </c>
      <c r="CW24" s="78">
        <f t="shared" si="51"/>
        <v>88</v>
      </c>
      <c r="CX24" s="78">
        <f t="shared" si="51"/>
        <v>89</v>
      </c>
      <c r="CY24" s="78">
        <f t="shared" si="51"/>
        <v>90</v>
      </c>
      <c r="CZ24" s="78">
        <f t="shared" si="51"/>
        <v>91</v>
      </c>
      <c r="DA24" s="78">
        <f t="shared" si="51"/>
        <v>92</v>
      </c>
      <c r="DB24" s="78">
        <f t="shared" si="51"/>
        <v>93</v>
      </c>
      <c r="DC24" s="78">
        <f t="shared" si="51"/>
        <v>94</v>
      </c>
      <c r="DD24" s="78">
        <f t="shared" si="51"/>
        <v>95</v>
      </c>
      <c r="DE24" s="78">
        <f t="shared" si="51"/>
        <v>96</v>
      </c>
      <c r="DF24" s="78">
        <f t="shared" ref="DF24:EK24" si="52">IF(DP20&lt;&gt;"",DE24+1,DE24)</f>
        <v>97</v>
      </c>
      <c r="DG24" s="78">
        <f t="shared" si="52"/>
        <v>98</v>
      </c>
      <c r="DH24" s="78">
        <f t="shared" si="52"/>
        <v>99</v>
      </c>
      <c r="DI24" s="78">
        <f t="shared" si="52"/>
        <v>100</v>
      </c>
      <c r="DJ24" s="78">
        <f t="shared" si="52"/>
        <v>101</v>
      </c>
      <c r="DK24" s="78">
        <f t="shared" si="52"/>
        <v>102</v>
      </c>
      <c r="DL24" s="78">
        <f t="shared" si="52"/>
        <v>103</v>
      </c>
      <c r="DM24" s="78">
        <f t="shared" si="52"/>
        <v>104</v>
      </c>
      <c r="DN24" s="78">
        <f t="shared" si="52"/>
        <v>105</v>
      </c>
      <c r="DO24" s="78">
        <f t="shared" si="52"/>
        <v>106</v>
      </c>
      <c r="DP24" s="78">
        <f t="shared" si="52"/>
        <v>107</v>
      </c>
      <c r="DQ24" s="78">
        <f t="shared" si="52"/>
        <v>108</v>
      </c>
      <c r="DR24" s="78">
        <f t="shared" si="52"/>
        <v>109</v>
      </c>
      <c r="DS24" s="78">
        <f t="shared" si="52"/>
        <v>110</v>
      </c>
      <c r="DT24" s="78">
        <f t="shared" si="52"/>
        <v>111</v>
      </c>
      <c r="DU24" s="78">
        <f t="shared" si="52"/>
        <v>112</v>
      </c>
      <c r="DV24" s="78">
        <f t="shared" si="52"/>
        <v>113</v>
      </c>
      <c r="DW24" s="78">
        <f t="shared" si="52"/>
        <v>114</v>
      </c>
      <c r="DX24" s="78">
        <f t="shared" si="52"/>
        <v>115</v>
      </c>
      <c r="DY24" s="78">
        <f t="shared" si="52"/>
        <v>116</v>
      </c>
      <c r="DZ24" s="78">
        <f t="shared" si="52"/>
        <v>117</v>
      </c>
      <c r="EA24" s="78">
        <f t="shared" si="52"/>
        <v>118</v>
      </c>
      <c r="EB24" s="78">
        <f t="shared" si="52"/>
        <v>119</v>
      </c>
      <c r="EC24" s="78">
        <f t="shared" si="52"/>
        <v>120</v>
      </c>
      <c r="ED24" s="78">
        <f t="shared" si="52"/>
        <v>121</v>
      </c>
      <c r="EE24" s="78">
        <f t="shared" si="52"/>
        <v>122</v>
      </c>
      <c r="EF24" s="78">
        <f t="shared" si="52"/>
        <v>123</v>
      </c>
      <c r="EG24" s="78">
        <f t="shared" si="52"/>
        <v>124</v>
      </c>
      <c r="EH24" s="78">
        <f t="shared" si="52"/>
        <v>125</v>
      </c>
      <c r="EI24" s="78">
        <f t="shared" si="52"/>
        <v>126</v>
      </c>
      <c r="EJ24" s="78">
        <f t="shared" si="52"/>
        <v>127</v>
      </c>
      <c r="EK24" s="78">
        <f t="shared" si="52"/>
        <v>128</v>
      </c>
      <c r="EL24" s="78">
        <f t="shared" ref="EL24:FQ24" si="53">IF(EV20&lt;&gt;"",EK24+1,EK24)</f>
        <v>129</v>
      </c>
      <c r="EM24" s="78">
        <f t="shared" si="53"/>
        <v>130</v>
      </c>
      <c r="EN24" s="78">
        <f t="shared" si="53"/>
        <v>131</v>
      </c>
      <c r="EO24" s="78">
        <f t="shared" si="53"/>
        <v>132</v>
      </c>
      <c r="EP24" s="78">
        <f t="shared" si="53"/>
        <v>133</v>
      </c>
      <c r="EQ24" s="78">
        <f t="shared" si="53"/>
        <v>134</v>
      </c>
      <c r="ER24" s="78">
        <f t="shared" si="53"/>
        <v>135</v>
      </c>
      <c r="ES24" s="78">
        <f t="shared" si="53"/>
        <v>136</v>
      </c>
      <c r="ET24" s="78">
        <f t="shared" si="53"/>
        <v>137</v>
      </c>
      <c r="EU24" s="78">
        <f t="shared" si="53"/>
        <v>138</v>
      </c>
      <c r="EV24" s="78">
        <f t="shared" si="53"/>
        <v>139</v>
      </c>
      <c r="EW24" s="78">
        <f t="shared" si="53"/>
        <v>140</v>
      </c>
      <c r="EX24" s="78">
        <f t="shared" si="53"/>
        <v>141</v>
      </c>
      <c r="EY24" s="78">
        <f t="shared" si="53"/>
        <v>142</v>
      </c>
      <c r="EZ24" s="78">
        <f t="shared" si="53"/>
        <v>143</v>
      </c>
      <c r="FA24" s="78">
        <f t="shared" si="53"/>
        <v>144</v>
      </c>
      <c r="FB24" s="78">
        <f t="shared" si="53"/>
        <v>145</v>
      </c>
      <c r="FC24" s="78">
        <f t="shared" si="53"/>
        <v>146</v>
      </c>
      <c r="FD24" s="78">
        <f t="shared" si="53"/>
        <v>147</v>
      </c>
      <c r="FE24" s="78">
        <f t="shared" si="53"/>
        <v>148</v>
      </c>
      <c r="FF24" s="78">
        <f t="shared" si="53"/>
        <v>149</v>
      </c>
      <c r="FG24" s="78">
        <f t="shared" si="53"/>
        <v>150</v>
      </c>
      <c r="FH24" s="78">
        <f t="shared" si="53"/>
        <v>151</v>
      </c>
      <c r="FI24" s="78">
        <f t="shared" si="53"/>
        <v>152</v>
      </c>
      <c r="FJ24" s="78">
        <f t="shared" si="53"/>
        <v>153</v>
      </c>
      <c r="FK24" s="78">
        <f t="shared" si="53"/>
        <v>154</v>
      </c>
      <c r="FL24" s="78">
        <f t="shared" si="53"/>
        <v>155</v>
      </c>
      <c r="FM24" s="78">
        <f t="shared" si="53"/>
        <v>156</v>
      </c>
      <c r="FN24" s="78">
        <f t="shared" si="53"/>
        <v>157</v>
      </c>
      <c r="FO24" s="78">
        <f t="shared" si="53"/>
        <v>158</v>
      </c>
      <c r="FP24" s="78">
        <f t="shared" si="53"/>
        <v>159</v>
      </c>
      <c r="FQ24" s="78">
        <f t="shared" si="53"/>
        <v>160</v>
      </c>
      <c r="FR24" s="78">
        <f>IF(GB20&lt;&gt;"",FQ24+1,FQ24)</f>
        <v>161</v>
      </c>
      <c r="FS24" s="78">
        <f>IF(GC20&lt;&gt;"",FR24+1,FR24)</f>
        <v>162</v>
      </c>
      <c r="FT24" s="78">
        <f>IF(GD20&lt;&gt;"",FS24+1,FS24)</f>
        <v>163</v>
      </c>
      <c r="FU24" s="78">
        <f>IF(GE20&lt;&gt;"",FT24+1,FT24)</f>
        <v>164</v>
      </c>
      <c r="FV24" s="78">
        <f>IF(GF20&lt;&gt;"",FU24+1,FU24)</f>
        <v>164</v>
      </c>
      <c r="FW24" s="78">
        <f>IF(GG20="",FV24+1,FV24)</f>
        <v>164</v>
      </c>
      <c r="FX24" s="78">
        <f t="shared" ref="FX24:GE24" si="54">IF(GH20&lt;&gt;"",FW24+1,FW24)</f>
        <v>164</v>
      </c>
      <c r="FY24" s="78">
        <f t="shared" si="54"/>
        <v>164</v>
      </c>
      <c r="FZ24" s="78">
        <f t="shared" si="54"/>
        <v>164</v>
      </c>
      <c r="GA24" s="78">
        <f t="shared" si="54"/>
        <v>164</v>
      </c>
      <c r="GB24" s="78">
        <f t="shared" si="54"/>
        <v>164</v>
      </c>
      <c r="GC24" s="78">
        <f t="shared" si="54"/>
        <v>164</v>
      </c>
      <c r="GD24" s="78">
        <f t="shared" si="54"/>
        <v>164</v>
      </c>
      <c r="GE24" s="78">
        <f t="shared" si="54"/>
        <v>164</v>
      </c>
      <c r="GF24" s="78"/>
      <c r="GG24" s="78"/>
      <c r="GM24" s="78"/>
      <c r="GN24" s="79"/>
    </row>
    <row r="25" spans="2:197" s="75" customFormat="1" ht="20.100000000000001" hidden="1" customHeight="1" x14ac:dyDescent="0.25">
      <c r="B25" s="76"/>
      <c r="C25" s="77"/>
      <c r="D25" s="77"/>
      <c r="E25" s="77"/>
      <c r="F25" s="77"/>
      <c r="G25" s="78"/>
      <c r="H25" s="78"/>
      <c r="I25" s="78"/>
      <c r="J25" s="78"/>
      <c r="K25" s="78"/>
      <c r="L25" s="78"/>
      <c r="M25" s="78"/>
      <c r="N25" s="78"/>
      <c r="O25" s="78" t="str">
        <f>IF(O24=N24,"1","0")</f>
        <v>0</v>
      </c>
      <c r="P25" s="78" t="str">
        <f t="shared" ref="P25:CA25" si="55">IF(P24=O24,"1","0")</f>
        <v>0</v>
      </c>
      <c r="Q25" s="78" t="str">
        <f t="shared" si="55"/>
        <v>0</v>
      </c>
      <c r="R25" s="78" t="str">
        <f t="shared" si="55"/>
        <v>0</v>
      </c>
      <c r="S25" s="78" t="str">
        <f t="shared" si="55"/>
        <v>0</v>
      </c>
      <c r="T25" s="78" t="str">
        <f t="shared" si="55"/>
        <v>0</v>
      </c>
      <c r="U25" s="78" t="str">
        <f t="shared" si="55"/>
        <v>0</v>
      </c>
      <c r="V25" s="78" t="str">
        <f t="shared" si="55"/>
        <v>0</v>
      </c>
      <c r="W25" s="78" t="str">
        <f t="shared" si="55"/>
        <v>0</v>
      </c>
      <c r="X25" s="78" t="str">
        <f t="shared" si="55"/>
        <v>0</v>
      </c>
      <c r="Y25" s="78" t="str">
        <f t="shared" si="55"/>
        <v>0</v>
      </c>
      <c r="Z25" s="78" t="str">
        <f t="shared" si="55"/>
        <v>0</v>
      </c>
      <c r="AA25" s="78" t="str">
        <f t="shared" si="55"/>
        <v>0</v>
      </c>
      <c r="AB25" s="78" t="str">
        <f t="shared" si="55"/>
        <v>0</v>
      </c>
      <c r="AC25" s="78" t="str">
        <f t="shared" si="55"/>
        <v>0</v>
      </c>
      <c r="AD25" s="78" t="str">
        <f t="shared" si="55"/>
        <v>0</v>
      </c>
      <c r="AE25" s="78" t="str">
        <f t="shared" si="55"/>
        <v>0</v>
      </c>
      <c r="AF25" s="78" t="str">
        <f t="shared" si="55"/>
        <v>0</v>
      </c>
      <c r="AG25" s="78" t="str">
        <f t="shared" si="55"/>
        <v>0</v>
      </c>
      <c r="AH25" s="78" t="str">
        <f t="shared" si="55"/>
        <v>0</v>
      </c>
      <c r="AI25" s="78" t="str">
        <f t="shared" si="55"/>
        <v>0</v>
      </c>
      <c r="AJ25" s="78" t="str">
        <f t="shared" si="55"/>
        <v>0</v>
      </c>
      <c r="AK25" s="78" t="str">
        <f t="shared" si="55"/>
        <v>0</v>
      </c>
      <c r="AL25" s="78" t="str">
        <f t="shared" si="55"/>
        <v>0</v>
      </c>
      <c r="AM25" s="78" t="str">
        <f t="shared" si="55"/>
        <v>0</v>
      </c>
      <c r="AN25" s="78" t="str">
        <f t="shared" si="55"/>
        <v>0</v>
      </c>
      <c r="AO25" s="78" t="str">
        <f t="shared" si="55"/>
        <v>0</v>
      </c>
      <c r="AP25" s="78" t="str">
        <f t="shared" si="55"/>
        <v>0</v>
      </c>
      <c r="AQ25" s="78" t="str">
        <f t="shared" si="55"/>
        <v>0</v>
      </c>
      <c r="AR25" s="78" t="str">
        <f t="shared" si="55"/>
        <v>0</v>
      </c>
      <c r="AS25" s="78" t="str">
        <f t="shared" si="55"/>
        <v>0</v>
      </c>
      <c r="AT25" s="78" t="str">
        <f t="shared" si="55"/>
        <v>0</v>
      </c>
      <c r="AU25" s="78" t="str">
        <f t="shared" si="55"/>
        <v>0</v>
      </c>
      <c r="AV25" s="78" t="str">
        <f t="shared" si="55"/>
        <v>0</v>
      </c>
      <c r="AW25" s="78" t="str">
        <f t="shared" si="55"/>
        <v>0</v>
      </c>
      <c r="AX25" s="78" t="str">
        <f t="shared" si="55"/>
        <v>0</v>
      </c>
      <c r="AY25" s="78" t="str">
        <f t="shared" si="55"/>
        <v>0</v>
      </c>
      <c r="AZ25" s="78" t="str">
        <f t="shared" si="55"/>
        <v>0</v>
      </c>
      <c r="BA25" s="78" t="str">
        <f t="shared" si="55"/>
        <v>0</v>
      </c>
      <c r="BB25" s="78" t="str">
        <f t="shared" si="55"/>
        <v>0</v>
      </c>
      <c r="BC25" s="78" t="str">
        <f t="shared" si="55"/>
        <v>0</v>
      </c>
      <c r="BD25" s="78" t="str">
        <f t="shared" si="55"/>
        <v>0</v>
      </c>
      <c r="BE25" s="78" t="str">
        <f t="shared" si="55"/>
        <v>0</v>
      </c>
      <c r="BF25" s="78" t="str">
        <f t="shared" si="55"/>
        <v>0</v>
      </c>
      <c r="BG25" s="78" t="str">
        <f t="shared" si="55"/>
        <v>0</v>
      </c>
      <c r="BH25" s="78" t="str">
        <f t="shared" si="55"/>
        <v>0</v>
      </c>
      <c r="BI25" s="78" t="str">
        <f t="shared" si="55"/>
        <v>0</v>
      </c>
      <c r="BJ25" s="78" t="str">
        <f t="shared" si="55"/>
        <v>0</v>
      </c>
      <c r="BK25" s="78" t="str">
        <f t="shared" si="55"/>
        <v>0</v>
      </c>
      <c r="BL25" s="78" t="str">
        <f t="shared" si="55"/>
        <v>0</v>
      </c>
      <c r="BM25" s="78" t="str">
        <f t="shared" si="55"/>
        <v>0</v>
      </c>
      <c r="BN25" s="78" t="str">
        <f t="shared" si="55"/>
        <v>0</v>
      </c>
      <c r="BO25" s="78" t="str">
        <f t="shared" si="55"/>
        <v>0</v>
      </c>
      <c r="BP25" s="78" t="str">
        <f t="shared" si="55"/>
        <v>0</v>
      </c>
      <c r="BQ25" s="78" t="str">
        <f t="shared" si="55"/>
        <v>0</v>
      </c>
      <c r="BR25" s="78" t="str">
        <f t="shared" si="55"/>
        <v>0</v>
      </c>
      <c r="BS25" s="78" t="str">
        <f t="shared" si="55"/>
        <v>0</v>
      </c>
      <c r="BT25" s="78" t="str">
        <f t="shared" si="55"/>
        <v>0</v>
      </c>
      <c r="BU25" s="78" t="str">
        <f t="shared" si="55"/>
        <v>0</v>
      </c>
      <c r="BV25" s="78" t="str">
        <f t="shared" si="55"/>
        <v>0</v>
      </c>
      <c r="BW25" s="78" t="str">
        <f t="shared" si="55"/>
        <v>0</v>
      </c>
      <c r="BX25" s="78" t="str">
        <f t="shared" si="55"/>
        <v>0</v>
      </c>
      <c r="BY25" s="78" t="str">
        <f t="shared" si="55"/>
        <v>0</v>
      </c>
      <c r="BZ25" s="78" t="str">
        <f t="shared" si="55"/>
        <v>0</v>
      </c>
      <c r="CA25" s="78" t="str">
        <f t="shared" si="55"/>
        <v>0</v>
      </c>
      <c r="CB25" s="78" t="str">
        <f t="shared" ref="CB25:EM25" si="56">IF(CB24=CA24,"1","0")</f>
        <v>0</v>
      </c>
      <c r="CC25" s="78" t="str">
        <f t="shared" si="56"/>
        <v>0</v>
      </c>
      <c r="CD25" s="78" t="str">
        <f t="shared" si="56"/>
        <v>0</v>
      </c>
      <c r="CE25" s="78" t="str">
        <f t="shared" si="56"/>
        <v>0</v>
      </c>
      <c r="CF25" s="78" t="str">
        <f t="shared" si="56"/>
        <v>0</v>
      </c>
      <c r="CG25" s="78" t="str">
        <f t="shared" si="56"/>
        <v>0</v>
      </c>
      <c r="CH25" s="78" t="str">
        <f t="shared" si="56"/>
        <v>0</v>
      </c>
      <c r="CI25" s="78" t="str">
        <f t="shared" si="56"/>
        <v>0</v>
      </c>
      <c r="CJ25" s="78" t="str">
        <f t="shared" si="56"/>
        <v>0</v>
      </c>
      <c r="CK25" s="78" t="str">
        <f t="shared" si="56"/>
        <v>0</v>
      </c>
      <c r="CL25" s="78" t="str">
        <f t="shared" si="56"/>
        <v>0</v>
      </c>
      <c r="CM25" s="78" t="str">
        <f t="shared" si="56"/>
        <v>0</v>
      </c>
      <c r="CN25" s="78" t="str">
        <f t="shared" si="56"/>
        <v>0</v>
      </c>
      <c r="CO25" s="78" t="str">
        <f t="shared" si="56"/>
        <v>0</v>
      </c>
      <c r="CP25" s="78" t="str">
        <f t="shared" si="56"/>
        <v>0</v>
      </c>
      <c r="CQ25" s="78" t="str">
        <f t="shared" si="56"/>
        <v>0</v>
      </c>
      <c r="CR25" s="78" t="str">
        <f t="shared" si="56"/>
        <v>0</v>
      </c>
      <c r="CS25" s="78" t="str">
        <f t="shared" si="56"/>
        <v>0</v>
      </c>
      <c r="CT25" s="78" t="str">
        <f t="shared" si="56"/>
        <v>0</v>
      </c>
      <c r="CU25" s="78" t="str">
        <f t="shared" si="56"/>
        <v>0</v>
      </c>
      <c r="CV25" s="78" t="str">
        <f t="shared" si="56"/>
        <v>0</v>
      </c>
      <c r="CW25" s="78" t="str">
        <f t="shared" si="56"/>
        <v>0</v>
      </c>
      <c r="CX25" s="78" t="str">
        <f t="shared" si="56"/>
        <v>0</v>
      </c>
      <c r="CY25" s="78" t="str">
        <f t="shared" si="56"/>
        <v>0</v>
      </c>
      <c r="CZ25" s="78" t="str">
        <f t="shared" si="56"/>
        <v>0</v>
      </c>
      <c r="DA25" s="78" t="str">
        <f t="shared" si="56"/>
        <v>0</v>
      </c>
      <c r="DB25" s="78" t="str">
        <f t="shared" si="56"/>
        <v>0</v>
      </c>
      <c r="DC25" s="78" t="str">
        <f t="shared" si="56"/>
        <v>0</v>
      </c>
      <c r="DD25" s="78" t="str">
        <f t="shared" si="56"/>
        <v>0</v>
      </c>
      <c r="DE25" s="78" t="str">
        <f t="shared" si="56"/>
        <v>0</v>
      </c>
      <c r="DF25" s="78" t="str">
        <f t="shared" si="56"/>
        <v>0</v>
      </c>
      <c r="DG25" s="78" t="str">
        <f t="shared" si="56"/>
        <v>0</v>
      </c>
      <c r="DH25" s="78" t="str">
        <f t="shared" si="56"/>
        <v>0</v>
      </c>
      <c r="DI25" s="78" t="str">
        <f t="shared" si="56"/>
        <v>0</v>
      </c>
      <c r="DJ25" s="78" t="str">
        <f t="shared" si="56"/>
        <v>0</v>
      </c>
      <c r="DK25" s="78" t="str">
        <f t="shared" si="56"/>
        <v>0</v>
      </c>
      <c r="DL25" s="78" t="str">
        <f t="shared" si="56"/>
        <v>0</v>
      </c>
      <c r="DM25" s="78" t="str">
        <f t="shared" si="56"/>
        <v>0</v>
      </c>
      <c r="DN25" s="78" t="str">
        <f t="shared" si="56"/>
        <v>0</v>
      </c>
      <c r="DO25" s="78" t="str">
        <f t="shared" si="56"/>
        <v>0</v>
      </c>
      <c r="DP25" s="78" t="str">
        <f t="shared" si="56"/>
        <v>0</v>
      </c>
      <c r="DQ25" s="78" t="str">
        <f t="shared" si="56"/>
        <v>0</v>
      </c>
      <c r="DR25" s="78" t="str">
        <f t="shared" si="56"/>
        <v>0</v>
      </c>
      <c r="DS25" s="78" t="str">
        <f t="shared" si="56"/>
        <v>0</v>
      </c>
      <c r="DT25" s="78" t="str">
        <f t="shared" si="56"/>
        <v>0</v>
      </c>
      <c r="DU25" s="78" t="str">
        <f t="shared" si="56"/>
        <v>0</v>
      </c>
      <c r="DV25" s="78" t="str">
        <f t="shared" si="56"/>
        <v>0</v>
      </c>
      <c r="DW25" s="78" t="str">
        <f t="shared" si="56"/>
        <v>0</v>
      </c>
      <c r="DX25" s="78" t="str">
        <f t="shared" si="56"/>
        <v>0</v>
      </c>
      <c r="DY25" s="78" t="str">
        <f t="shared" si="56"/>
        <v>0</v>
      </c>
      <c r="DZ25" s="78" t="str">
        <f t="shared" si="56"/>
        <v>0</v>
      </c>
      <c r="EA25" s="78" t="str">
        <f t="shared" si="56"/>
        <v>0</v>
      </c>
      <c r="EB25" s="78" t="str">
        <f t="shared" si="56"/>
        <v>0</v>
      </c>
      <c r="EC25" s="78" t="str">
        <f t="shared" si="56"/>
        <v>0</v>
      </c>
      <c r="ED25" s="78" t="str">
        <f t="shared" si="56"/>
        <v>0</v>
      </c>
      <c r="EE25" s="78" t="str">
        <f t="shared" si="56"/>
        <v>0</v>
      </c>
      <c r="EF25" s="78" t="str">
        <f t="shared" si="56"/>
        <v>0</v>
      </c>
      <c r="EG25" s="78" t="str">
        <f t="shared" si="56"/>
        <v>0</v>
      </c>
      <c r="EH25" s="78" t="str">
        <f t="shared" si="56"/>
        <v>0</v>
      </c>
      <c r="EI25" s="78" t="str">
        <f t="shared" si="56"/>
        <v>0</v>
      </c>
      <c r="EJ25" s="78" t="str">
        <f t="shared" si="56"/>
        <v>0</v>
      </c>
      <c r="EK25" s="78" t="str">
        <f t="shared" si="56"/>
        <v>0</v>
      </c>
      <c r="EL25" s="78" t="str">
        <f t="shared" si="56"/>
        <v>0</v>
      </c>
      <c r="EM25" s="78" t="str">
        <f t="shared" si="56"/>
        <v>0</v>
      </c>
      <c r="EN25" s="78" t="str">
        <f t="shared" ref="EN25:GE25" si="57">IF(EN24=EM24,"1","0")</f>
        <v>0</v>
      </c>
      <c r="EO25" s="78" t="str">
        <f t="shared" si="57"/>
        <v>0</v>
      </c>
      <c r="EP25" s="78" t="str">
        <f t="shared" si="57"/>
        <v>0</v>
      </c>
      <c r="EQ25" s="78" t="str">
        <f t="shared" si="57"/>
        <v>0</v>
      </c>
      <c r="ER25" s="78" t="str">
        <f t="shared" si="57"/>
        <v>0</v>
      </c>
      <c r="ES25" s="78" t="str">
        <f t="shared" si="57"/>
        <v>0</v>
      </c>
      <c r="ET25" s="78" t="str">
        <f t="shared" si="57"/>
        <v>0</v>
      </c>
      <c r="EU25" s="78" t="str">
        <f t="shared" si="57"/>
        <v>0</v>
      </c>
      <c r="EV25" s="78" t="str">
        <f t="shared" si="57"/>
        <v>0</v>
      </c>
      <c r="EW25" s="78" t="str">
        <f t="shared" si="57"/>
        <v>0</v>
      </c>
      <c r="EX25" s="78" t="str">
        <f t="shared" si="57"/>
        <v>0</v>
      </c>
      <c r="EY25" s="78" t="str">
        <f t="shared" si="57"/>
        <v>0</v>
      </c>
      <c r="EZ25" s="78" t="str">
        <f t="shared" si="57"/>
        <v>0</v>
      </c>
      <c r="FA25" s="78" t="str">
        <f t="shared" si="57"/>
        <v>0</v>
      </c>
      <c r="FB25" s="78" t="str">
        <f t="shared" si="57"/>
        <v>0</v>
      </c>
      <c r="FC25" s="78" t="str">
        <f t="shared" si="57"/>
        <v>0</v>
      </c>
      <c r="FD25" s="78" t="str">
        <f t="shared" si="57"/>
        <v>0</v>
      </c>
      <c r="FE25" s="78" t="str">
        <f t="shared" si="57"/>
        <v>0</v>
      </c>
      <c r="FF25" s="78" t="str">
        <f t="shared" si="57"/>
        <v>0</v>
      </c>
      <c r="FG25" s="78" t="str">
        <f t="shared" si="57"/>
        <v>0</v>
      </c>
      <c r="FH25" s="78" t="str">
        <f t="shared" si="57"/>
        <v>0</v>
      </c>
      <c r="FI25" s="78" t="str">
        <f t="shared" si="57"/>
        <v>0</v>
      </c>
      <c r="FJ25" s="78" t="str">
        <f t="shared" si="57"/>
        <v>0</v>
      </c>
      <c r="FK25" s="78" t="str">
        <f t="shared" si="57"/>
        <v>0</v>
      </c>
      <c r="FL25" s="78" t="str">
        <f t="shared" si="57"/>
        <v>0</v>
      </c>
      <c r="FM25" s="78" t="str">
        <f t="shared" si="57"/>
        <v>0</v>
      </c>
      <c r="FN25" s="78" t="str">
        <f t="shared" si="57"/>
        <v>0</v>
      </c>
      <c r="FO25" s="78" t="str">
        <f t="shared" si="57"/>
        <v>0</v>
      </c>
      <c r="FP25" s="78" t="str">
        <f t="shared" si="57"/>
        <v>0</v>
      </c>
      <c r="FQ25" s="78" t="str">
        <f t="shared" si="57"/>
        <v>0</v>
      </c>
      <c r="FR25" s="78" t="str">
        <f t="shared" si="57"/>
        <v>0</v>
      </c>
      <c r="FS25" s="78" t="str">
        <f t="shared" si="57"/>
        <v>0</v>
      </c>
      <c r="FT25" s="78" t="str">
        <f t="shared" si="57"/>
        <v>0</v>
      </c>
      <c r="FU25" s="78" t="str">
        <f t="shared" si="57"/>
        <v>0</v>
      </c>
      <c r="FV25" s="78" t="str">
        <f t="shared" si="57"/>
        <v>1</v>
      </c>
      <c r="FW25" s="78" t="str">
        <f t="shared" si="57"/>
        <v>1</v>
      </c>
      <c r="FX25" s="78" t="str">
        <f t="shared" si="57"/>
        <v>1</v>
      </c>
      <c r="FY25" s="78" t="str">
        <f t="shared" si="57"/>
        <v>1</v>
      </c>
      <c r="FZ25" s="78" t="str">
        <f t="shared" si="57"/>
        <v>1</v>
      </c>
      <c r="GA25" s="78" t="str">
        <f t="shared" si="57"/>
        <v>1</v>
      </c>
      <c r="GB25" s="78" t="str">
        <f t="shared" si="57"/>
        <v>1</v>
      </c>
      <c r="GC25" s="78" t="str">
        <f t="shared" si="57"/>
        <v>1</v>
      </c>
      <c r="GD25" s="78" t="str">
        <f t="shared" si="57"/>
        <v>1</v>
      </c>
      <c r="GE25" s="78" t="str">
        <f t="shared" si="57"/>
        <v>1</v>
      </c>
      <c r="GF25" s="78"/>
      <c r="GG25" s="78"/>
      <c r="GM25" s="78"/>
      <c r="GN25" s="79"/>
    </row>
    <row r="26" spans="2:197" s="75" customFormat="1" ht="20.100000000000001" hidden="1" customHeight="1" x14ac:dyDescent="0.25">
      <c r="B26" s="76"/>
      <c r="C26" s="77"/>
      <c r="D26" s="77"/>
      <c r="E26" s="77"/>
      <c r="F26" s="77"/>
      <c r="G26" s="78"/>
      <c r="H26" s="78"/>
      <c r="I26" s="78"/>
      <c r="J26" s="78"/>
      <c r="K26" s="78"/>
      <c r="L26" s="78"/>
      <c r="M26" s="78"/>
      <c r="N26" s="78"/>
      <c r="O26" s="78" t="str">
        <f>IF(O20&lt;&gt;"","1","0")</f>
        <v>1</v>
      </c>
      <c r="P26" s="78" t="str">
        <f t="shared" ref="P26:CA26" si="58">IF(P20&lt;&gt;"","1","0")</f>
        <v>1</v>
      </c>
      <c r="Q26" s="78" t="str">
        <f t="shared" si="58"/>
        <v>1</v>
      </c>
      <c r="R26" s="78" t="str">
        <f t="shared" si="58"/>
        <v>1</v>
      </c>
      <c r="S26" s="78" t="str">
        <f t="shared" si="58"/>
        <v>1</v>
      </c>
      <c r="T26" s="78" t="str">
        <f t="shared" si="58"/>
        <v>1</v>
      </c>
      <c r="U26" s="78" t="str">
        <f t="shared" si="58"/>
        <v>1</v>
      </c>
      <c r="V26" s="78" t="str">
        <f t="shared" si="58"/>
        <v>1</v>
      </c>
      <c r="W26" s="78" t="str">
        <f t="shared" si="58"/>
        <v>1</v>
      </c>
      <c r="X26" s="78" t="str">
        <f t="shared" si="58"/>
        <v>1</v>
      </c>
      <c r="Y26" s="78" t="str">
        <f t="shared" si="58"/>
        <v>1</v>
      </c>
      <c r="Z26" s="78" t="str">
        <f t="shared" si="58"/>
        <v>1</v>
      </c>
      <c r="AA26" s="78" t="str">
        <f t="shared" si="58"/>
        <v>1</v>
      </c>
      <c r="AB26" s="78" t="str">
        <f t="shared" si="58"/>
        <v>1</v>
      </c>
      <c r="AC26" s="78" t="str">
        <f t="shared" si="58"/>
        <v>1</v>
      </c>
      <c r="AD26" s="78" t="str">
        <f t="shared" si="58"/>
        <v>1</v>
      </c>
      <c r="AE26" s="78" t="str">
        <f t="shared" si="58"/>
        <v>1</v>
      </c>
      <c r="AF26" s="78" t="str">
        <f t="shared" si="58"/>
        <v>1</v>
      </c>
      <c r="AG26" s="78" t="str">
        <f t="shared" si="58"/>
        <v>1</v>
      </c>
      <c r="AH26" s="78" t="str">
        <f t="shared" si="58"/>
        <v>1</v>
      </c>
      <c r="AI26" s="78" t="str">
        <f t="shared" si="58"/>
        <v>1</v>
      </c>
      <c r="AJ26" s="78" t="str">
        <f t="shared" si="58"/>
        <v>1</v>
      </c>
      <c r="AK26" s="78" t="str">
        <f t="shared" si="58"/>
        <v>1</v>
      </c>
      <c r="AL26" s="78" t="str">
        <f t="shared" si="58"/>
        <v>1</v>
      </c>
      <c r="AM26" s="78" t="str">
        <f t="shared" si="58"/>
        <v>1</v>
      </c>
      <c r="AN26" s="78" t="str">
        <f t="shared" si="58"/>
        <v>1</v>
      </c>
      <c r="AO26" s="78" t="str">
        <f t="shared" si="58"/>
        <v>1</v>
      </c>
      <c r="AP26" s="78" t="str">
        <f t="shared" si="58"/>
        <v>1</v>
      </c>
      <c r="AQ26" s="78" t="str">
        <f t="shared" si="58"/>
        <v>1</v>
      </c>
      <c r="AR26" s="78" t="str">
        <f t="shared" si="58"/>
        <v>1</v>
      </c>
      <c r="AS26" s="78" t="str">
        <f t="shared" si="58"/>
        <v>1</v>
      </c>
      <c r="AT26" s="78" t="str">
        <f t="shared" si="58"/>
        <v>1</v>
      </c>
      <c r="AU26" s="78" t="str">
        <f t="shared" si="58"/>
        <v>1</v>
      </c>
      <c r="AV26" s="78" t="str">
        <f t="shared" si="58"/>
        <v>1</v>
      </c>
      <c r="AW26" s="78" t="str">
        <f t="shared" si="58"/>
        <v>1</v>
      </c>
      <c r="AX26" s="78" t="str">
        <f t="shared" si="58"/>
        <v>1</v>
      </c>
      <c r="AY26" s="78" t="str">
        <f t="shared" si="58"/>
        <v>1</v>
      </c>
      <c r="AZ26" s="78" t="str">
        <f t="shared" si="58"/>
        <v>1</v>
      </c>
      <c r="BA26" s="78" t="str">
        <f t="shared" si="58"/>
        <v>1</v>
      </c>
      <c r="BB26" s="78" t="str">
        <f t="shared" si="58"/>
        <v>1</v>
      </c>
      <c r="BC26" s="78" t="str">
        <f t="shared" si="58"/>
        <v>1</v>
      </c>
      <c r="BD26" s="78" t="str">
        <f t="shared" si="58"/>
        <v>1</v>
      </c>
      <c r="BE26" s="78" t="str">
        <f t="shared" si="58"/>
        <v>1</v>
      </c>
      <c r="BF26" s="78" t="str">
        <f t="shared" si="58"/>
        <v>1</v>
      </c>
      <c r="BG26" s="78" t="str">
        <f t="shared" si="58"/>
        <v>1</v>
      </c>
      <c r="BH26" s="78" t="str">
        <f t="shared" si="58"/>
        <v>1</v>
      </c>
      <c r="BI26" s="78" t="str">
        <f t="shared" si="58"/>
        <v>1</v>
      </c>
      <c r="BJ26" s="78" t="str">
        <f t="shared" si="58"/>
        <v>1</v>
      </c>
      <c r="BK26" s="78" t="str">
        <f t="shared" si="58"/>
        <v>1</v>
      </c>
      <c r="BL26" s="78" t="str">
        <f t="shared" si="58"/>
        <v>1</v>
      </c>
      <c r="BM26" s="78" t="str">
        <f t="shared" si="58"/>
        <v>1</v>
      </c>
      <c r="BN26" s="78" t="str">
        <f t="shared" si="58"/>
        <v>1</v>
      </c>
      <c r="BO26" s="78" t="str">
        <f t="shared" si="58"/>
        <v>1</v>
      </c>
      <c r="BP26" s="78" t="str">
        <f t="shared" si="58"/>
        <v>1</v>
      </c>
      <c r="BQ26" s="78" t="str">
        <f t="shared" si="58"/>
        <v>1</v>
      </c>
      <c r="BR26" s="78" t="str">
        <f t="shared" si="58"/>
        <v>1</v>
      </c>
      <c r="BS26" s="78" t="str">
        <f t="shared" si="58"/>
        <v>1</v>
      </c>
      <c r="BT26" s="78" t="str">
        <f t="shared" si="58"/>
        <v>1</v>
      </c>
      <c r="BU26" s="78" t="str">
        <f t="shared" si="58"/>
        <v>1</v>
      </c>
      <c r="BV26" s="78" t="str">
        <f t="shared" si="58"/>
        <v>1</v>
      </c>
      <c r="BW26" s="78" t="str">
        <f t="shared" si="58"/>
        <v>1</v>
      </c>
      <c r="BX26" s="78" t="str">
        <f t="shared" si="58"/>
        <v>1</v>
      </c>
      <c r="BY26" s="78" t="str">
        <f t="shared" si="58"/>
        <v>1</v>
      </c>
      <c r="BZ26" s="78" t="str">
        <f t="shared" si="58"/>
        <v>1</v>
      </c>
      <c r="CA26" s="78" t="str">
        <f t="shared" si="58"/>
        <v>1</v>
      </c>
      <c r="CB26" s="78" t="str">
        <f t="shared" ref="CB26:EM26" si="59">IF(CB20&lt;&gt;"","1","0")</f>
        <v>1</v>
      </c>
      <c r="CC26" s="78" t="str">
        <f t="shared" si="59"/>
        <v>1</v>
      </c>
      <c r="CD26" s="78" t="str">
        <f t="shared" si="59"/>
        <v>1</v>
      </c>
      <c r="CE26" s="78" t="str">
        <f t="shared" si="59"/>
        <v>1</v>
      </c>
      <c r="CF26" s="78" t="str">
        <f t="shared" si="59"/>
        <v>1</v>
      </c>
      <c r="CG26" s="78" t="str">
        <f t="shared" si="59"/>
        <v>1</v>
      </c>
      <c r="CH26" s="78" t="str">
        <f t="shared" si="59"/>
        <v>1</v>
      </c>
      <c r="CI26" s="78" t="str">
        <f t="shared" si="59"/>
        <v>1</v>
      </c>
      <c r="CJ26" s="78" t="str">
        <f t="shared" si="59"/>
        <v>1</v>
      </c>
      <c r="CK26" s="78" t="str">
        <f t="shared" si="59"/>
        <v>1</v>
      </c>
      <c r="CL26" s="78" t="str">
        <f t="shared" si="59"/>
        <v>1</v>
      </c>
      <c r="CM26" s="78" t="str">
        <f t="shared" si="59"/>
        <v>1</v>
      </c>
      <c r="CN26" s="78" t="str">
        <f t="shared" si="59"/>
        <v>1</v>
      </c>
      <c r="CO26" s="78" t="str">
        <f t="shared" si="59"/>
        <v>1</v>
      </c>
      <c r="CP26" s="78" t="str">
        <f t="shared" si="59"/>
        <v>1</v>
      </c>
      <c r="CQ26" s="78" t="str">
        <f t="shared" si="59"/>
        <v>1</v>
      </c>
      <c r="CR26" s="78" t="str">
        <f t="shared" si="59"/>
        <v>1</v>
      </c>
      <c r="CS26" s="78" t="str">
        <f t="shared" si="59"/>
        <v>1</v>
      </c>
      <c r="CT26" s="78" t="str">
        <f t="shared" si="59"/>
        <v>1</v>
      </c>
      <c r="CU26" s="78" t="str">
        <f t="shared" si="59"/>
        <v>1</v>
      </c>
      <c r="CV26" s="78" t="str">
        <f t="shared" si="59"/>
        <v>1</v>
      </c>
      <c r="CW26" s="78" t="str">
        <f t="shared" si="59"/>
        <v>1</v>
      </c>
      <c r="CX26" s="78" t="str">
        <f t="shared" si="59"/>
        <v>1</v>
      </c>
      <c r="CY26" s="78" t="str">
        <f t="shared" si="59"/>
        <v>1</v>
      </c>
      <c r="CZ26" s="78" t="str">
        <f t="shared" si="59"/>
        <v>1</v>
      </c>
      <c r="DA26" s="78" t="str">
        <f t="shared" si="59"/>
        <v>1</v>
      </c>
      <c r="DB26" s="78" t="str">
        <f t="shared" si="59"/>
        <v>1</v>
      </c>
      <c r="DC26" s="78" t="str">
        <f t="shared" si="59"/>
        <v>1</v>
      </c>
      <c r="DD26" s="78" t="str">
        <f t="shared" si="59"/>
        <v>1</v>
      </c>
      <c r="DE26" s="78" t="str">
        <f t="shared" si="59"/>
        <v>1</v>
      </c>
      <c r="DF26" s="78" t="str">
        <f t="shared" si="59"/>
        <v>1</v>
      </c>
      <c r="DG26" s="78" t="str">
        <f t="shared" si="59"/>
        <v>1</v>
      </c>
      <c r="DH26" s="78" t="str">
        <f t="shared" si="59"/>
        <v>1</v>
      </c>
      <c r="DI26" s="78" t="str">
        <f t="shared" si="59"/>
        <v>1</v>
      </c>
      <c r="DJ26" s="78" t="str">
        <f t="shared" si="59"/>
        <v>1</v>
      </c>
      <c r="DK26" s="78" t="str">
        <f t="shared" si="59"/>
        <v>1</v>
      </c>
      <c r="DL26" s="78" t="str">
        <f t="shared" si="59"/>
        <v>1</v>
      </c>
      <c r="DM26" s="78" t="str">
        <f t="shared" si="59"/>
        <v>1</v>
      </c>
      <c r="DN26" s="78" t="str">
        <f t="shared" si="59"/>
        <v>1</v>
      </c>
      <c r="DO26" s="78" t="str">
        <f t="shared" si="59"/>
        <v>1</v>
      </c>
      <c r="DP26" s="78" t="str">
        <f t="shared" si="59"/>
        <v>1</v>
      </c>
      <c r="DQ26" s="78" t="str">
        <f t="shared" si="59"/>
        <v>1</v>
      </c>
      <c r="DR26" s="78" t="str">
        <f t="shared" si="59"/>
        <v>1</v>
      </c>
      <c r="DS26" s="78" t="str">
        <f t="shared" si="59"/>
        <v>1</v>
      </c>
      <c r="DT26" s="78" t="str">
        <f t="shared" si="59"/>
        <v>1</v>
      </c>
      <c r="DU26" s="78" t="str">
        <f t="shared" si="59"/>
        <v>1</v>
      </c>
      <c r="DV26" s="78" t="str">
        <f t="shared" si="59"/>
        <v>1</v>
      </c>
      <c r="DW26" s="78" t="str">
        <f t="shared" si="59"/>
        <v>1</v>
      </c>
      <c r="DX26" s="78" t="str">
        <f t="shared" si="59"/>
        <v>1</v>
      </c>
      <c r="DY26" s="78" t="str">
        <f t="shared" si="59"/>
        <v>1</v>
      </c>
      <c r="DZ26" s="78" t="str">
        <f t="shared" si="59"/>
        <v>1</v>
      </c>
      <c r="EA26" s="78" t="str">
        <f t="shared" si="59"/>
        <v>1</v>
      </c>
      <c r="EB26" s="78" t="str">
        <f t="shared" si="59"/>
        <v>1</v>
      </c>
      <c r="EC26" s="78" t="str">
        <f t="shared" si="59"/>
        <v>1</v>
      </c>
      <c r="ED26" s="78" t="str">
        <f t="shared" si="59"/>
        <v>1</v>
      </c>
      <c r="EE26" s="78" t="str">
        <f t="shared" si="59"/>
        <v>1</v>
      </c>
      <c r="EF26" s="78" t="str">
        <f t="shared" si="59"/>
        <v>1</v>
      </c>
      <c r="EG26" s="78" t="str">
        <f t="shared" si="59"/>
        <v>1</v>
      </c>
      <c r="EH26" s="78" t="str">
        <f t="shared" si="59"/>
        <v>1</v>
      </c>
      <c r="EI26" s="78" t="str">
        <f t="shared" si="59"/>
        <v>1</v>
      </c>
      <c r="EJ26" s="78" t="str">
        <f t="shared" si="59"/>
        <v>1</v>
      </c>
      <c r="EK26" s="78" t="str">
        <f t="shared" si="59"/>
        <v>1</v>
      </c>
      <c r="EL26" s="78" t="str">
        <f t="shared" si="59"/>
        <v>1</v>
      </c>
      <c r="EM26" s="78" t="str">
        <f t="shared" si="59"/>
        <v>1</v>
      </c>
      <c r="EN26" s="78" t="str">
        <f t="shared" ref="EN26:GE26" si="60">IF(EN20&lt;&gt;"","1","0")</f>
        <v>1</v>
      </c>
      <c r="EO26" s="78" t="str">
        <f t="shared" si="60"/>
        <v>1</v>
      </c>
      <c r="EP26" s="78" t="str">
        <f t="shared" si="60"/>
        <v>1</v>
      </c>
      <c r="EQ26" s="78" t="str">
        <f t="shared" si="60"/>
        <v>1</v>
      </c>
      <c r="ER26" s="78" t="str">
        <f t="shared" si="60"/>
        <v>1</v>
      </c>
      <c r="ES26" s="78" t="str">
        <f t="shared" si="60"/>
        <v>1</v>
      </c>
      <c r="ET26" s="78" t="str">
        <f t="shared" si="60"/>
        <v>1</v>
      </c>
      <c r="EU26" s="78" t="str">
        <f t="shared" si="60"/>
        <v>1</v>
      </c>
      <c r="EV26" s="78" t="str">
        <f t="shared" si="60"/>
        <v>1</v>
      </c>
      <c r="EW26" s="78" t="str">
        <f t="shared" si="60"/>
        <v>1</v>
      </c>
      <c r="EX26" s="78" t="str">
        <f t="shared" si="60"/>
        <v>1</v>
      </c>
      <c r="EY26" s="78" t="str">
        <f t="shared" si="60"/>
        <v>1</v>
      </c>
      <c r="EZ26" s="78" t="str">
        <f t="shared" si="60"/>
        <v>1</v>
      </c>
      <c r="FA26" s="78" t="str">
        <f t="shared" si="60"/>
        <v>1</v>
      </c>
      <c r="FB26" s="78" t="str">
        <f t="shared" si="60"/>
        <v>1</v>
      </c>
      <c r="FC26" s="78" t="str">
        <f t="shared" si="60"/>
        <v>1</v>
      </c>
      <c r="FD26" s="78" t="str">
        <f t="shared" si="60"/>
        <v>1</v>
      </c>
      <c r="FE26" s="78" t="str">
        <f t="shared" si="60"/>
        <v>1</v>
      </c>
      <c r="FF26" s="78" t="str">
        <f t="shared" si="60"/>
        <v>1</v>
      </c>
      <c r="FG26" s="78" t="str">
        <f t="shared" si="60"/>
        <v>1</v>
      </c>
      <c r="FH26" s="78" t="str">
        <f t="shared" si="60"/>
        <v>1</v>
      </c>
      <c r="FI26" s="78" t="str">
        <f t="shared" si="60"/>
        <v>1</v>
      </c>
      <c r="FJ26" s="78" t="str">
        <f t="shared" si="60"/>
        <v>1</v>
      </c>
      <c r="FK26" s="78" t="str">
        <f t="shared" si="60"/>
        <v>1</v>
      </c>
      <c r="FL26" s="78" t="str">
        <f t="shared" si="60"/>
        <v>1</v>
      </c>
      <c r="FM26" s="78" t="str">
        <f t="shared" si="60"/>
        <v>1</v>
      </c>
      <c r="FN26" s="78" t="str">
        <f t="shared" si="60"/>
        <v>1</v>
      </c>
      <c r="FO26" s="78" t="str">
        <f t="shared" si="60"/>
        <v>1</v>
      </c>
      <c r="FP26" s="78" t="str">
        <f t="shared" si="60"/>
        <v>1</v>
      </c>
      <c r="FQ26" s="78" t="str">
        <f t="shared" si="60"/>
        <v>1</v>
      </c>
      <c r="FR26" s="78" t="str">
        <f t="shared" si="60"/>
        <v>1</v>
      </c>
      <c r="FS26" s="78" t="str">
        <f t="shared" si="60"/>
        <v>1</v>
      </c>
      <c r="FT26" s="78" t="str">
        <f t="shared" si="60"/>
        <v>1</v>
      </c>
      <c r="FU26" s="78" t="str">
        <f t="shared" si="60"/>
        <v>1</v>
      </c>
      <c r="FV26" s="78" t="str">
        <f t="shared" si="60"/>
        <v>1</v>
      </c>
      <c r="FW26" s="78" t="str">
        <f t="shared" si="60"/>
        <v>1</v>
      </c>
      <c r="FX26" s="78" t="str">
        <f t="shared" si="60"/>
        <v>1</v>
      </c>
      <c r="FY26" s="78" t="str">
        <f t="shared" si="60"/>
        <v>1</v>
      </c>
      <c r="FZ26" s="78" t="str">
        <f t="shared" si="60"/>
        <v>1</v>
      </c>
      <c r="GA26" s="78" t="str">
        <f t="shared" si="60"/>
        <v>1</v>
      </c>
      <c r="GB26" s="78" t="str">
        <f t="shared" si="60"/>
        <v>1</v>
      </c>
      <c r="GC26" s="78" t="str">
        <f t="shared" si="60"/>
        <v>1</v>
      </c>
      <c r="GD26" s="78" t="str">
        <f t="shared" si="60"/>
        <v>1</v>
      </c>
      <c r="GE26" s="78" t="str">
        <f t="shared" si="60"/>
        <v>1</v>
      </c>
      <c r="GF26" s="78"/>
      <c r="GG26" s="78"/>
      <c r="GM26" s="78"/>
      <c r="GN26" s="79"/>
    </row>
    <row r="27" spans="2:197" s="75" customFormat="1" ht="20.100000000000001" hidden="1" customHeight="1" x14ac:dyDescent="0.25">
      <c r="B27" s="76"/>
      <c r="C27" s="77"/>
      <c r="D27" s="77"/>
      <c r="E27" s="77"/>
      <c r="F27" s="77"/>
      <c r="G27" s="78"/>
      <c r="H27" s="78"/>
      <c r="I27" s="78"/>
      <c r="J27" s="78"/>
      <c r="K27" s="78"/>
      <c r="L27" s="78"/>
      <c r="M27" s="78"/>
      <c r="N27" s="78"/>
      <c r="O27" s="78">
        <f>O25+O26</f>
        <v>1</v>
      </c>
      <c r="P27" s="78">
        <f t="shared" ref="P27:CA27" si="61">P25+P26</f>
        <v>1</v>
      </c>
      <c r="Q27" s="78">
        <f t="shared" si="61"/>
        <v>1</v>
      </c>
      <c r="R27" s="78">
        <f t="shared" si="61"/>
        <v>1</v>
      </c>
      <c r="S27" s="78">
        <f t="shared" si="61"/>
        <v>1</v>
      </c>
      <c r="T27" s="78">
        <f t="shared" si="61"/>
        <v>1</v>
      </c>
      <c r="U27" s="78">
        <f t="shared" si="61"/>
        <v>1</v>
      </c>
      <c r="V27" s="78">
        <f t="shared" si="61"/>
        <v>1</v>
      </c>
      <c r="W27" s="78">
        <f t="shared" si="61"/>
        <v>1</v>
      </c>
      <c r="X27" s="78">
        <f t="shared" si="61"/>
        <v>1</v>
      </c>
      <c r="Y27" s="78">
        <f t="shared" si="61"/>
        <v>1</v>
      </c>
      <c r="Z27" s="78">
        <f t="shared" si="61"/>
        <v>1</v>
      </c>
      <c r="AA27" s="78">
        <f t="shared" si="61"/>
        <v>1</v>
      </c>
      <c r="AB27" s="78">
        <f t="shared" si="61"/>
        <v>1</v>
      </c>
      <c r="AC27" s="78">
        <f t="shared" si="61"/>
        <v>1</v>
      </c>
      <c r="AD27" s="78">
        <f t="shared" si="61"/>
        <v>1</v>
      </c>
      <c r="AE27" s="78">
        <f t="shared" si="61"/>
        <v>1</v>
      </c>
      <c r="AF27" s="78">
        <f t="shared" si="61"/>
        <v>1</v>
      </c>
      <c r="AG27" s="78">
        <f t="shared" si="61"/>
        <v>1</v>
      </c>
      <c r="AH27" s="78">
        <f t="shared" si="61"/>
        <v>1</v>
      </c>
      <c r="AI27" s="78">
        <f t="shared" si="61"/>
        <v>1</v>
      </c>
      <c r="AJ27" s="78">
        <f t="shared" si="61"/>
        <v>1</v>
      </c>
      <c r="AK27" s="78">
        <f t="shared" si="61"/>
        <v>1</v>
      </c>
      <c r="AL27" s="78">
        <f t="shared" si="61"/>
        <v>1</v>
      </c>
      <c r="AM27" s="78">
        <f t="shared" si="61"/>
        <v>1</v>
      </c>
      <c r="AN27" s="78">
        <f t="shared" si="61"/>
        <v>1</v>
      </c>
      <c r="AO27" s="78">
        <f t="shared" si="61"/>
        <v>1</v>
      </c>
      <c r="AP27" s="78">
        <f t="shared" si="61"/>
        <v>1</v>
      </c>
      <c r="AQ27" s="78">
        <f t="shared" si="61"/>
        <v>1</v>
      </c>
      <c r="AR27" s="78">
        <f t="shared" si="61"/>
        <v>1</v>
      </c>
      <c r="AS27" s="78">
        <f t="shared" si="61"/>
        <v>1</v>
      </c>
      <c r="AT27" s="78">
        <f t="shared" si="61"/>
        <v>1</v>
      </c>
      <c r="AU27" s="78">
        <f t="shared" si="61"/>
        <v>1</v>
      </c>
      <c r="AV27" s="78">
        <f t="shared" si="61"/>
        <v>1</v>
      </c>
      <c r="AW27" s="78">
        <f t="shared" si="61"/>
        <v>1</v>
      </c>
      <c r="AX27" s="78">
        <f t="shared" si="61"/>
        <v>1</v>
      </c>
      <c r="AY27" s="78">
        <f t="shared" si="61"/>
        <v>1</v>
      </c>
      <c r="AZ27" s="78">
        <f t="shared" si="61"/>
        <v>1</v>
      </c>
      <c r="BA27" s="78">
        <f t="shared" si="61"/>
        <v>1</v>
      </c>
      <c r="BB27" s="78">
        <f t="shared" si="61"/>
        <v>1</v>
      </c>
      <c r="BC27" s="78">
        <f t="shared" si="61"/>
        <v>1</v>
      </c>
      <c r="BD27" s="78">
        <f t="shared" si="61"/>
        <v>1</v>
      </c>
      <c r="BE27" s="78">
        <f t="shared" si="61"/>
        <v>1</v>
      </c>
      <c r="BF27" s="78">
        <f t="shared" si="61"/>
        <v>1</v>
      </c>
      <c r="BG27" s="78">
        <f t="shared" si="61"/>
        <v>1</v>
      </c>
      <c r="BH27" s="78">
        <f t="shared" si="61"/>
        <v>1</v>
      </c>
      <c r="BI27" s="78">
        <f t="shared" si="61"/>
        <v>1</v>
      </c>
      <c r="BJ27" s="78">
        <f t="shared" si="61"/>
        <v>1</v>
      </c>
      <c r="BK27" s="78">
        <f t="shared" si="61"/>
        <v>1</v>
      </c>
      <c r="BL27" s="78">
        <f t="shared" si="61"/>
        <v>1</v>
      </c>
      <c r="BM27" s="78">
        <f t="shared" si="61"/>
        <v>1</v>
      </c>
      <c r="BN27" s="78">
        <f t="shared" si="61"/>
        <v>1</v>
      </c>
      <c r="BO27" s="78">
        <f t="shared" si="61"/>
        <v>1</v>
      </c>
      <c r="BP27" s="78">
        <f t="shared" si="61"/>
        <v>1</v>
      </c>
      <c r="BQ27" s="78">
        <f t="shared" si="61"/>
        <v>1</v>
      </c>
      <c r="BR27" s="78">
        <f t="shared" si="61"/>
        <v>1</v>
      </c>
      <c r="BS27" s="78">
        <f t="shared" si="61"/>
        <v>1</v>
      </c>
      <c r="BT27" s="78">
        <f t="shared" si="61"/>
        <v>1</v>
      </c>
      <c r="BU27" s="78">
        <f t="shared" si="61"/>
        <v>1</v>
      </c>
      <c r="BV27" s="78">
        <f t="shared" si="61"/>
        <v>1</v>
      </c>
      <c r="BW27" s="78">
        <f t="shared" si="61"/>
        <v>1</v>
      </c>
      <c r="BX27" s="78">
        <f t="shared" si="61"/>
        <v>1</v>
      </c>
      <c r="BY27" s="78">
        <f t="shared" si="61"/>
        <v>1</v>
      </c>
      <c r="BZ27" s="78">
        <f t="shared" si="61"/>
        <v>1</v>
      </c>
      <c r="CA27" s="78">
        <f t="shared" si="61"/>
        <v>1</v>
      </c>
      <c r="CB27" s="78">
        <f t="shared" ref="CB27:EM27" si="62">CB25+CB26</f>
        <v>1</v>
      </c>
      <c r="CC27" s="78">
        <f t="shared" si="62"/>
        <v>1</v>
      </c>
      <c r="CD27" s="78">
        <f t="shared" si="62"/>
        <v>1</v>
      </c>
      <c r="CE27" s="78">
        <f t="shared" si="62"/>
        <v>1</v>
      </c>
      <c r="CF27" s="78">
        <f t="shared" si="62"/>
        <v>1</v>
      </c>
      <c r="CG27" s="78">
        <f t="shared" si="62"/>
        <v>1</v>
      </c>
      <c r="CH27" s="78">
        <f t="shared" si="62"/>
        <v>1</v>
      </c>
      <c r="CI27" s="78">
        <f t="shared" si="62"/>
        <v>1</v>
      </c>
      <c r="CJ27" s="78">
        <f t="shared" si="62"/>
        <v>1</v>
      </c>
      <c r="CK27" s="78">
        <f t="shared" si="62"/>
        <v>1</v>
      </c>
      <c r="CL27" s="78">
        <f t="shared" si="62"/>
        <v>1</v>
      </c>
      <c r="CM27" s="78">
        <f t="shared" si="62"/>
        <v>1</v>
      </c>
      <c r="CN27" s="78">
        <f t="shared" si="62"/>
        <v>1</v>
      </c>
      <c r="CO27" s="78">
        <f t="shared" si="62"/>
        <v>1</v>
      </c>
      <c r="CP27" s="78">
        <f t="shared" si="62"/>
        <v>1</v>
      </c>
      <c r="CQ27" s="78">
        <f t="shared" si="62"/>
        <v>1</v>
      </c>
      <c r="CR27" s="78">
        <f t="shared" si="62"/>
        <v>1</v>
      </c>
      <c r="CS27" s="78">
        <f t="shared" si="62"/>
        <v>1</v>
      </c>
      <c r="CT27" s="78">
        <f t="shared" si="62"/>
        <v>1</v>
      </c>
      <c r="CU27" s="78">
        <f t="shared" si="62"/>
        <v>1</v>
      </c>
      <c r="CV27" s="78">
        <f t="shared" si="62"/>
        <v>1</v>
      </c>
      <c r="CW27" s="78">
        <f t="shared" si="62"/>
        <v>1</v>
      </c>
      <c r="CX27" s="78">
        <f t="shared" si="62"/>
        <v>1</v>
      </c>
      <c r="CY27" s="78">
        <f t="shared" si="62"/>
        <v>1</v>
      </c>
      <c r="CZ27" s="78">
        <f t="shared" si="62"/>
        <v>1</v>
      </c>
      <c r="DA27" s="78">
        <f t="shared" si="62"/>
        <v>1</v>
      </c>
      <c r="DB27" s="78">
        <f t="shared" si="62"/>
        <v>1</v>
      </c>
      <c r="DC27" s="78">
        <f t="shared" si="62"/>
        <v>1</v>
      </c>
      <c r="DD27" s="78">
        <f t="shared" si="62"/>
        <v>1</v>
      </c>
      <c r="DE27" s="78">
        <f t="shared" si="62"/>
        <v>1</v>
      </c>
      <c r="DF27" s="78">
        <f t="shared" si="62"/>
        <v>1</v>
      </c>
      <c r="DG27" s="78">
        <f t="shared" si="62"/>
        <v>1</v>
      </c>
      <c r="DH27" s="78">
        <f t="shared" si="62"/>
        <v>1</v>
      </c>
      <c r="DI27" s="78">
        <f t="shared" si="62"/>
        <v>1</v>
      </c>
      <c r="DJ27" s="78">
        <f t="shared" si="62"/>
        <v>1</v>
      </c>
      <c r="DK27" s="78">
        <f t="shared" si="62"/>
        <v>1</v>
      </c>
      <c r="DL27" s="78">
        <f t="shared" si="62"/>
        <v>1</v>
      </c>
      <c r="DM27" s="78">
        <f t="shared" si="62"/>
        <v>1</v>
      </c>
      <c r="DN27" s="78">
        <f t="shared" si="62"/>
        <v>1</v>
      </c>
      <c r="DO27" s="78">
        <f t="shared" si="62"/>
        <v>1</v>
      </c>
      <c r="DP27" s="78">
        <f t="shared" si="62"/>
        <v>1</v>
      </c>
      <c r="DQ27" s="78">
        <f t="shared" si="62"/>
        <v>1</v>
      </c>
      <c r="DR27" s="78">
        <f t="shared" si="62"/>
        <v>1</v>
      </c>
      <c r="DS27" s="78">
        <f t="shared" si="62"/>
        <v>1</v>
      </c>
      <c r="DT27" s="78">
        <f t="shared" si="62"/>
        <v>1</v>
      </c>
      <c r="DU27" s="78">
        <f t="shared" si="62"/>
        <v>1</v>
      </c>
      <c r="DV27" s="78">
        <f t="shared" si="62"/>
        <v>1</v>
      </c>
      <c r="DW27" s="78">
        <f t="shared" si="62"/>
        <v>1</v>
      </c>
      <c r="DX27" s="78">
        <f t="shared" si="62"/>
        <v>1</v>
      </c>
      <c r="DY27" s="78">
        <f t="shared" si="62"/>
        <v>1</v>
      </c>
      <c r="DZ27" s="78">
        <f t="shared" si="62"/>
        <v>1</v>
      </c>
      <c r="EA27" s="78">
        <f t="shared" si="62"/>
        <v>1</v>
      </c>
      <c r="EB27" s="78">
        <f t="shared" si="62"/>
        <v>1</v>
      </c>
      <c r="EC27" s="78">
        <f t="shared" si="62"/>
        <v>1</v>
      </c>
      <c r="ED27" s="78">
        <f t="shared" si="62"/>
        <v>1</v>
      </c>
      <c r="EE27" s="78">
        <f t="shared" si="62"/>
        <v>1</v>
      </c>
      <c r="EF27" s="78">
        <f t="shared" si="62"/>
        <v>1</v>
      </c>
      <c r="EG27" s="78">
        <f t="shared" si="62"/>
        <v>1</v>
      </c>
      <c r="EH27" s="78">
        <f t="shared" si="62"/>
        <v>1</v>
      </c>
      <c r="EI27" s="78">
        <f t="shared" si="62"/>
        <v>1</v>
      </c>
      <c r="EJ27" s="78">
        <f t="shared" si="62"/>
        <v>1</v>
      </c>
      <c r="EK27" s="78">
        <f t="shared" si="62"/>
        <v>1</v>
      </c>
      <c r="EL27" s="78">
        <f t="shared" si="62"/>
        <v>1</v>
      </c>
      <c r="EM27" s="78">
        <f t="shared" si="62"/>
        <v>1</v>
      </c>
      <c r="EN27" s="78">
        <f t="shared" ref="EN27:GE27" si="63">EN25+EN26</f>
        <v>1</v>
      </c>
      <c r="EO27" s="78">
        <f t="shared" si="63"/>
        <v>1</v>
      </c>
      <c r="EP27" s="78">
        <f t="shared" si="63"/>
        <v>1</v>
      </c>
      <c r="EQ27" s="78">
        <f t="shared" si="63"/>
        <v>1</v>
      </c>
      <c r="ER27" s="78">
        <f t="shared" si="63"/>
        <v>1</v>
      </c>
      <c r="ES27" s="78">
        <f t="shared" si="63"/>
        <v>1</v>
      </c>
      <c r="ET27" s="78">
        <f t="shared" si="63"/>
        <v>1</v>
      </c>
      <c r="EU27" s="78">
        <f t="shared" si="63"/>
        <v>1</v>
      </c>
      <c r="EV27" s="78">
        <f t="shared" si="63"/>
        <v>1</v>
      </c>
      <c r="EW27" s="78">
        <f t="shared" si="63"/>
        <v>1</v>
      </c>
      <c r="EX27" s="78">
        <f t="shared" si="63"/>
        <v>1</v>
      </c>
      <c r="EY27" s="78">
        <f t="shared" si="63"/>
        <v>1</v>
      </c>
      <c r="EZ27" s="78">
        <f t="shared" si="63"/>
        <v>1</v>
      </c>
      <c r="FA27" s="78">
        <f t="shared" si="63"/>
        <v>1</v>
      </c>
      <c r="FB27" s="78">
        <f t="shared" si="63"/>
        <v>1</v>
      </c>
      <c r="FC27" s="78">
        <f t="shared" si="63"/>
        <v>1</v>
      </c>
      <c r="FD27" s="78">
        <f t="shared" si="63"/>
        <v>1</v>
      </c>
      <c r="FE27" s="78">
        <f t="shared" si="63"/>
        <v>1</v>
      </c>
      <c r="FF27" s="78">
        <f t="shared" si="63"/>
        <v>1</v>
      </c>
      <c r="FG27" s="78">
        <f t="shared" si="63"/>
        <v>1</v>
      </c>
      <c r="FH27" s="78">
        <f t="shared" si="63"/>
        <v>1</v>
      </c>
      <c r="FI27" s="78">
        <f t="shared" si="63"/>
        <v>1</v>
      </c>
      <c r="FJ27" s="78">
        <f t="shared" si="63"/>
        <v>1</v>
      </c>
      <c r="FK27" s="78">
        <f t="shared" si="63"/>
        <v>1</v>
      </c>
      <c r="FL27" s="78">
        <f t="shared" si="63"/>
        <v>1</v>
      </c>
      <c r="FM27" s="78">
        <f t="shared" si="63"/>
        <v>1</v>
      </c>
      <c r="FN27" s="78">
        <f t="shared" si="63"/>
        <v>1</v>
      </c>
      <c r="FO27" s="78">
        <f t="shared" si="63"/>
        <v>1</v>
      </c>
      <c r="FP27" s="78">
        <f t="shared" si="63"/>
        <v>1</v>
      </c>
      <c r="FQ27" s="78">
        <f t="shared" si="63"/>
        <v>1</v>
      </c>
      <c r="FR27" s="78">
        <f t="shared" si="63"/>
        <v>1</v>
      </c>
      <c r="FS27" s="78">
        <f t="shared" si="63"/>
        <v>1</v>
      </c>
      <c r="FT27" s="78">
        <f t="shared" si="63"/>
        <v>1</v>
      </c>
      <c r="FU27" s="78">
        <f t="shared" si="63"/>
        <v>1</v>
      </c>
      <c r="FV27" s="78">
        <f t="shared" si="63"/>
        <v>2</v>
      </c>
      <c r="FW27" s="78">
        <f t="shared" si="63"/>
        <v>2</v>
      </c>
      <c r="FX27" s="78">
        <f t="shared" si="63"/>
        <v>2</v>
      </c>
      <c r="FY27" s="78">
        <f t="shared" si="63"/>
        <v>2</v>
      </c>
      <c r="FZ27" s="78">
        <f t="shared" si="63"/>
        <v>2</v>
      </c>
      <c r="GA27" s="78">
        <f t="shared" si="63"/>
        <v>2</v>
      </c>
      <c r="GB27" s="78">
        <f t="shared" si="63"/>
        <v>2</v>
      </c>
      <c r="GC27" s="78">
        <f t="shared" si="63"/>
        <v>2</v>
      </c>
      <c r="GD27" s="78">
        <f t="shared" si="63"/>
        <v>2</v>
      </c>
      <c r="GE27" s="78">
        <f t="shared" si="63"/>
        <v>2</v>
      </c>
      <c r="GF27" s="78"/>
      <c r="GG27" s="78"/>
      <c r="GM27" s="78"/>
      <c r="GN27" s="79"/>
    </row>
    <row r="28" spans="2:197" ht="5.0999999999999996" customHeight="1" thickBot="1" x14ac:dyDescent="0.3">
      <c r="B28" s="15"/>
      <c r="C28" s="5"/>
      <c r="D28" s="5"/>
      <c r="E28" s="5"/>
      <c r="F28" s="5"/>
      <c r="G28" s="5"/>
      <c r="H28" s="4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4"/>
      <c r="BG28" s="5"/>
      <c r="BH28" s="5"/>
      <c r="BI28" s="5"/>
      <c r="BJ28" s="5"/>
      <c r="BK28" s="5"/>
      <c r="BL28" s="5"/>
      <c r="BM28" s="5"/>
      <c r="BN28" s="5"/>
      <c r="BO28" s="5"/>
      <c r="BP28" s="4"/>
      <c r="BQ28" s="5"/>
      <c r="BR28" s="5"/>
      <c r="BS28" s="5"/>
      <c r="BT28" s="5"/>
      <c r="BU28" s="5"/>
      <c r="BV28" s="5"/>
      <c r="BW28" s="5"/>
      <c r="BX28" s="5"/>
      <c r="BY28" s="5"/>
      <c r="BZ28" s="4"/>
      <c r="CA28" s="5"/>
      <c r="CB28" s="5"/>
      <c r="CC28" s="5"/>
      <c r="CD28" s="5"/>
      <c r="CE28" s="5"/>
      <c r="CF28" s="5"/>
      <c r="CG28" s="5"/>
      <c r="CH28" s="5"/>
      <c r="CI28" s="5"/>
      <c r="CJ28" s="4"/>
      <c r="CK28" s="5"/>
      <c r="CL28" s="5"/>
      <c r="CM28" s="5"/>
      <c r="CN28" s="5"/>
      <c r="CO28" s="5"/>
      <c r="CP28" s="5"/>
      <c r="CQ28" s="5"/>
      <c r="CR28" s="5"/>
      <c r="CS28" s="5"/>
      <c r="CT28" s="4"/>
      <c r="CU28" s="5"/>
      <c r="CV28" s="5"/>
      <c r="CW28" s="5"/>
      <c r="CX28" s="5"/>
      <c r="CY28" s="5"/>
      <c r="CZ28" s="5"/>
      <c r="DA28" s="5"/>
      <c r="DB28" s="5"/>
      <c r="DC28" s="5"/>
      <c r="DD28" s="4"/>
      <c r="DE28" s="5"/>
      <c r="DF28" s="5"/>
      <c r="DG28" s="5"/>
      <c r="DH28" s="5"/>
      <c r="DI28" s="5"/>
      <c r="DJ28" s="5"/>
      <c r="DK28" s="5"/>
      <c r="DL28" s="5"/>
      <c r="DM28" s="5"/>
      <c r="DN28" s="4"/>
      <c r="DO28" s="5"/>
      <c r="DP28" s="5"/>
      <c r="DQ28" s="5"/>
      <c r="DR28" s="5"/>
      <c r="DS28" s="5"/>
      <c r="DT28" s="5"/>
      <c r="DU28" s="5"/>
      <c r="DV28" s="5"/>
      <c r="DW28" s="5"/>
      <c r="DX28" s="4"/>
      <c r="DY28" s="5"/>
      <c r="DZ28" s="5"/>
      <c r="EA28" s="5"/>
      <c r="EB28" s="5"/>
      <c r="EC28" s="5"/>
      <c r="ED28" s="5"/>
      <c r="EE28" s="5"/>
      <c r="EF28" s="5"/>
      <c r="EG28" s="5"/>
      <c r="EH28" s="4"/>
      <c r="EI28" s="5"/>
      <c r="EJ28" s="5"/>
      <c r="EK28" s="5"/>
      <c r="EL28" s="5"/>
      <c r="EM28" s="5"/>
      <c r="EN28" s="5"/>
      <c r="EO28" s="5"/>
      <c r="EP28" s="5"/>
      <c r="EQ28" s="5"/>
      <c r="ER28" s="4"/>
      <c r="ES28" s="5"/>
      <c r="ET28" s="5"/>
      <c r="EU28" s="5"/>
      <c r="EV28" s="5"/>
      <c r="EW28" s="5"/>
      <c r="EX28" s="5"/>
      <c r="EY28" s="5"/>
      <c r="EZ28" s="5"/>
      <c r="FA28" s="5"/>
      <c r="FB28" s="4"/>
      <c r="FC28" s="5"/>
      <c r="FD28" s="5"/>
      <c r="FE28" s="5"/>
      <c r="FF28" s="5"/>
      <c r="FG28" s="5"/>
      <c r="FH28" s="5"/>
      <c r="FI28" s="5"/>
      <c r="FJ28" s="5"/>
      <c r="FK28" s="5"/>
      <c r="FL28" s="4"/>
      <c r="FM28" s="5"/>
      <c r="FN28" s="5"/>
      <c r="FO28" s="5"/>
      <c r="FP28" s="5"/>
      <c r="FQ28" s="5"/>
      <c r="FR28" s="5"/>
      <c r="FS28" s="5"/>
      <c r="FT28" s="5"/>
      <c r="FU28" s="5"/>
      <c r="FV28" s="4"/>
      <c r="FW28" s="5"/>
      <c r="FX28" s="5"/>
      <c r="FY28" s="5"/>
      <c r="FZ28" s="5"/>
      <c r="GA28" s="5"/>
      <c r="GB28" s="5"/>
      <c r="GC28" s="5"/>
      <c r="GD28" s="5"/>
      <c r="GE28" s="5"/>
      <c r="GF28" s="4"/>
      <c r="GG28" s="5"/>
      <c r="GH28" s="5"/>
      <c r="GI28" s="5"/>
      <c r="GJ28" s="5"/>
      <c r="GM28" s="5"/>
      <c r="GN28" s="14"/>
    </row>
    <row r="29" spans="2:197" ht="8.4499999999999993" customHeight="1" thickTop="1" x14ac:dyDescent="0.25">
      <c r="B29" s="15"/>
      <c r="C29" s="160" t="s">
        <v>54</v>
      </c>
      <c r="D29" s="161"/>
      <c r="E29" s="161"/>
      <c r="F29" s="125">
        <v>0.43333333333333335</v>
      </c>
      <c r="G29" s="126"/>
      <c r="H29" s="126"/>
      <c r="I29" s="126"/>
      <c r="J29" s="126"/>
      <c r="K29" s="126"/>
      <c r="L29" s="5"/>
      <c r="M29" s="104" t="s">
        <v>6</v>
      </c>
      <c r="N29" s="179"/>
      <c r="O29" s="179"/>
      <c r="P29" s="179"/>
      <c r="Q29" s="179"/>
      <c r="R29" s="179"/>
      <c r="S29" s="179"/>
      <c r="T29" s="179"/>
      <c r="U29" s="179"/>
      <c r="V29" s="179"/>
      <c r="W29" s="179"/>
      <c r="X29" s="179"/>
      <c r="Y29" s="169">
        <f>IF(H20&lt;&gt;"",MAX(H20:GE20),"")</f>
        <v>210</v>
      </c>
      <c r="Z29" s="172"/>
      <c r="AA29" s="172"/>
      <c r="AB29" s="172"/>
      <c r="AC29" s="172"/>
      <c r="AD29" s="170"/>
      <c r="AE29" s="171"/>
      <c r="AF29" s="5"/>
      <c r="AG29" s="104" t="s">
        <v>77</v>
      </c>
      <c r="AH29" s="94"/>
      <c r="AI29" s="94"/>
      <c r="AJ29" s="94"/>
      <c r="AK29" s="94"/>
      <c r="AL29" s="94"/>
      <c r="AM29" s="94"/>
      <c r="AN29" s="94"/>
      <c r="AO29" s="94"/>
      <c r="AP29" s="94"/>
      <c r="AQ29" s="94"/>
      <c r="AR29" s="94"/>
      <c r="AS29" s="169">
        <f>IF(H20&lt;&gt;"",COUNTIF(H20:GE20,"&gt;=100")/2,"")</f>
        <v>19</v>
      </c>
      <c r="AT29" s="172"/>
      <c r="AU29" s="172"/>
      <c r="AV29" s="172"/>
      <c r="AW29" s="172"/>
      <c r="AX29" s="170"/>
      <c r="AY29" s="171"/>
      <c r="AZ29" s="5"/>
      <c r="BA29" s="160" t="s">
        <v>55</v>
      </c>
      <c r="BB29" s="161"/>
      <c r="BC29" s="161"/>
      <c r="BD29" s="173" t="str">
        <f>IF(BF30&lt;&gt;"",F29+(25*(1/(24*60))),"")</f>
        <v/>
      </c>
      <c r="BE29" s="174"/>
      <c r="BF29" s="174"/>
      <c r="BG29" s="174"/>
      <c r="BH29" s="174"/>
      <c r="BI29" s="175"/>
      <c r="BJ29" s="5"/>
      <c r="BK29" s="104" t="s">
        <v>55</v>
      </c>
      <c r="BL29" s="105"/>
      <c r="BM29" s="106"/>
      <c r="BN29" s="173" t="str">
        <f>IF(BP30&lt;&gt;"",$F29+(30*(1/(24*60))),"")</f>
        <v/>
      </c>
      <c r="BO29" s="174"/>
      <c r="BP29" s="174"/>
      <c r="BQ29" s="174"/>
      <c r="BR29" s="174"/>
      <c r="BS29" s="175"/>
      <c r="BT29" s="5"/>
      <c r="BU29" s="104" t="s">
        <v>55</v>
      </c>
      <c r="BV29" s="105"/>
      <c r="BW29" s="106"/>
      <c r="BX29" s="173" t="str">
        <f>IF(BZ30&lt;&gt;"",$F29+(35*(1/(24*60))),"")</f>
        <v/>
      </c>
      <c r="BY29" s="174"/>
      <c r="BZ29" s="174"/>
      <c r="CA29" s="174"/>
      <c r="CB29" s="174"/>
      <c r="CC29" s="175"/>
      <c r="CD29" s="5"/>
      <c r="CE29" s="104" t="s">
        <v>55</v>
      </c>
      <c r="CF29" s="105"/>
      <c r="CG29" s="106"/>
      <c r="CH29" s="173" t="str">
        <f>IF(CJ30&lt;&gt;"",$F29+(40*(1/(24*60))),"")</f>
        <v/>
      </c>
      <c r="CI29" s="174"/>
      <c r="CJ29" s="174"/>
      <c r="CK29" s="174"/>
      <c r="CL29" s="174"/>
      <c r="CM29" s="175"/>
      <c r="CN29" s="5"/>
      <c r="CO29" s="104" t="s">
        <v>55</v>
      </c>
      <c r="CP29" s="105"/>
      <c r="CQ29" s="106"/>
      <c r="CR29" s="173" t="str">
        <f>IF(CT30&lt;&gt;"",$F29+(45*(1/(24*60))),"")</f>
        <v/>
      </c>
      <c r="CS29" s="174"/>
      <c r="CT29" s="174"/>
      <c r="CU29" s="174"/>
      <c r="CV29" s="174"/>
      <c r="CW29" s="175"/>
      <c r="CX29" s="5"/>
      <c r="CY29" s="104" t="s">
        <v>55</v>
      </c>
      <c r="CZ29" s="105"/>
      <c r="DA29" s="106"/>
      <c r="DB29" s="173" t="str">
        <f>IF(DD30&lt;&gt;"",$F29+(50*(1/(24*60))),"")</f>
        <v/>
      </c>
      <c r="DC29" s="174"/>
      <c r="DD29" s="174"/>
      <c r="DE29" s="174"/>
      <c r="DF29" s="174"/>
      <c r="DG29" s="175"/>
      <c r="DH29" s="5"/>
      <c r="DI29" s="104" t="s">
        <v>55</v>
      </c>
      <c r="DJ29" s="105"/>
      <c r="DK29" s="106"/>
      <c r="DL29" s="173" t="str">
        <f>IF(DN30&lt;&gt;"",$F29+(55*(1/(24*60))),"")</f>
        <v/>
      </c>
      <c r="DM29" s="174"/>
      <c r="DN29" s="174"/>
      <c r="DO29" s="174"/>
      <c r="DP29" s="174"/>
      <c r="DQ29" s="175"/>
      <c r="DR29" s="5"/>
      <c r="DS29" s="104" t="s">
        <v>55</v>
      </c>
      <c r="DT29" s="105"/>
      <c r="DU29" s="106"/>
      <c r="DV29" s="173" t="str">
        <f>IF(DX30&lt;&gt;"",$F29+(60*(1/(24*60))),"")</f>
        <v/>
      </c>
      <c r="DW29" s="174"/>
      <c r="DX29" s="174"/>
      <c r="DY29" s="174"/>
      <c r="DZ29" s="174"/>
      <c r="EA29" s="175"/>
      <c r="EB29" s="5"/>
      <c r="EC29" s="104" t="s">
        <v>55</v>
      </c>
      <c r="ED29" s="105"/>
      <c r="EE29" s="106"/>
      <c r="EF29" s="173" t="str">
        <f>IF(EH30&lt;&gt;"",$F29+(65*(1/(24*60))),"")</f>
        <v/>
      </c>
      <c r="EG29" s="174"/>
      <c r="EH29" s="174"/>
      <c r="EI29" s="174"/>
      <c r="EJ29" s="174"/>
      <c r="EK29" s="175"/>
      <c r="EL29" s="5"/>
      <c r="EM29" s="104" t="s">
        <v>55</v>
      </c>
      <c r="EN29" s="105"/>
      <c r="EO29" s="106"/>
      <c r="EP29" s="173" t="str">
        <f>IF(ER30&lt;&gt;"",$F29+(70*(1/(24*60))),"")</f>
        <v/>
      </c>
      <c r="EQ29" s="174"/>
      <c r="ER29" s="174"/>
      <c r="ES29" s="174"/>
      <c r="ET29" s="174"/>
      <c r="EU29" s="175"/>
      <c r="EW29" s="104" t="s">
        <v>55</v>
      </c>
      <c r="EX29" s="105"/>
      <c r="EY29" s="106"/>
      <c r="EZ29" s="173" t="str">
        <f>IF(FB30&lt;&gt;"",$F29+(75*(1/(24*60))),"")</f>
        <v/>
      </c>
      <c r="FA29" s="174"/>
      <c r="FB29" s="174"/>
      <c r="FC29" s="174"/>
      <c r="FD29" s="174"/>
      <c r="FE29" s="175"/>
      <c r="FG29" s="104" t="s">
        <v>55</v>
      </c>
      <c r="FH29" s="105"/>
      <c r="FI29" s="106"/>
      <c r="FJ29" s="173" t="str">
        <f>IF(FL30&lt;&gt;"",$F29+(80*(1/(24*60))),"")</f>
        <v/>
      </c>
      <c r="FK29" s="174"/>
      <c r="FL29" s="174"/>
      <c r="FM29" s="174"/>
      <c r="FN29" s="174"/>
      <c r="FO29" s="175"/>
      <c r="FQ29" s="104" t="s">
        <v>55</v>
      </c>
      <c r="FR29" s="105"/>
      <c r="FS29" s="106"/>
      <c r="FT29" s="173" t="str">
        <f>IF(FV30&lt;&gt;"",$F29+(85*(1/(24*60))),"")</f>
        <v/>
      </c>
      <c r="FU29" s="174"/>
      <c r="FV29" s="174"/>
      <c r="FW29" s="174"/>
      <c r="FX29" s="174"/>
      <c r="FY29" s="175"/>
      <c r="GA29" s="104" t="s">
        <v>55</v>
      </c>
      <c r="GB29" s="105"/>
      <c r="GC29" s="106"/>
      <c r="GD29" s="173" t="str">
        <f>IF(GF30&lt;&gt;"",$F29+(90*(1/(24*60))),"")</f>
        <v/>
      </c>
      <c r="GE29" s="174"/>
      <c r="GF29" s="174"/>
      <c r="GG29" s="174"/>
      <c r="GH29" s="174"/>
      <c r="GI29" s="175"/>
      <c r="GJ29" s="51"/>
      <c r="GK29" s="176" t="s">
        <v>12</v>
      </c>
      <c r="GL29" s="177"/>
      <c r="GM29" s="177"/>
      <c r="GN29" s="178"/>
      <c r="GO29" s="51"/>
    </row>
    <row r="30" spans="2:197" ht="8.4499999999999993" customHeight="1" x14ac:dyDescent="0.25">
      <c r="B30" s="15"/>
      <c r="C30" s="151" t="s">
        <v>33</v>
      </c>
      <c r="D30" s="152"/>
      <c r="E30" s="152"/>
      <c r="F30" s="152"/>
      <c r="G30" s="152"/>
      <c r="H30" s="112"/>
      <c r="I30" s="112"/>
      <c r="J30" s="113"/>
      <c r="K30" s="113"/>
      <c r="M30" s="104" t="s">
        <v>65</v>
      </c>
      <c r="N30" s="94"/>
      <c r="O30" s="94"/>
      <c r="P30" s="94"/>
      <c r="Q30" s="94"/>
      <c r="R30" s="94"/>
      <c r="S30" s="94"/>
      <c r="T30" s="94"/>
      <c r="U30" s="94"/>
      <c r="V30" s="94"/>
      <c r="W30" s="94"/>
      <c r="X30" s="94"/>
      <c r="Y30" s="169">
        <f>IF(H20&lt;&gt;"",AVERAGE(H20:GE20),"")</f>
        <v>38.344444444444441</v>
      </c>
      <c r="Z30" s="172"/>
      <c r="AA30" s="172"/>
      <c r="AB30" s="172"/>
      <c r="AC30" s="172"/>
      <c r="AD30" s="170"/>
      <c r="AE30" s="171"/>
      <c r="AG30" s="104" t="s">
        <v>78</v>
      </c>
      <c r="AH30" s="94"/>
      <c r="AI30" s="94"/>
      <c r="AJ30" s="94"/>
      <c r="AK30" s="94"/>
      <c r="AL30" s="94"/>
      <c r="AM30" s="94"/>
      <c r="AN30" s="94"/>
      <c r="AO30" s="94"/>
      <c r="AP30" s="94"/>
      <c r="AQ30" s="94"/>
      <c r="AR30" s="94"/>
      <c r="AS30" s="169">
        <f>IF(H20&lt;&gt;"",COUNTIF(H20:GE20,"&gt;=110")/2,"")</f>
        <v>19</v>
      </c>
      <c r="AT30" s="172"/>
      <c r="AU30" s="172"/>
      <c r="AV30" s="172"/>
      <c r="AW30" s="172"/>
      <c r="AX30" s="170"/>
      <c r="AY30" s="171"/>
      <c r="BA30" s="151" t="s">
        <v>33</v>
      </c>
      <c r="BB30" s="152"/>
      <c r="BC30" s="152"/>
      <c r="BD30" s="152"/>
      <c r="BE30" s="152"/>
      <c r="BF30" s="112"/>
      <c r="BG30" s="112"/>
      <c r="BH30" s="113"/>
      <c r="BI30" s="113"/>
      <c r="BK30" s="151" t="s">
        <v>33</v>
      </c>
      <c r="BL30" s="152"/>
      <c r="BM30" s="152"/>
      <c r="BN30" s="152"/>
      <c r="BO30" s="152"/>
      <c r="BP30" s="112"/>
      <c r="BQ30" s="112"/>
      <c r="BR30" s="113"/>
      <c r="BS30" s="113"/>
      <c r="BU30" s="151" t="s">
        <v>33</v>
      </c>
      <c r="BV30" s="152"/>
      <c r="BW30" s="152"/>
      <c r="BX30" s="152"/>
      <c r="BY30" s="152"/>
      <c r="BZ30" s="112"/>
      <c r="CA30" s="112"/>
      <c r="CB30" s="113"/>
      <c r="CC30" s="113"/>
      <c r="CE30" s="151" t="s">
        <v>33</v>
      </c>
      <c r="CF30" s="152"/>
      <c r="CG30" s="152"/>
      <c r="CH30" s="152"/>
      <c r="CI30" s="152"/>
      <c r="CJ30" s="112"/>
      <c r="CK30" s="112"/>
      <c r="CL30" s="113"/>
      <c r="CM30" s="113"/>
      <c r="CO30" s="151" t="s">
        <v>33</v>
      </c>
      <c r="CP30" s="152"/>
      <c r="CQ30" s="152"/>
      <c r="CR30" s="152"/>
      <c r="CS30" s="152"/>
      <c r="CT30" s="112"/>
      <c r="CU30" s="112"/>
      <c r="CV30" s="113"/>
      <c r="CW30" s="113"/>
      <c r="CY30" s="151" t="s">
        <v>33</v>
      </c>
      <c r="CZ30" s="152"/>
      <c r="DA30" s="152"/>
      <c r="DB30" s="152"/>
      <c r="DC30" s="152"/>
      <c r="DD30" s="112"/>
      <c r="DE30" s="112"/>
      <c r="DF30" s="113"/>
      <c r="DG30" s="113"/>
      <c r="DI30" s="151" t="s">
        <v>33</v>
      </c>
      <c r="DJ30" s="152"/>
      <c r="DK30" s="152"/>
      <c r="DL30" s="152"/>
      <c r="DM30" s="152"/>
      <c r="DN30" s="112"/>
      <c r="DO30" s="112"/>
      <c r="DP30" s="113"/>
      <c r="DQ30" s="113"/>
      <c r="DS30" s="151" t="s">
        <v>33</v>
      </c>
      <c r="DT30" s="152"/>
      <c r="DU30" s="152"/>
      <c r="DV30" s="152"/>
      <c r="DW30" s="152"/>
      <c r="DX30" s="112"/>
      <c r="DY30" s="112"/>
      <c r="DZ30" s="113"/>
      <c r="EA30" s="113"/>
      <c r="EC30" s="151" t="s">
        <v>33</v>
      </c>
      <c r="ED30" s="152"/>
      <c r="EE30" s="152"/>
      <c r="EF30" s="152"/>
      <c r="EG30" s="152"/>
      <c r="EH30" s="112"/>
      <c r="EI30" s="112"/>
      <c r="EJ30" s="113"/>
      <c r="EK30" s="113"/>
      <c r="EM30" s="151" t="s">
        <v>33</v>
      </c>
      <c r="EN30" s="152"/>
      <c r="EO30" s="152"/>
      <c r="EP30" s="152"/>
      <c r="EQ30" s="152"/>
      <c r="ER30" s="112"/>
      <c r="ES30" s="112"/>
      <c r="ET30" s="113"/>
      <c r="EU30" s="113"/>
      <c r="EW30" s="151" t="s">
        <v>33</v>
      </c>
      <c r="EX30" s="152"/>
      <c r="EY30" s="152"/>
      <c r="EZ30" s="152"/>
      <c r="FA30" s="152"/>
      <c r="FB30" s="112"/>
      <c r="FC30" s="112"/>
      <c r="FD30" s="113"/>
      <c r="FE30" s="113"/>
      <c r="FG30" s="151" t="s">
        <v>33</v>
      </c>
      <c r="FH30" s="152"/>
      <c r="FI30" s="152"/>
      <c r="FJ30" s="152"/>
      <c r="FK30" s="152"/>
      <c r="FL30" s="112"/>
      <c r="FM30" s="112"/>
      <c r="FN30" s="113"/>
      <c r="FO30" s="113"/>
      <c r="FQ30" s="151" t="s">
        <v>33</v>
      </c>
      <c r="FR30" s="152"/>
      <c r="FS30" s="152"/>
      <c r="FT30" s="152"/>
      <c r="FU30" s="152"/>
      <c r="FV30" s="112"/>
      <c r="FW30" s="112"/>
      <c r="FX30" s="113"/>
      <c r="FY30" s="113"/>
      <c r="GA30" s="151" t="s">
        <v>33</v>
      </c>
      <c r="GB30" s="152"/>
      <c r="GC30" s="152"/>
      <c r="GD30" s="152"/>
      <c r="GE30" s="152"/>
      <c r="GF30" s="112"/>
      <c r="GG30" s="112"/>
      <c r="GH30" s="113"/>
      <c r="GI30" s="113"/>
      <c r="GJ30" s="53"/>
      <c r="GK30" s="167" t="str">
        <f>IF(H30&lt;&gt;"",AVERAGE(H30,BF30,BP30,BZ30,CJ30,CT30,DD30,DN30,DX30,EH30,ER30,FB30,FL30,FV30,GF30),"")</f>
        <v/>
      </c>
      <c r="GL30" s="164"/>
      <c r="GM30" s="165"/>
      <c r="GN30" s="168"/>
      <c r="GO30" s="53"/>
    </row>
    <row r="31" spans="2:197" ht="8.4499999999999993" customHeight="1" x14ac:dyDescent="0.25">
      <c r="B31" s="15"/>
      <c r="C31" s="151" t="s">
        <v>34</v>
      </c>
      <c r="D31" s="152" t="s">
        <v>2</v>
      </c>
      <c r="E31" s="152"/>
      <c r="F31" s="152"/>
      <c r="G31" s="152"/>
      <c r="H31" s="112"/>
      <c r="I31" s="112"/>
      <c r="J31" s="113"/>
      <c r="K31" s="113"/>
      <c r="M31" s="104" t="s">
        <v>64</v>
      </c>
      <c r="N31" s="94"/>
      <c r="O31" s="94"/>
      <c r="P31" s="94"/>
      <c r="Q31" s="94"/>
      <c r="R31" s="94"/>
      <c r="S31" s="94"/>
      <c r="T31" s="94"/>
      <c r="U31" s="94"/>
      <c r="V31" s="94"/>
      <c r="W31" s="94"/>
      <c r="X31" s="94"/>
      <c r="Y31" s="169">
        <f>IF(X20&lt;&gt;"",FU23/FU24,"")</f>
        <v>39.548780487804876</v>
      </c>
      <c r="Z31" s="172"/>
      <c r="AA31" s="172"/>
      <c r="AB31" s="172"/>
      <c r="AC31" s="172"/>
      <c r="AD31" s="170"/>
      <c r="AE31" s="171"/>
      <c r="AG31" s="104" t="s">
        <v>79</v>
      </c>
      <c r="AH31" s="94"/>
      <c r="AI31" s="94"/>
      <c r="AJ31" s="94"/>
      <c r="AK31" s="94"/>
      <c r="AL31" s="94"/>
      <c r="AM31" s="94"/>
      <c r="AN31" s="94"/>
      <c r="AO31" s="94"/>
      <c r="AP31" s="94"/>
      <c r="AQ31" s="94"/>
      <c r="AR31" s="94"/>
      <c r="AS31" s="169">
        <f>IF(H20&lt;&gt;"",COUNTIF(H20:GE20,"&gt;=120")/2,"")</f>
        <v>15.5</v>
      </c>
      <c r="AT31" s="172"/>
      <c r="AU31" s="172"/>
      <c r="AV31" s="172"/>
      <c r="AW31" s="172"/>
      <c r="AX31" s="170"/>
      <c r="AY31" s="171"/>
      <c r="BA31" s="151" t="s">
        <v>34</v>
      </c>
      <c r="BB31" s="152" t="s">
        <v>2</v>
      </c>
      <c r="BC31" s="152"/>
      <c r="BD31" s="152"/>
      <c r="BE31" s="152"/>
      <c r="BF31" s="112"/>
      <c r="BG31" s="112"/>
      <c r="BH31" s="113"/>
      <c r="BI31" s="113"/>
      <c r="BK31" s="151" t="s">
        <v>34</v>
      </c>
      <c r="BL31" s="152" t="s">
        <v>2</v>
      </c>
      <c r="BM31" s="152"/>
      <c r="BN31" s="152"/>
      <c r="BO31" s="152"/>
      <c r="BP31" s="112"/>
      <c r="BQ31" s="112"/>
      <c r="BR31" s="113"/>
      <c r="BS31" s="113"/>
      <c r="BU31" s="151" t="s">
        <v>34</v>
      </c>
      <c r="BV31" s="152" t="s">
        <v>2</v>
      </c>
      <c r="BW31" s="152"/>
      <c r="BX31" s="152"/>
      <c r="BY31" s="152"/>
      <c r="BZ31" s="112"/>
      <c r="CA31" s="112"/>
      <c r="CB31" s="113"/>
      <c r="CC31" s="113"/>
      <c r="CE31" s="151" t="s">
        <v>34</v>
      </c>
      <c r="CF31" s="152" t="s">
        <v>2</v>
      </c>
      <c r="CG31" s="152"/>
      <c r="CH31" s="152"/>
      <c r="CI31" s="152"/>
      <c r="CJ31" s="112"/>
      <c r="CK31" s="112"/>
      <c r="CL31" s="113"/>
      <c r="CM31" s="113"/>
      <c r="CO31" s="151" t="s">
        <v>34</v>
      </c>
      <c r="CP31" s="152" t="s">
        <v>2</v>
      </c>
      <c r="CQ31" s="152"/>
      <c r="CR31" s="152"/>
      <c r="CS31" s="152"/>
      <c r="CT31" s="112"/>
      <c r="CU31" s="112"/>
      <c r="CV31" s="113"/>
      <c r="CW31" s="113"/>
      <c r="CY31" s="151" t="s">
        <v>34</v>
      </c>
      <c r="CZ31" s="152" t="s">
        <v>2</v>
      </c>
      <c r="DA31" s="152"/>
      <c r="DB31" s="152"/>
      <c r="DC31" s="152"/>
      <c r="DD31" s="112"/>
      <c r="DE31" s="112"/>
      <c r="DF31" s="113"/>
      <c r="DG31" s="113"/>
      <c r="DI31" s="151" t="s">
        <v>34</v>
      </c>
      <c r="DJ31" s="152" t="s">
        <v>2</v>
      </c>
      <c r="DK31" s="152"/>
      <c r="DL31" s="152"/>
      <c r="DM31" s="152"/>
      <c r="DN31" s="112"/>
      <c r="DO31" s="112"/>
      <c r="DP31" s="113"/>
      <c r="DQ31" s="113"/>
      <c r="DS31" s="151" t="s">
        <v>34</v>
      </c>
      <c r="DT31" s="152" t="s">
        <v>2</v>
      </c>
      <c r="DU31" s="152"/>
      <c r="DV31" s="152"/>
      <c r="DW31" s="152"/>
      <c r="DX31" s="112"/>
      <c r="DY31" s="112"/>
      <c r="DZ31" s="113"/>
      <c r="EA31" s="113"/>
      <c r="EC31" s="151" t="s">
        <v>34</v>
      </c>
      <c r="ED31" s="152" t="s">
        <v>2</v>
      </c>
      <c r="EE31" s="152"/>
      <c r="EF31" s="152"/>
      <c r="EG31" s="152"/>
      <c r="EH31" s="112"/>
      <c r="EI31" s="112"/>
      <c r="EJ31" s="113"/>
      <c r="EK31" s="113"/>
      <c r="EM31" s="151" t="s">
        <v>34</v>
      </c>
      <c r="EN31" s="152" t="s">
        <v>2</v>
      </c>
      <c r="EO31" s="152"/>
      <c r="EP31" s="152"/>
      <c r="EQ31" s="152"/>
      <c r="ER31" s="112"/>
      <c r="ES31" s="112"/>
      <c r="ET31" s="113"/>
      <c r="EU31" s="113"/>
      <c r="EW31" s="151" t="s">
        <v>34</v>
      </c>
      <c r="EX31" s="152" t="s">
        <v>2</v>
      </c>
      <c r="EY31" s="152"/>
      <c r="EZ31" s="152"/>
      <c r="FA31" s="152"/>
      <c r="FB31" s="112"/>
      <c r="FC31" s="112"/>
      <c r="FD31" s="113"/>
      <c r="FE31" s="113"/>
      <c r="FG31" s="151" t="s">
        <v>34</v>
      </c>
      <c r="FH31" s="152" t="s">
        <v>2</v>
      </c>
      <c r="FI31" s="152"/>
      <c r="FJ31" s="152"/>
      <c r="FK31" s="152"/>
      <c r="FL31" s="112"/>
      <c r="FM31" s="112"/>
      <c r="FN31" s="113"/>
      <c r="FO31" s="113"/>
      <c r="FQ31" s="151" t="s">
        <v>34</v>
      </c>
      <c r="FR31" s="152" t="s">
        <v>2</v>
      </c>
      <c r="FS31" s="152"/>
      <c r="FT31" s="152"/>
      <c r="FU31" s="152"/>
      <c r="FV31" s="112"/>
      <c r="FW31" s="112"/>
      <c r="FX31" s="113"/>
      <c r="FY31" s="113"/>
      <c r="GA31" s="151" t="s">
        <v>34</v>
      </c>
      <c r="GB31" s="152" t="s">
        <v>2</v>
      </c>
      <c r="GC31" s="152"/>
      <c r="GD31" s="152"/>
      <c r="GE31" s="152"/>
      <c r="GF31" s="112"/>
      <c r="GG31" s="112"/>
      <c r="GH31" s="113"/>
      <c r="GI31" s="113"/>
      <c r="GJ31" s="53"/>
      <c r="GK31" s="167" t="str">
        <f>IF(H31&lt;&gt;"",AVERAGE(H31,BF31,BP31,BZ31,CJ31,CT31,DD31,DN31,DX31,EH31,ER31,FB31,FL31,FV31,GF31),"")</f>
        <v/>
      </c>
      <c r="GL31" s="164"/>
      <c r="GM31" s="165"/>
      <c r="GN31" s="168"/>
      <c r="GO31" s="53"/>
    </row>
    <row r="32" spans="2:197" ht="8.4499999999999993" customHeight="1" x14ac:dyDescent="0.25">
      <c r="B32" s="15"/>
      <c r="C32" s="151" t="s">
        <v>35</v>
      </c>
      <c r="D32" s="152" t="s">
        <v>3</v>
      </c>
      <c r="E32" s="152"/>
      <c r="F32" s="152"/>
      <c r="G32" s="152"/>
      <c r="H32" s="112"/>
      <c r="I32" s="112"/>
      <c r="J32" s="113"/>
      <c r="K32" s="113"/>
      <c r="M32" s="104" t="s">
        <v>82</v>
      </c>
      <c r="N32" s="94"/>
      <c r="O32" s="94"/>
      <c r="P32" s="94"/>
      <c r="Q32" s="94"/>
      <c r="R32" s="94"/>
      <c r="S32" s="94"/>
      <c r="T32" s="94"/>
      <c r="U32" s="94"/>
      <c r="V32" s="94"/>
      <c r="W32" s="94"/>
      <c r="X32" s="94"/>
      <c r="Y32" s="169">
        <f>IF(H20&lt;&gt;"",COUNTIF(H20:GE20,"&gt;=80")/2,"")</f>
        <v>24.5</v>
      </c>
      <c r="Z32" s="172"/>
      <c r="AA32" s="172"/>
      <c r="AB32" s="172"/>
      <c r="AC32" s="172"/>
      <c r="AD32" s="170"/>
      <c r="AE32" s="171"/>
      <c r="AG32" s="104" t="s">
        <v>80</v>
      </c>
      <c r="AH32" s="94"/>
      <c r="AI32" s="94"/>
      <c r="AJ32" s="94"/>
      <c r="AK32" s="94"/>
      <c r="AL32" s="94"/>
      <c r="AM32" s="94"/>
      <c r="AN32" s="94"/>
      <c r="AO32" s="94"/>
      <c r="AP32" s="94"/>
      <c r="AQ32" s="94"/>
      <c r="AR32" s="94"/>
      <c r="AS32" s="169">
        <f>IF(H20&lt;&gt;"",COUNTIF(H20:GE20,"&gt;=130")/2,"")</f>
        <v>5.5</v>
      </c>
      <c r="AT32" s="172"/>
      <c r="AU32" s="172"/>
      <c r="AV32" s="172"/>
      <c r="AW32" s="172"/>
      <c r="AX32" s="170"/>
      <c r="AY32" s="171"/>
      <c r="BA32" s="151" t="s">
        <v>35</v>
      </c>
      <c r="BB32" s="152" t="s">
        <v>3</v>
      </c>
      <c r="BC32" s="152"/>
      <c r="BD32" s="152"/>
      <c r="BE32" s="152"/>
      <c r="BF32" s="112"/>
      <c r="BG32" s="112"/>
      <c r="BH32" s="113"/>
      <c r="BI32" s="113"/>
      <c r="BK32" s="151" t="s">
        <v>35</v>
      </c>
      <c r="BL32" s="152" t="s">
        <v>3</v>
      </c>
      <c r="BM32" s="152"/>
      <c r="BN32" s="152"/>
      <c r="BO32" s="152"/>
      <c r="BP32" s="112"/>
      <c r="BQ32" s="112"/>
      <c r="BR32" s="113"/>
      <c r="BS32" s="113"/>
      <c r="BU32" s="151" t="s">
        <v>35</v>
      </c>
      <c r="BV32" s="152" t="s">
        <v>3</v>
      </c>
      <c r="BW32" s="152"/>
      <c r="BX32" s="152"/>
      <c r="BY32" s="152"/>
      <c r="BZ32" s="112"/>
      <c r="CA32" s="112"/>
      <c r="CB32" s="113"/>
      <c r="CC32" s="113"/>
      <c r="CE32" s="151" t="s">
        <v>35</v>
      </c>
      <c r="CF32" s="152" t="s">
        <v>3</v>
      </c>
      <c r="CG32" s="152"/>
      <c r="CH32" s="152"/>
      <c r="CI32" s="152"/>
      <c r="CJ32" s="112"/>
      <c r="CK32" s="112"/>
      <c r="CL32" s="113"/>
      <c r="CM32" s="113"/>
      <c r="CO32" s="151" t="s">
        <v>35</v>
      </c>
      <c r="CP32" s="152" t="s">
        <v>3</v>
      </c>
      <c r="CQ32" s="152"/>
      <c r="CR32" s="152"/>
      <c r="CS32" s="152"/>
      <c r="CT32" s="112"/>
      <c r="CU32" s="112"/>
      <c r="CV32" s="113"/>
      <c r="CW32" s="113"/>
      <c r="CY32" s="151" t="s">
        <v>35</v>
      </c>
      <c r="CZ32" s="152" t="s">
        <v>3</v>
      </c>
      <c r="DA32" s="152"/>
      <c r="DB32" s="152"/>
      <c r="DC32" s="152"/>
      <c r="DD32" s="112"/>
      <c r="DE32" s="112"/>
      <c r="DF32" s="113"/>
      <c r="DG32" s="113"/>
      <c r="DI32" s="151" t="s">
        <v>35</v>
      </c>
      <c r="DJ32" s="152" t="s">
        <v>3</v>
      </c>
      <c r="DK32" s="152"/>
      <c r="DL32" s="152"/>
      <c r="DM32" s="152"/>
      <c r="DN32" s="112"/>
      <c r="DO32" s="112"/>
      <c r="DP32" s="113"/>
      <c r="DQ32" s="113"/>
      <c r="DS32" s="151" t="s">
        <v>35</v>
      </c>
      <c r="DT32" s="152" t="s">
        <v>3</v>
      </c>
      <c r="DU32" s="152"/>
      <c r="DV32" s="152"/>
      <c r="DW32" s="152"/>
      <c r="DX32" s="112"/>
      <c r="DY32" s="112"/>
      <c r="DZ32" s="113"/>
      <c r="EA32" s="113"/>
      <c r="EC32" s="151" t="s">
        <v>35</v>
      </c>
      <c r="ED32" s="152" t="s">
        <v>3</v>
      </c>
      <c r="EE32" s="152"/>
      <c r="EF32" s="152"/>
      <c r="EG32" s="152"/>
      <c r="EH32" s="112"/>
      <c r="EI32" s="112"/>
      <c r="EJ32" s="113"/>
      <c r="EK32" s="113"/>
      <c r="EM32" s="151" t="s">
        <v>35</v>
      </c>
      <c r="EN32" s="152" t="s">
        <v>3</v>
      </c>
      <c r="EO32" s="152"/>
      <c r="EP32" s="152"/>
      <c r="EQ32" s="152"/>
      <c r="ER32" s="112"/>
      <c r="ES32" s="112"/>
      <c r="ET32" s="113"/>
      <c r="EU32" s="113"/>
      <c r="EW32" s="151" t="s">
        <v>35</v>
      </c>
      <c r="EX32" s="152" t="s">
        <v>3</v>
      </c>
      <c r="EY32" s="152"/>
      <c r="EZ32" s="152"/>
      <c r="FA32" s="152"/>
      <c r="FB32" s="112"/>
      <c r="FC32" s="112"/>
      <c r="FD32" s="113"/>
      <c r="FE32" s="113"/>
      <c r="FG32" s="151" t="s">
        <v>35</v>
      </c>
      <c r="FH32" s="152" t="s">
        <v>3</v>
      </c>
      <c r="FI32" s="152"/>
      <c r="FJ32" s="152"/>
      <c r="FK32" s="152"/>
      <c r="FL32" s="112"/>
      <c r="FM32" s="112"/>
      <c r="FN32" s="113"/>
      <c r="FO32" s="113"/>
      <c r="FQ32" s="151" t="s">
        <v>35</v>
      </c>
      <c r="FR32" s="152" t="s">
        <v>3</v>
      </c>
      <c r="FS32" s="152"/>
      <c r="FT32" s="152"/>
      <c r="FU32" s="152"/>
      <c r="FV32" s="112"/>
      <c r="FW32" s="112"/>
      <c r="FX32" s="113"/>
      <c r="FY32" s="113"/>
      <c r="GA32" s="151" t="s">
        <v>35</v>
      </c>
      <c r="GB32" s="152" t="s">
        <v>3</v>
      </c>
      <c r="GC32" s="152"/>
      <c r="GD32" s="152"/>
      <c r="GE32" s="152"/>
      <c r="GF32" s="112"/>
      <c r="GG32" s="112"/>
      <c r="GH32" s="113"/>
      <c r="GI32" s="113"/>
      <c r="GJ32" s="52"/>
      <c r="GK32" s="167" t="str">
        <f>IF(H32&lt;&gt;"",AVERAGE(H32,BF32,BP32,BZ32,CJ32,CT32,DD32,DN32,DX32,EH32,ER32,FB32,FL32,FV32,GF32),"")</f>
        <v/>
      </c>
      <c r="GL32" s="164"/>
      <c r="GM32" s="165"/>
      <c r="GN32" s="168"/>
      <c r="GO32" s="52"/>
    </row>
    <row r="33" spans="2:197" ht="8.4499999999999993" customHeight="1" thickBot="1" x14ac:dyDescent="0.3">
      <c r="B33" s="15"/>
      <c r="C33" s="151" t="s">
        <v>36</v>
      </c>
      <c r="D33" s="152" t="s">
        <v>13</v>
      </c>
      <c r="E33" s="152"/>
      <c r="F33" s="152"/>
      <c r="G33" s="152"/>
      <c r="H33" s="112"/>
      <c r="I33" s="112"/>
      <c r="J33" s="113"/>
      <c r="K33" s="113"/>
      <c r="M33" s="104" t="s">
        <v>83</v>
      </c>
      <c r="N33" s="94"/>
      <c r="O33" s="94"/>
      <c r="P33" s="94"/>
      <c r="Q33" s="94"/>
      <c r="R33" s="94"/>
      <c r="S33" s="94"/>
      <c r="T33" s="94"/>
      <c r="U33" s="94"/>
      <c r="V33" s="94"/>
      <c r="W33" s="94"/>
      <c r="X33" s="94"/>
      <c r="Y33" s="169">
        <f>IF(H20&lt;&gt;"",COUNTIF(H20:GE20,"&gt;=90")/2,"")</f>
        <v>23</v>
      </c>
      <c r="Z33" s="172"/>
      <c r="AA33" s="172"/>
      <c r="AB33" s="172"/>
      <c r="AC33" s="172"/>
      <c r="AD33" s="170"/>
      <c r="AE33" s="171"/>
      <c r="AG33" s="104" t="s">
        <v>81</v>
      </c>
      <c r="AH33" s="94"/>
      <c r="AI33" s="94"/>
      <c r="AJ33" s="94"/>
      <c r="AK33" s="94"/>
      <c r="AL33" s="94"/>
      <c r="AM33" s="94"/>
      <c r="AN33" s="94"/>
      <c r="AO33" s="94"/>
      <c r="AP33" s="94"/>
      <c r="AQ33" s="94"/>
      <c r="AR33" s="94"/>
      <c r="AS33" s="169">
        <f>IF(H20&lt;&gt;"",COUNTIF(H20:GE20,"&gt;=140")/2,"")</f>
        <v>4</v>
      </c>
      <c r="AT33" s="172"/>
      <c r="AU33" s="172"/>
      <c r="AV33" s="172"/>
      <c r="AW33" s="172"/>
      <c r="AX33" s="170"/>
      <c r="AY33" s="171"/>
      <c r="BA33" s="151" t="s">
        <v>36</v>
      </c>
      <c r="BB33" s="152" t="s">
        <v>13</v>
      </c>
      <c r="BC33" s="152"/>
      <c r="BD33" s="152"/>
      <c r="BE33" s="152"/>
      <c r="BF33" s="112"/>
      <c r="BG33" s="112"/>
      <c r="BH33" s="113"/>
      <c r="BI33" s="113"/>
      <c r="BK33" s="151" t="s">
        <v>36</v>
      </c>
      <c r="BL33" s="152" t="s">
        <v>13</v>
      </c>
      <c r="BM33" s="152"/>
      <c r="BN33" s="152"/>
      <c r="BO33" s="152"/>
      <c r="BP33" s="112"/>
      <c r="BQ33" s="112"/>
      <c r="BR33" s="113"/>
      <c r="BS33" s="113"/>
      <c r="BU33" s="151" t="s">
        <v>36</v>
      </c>
      <c r="BV33" s="152" t="s">
        <v>13</v>
      </c>
      <c r="BW33" s="152"/>
      <c r="BX33" s="152"/>
      <c r="BY33" s="152"/>
      <c r="BZ33" s="112"/>
      <c r="CA33" s="112"/>
      <c r="CB33" s="113"/>
      <c r="CC33" s="113"/>
      <c r="CE33" s="151" t="s">
        <v>36</v>
      </c>
      <c r="CF33" s="152" t="s">
        <v>13</v>
      </c>
      <c r="CG33" s="152"/>
      <c r="CH33" s="152"/>
      <c r="CI33" s="152"/>
      <c r="CJ33" s="112"/>
      <c r="CK33" s="112"/>
      <c r="CL33" s="113"/>
      <c r="CM33" s="113"/>
      <c r="CO33" s="151" t="s">
        <v>36</v>
      </c>
      <c r="CP33" s="152" t="s">
        <v>13</v>
      </c>
      <c r="CQ33" s="152"/>
      <c r="CR33" s="152"/>
      <c r="CS33" s="152"/>
      <c r="CT33" s="112"/>
      <c r="CU33" s="112"/>
      <c r="CV33" s="113"/>
      <c r="CW33" s="113"/>
      <c r="CY33" s="151" t="s">
        <v>36</v>
      </c>
      <c r="CZ33" s="152" t="s">
        <v>13</v>
      </c>
      <c r="DA33" s="152"/>
      <c r="DB33" s="152"/>
      <c r="DC33" s="152"/>
      <c r="DD33" s="112"/>
      <c r="DE33" s="112"/>
      <c r="DF33" s="113"/>
      <c r="DG33" s="113"/>
      <c r="DI33" s="151" t="s">
        <v>36</v>
      </c>
      <c r="DJ33" s="152" t="s">
        <v>13</v>
      </c>
      <c r="DK33" s="152"/>
      <c r="DL33" s="152"/>
      <c r="DM33" s="152"/>
      <c r="DN33" s="112"/>
      <c r="DO33" s="112"/>
      <c r="DP33" s="113"/>
      <c r="DQ33" s="113"/>
      <c r="DS33" s="151" t="s">
        <v>36</v>
      </c>
      <c r="DT33" s="152" t="s">
        <v>13</v>
      </c>
      <c r="DU33" s="152"/>
      <c r="DV33" s="152"/>
      <c r="DW33" s="152"/>
      <c r="DX33" s="112"/>
      <c r="DY33" s="112"/>
      <c r="DZ33" s="113"/>
      <c r="EA33" s="113"/>
      <c r="EC33" s="151" t="s">
        <v>36</v>
      </c>
      <c r="ED33" s="152" t="s">
        <v>13</v>
      </c>
      <c r="EE33" s="152"/>
      <c r="EF33" s="152"/>
      <c r="EG33" s="152"/>
      <c r="EH33" s="112"/>
      <c r="EI33" s="112"/>
      <c r="EJ33" s="113"/>
      <c r="EK33" s="113"/>
      <c r="EM33" s="151" t="s">
        <v>36</v>
      </c>
      <c r="EN33" s="152" t="s">
        <v>13</v>
      </c>
      <c r="EO33" s="152"/>
      <c r="EP33" s="152"/>
      <c r="EQ33" s="152"/>
      <c r="ER33" s="112"/>
      <c r="ES33" s="112"/>
      <c r="ET33" s="113"/>
      <c r="EU33" s="113"/>
      <c r="EW33" s="151" t="s">
        <v>36</v>
      </c>
      <c r="EX33" s="152" t="s">
        <v>13</v>
      </c>
      <c r="EY33" s="152"/>
      <c r="EZ33" s="152"/>
      <c r="FA33" s="152"/>
      <c r="FB33" s="112"/>
      <c r="FC33" s="112"/>
      <c r="FD33" s="113"/>
      <c r="FE33" s="113"/>
      <c r="FG33" s="151" t="s">
        <v>36</v>
      </c>
      <c r="FH33" s="152" t="s">
        <v>13</v>
      </c>
      <c r="FI33" s="152"/>
      <c r="FJ33" s="152"/>
      <c r="FK33" s="152"/>
      <c r="FL33" s="112"/>
      <c r="FM33" s="112"/>
      <c r="FN33" s="113"/>
      <c r="FO33" s="113"/>
      <c r="FQ33" s="151" t="s">
        <v>36</v>
      </c>
      <c r="FR33" s="152" t="s">
        <v>13</v>
      </c>
      <c r="FS33" s="152"/>
      <c r="FT33" s="152"/>
      <c r="FU33" s="152"/>
      <c r="FV33" s="112"/>
      <c r="FW33" s="112"/>
      <c r="FX33" s="113"/>
      <c r="FY33" s="113"/>
      <c r="GA33" s="151" t="s">
        <v>36</v>
      </c>
      <c r="GB33" s="152" t="s">
        <v>13</v>
      </c>
      <c r="GC33" s="152"/>
      <c r="GD33" s="152"/>
      <c r="GE33" s="152"/>
      <c r="GF33" s="112"/>
      <c r="GG33" s="112"/>
      <c r="GH33" s="113"/>
      <c r="GI33" s="113"/>
      <c r="GJ33" s="52"/>
      <c r="GK33" s="153">
        <f>IF(H33&lt;&gt;"",SUM(H33,BF33,BP33,BZ33,CJ33,CT33,DD33,DN33,DX33,EH33,ER33,FB33,FL33,FV33,GF33,),0)</f>
        <v>0</v>
      </c>
      <c r="GL33" s="154"/>
      <c r="GM33" s="154"/>
      <c r="GN33" s="155"/>
      <c r="GO33" s="52"/>
    </row>
    <row r="34" spans="2:197" ht="2.4500000000000002" customHeight="1" thickTop="1" thickBot="1" x14ac:dyDescent="0.3">
      <c r="B34" s="68"/>
      <c r="C34" s="69"/>
      <c r="D34" s="69"/>
      <c r="E34" s="69"/>
      <c r="F34" s="69"/>
      <c r="G34" s="69"/>
      <c r="H34" s="69"/>
      <c r="I34" s="69"/>
      <c r="J34" s="69"/>
      <c r="K34" s="69"/>
      <c r="L34" s="70"/>
      <c r="M34" s="71"/>
      <c r="N34" s="71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69"/>
      <c r="AE34" s="69"/>
      <c r="AF34" s="69"/>
      <c r="AG34" s="69"/>
      <c r="AH34" s="69"/>
      <c r="AI34" s="69"/>
      <c r="AJ34" s="69"/>
      <c r="AK34" s="69"/>
      <c r="AL34" s="69"/>
      <c r="AM34" s="69"/>
      <c r="AN34" s="69"/>
      <c r="AO34" s="69"/>
      <c r="AP34" s="69"/>
      <c r="AQ34" s="69"/>
      <c r="AR34" s="69"/>
      <c r="AS34" s="69"/>
      <c r="AT34" s="69"/>
      <c r="AU34" s="69"/>
      <c r="AV34" s="69"/>
      <c r="AW34" s="69"/>
      <c r="AX34" s="69"/>
      <c r="AY34" s="70"/>
      <c r="AZ34" s="71"/>
      <c r="BA34" s="71"/>
      <c r="BB34" s="69"/>
      <c r="BC34" s="69"/>
      <c r="BD34" s="69"/>
      <c r="BE34" s="69"/>
      <c r="BF34" s="69"/>
      <c r="BG34" s="69"/>
      <c r="BH34" s="69"/>
      <c r="BI34" s="70"/>
      <c r="BJ34" s="71"/>
      <c r="BK34" s="71"/>
      <c r="BL34" s="69"/>
      <c r="BM34" s="69"/>
      <c r="BN34" s="69"/>
      <c r="BO34" s="69"/>
      <c r="BP34" s="69"/>
      <c r="BQ34" s="69"/>
      <c r="BR34" s="69"/>
      <c r="BS34" s="69"/>
      <c r="BT34" s="69"/>
      <c r="BU34" s="69"/>
      <c r="BV34" s="69"/>
      <c r="BW34" s="69"/>
      <c r="BX34" s="69"/>
      <c r="BY34" s="69"/>
      <c r="BZ34" s="69"/>
      <c r="CA34" s="69"/>
      <c r="CB34" s="69"/>
      <c r="CC34" s="69"/>
      <c r="CD34" s="70"/>
      <c r="CE34" s="71"/>
      <c r="CF34" s="71"/>
      <c r="CG34" s="69"/>
      <c r="CH34" s="69"/>
      <c r="CI34" s="69"/>
      <c r="CJ34" s="69"/>
      <c r="CK34" s="69"/>
      <c r="CL34" s="69"/>
      <c r="CM34" s="69"/>
      <c r="CN34" s="69"/>
      <c r="CO34" s="69"/>
      <c r="CP34" s="69"/>
      <c r="CQ34" s="69"/>
      <c r="CR34" s="69"/>
      <c r="CS34" s="69"/>
      <c r="CT34" s="69"/>
      <c r="CU34" s="69"/>
      <c r="CV34" s="69"/>
      <c r="CW34" s="69"/>
      <c r="CX34" s="69"/>
      <c r="CY34" s="69"/>
      <c r="CZ34" s="69"/>
      <c r="DA34" s="69"/>
      <c r="DB34" s="69"/>
      <c r="DC34" s="69"/>
      <c r="DD34" s="69"/>
      <c r="DE34" s="69"/>
      <c r="DF34" s="69"/>
      <c r="DG34" s="69"/>
      <c r="DH34" s="69"/>
      <c r="DI34" s="69"/>
      <c r="DJ34" s="69"/>
      <c r="DK34" s="69"/>
      <c r="DL34" s="69"/>
      <c r="DM34" s="69"/>
      <c r="DN34" s="69"/>
      <c r="DO34" s="69"/>
      <c r="DP34" s="69"/>
      <c r="DQ34" s="70"/>
      <c r="DR34" s="71"/>
      <c r="DS34" s="71"/>
      <c r="DT34" s="69"/>
      <c r="DU34" s="69"/>
      <c r="DV34" s="69"/>
      <c r="DW34" s="69"/>
      <c r="DX34" s="69"/>
      <c r="DY34" s="69"/>
      <c r="DZ34" s="69"/>
      <c r="EA34" s="70"/>
      <c r="EB34" s="71"/>
      <c r="EC34" s="71"/>
      <c r="ED34" s="69"/>
      <c r="EE34" s="69"/>
      <c r="EF34" s="69"/>
      <c r="EG34" s="69"/>
      <c r="EH34" s="69"/>
      <c r="EI34" s="69"/>
      <c r="EJ34" s="69"/>
      <c r="EK34" s="69"/>
      <c r="EL34" s="69"/>
      <c r="EM34" s="69"/>
      <c r="EN34" s="69"/>
      <c r="EO34" s="69"/>
      <c r="EP34" s="69"/>
      <c r="EQ34" s="69"/>
      <c r="ER34" s="69"/>
      <c r="ES34" s="69"/>
      <c r="ET34" s="69"/>
      <c r="EU34" s="69"/>
      <c r="EV34" s="69"/>
      <c r="EW34" s="69"/>
      <c r="EX34" s="69"/>
      <c r="EY34" s="69"/>
      <c r="EZ34" s="69"/>
      <c r="FA34" s="69"/>
      <c r="FB34" s="69"/>
      <c r="FC34" s="69"/>
      <c r="FD34" s="69"/>
      <c r="FE34" s="69"/>
      <c r="FF34" s="69"/>
      <c r="FG34" s="69"/>
      <c r="FH34" s="69"/>
      <c r="FI34" s="69"/>
      <c r="FJ34" s="69"/>
      <c r="FK34" s="69"/>
      <c r="FL34" s="69"/>
      <c r="FM34" s="69"/>
      <c r="FN34" s="69"/>
      <c r="FO34" s="69"/>
      <c r="FP34" s="69"/>
      <c r="FQ34" s="69"/>
      <c r="FR34" s="69"/>
      <c r="FS34" s="69"/>
      <c r="FT34" s="69"/>
      <c r="FU34" s="69"/>
      <c r="FV34" s="69"/>
      <c r="FW34" s="69"/>
      <c r="FX34" s="69"/>
      <c r="FY34" s="69"/>
      <c r="FZ34" s="69"/>
      <c r="GA34" s="69"/>
      <c r="GB34" s="69"/>
      <c r="GC34" s="69"/>
      <c r="GD34" s="69"/>
      <c r="GE34" s="69"/>
      <c r="GF34" s="69"/>
      <c r="GG34" s="69"/>
      <c r="GH34" s="69"/>
      <c r="GI34" s="69"/>
      <c r="GJ34" s="69"/>
      <c r="GK34" s="69"/>
      <c r="GL34" s="69"/>
      <c r="GM34" s="69"/>
      <c r="GN34" s="72"/>
    </row>
    <row r="35" spans="2:197" ht="5.0999999999999996" customHeight="1" thickTop="1" thickBot="1" x14ac:dyDescent="0.3">
      <c r="B35" s="9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  <c r="BJ35" s="10"/>
      <c r="BK35" s="10"/>
      <c r="BL35" s="10"/>
      <c r="BM35" s="10"/>
      <c r="BN35" s="10"/>
      <c r="BO35" s="10"/>
      <c r="BP35" s="10"/>
      <c r="BQ35" s="10"/>
      <c r="BR35" s="10"/>
      <c r="BS35" s="10"/>
      <c r="BT35" s="10"/>
      <c r="BU35" s="10"/>
      <c r="BV35" s="10"/>
      <c r="BW35" s="10"/>
      <c r="BX35" s="10"/>
      <c r="BY35" s="10"/>
      <c r="BZ35" s="10"/>
      <c r="CA35" s="10"/>
      <c r="CB35" s="10"/>
      <c r="CC35" s="10"/>
      <c r="CD35" s="10"/>
      <c r="CE35" s="10"/>
      <c r="CF35" s="10"/>
      <c r="CG35" s="10"/>
      <c r="CH35" s="10"/>
      <c r="CI35" s="10"/>
      <c r="CJ35" s="10"/>
      <c r="CK35" s="10"/>
      <c r="CL35" s="10"/>
      <c r="CM35" s="10"/>
      <c r="CN35" s="10"/>
      <c r="CO35" s="10"/>
      <c r="CP35" s="10"/>
      <c r="CQ35" s="10"/>
      <c r="CR35" s="10"/>
      <c r="CS35" s="10"/>
      <c r="CT35" s="10"/>
      <c r="CU35" s="10"/>
      <c r="CV35" s="10"/>
      <c r="CW35" s="10"/>
      <c r="CX35" s="10"/>
      <c r="CY35" s="10"/>
      <c r="CZ35" s="10"/>
      <c r="DA35" s="10"/>
      <c r="DB35" s="10"/>
      <c r="DC35" s="10"/>
      <c r="DD35" s="10"/>
      <c r="DE35" s="10"/>
      <c r="DF35" s="10"/>
      <c r="DG35" s="10"/>
      <c r="DH35" s="10"/>
      <c r="DI35" s="10"/>
      <c r="DJ35" s="10"/>
      <c r="DK35" s="10"/>
      <c r="DL35" s="10"/>
      <c r="DM35" s="10"/>
      <c r="DN35" s="10"/>
      <c r="DO35" s="10"/>
      <c r="DP35" s="10"/>
      <c r="DQ35" s="10"/>
      <c r="DR35" s="10"/>
      <c r="DS35" s="10"/>
      <c r="DT35" s="10"/>
      <c r="DU35" s="10"/>
      <c r="DV35" s="10"/>
      <c r="DW35" s="10"/>
      <c r="DX35" s="10"/>
      <c r="DY35" s="10"/>
      <c r="DZ35" s="10"/>
      <c r="EA35" s="10"/>
      <c r="EB35" s="10"/>
      <c r="EC35" s="10"/>
      <c r="ED35" s="10"/>
      <c r="EE35" s="10"/>
      <c r="EF35" s="10"/>
      <c r="EG35" s="10"/>
      <c r="EH35" s="10"/>
      <c r="EI35" s="10"/>
      <c r="EJ35" s="10"/>
      <c r="EK35" s="10"/>
      <c r="EL35" s="10"/>
      <c r="EM35" s="10"/>
      <c r="EN35" s="10"/>
      <c r="EO35" s="10"/>
      <c r="EP35" s="10"/>
      <c r="EQ35" s="24"/>
      <c r="ER35" s="24"/>
      <c r="ES35" s="24"/>
      <c r="ET35" s="24"/>
      <c r="EU35" s="24"/>
      <c r="EV35" s="24"/>
      <c r="EW35" s="24"/>
      <c r="EX35" s="24"/>
      <c r="EY35" s="24"/>
      <c r="EZ35" s="24"/>
      <c r="FA35" s="24"/>
      <c r="FB35" s="24"/>
      <c r="FC35" s="24"/>
      <c r="FD35" s="24"/>
      <c r="FE35" s="24"/>
      <c r="FF35" s="24"/>
      <c r="FG35" s="24"/>
      <c r="FH35" s="24"/>
      <c r="FI35" s="24"/>
      <c r="FJ35" s="24"/>
      <c r="FK35" s="24"/>
      <c r="FL35" s="24"/>
      <c r="FM35" s="24"/>
      <c r="FN35" s="24"/>
      <c r="FO35" s="24"/>
      <c r="FP35" s="24"/>
      <c r="FQ35" s="24"/>
      <c r="FR35" s="24"/>
      <c r="FS35" s="24"/>
      <c r="FT35" s="24"/>
      <c r="FU35" s="24"/>
      <c r="FV35" s="24"/>
      <c r="FW35" s="24"/>
      <c r="FX35" s="24"/>
      <c r="FY35" s="24"/>
      <c r="FZ35" s="24"/>
      <c r="GA35" s="24"/>
      <c r="GB35" s="24"/>
      <c r="GC35" s="24"/>
      <c r="GD35" s="24"/>
      <c r="GE35" s="24"/>
      <c r="GF35" s="24"/>
      <c r="GG35" s="24"/>
      <c r="GH35" s="24"/>
      <c r="GI35" s="24"/>
      <c r="GJ35" s="24"/>
      <c r="GK35" s="24"/>
      <c r="GL35" s="24"/>
      <c r="GM35" s="24"/>
      <c r="GN35" s="11"/>
    </row>
    <row r="36" spans="2:197" ht="8.4499999999999993" customHeight="1" thickTop="1" thickBot="1" x14ac:dyDescent="0.3">
      <c r="B36" s="13"/>
      <c r="C36" s="283">
        <f>C2+1</f>
        <v>40652</v>
      </c>
      <c r="D36" s="284"/>
      <c r="E36" s="284"/>
      <c r="F36" s="284"/>
      <c r="G36" s="284"/>
      <c r="H36" s="284"/>
      <c r="I36" s="284"/>
      <c r="J36" s="284"/>
      <c r="K36" s="284"/>
      <c r="L36" s="284"/>
      <c r="M36" s="284"/>
      <c r="N36" s="284"/>
      <c r="O36" s="284"/>
      <c r="P36" s="284"/>
      <c r="Q36" s="284"/>
      <c r="R36" s="284"/>
      <c r="S36" s="284"/>
      <c r="T36" s="284"/>
      <c r="U36" s="284"/>
      <c r="V36" s="284"/>
      <c r="W36" s="284"/>
      <c r="X36" s="284"/>
      <c r="Y36" s="284"/>
      <c r="Z36" s="284"/>
      <c r="AA36" s="284"/>
      <c r="AB36" s="284"/>
      <c r="AC36" s="284"/>
      <c r="AD36" s="284"/>
      <c r="AE36" s="284"/>
      <c r="AF36" s="284"/>
      <c r="AG36" s="284"/>
      <c r="AH36" s="285"/>
      <c r="AI36" s="60"/>
      <c r="AJ36" s="279" t="s">
        <v>58</v>
      </c>
      <c r="AK36" s="280"/>
      <c r="AL36" s="281" t="s">
        <v>59</v>
      </c>
      <c r="AM36" s="282"/>
      <c r="AN36" s="282"/>
      <c r="AO36" s="282"/>
      <c r="AP36" s="282"/>
      <c r="AQ36" s="282"/>
      <c r="AR36" s="282"/>
      <c r="AS36" s="282"/>
      <c r="AT36" s="282"/>
      <c r="AU36" s="282"/>
      <c r="AV36" s="125">
        <f>IF(BR36&lt;&gt;"",IF(CH2&lt;0.5,BR36-CH2,BR36+(1-CH2)),"")</f>
        <v>0.35069444444444436</v>
      </c>
      <c r="AW36" s="125"/>
      <c r="AX36" s="125"/>
      <c r="AY36" s="125"/>
      <c r="AZ36" s="125"/>
      <c r="BA36" s="125"/>
      <c r="BB36" s="130" t="str">
        <f>IF(AV36&lt;&gt;"",IF(AV36&gt;AV2,"↗",IF(AV36=AV2,"→","↘")),"")</f>
        <v>↘</v>
      </c>
      <c r="BC36" s="131"/>
      <c r="BD36" s="46"/>
      <c r="BE36" s="46"/>
      <c r="BF36" s="46"/>
      <c r="BG36" s="60"/>
      <c r="BH36" s="275" t="s">
        <v>52</v>
      </c>
      <c r="BI36" s="275"/>
      <c r="BJ36" s="275"/>
      <c r="BK36" s="275"/>
      <c r="BL36" s="275"/>
      <c r="BM36" s="275"/>
      <c r="BN36" s="276"/>
      <c r="BO36" s="276"/>
      <c r="BP36" s="276"/>
      <c r="BQ36" s="276"/>
      <c r="BR36" s="125">
        <v>0.34027777777777773</v>
      </c>
      <c r="BS36" s="126"/>
      <c r="BT36" s="277"/>
      <c r="BU36" s="277"/>
      <c r="BV36" s="277"/>
      <c r="BW36" s="277"/>
      <c r="BX36" s="275" t="s">
        <v>53</v>
      </c>
      <c r="BY36" s="275"/>
      <c r="BZ36" s="275"/>
      <c r="CA36" s="275"/>
      <c r="CB36" s="275"/>
      <c r="CC36" s="275"/>
      <c r="CD36" s="276"/>
      <c r="CE36" s="276"/>
      <c r="CF36" s="276"/>
      <c r="CG36" s="276"/>
      <c r="CH36" s="125"/>
      <c r="CI36" s="126"/>
      <c r="CJ36" s="126"/>
      <c r="CK36" s="126"/>
      <c r="CL36" s="126"/>
      <c r="CM36" s="127"/>
      <c r="CN36" s="242" t="s">
        <v>68</v>
      </c>
      <c r="CO36" s="243"/>
      <c r="CP36" s="137" t="s">
        <v>69</v>
      </c>
      <c r="CQ36" s="138"/>
      <c r="CR36" s="138"/>
      <c r="CS36" s="138"/>
      <c r="CT36" s="139"/>
      <c r="CU36" s="140"/>
      <c r="CW36" s="209" t="s">
        <v>61</v>
      </c>
      <c r="CX36" s="248"/>
      <c r="CY36" s="104" t="s">
        <v>26</v>
      </c>
      <c r="CZ36" s="105"/>
      <c r="DA36" s="105"/>
      <c r="DB36" s="105"/>
      <c r="DC36" s="105"/>
      <c r="DD36" s="108"/>
      <c r="DE36" s="108"/>
      <c r="DF36" s="253"/>
      <c r="DG36" s="192"/>
      <c r="DH36" s="192"/>
      <c r="DI36" s="192"/>
      <c r="DJ36" s="192"/>
      <c r="DK36" s="192"/>
      <c r="DL36" s="192"/>
      <c r="DM36" s="67"/>
      <c r="DN36" s="209" t="s">
        <v>14</v>
      </c>
      <c r="DO36" s="210"/>
      <c r="DP36" s="189" t="s">
        <v>32</v>
      </c>
      <c r="DQ36" s="190"/>
      <c r="DR36" s="190"/>
      <c r="DS36" s="190"/>
      <c r="DT36" s="190"/>
      <c r="DU36" s="190"/>
      <c r="DV36" s="190"/>
      <c r="DW36" s="190"/>
      <c r="DX36" s="190"/>
      <c r="DY36" s="190"/>
      <c r="DZ36" s="190"/>
      <c r="EA36" s="190"/>
      <c r="EB36" s="190"/>
      <c r="EC36" s="190"/>
      <c r="ED36" s="190"/>
      <c r="EE36" s="190"/>
      <c r="EF36" s="190"/>
      <c r="EG36" s="190"/>
      <c r="EH36" s="190"/>
      <c r="EI36" s="190"/>
      <c r="EJ36" s="190"/>
      <c r="EK36" s="190"/>
      <c r="EL36" s="190"/>
      <c r="EM36" s="191"/>
      <c r="EN36" s="209" t="s">
        <v>15</v>
      </c>
      <c r="EO36" s="210"/>
      <c r="EP36" s="189" t="s">
        <v>19</v>
      </c>
      <c r="EQ36" s="190"/>
      <c r="ER36" s="190"/>
      <c r="ES36" s="190"/>
      <c r="ET36" s="190"/>
      <c r="EU36" s="190"/>
      <c r="EV36" s="190"/>
      <c r="EW36" s="190"/>
      <c r="EX36" s="190"/>
      <c r="EY36" s="190"/>
      <c r="EZ36" s="190"/>
      <c r="FA36" s="190"/>
      <c r="FB36" s="190"/>
      <c r="FC36" s="190"/>
      <c r="FD36" s="190"/>
      <c r="FE36" s="190"/>
      <c r="FF36" s="190"/>
      <c r="FG36" s="190"/>
      <c r="FH36" s="190"/>
      <c r="FI36" s="190"/>
      <c r="FJ36" s="190"/>
      <c r="FK36" s="190"/>
      <c r="FL36" s="190"/>
      <c r="FM36" s="191"/>
      <c r="FN36" s="209" t="s">
        <v>16</v>
      </c>
      <c r="FO36" s="210"/>
      <c r="FP36" s="189" t="s">
        <v>22</v>
      </c>
      <c r="FQ36" s="190"/>
      <c r="FR36" s="190"/>
      <c r="FS36" s="190"/>
      <c r="FT36" s="190"/>
      <c r="FU36" s="190"/>
      <c r="FV36" s="190"/>
      <c r="FW36" s="190"/>
      <c r="FX36" s="190"/>
      <c r="FY36" s="190"/>
      <c r="FZ36" s="190"/>
      <c r="GA36" s="190"/>
      <c r="GB36" s="190"/>
      <c r="GC36" s="190"/>
      <c r="GD36" s="190"/>
      <c r="GE36" s="190"/>
      <c r="GF36" s="190"/>
      <c r="GG36" s="190"/>
      <c r="GH36" s="190"/>
      <c r="GI36" s="190"/>
      <c r="GJ36" s="190"/>
      <c r="GK36" s="190"/>
      <c r="GL36" s="190"/>
      <c r="GM36" s="191"/>
      <c r="GN36" s="14"/>
    </row>
    <row r="37" spans="2:197" ht="8.4499999999999993" customHeight="1" thickTop="1" x14ac:dyDescent="0.25">
      <c r="B37" s="13"/>
      <c r="C37" s="215" t="s">
        <v>42</v>
      </c>
      <c r="D37" s="216"/>
      <c r="E37" s="216"/>
      <c r="F37" s="216"/>
      <c r="G37" s="216"/>
      <c r="H37" s="217"/>
      <c r="I37" s="260" t="str">
        <f>YEAR(C36-Renseignements!B$4)-1900&amp;"a"</f>
        <v>43a</v>
      </c>
      <c r="J37" s="260"/>
      <c r="K37" s="260"/>
      <c r="L37" s="261"/>
      <c r="M37" s="262" t="str">
        <f>MONTH(C36-Renseignements!B$4)&amp;"m"</f>
        <v>1m</v>
      </c>
      <c r="N37" s="262"/>
      <c r="O37" s="262"/>
      <c r="P37" s="263"/>
      <c r="Q37" s="262" t="str">
        <f>DAY(C36-Renseignements!B$4)&amp;"j"</f>
        <v>29j</v>
      </c>
      <c r="R37" s="262"/>
      <c r="S37" s="262"/>
      <c r="T37" s="263"/>
      <c r="U37" s="264" t="s">
        <v>48</v>
      </c>
      <c r="V37" s="219"/>
      <c r="W37" s="219"/>
      <c r="X37" s="219"/>
      <c r="Y37" s="219"/>
      <c r="Z37" s="265">
        <f>Z3</f>
        <v>43.8</v>
      </c>
      <c r="AA37" s="266"/>
      <c r="AB37" s="266"/>
      <c r="AC37" s="266"/>
      <c r="AD37" s="267"/>
      <c r="AE37" s="268" t="s">
        <v>38</v>
      </c>
      <c r="AF37" s="99"/>
      <c r="AG37" s="130" t="str">
        <f>IF(J38&lt;&gt;"",IF(Z37&gt;Z3,"↗",IF(Z37=Z3,"→","↘")),"")</f>
        <v>→</v>
      </c>
      <c r="AH37" s="131"/>
      <c r="AI37" s="60"/>
      <c r="AJ37" s="280"/>
      <c r="AK37" s="280"/>
      <c r="AL37" s="222" t="s">
        <v>25</v>
      </c>
      <c r="AM37" s="269"/>
      <c r="AN37" s="269"/>
      <c r="AO37" s="269"/>
      <c r="AP37" s="269"/>
      <c r="AQ37" s="269"/>
      <c r="AR37" s="269"/>
      <c r="AS37" s="269"/>
      <c r="AT37" s="269"/>
      <c r="AU37" s="269"/>
      <c r="AV37" s="269"/>
      <c r="AW37" s="269"/>
      <c r="AX37" s="269"/>
      <c r="AY37" s="269"/>
      <c r="AZ37" s="269"/>
      <c r="BA37" s="269"/>
      <c r="BC37" s="60"/>
      <c r="BD37" s="35"/>
      <c r="BE37" s="35"/>
      <c r="BF37" s="35"/>
      <c r="BG37" s="60"/>
      <c r="BH37" s="270" t="s">
        <v>9</v>
      </c>
      <c r="BI37" s="270"/>
      <c r="BJ37" s="270"/>
      <c r="BK37" s="270"/>
      <c r="BL37" s="270" t="s">
        <v>10</v>
      </c>
      <c r="BM37" s="270"/>
      <c r="BN37" s="270"/>
      <c r="BO37" s="270"/>
      <c r="BP37" s="270" t="s">
        <v>11</v>
      </c>
      <c r="BQ37" s="270"/>
      <c r="BR37" s="270"/>
      <c r="BS37" s="271"/>
      <c r="BT37" s="176" t="s">
        <v>12</v>
      </c>
      <c r="BU37" s="177"/>
      <c r="BV37" s="177"/>
      <c r="BW37" s="272"/>
      <c r="BX37" s="273" t="s">
        <v>9</v>
      </c>
      <c r="BY37" s="270"/>
      <c r="BZ37" s="270"/>
      <c r="CA37" s="270"/>
      <c r="CB37" s="270" t="s">
        <v>10</v>
      </c>
      <c r="CC37" s="270"/>
      <c r="CD37" s="270"/>
      <c r="CE37" s="270"/>
      <c r="CF37" s="270" t="s">
        <v>11</v>
      </c>
      <c r="CG37" s="270"/>
      <c r="CH37" s="270"/>
      <c r="CI37" s="270"/>
      <c r="CJ37" s="176" t="s">
        <v>12</v>
      </c>
      <c r="CK37" s="177"/>
      <c r="CL37" s="177"/>
      <c r="CM37" s="274"/>
      <c r="CN37" s="244"/>
      <c r="CO37" s="245"/>
      <c r="CP37" s="141" t="s">
        <v>12</v>
      </c>
      <c r="CQ37" s="142"/>
      <c r="CR37" s="142"/>
      <c r="CS37" s="142"/>
      <c r="CT37" s="100"/>
      <c r="CU37" s="143"/>
      <c r="CW37" s="249"/>
      <c r="CX37" s="250"/>
      <c r="CY37" s="160" t="s">
        <v>63</v>
      </c>
      <c r="CZ37" s="160"/>
      <c r="DA37" s="160"/>
      <c r="DB37" s="160"/>
      <c r="DC37" s="160"/>
      <c r="DD37" s="201"/>
      <c r="DE37" s="201"/>
      <c r="DF37" s="201"/>
      <c r="DG37" s="259" t="str">
        <f>IF(DG36&lt;&gt;"",DG36*Renseignements!B99/1000,"")</f>
        <v/>
      </c>
      <c r="DH37" s="259"/>
      <c r="DI37" s="259"/>
      <c r="DJ37" s="259"/>
      <c r="DK37" s="259"/>
      <c r="DL37" s="259"/>
      <c r="DM37" s="67"/>
      <c r="DN37" s="211"/>
      <c r="DO37" s="212"/>
      <c r="DP37" s="186" t="s">
        <v>18</v>
      </c>
      <c r="DQ37" s="187"/>
      <c r="DR37" s="187"/>
      <c r="DS37" s="187"/>
      <c r="DT37" s="187"/>
      <c r="DU37" s="187"/>
      <c r="DV37" s="187"/>
      <c r="DW37" s="187"/>
      <c r="DX37" s="187"/>
      <c r="DY37" s="187"/>
      <c r="DZ37" s="187"/>
      <c r="EA37" s="187"/>
      <c r="EB37" s="187"/>
      <c r="EC37" s="187"/>
      <c r="ED37" s="187"/>
      <c r="EE37" s="187"/>
      <c r="EF37" s="187"/>
      <c r="EG37" s="187"/>
      <c r="EH37" s="187"/>
      <c r="EI37" s="187"/>
      <c r="EJ37" s="187"/>
      <c r="EK37" s="187"/>
      <c r="EL37" s="187"/>
      <c r="EM37" s="188"/>
      <c r="EN37" s="211"/>
      <c r="EO37" s="212"/>
      <c r="EP37" s="186" t="s">
        <v>20</v>
      </c>
      <c r="EQ37" s="187"/>
      <c r="ER37" s="187"/>
      <c r="ES37" s="187"/>
      <c r="ET37" s="187"/>
      <c r="EU37" s="187"/>
      <c r="EV37" s="187"/>
      <c r="EW37" s="187"/>
      <c r="EX37" s="187"/>
      <c r="EY37" s="187"/>
      <c r="EZ37" s="187"/>
      <c r="FA37" s="187"/>
      <c r="FB37" s="187"/>
      <c r="FC37" s="187"/>
      <c r="FD37" s="187"/>
      <c r="FE37" s="187"/>
      <c r="FF37" s="187"/>
      <c r="FG37" s="187"/>
      <c r="FH37" s="187"/>
      <c r="FI37" s="187"/>
      <c r="FJ37" s="187"/>
      <c r="FK37" s="187"/>
      <c r="FL37" s="187"/>
      <c r="FM37" s="188"/>
      <c r="FN37" s="211"/>
      <c r="FO37" s="212"/>
      <c r="FP37" s="186"/>
      <c r="FQ37" s="187"/>
      <c r="FR37" s="187"/>
      <c r="FS37" s="187"/>
      <c r="FT37" s="187"/>
      <c r="FU37" s="187"/>
      <c r="FV37" s="187"/>
      <c r="FW37" s="187"/>
      <c r="FX37" s="187"/>
      <c r="FY37" s="187"/>
      <c r="FZ37" s="187"/>
      <c r="GA37" s="187"/>
      <c r="GB37" s="187"/>
      <c r="GC37" s="187"/>
      <c r="GD37" s="187"/>
      <c r="GE37" s="187"/>
      <c r="GF37" s="187"/>
      <c r="GG37" s="187"/>
      <c r="GH37" s="187"/>
      <c r="GI37" s="187"/>
      <c r="GJ37" s="187"/>
      <c r="GK37" s="187"/>
      <c r="GL37" s="187"/>
      <c r="GM37" s="188"/>
      <c r="GN37" s="14"/>
    </row>
    <row r="38" spans="2:197" ht="8.4499999999999993" customHeight="1" x14ac:dyDescent="0.25">
      <c r="B38" s="13"/>
      <c r="C38" s="104" t="s">
        <v>0</v>
      </c>
      <c r="D38" s="94"/>
      <c r="E38" s="94"/>
      <c r="F38" s="94"/>
      <c r="G38" s="94"/>
      <c r="H38" s="94"/>
      <c r="I38" s="94"/>
      <c r="J38" s="232">
        <v>94</v>
      </c>
      <c r="K38" s="97"/>
      <c r="L38" s="97"/>
      <c r="M38" s="97"/>
      <c r="N38" s="97"/>
      <c r="O38" s="97"/>
      <c r="P38" s="233" t="s">
        <v>37</v>
      </c>
      <c r="Q38" s="103"/>
      <c r="R38" s="59"/>
      <c r="S38" s="130" t="str">
        <f>IF(J38&lt;&gt;"",IF(J38&gt;J4,"↗",IF(J38=J4,"→","↘")),"")</f>
        <v>↘</v>
      </c>
      <c r="T38" s="131"/>
      <c r="U38" s="98" t="s">
        <v>47</v>
      </c>
      <c r="V38" s="94"/>
      <c r="W38" s="94"/>
      <c r="X38" s="94"/>
      <c r="Y38" s="94"/>
      <c r="Z38" s="255">
        <f>Z4</f>
        <v>2.6</v>
      </c>
      <c r="AA38" s="256"/>
      <c r="AB38" s="256"/>
      <c r="AC38" s="256"/>
      <c r="AD38" s="257"/>
      <c r="AE38" s="233"/>
      <c r="AF38" s="103"/>
      <c r="AG38" s="130" t="str">
        <f>IF(J38&lt;&gt;"",IF(Z38&gt;Z4,"↗",IF(Z38=Z4,"→","↘")),"")</f>
        <v>→</v>
      </c>
      <c r="AH38" s="131"/>
      <c r="AI38" s="60"/>
      <c r="AJ38" s="280"/>
      <c r="AK38" s="280"/>
      <c r="AL38" s="258" t="s">
        <v>56</v>
      </c>
      <c r="AM38" s="258"/>
      <c r="AN38" s="258"/>
      <c r="AO38" s="258"/>
      <c r="AP38" s="258"/>
      <c r="AQ38" s="258"/>
      <c r="AR38" s="237"/>
      <c r="AS38" s="237"/>
      <c r="AT38" s="258" t="s">
        <v>57</v>
      </c>
      <c r="AU38" s="237"/>
      <c r="AV38" s="237"/>
      <c r="AW38" s="237"/>
      <c r="AX38" s="237"/>
      <c r="AY38" s="237"/>
      <c r="AZ38" s="237"/>
      <c r="BA38" s="237"/>
      <c r="BC38" s="151" t="s">
        <v>33</v>
      </c>
      <c r="BD38" s="152"/>
      <c r="BE38" s="152"/>
      <c r="BF38" s="152"/>
      <c r="BG38" s="152"/>
      <c r="BH38" s="112"/>
      <c r="BI38" s="112"/>
      <c r="BJ38" s="113"/>
      <c r="BK38" s="113"/>
      <c r="BL38" s="112"/>
      <c r="BM38" s="112"/>
      <c r="BN38" s="113"/>
      <c r="BO38" s="113"/>
      <c r="BP38" s="164"/>
      <c r="BQ38" s="164"/>
      <c r="BR38" s="165"/>
      <c r="BS38" s="207"/>
      <c r="BT38" s="167" t="str">
        <f>IF(BH38&lt;&gt;"",AVERAGE(BH38:BP38),"")</f>
        <v/>
      </c>
      <c r="BU38" s="164"/>
      <c r="BV38" s="165"/>
      <c r="BW38" s="166"/>
      <c r="BX38" s="241"/>
      <c r="BY38" s="112"/>
      <c r="BZ38" s="113"/>
      <c r="CA38" s="113"/>
      <c r="CB38" s="112"/>
      <c r="CC38" s="112"/>
      <c r="CD38" s="113"/>
      <c r="CE38" s="113"/>
      <c r="CF38" s="164"/>
      <c r="CG38" s="164"/>
      <c r="CH38" s="165"/>
      <c r="CI38" s="165"/>
      <c r="CJ38" s="167" t="str">
        <f>IF(BX38&lt;&gt;"",AVERAGE(BX38:CF38),"")</f>
        <v/>
      </c>
      <c r="CK38" s="164"/>
      <c r="CL38" s="165"/>
      <c r="CM38" s="207"/>
      <c r="CN38" s="244"/>
      <c r="CO38" s="245"/>
      <c r="CP38" s="164" t="str">
        <f>IF(BT38&lt;&gt;"",AVERAGE(BT38,CJ38,GK64,#REF!,#REF!),"")</f>
        <v/>
      </c>
      <c r="CQ38" s="164"/>
      <c r="CR38" s="165"/>
      <c r="CS38" s="165"/>
      <c r="CT38" s="147" t="str">
        <f>IF(CH36&lt;&gt;"",IF(CO38=CO4,"→",IF(CO38&gt;CO4,"↗","↘")),"")</f>
        <v/>
      </c>
      <c r="CU38" s="148"/>
      <c r="CW38" s="249"/>
      <c r="CX38" s="250"/>
      <c r="CY38" s="160" t="s">
        <v>29</v>
      </c>
      <c r="CZ38" s="201"/>
      <c r="DA38" s="201"/>
      <c r="DB38" s="201"/>
      <c r="DC38" s="201"/>
      <c r="DD38" s="201"/>
      <c r="DE38" s="201"/>
      <c r="DF38" s="201"/>
      <c r="DG38" s="208"/>
      <c r="DH38" s="208"/>
      <c r="DI38" s="208"/>
      <c r="DJ38" s="208"/>
      <c r="DK38" s="208"/>
      <c r="DL38" s="208"/>
      <c r="DM38" s="67"/>
      <c r="DN38" s="211"/>
      <c r="DO38" s="212"/>
      <c r="DP38" s="189" t="s">
        <v>23</v>
      </c>
      <c r="DQ38" s="190"/>
      <c r="DR38" s="190"/>
      <c r="DS38" s="190"/>
      <c r="DT38" s="190"/>
      <c r="DU38" s="190"/>
      <c r="DV38" s="190"/>
      <c r="DW38" s="190"/>
      <c r="DX38" s="190"/>
      <c r="DY38" s="190"/>
      <c r="DZ38" s="190"/>
      <c r="EA38" s="190"/>
      <c r="EB38" s="190"/>
      <c r="EC38" s="190"/>
      <c r="ED38" s="190"/>
      <c r="EE38" s="190"/>
      <c r="EF38" s="190"/>
      <c r="EG38" s="190"/>
      <c r="EH38" s="190"/>
      <c r="EI38" s="190"/>
      <c r="EJ38" s="190"/>
      <c r="EK38" s="190"/>
      <c r="EL38" s="190"/>
      <c r="EM38" s="191"/>
      <c r="EN38" s="211"/>
      <c r="EO38" s="212"/>
      <c r="EP38" s="189" t="s">
        <v>21</v>
      </c>
      <c r="EQ38" s="190"/>
      <c r="ER38" s="190"/>
      <c r="ES38" s="190"/>
      <c r="ET38" s="190"/>
      <c r="EU38" s="190"/>
      <c r="EV38" s="190"/>
      <c r="EW38" s="190"/>
      <c r="EX38" s="190"/>
      <c r="EY38" s="190"/>
      <c r="EZ38" s="190"/>
      <c r="FA38" s="190"/>
      <c r="FB38" s="190"/>
      <c r="FC38" s="190"/>
      <c r="FD38" s="190"/>
      <c r="FE38" s="190"/>
      <c r="FF38" s="190"/>
      <c r="FG38" s="190"/>
      <c r="FH38" s="190"/>
      <c r="FI38" s="190"/>
      <c r="FJ38" s="190"/>
      <c r="FK38" s="190"/>
      <c r="FL38" s="190"/>
      <c r="FM38" s="191"/>
      <c r="FN38" s="211"/>
      <c r="FO38" s="212"/>
      <c r="FP38" s="189" t="s">
        <v>17</v>
      </c>
      <c r="FQ38" s="190"/>
      <c r="FR38" s="190"/>
      <c r="FS38" s="190"/>
      <c r="FT38" s="190"/>
      <c r="FU38" s="190"/>
      <c r="FV38" s="190"/>
      <c r="FW38" s="190"/>
      <c r="FX38" s="190"/>
      <c r="FY38" s="190"/>
      <c r="FZ38" s="190"/>
      <c r="GA38" s="190"/>
      <c r="GB38" s="190"/>
      <c r="GC38" s="190"/>
      <c r="GD38" s="190"/>
      <c r="GE38" s="190"/>
      <c r="GF38" s="190"/>
      <c r="GG38" s="190"/>
      <c r="GH38" s="190"/>
      <c r="GI38" s="190"/>
      <c r="GJ38" s="190"/>
      <c r="GK38" s="190"/>
      <c r="GL38" s="190"/>
      <c r="GM38" s="191"/>
      <c r="GN38" s="14"/>
    </row>
    <row r="39" spans="2:197" ht="8.4499999999999993" customHeight="1" x14ac:dyDescent="0.25">
      <c r="B39" s="13"/>
      <c r="C39" s="104" t="s">
        <v>8</v>
      </c>
      <c r="D39" s="94"/>
      <c r="E39" s="94"/>
      <c r="F39" s="94"/>
      <c r="G39" s="94"/>
      <c r="H39" s="94"/>
      <c r="I39" s="94"/>
      <c r="J39" s="94"/>
      <c r="K39" s="94"/>
      <c r="L39" s="94"/>
      <c r="M39" s="232">
        <v>15.7</v>
      </c>
      <c r="N39" s="97"/>
      <c r="O39" s="97"/>
      <c r="P39" s="97"/>
      <c r="Q39" s="97"/>
      <c r="R39" s="97"/>
      <c r="S39" s="233" t="s">
        <v>37</v>
      </c>
      <c r="T39" s="103"/>
      <c r="U39" s="59"/>
      <c r="V39" s="130" t="str">
        <f>IF(M39&lt;&gt;"",IF(M39&gt;M5,"↗",IF(M39=M5,"→","↘")),"")</f>
        <v>↗</v>
      </c>
      <c r="W39" s="131"/>
      <c r="X39" s="234">
        <f>IF(M39&lt;&gt;"",IF(J38&lt;&gt;"",(M39/J38)*100,""),"")</f>
        <v>16.702127659574469</v>
      </c>
      <c r="Y39" s="235"/>
      <c r="Z39" s="235">
        <f>IF(J38&lt;&gt;"",(N39/J38)*100,"")</f>
        <v>0</v>
      </c>
      <c r="AA39" s="235"/>
      <c r="AB39" s="235"/>
      <c r="AC39" s="235"/>
      <c r="AD39" s="233" t="s">
        <v>38</v>
      </c>
      <c r="AE39" s="103"/>
      <c r="AF39" s="59"/>
      <c r="AG39" s="130" t="str">
        <f>IF(M39&lt;&gt;"",IF(X39&gt;X5,"↗",IF(X39=X5,"→","↘")),"")</f>
        <v>↗</v>
      </c>
      <c r="AH39" s="131"/>
      <c r="AI39" s="47"/>
      <c r="AJ39" s="280"/>
      <c r="AK39" s="280"/>
      <c r="AL39" s="238"/>
      <c r="AM39" s="238"/>
      <c r="AN39" s="238"/>
      <c r="AO39" s="238"/>
      <c r="AP39" s="238"/>
      <c r="AQ39" s="238"/>
      <c r="AR39" s="239"/>
      <c r="AS39" s="239"/>
      <c r="AT39" s="238"/>
      <c r="AU39" s="239"/>
      <c r="AV39" s="239"/>
      <c r="AW39" s="239"/>
      <c r="AX39" s="239"/>
      <c r="AY39" s="239"/>
      <c r="AZ39" s="239"/>
      <c r="BA39" s="239"/>
      <c r="BC39" s="151" t="s">
        <v>34</v>
      </c>
      <c r="BD39" s="152" t="s">
        <v>2</v>
      </c>
      <c r="BE39" s="152"/>
      <c r="BF39" s="152"/>
      <c r="BG39" s="152"/>
      <c r="BH39" s="112"/>
      <c r="BI39" s="112"/>
      <c r="BJ39" s="113"/>
      <c r="BK39" s="113"/>
      <c r="BL39" s="112"/>
      <c r="BM39" s="112"/>
      <c r="BN39" s="113"/>
      <c r="BO39" s="113"/>
      <c r="BP39" s="164"/>
      <c r="BQ39" s="164"/>
      <c r="BR39" s="165"/>
      <c r="BS39" s="207"/>
      <c r="BT39" s="167" t="str">
        <f>IF(BH39&lt;&gt;"",AVERAGE(BH39:BP39),"")</f>
        <v/>
      </c>
      <c r="BU39" s="164"/>
      <c r="BV39" s="165"/>
      <c r="BW39" s="166"/>
      <c r="BX39" s="241"/>
      <c r="BY39" s="112"/>
      <c r="BZ39" s="113"/>
      <c r="CA39" s="113"/>
      <c r="CB39" s="112"/>
      <c r="CC39" s="112"/>
      <c r="CD39" s="113"/>
      <c r="CE39" s="113"/>
      <c r="CF39" s="164"/>
      <c r="CG39" s="164"/>
      <c r="CH39" s="165"/>
      <c r="CI39" s="165"/>
      <c r="CJ39" s="167" t="str">
        <f>IF(BX39&lt;&gt;"",AVERAGE(BX39:CF39),"")</f>
        <v/>
      </c>
      <c r="CK39" s="164"/>
      <c r="CL39" s="165"/>
      <c r="CM39" s="207"/>
      <c r="CN39" s="244"/>
      <c r="CO39" s="245"/>
      <c r="CP39" s="164" t="str">
        <f>IF(BT39&lt;&gt;"",AVERAGE(BP39,CJ39,GK65,#REF!,#REF!),"")</f>
        <v/>
      </c>
      <c r="CQ39" s="164"/>
      <c r="CR39" s="165"/>
      <c r="CS39" s="165"/>
      <c r="CT39" s="147" t="str">
        <f>IF(CH36&lt;&gt;"",IF(CO39=CO5,"→",IF(CO39&gt;CO5,"↗","↘")),"")</f>
        <v/>
      </c>
      <c r="CU39" s="148"/>
      <c r="CW39" s="249"/>
      <c r="CX39" s="250"/>
      <c r="CY39" s="160" t="s">
        <v>28</v>
      </c>
      <c r="CZ39" s="201"/>
      <c r="DA39" s="201"/>
      <c r="DB39" s="201"/>
      <c r="DC39" s="201"/>
      <c r="DD39" s="201"/>
      <c r="DE39" s="201"/>
      <c r="DF39" s="201"/>
      <c r="DG39" s="254" t="str">
        <f>IF(DG38&lt;&gt;"",(DG37/((HOUR(DG38)*60)+(MINUTE(DG38))))*60,"")</f>
        <v/>
      </c>
      <c r="DH39" s="254"/>
      <c r="DI39" s="254"/>
      <c r="DJ39" s="254"/>
      <c r="DK39" s="254"/>
      <c r="DL39" s="254"/>
      <c r="DM39" s="67"/>
      <c r="DN39" s="211"/>
      <c r="DO39" s="212"/>
      <c r="DP39" s="186" t="s">
        <v>18</v>
      </c>
      <c r="DQ39" s="187"/>
      <c r="DR39" s="187"/>
      <c r="DS39" s="187"/>
      <c r="DT39" s="187"/>
      <c r="DU39" s="187"/>
      <c r="DV39" s="187"/>
      <c r="DW39" s="187"/>
      <c r="DX39" s="187"/>
      <c r="DY39" s="187"/>
      <c r="DZ39" s="187"/>
      <c r="EA39" s="187"/>
      <c r="EB39" s="187"/>
      <c r="EC39" s="187"/>
      <c r="ED39" s="187"/>
      <c r="EE39" s="187"/>
      <c r="EF39" s="187"/>
      <c r="EG39" s="187"/>
      <c r="EH39" s="187"/>
      <c r="EI39" s="187"/>
      <c r="EJ39" s="187"/>
      <c r="EK39" s="187"/>
      <c r="EL39" s="187"/>
      <c r="EM39" s="188"/>
      <c r="EN39" s="211"/>
      <c r="EO39" s="212"/>
      <c r="EP39" s="186" t="s">
        <v>18</v>
      </c>
      <c r="EQ39" s="187"/>
      <c r="ER39" s="187"/>
      <c r="ES39" s="187"/>
      <c r="ET39" s="187"/>
      <c r="EU39" s="187"/>
      <c r="EV39" s="187"/>
      <c r="EW39" s="187"/>
      <c r="EX39" s="187"/>
      <c r="EY39" s="187"/>
      <c r="EZ39" s="187"/>
      <c r="FA39" s="187"/>
      <c r="FB39" s="187"/>
      <c r="FC39" s="187"/>
      <c r="FD39" s="187"/>
      <c r="FE39" s="187"/>
      <c r="FF39" s="187"/>
      <c r="FG39" s="187"/>
      <c r="FH39" s="187"/>
      <c r="FI39" s="187"/>
      <c r="FJ39" s="187"/>
      <c r="FK39" s="187"/>
      <c r="FL39" s="187"/>
      <c r="FM39" s="188"/>
      <c r="FN39" s="211"/>
      <c r="FO39" s="212"/>
      <c r="FP39" s="186" t="s">
        <v>18</v>
      </c>
      <c r="FQ39" s="187"/>
      <c r="FR39" s="187"/>
      <c r="FS39" s="187"/>
      <c r="FT39" s="187"/>
      <c r="FU39" s="187"/>
      <c r="FV39" s="187"/>
      <c r="FW39" s="187"/>
      <c r="FX39" s="187"/>
      <c r="FY39" s="187"/>
      <c r="FZ39" s="187"/>
      <c r="GA39" s="187"/>
      <c r="GB39" s="187"/>
      <c r="GC39" s="187"/>
      <c r="GD39" s="187"/>
      <c r="GE39" s="187"/>
      <c r="GF39" s="187"/>
      <c r="GG39" s="187"/>
      <c r="GH39" s="187"/>
      <c r="GI39" s="187"/>
      <c r="GJ39" s="187"/>
      <c r="GK39" s="187"/>
      <c r="GL39" s="187"/>
      <c r="GM39" s="188"/>
      <c r="GN39" s="14"/>
    </row>
    <row r="40" spans="2:197" ht="8.4499999999999993" customHeight="1" x14ac:dyDescent="0.25">
      <c r="B40" s="13"/>
      <c r="C40" s="104" t="s">
        <v>7</v>
      </c>
      <c r="D40" s="94"/>
      <c r="E40" s="94"/>
      <c r="F40" s="94"/>
      <c r="G40" s="94"/>
      <c r="H40" s="94"/>
      <c r="I40" s="94"/>
      <c r="J40" s="94"/>
      <c r="K40" s="94"/>
      <c r="L40" s="94"/>
      <c r="M40" s="232">
        <f>IF(M39&lt;&gt;"",IF(J38&lt;&gt;"",J38-M39,""),"")</f>
        <v>78.3</v>
      </c>
      <c r="N40" s="97">
        <f>IF(J38&lt;&gt;"",J38-N39,"")</f>
        <v>94</v>
      </c>
      <c r="O40" s="97"/>
      <c r="P40" s="97"/>
      <c r="Q40" s="97"/>
      <c r="R40" s="97"/>
      <c r="S40" s="233" t="s">
        <v>37</v>
      </c>
      <c r="T40" s="103"/>
      <c r="U40" s="59"/>
      <c r="V40" s="130" t="str">
        <f>IF(M39&lt;&gt;"",IF(M40&gt;M6,"↗",IF(M40=M6,"→","↘")),"")</f>
        <v>↘</v>
      </c>
      <c r="W40" s="131"/>
      <c r="X40" s="234">
        <f>IF(M39&lt;&gt;"",(M40/J38)*100,"")</f>
        <v>83.297872340425528</v>
      </c>
      <c r="Y40" s="235"/>
      <c r="Z40" s="235"/>
      <c r="AA40" s="235"/>
      <c r="AB40" s="235"/>
      <c r="AC40" s="235"/>
      <c r="AD40" s="233" t="s">
        <v>38</v>
      </c>
      <c r="AE40" s="103"/>
      <c r="AF40" s="59"/>
      <c r="AG40" s="130" t="str">
        <f>IF(M39&lt;&gt;"",IF(X40&gt;X6,"↗",IF(X40=X6,"→","↘")),"")</f>
        <v>↗</v>
      </c>
      <c r="AH40" s="131"/>
      <c r="AI40" s="60"/>
      <c r="AJ40" s="280"/>
      <c r="AK40" s="280"/>
      <c r="AL40" s="236" t="s">
        <v>29</v>
      </c>
      <c r="AM40" s="236"/>
      <c r="AN40" s="236"/>
      <c r="AO40" s="236"/>
      <c r="AP40" s="236"/>
      <c r="AQ40" s="236"/>
      <c r="AR40" s="237"/>
      <c r="AS40" s="237"/>
      <c r="AT40" s="238">
        <f>IF(AND(AL39&lt;&gt;"",AT39&lt;&gt;""),AT39-AL39,0)</f>
        <v>0</v>
      </c>
      <c r="AU40" s="239"/>
      <c r="AV40" s="239">
        <v>0.41666666666666669</v>
      </c>
      <c r="AW40" s="239"/>
      <c r="AX40" s="239"/>
      <c r="AY40" s="239"/>
      <c r="AZ40" s="239"/>
      <c r="BA40" s="239"/>
      <c r="BC40" s="151" t="s">
        <v>35</v>
      </c>
      <c r="BD40" s="152" t="s">
        <v>3</v>
      </c>
      <c r="BE40" s="152"/>
      <c r="BF40" s="152"/>
      <c r="BG40" s="152"/>
      <c r="BH40" s="112"/>
      <c r="BI40" s="112"/>
      <c r="BJ40" s="113"/>
      <c r="BK40" s="113"/>
      <c r="BL40" s="112"/>
      <c r="BM40" s="112"/>
      <c r="BN40" s="113"/>
      <c r="BO40" s="113"/>
      <c r="BP40" s="112"/>
      <c r="BQ40" s="112"/>
      <c r="BR40" s="113"/>
      <c r="BS40" s="240"/>
      <c r="BT40" s="167" t="str">
        <f>IF(BH40&lt;&gt;"",AVERAGE(BH40:BP40),"")</f>
        <v/>
      </c>
      <c r="BU40" s="164"/>
      <c r="BV40" s="165"/>
      <c r="BW40" s="166"/>
      <c r="BX40" s="241"/>
      <c r="BY40" s="112"/>
      <c r="BZ40" s="113"/>
      <c r="CA40" s="113"/>
      <c r="CB40" s="112"/>
      <c r="CC40" s="112"/>
      <c r="CD40" s="113"/>
      <c r="CE40" s="113"/>
      <c r="CF40" s="112"/>
      <c r="CG40" s="112"/>
      <c r="CH40" s="113"/>
      <c r="CI40" s="113"/>
      <c r="CJ40" s="167" t="str">
        <f>IF(BX40&lt;&gt;"",AVERAGE(BX40:CF40),"")</f>
        <v/>
      </c>
      <c r="CK40" s="164"/>
      <c r="CL40" s="165"/>
      <c r="CM40" s="207"/>
      <c r="CN40" s="244"/>
      <c r="CO40" s="245"/>
      <c r="CP40" s="164" t="str">
        <f>IF(BT40&lt;&gt;"",AVERAGE(BP40,CJ40,GK66,#REF!,#REF!),"")</f>
        <v/>
      </c>
      <c r="CQ40" s="164"/>
      <c r="CR40" s="165"/>
      <c r="CS40" s="165"/>
      <c r="CT40" s="147" t="str">
        <f>IF(CH36&lt;&gt;"",IF(CO40=CO6,"→",IF(CO40&gt;CO6,"↗","↘")),"")</f>
        <v/>
      </c>
      <c r="CU40" s="148"/>
      <c r="CW40" s="249"/>
      <c r="CX40" s="250"/>
      <c r="CY40" s="160" t="s">
        <v>27</v>
      </c>
      <c r="CZ40" s="160"/>
      <c r="DA40" s="160"/>
      <c r="DB40" s="160"/>
      <c r="DC40" s="160"/>
      <c r="DD40" s="201"/>
      <c r="DE40" s="201"/>
      <c r="DF40" s="201"/>
      <c r="DG40" s="208"/>
      <c r="DH40" s="208"/>
      <c r="DI40" s="208"/>
      <c r="DJ40" s="208"/>
      <c r="DK40" s="208"/>
      <c r="DL40" s="208"/>
      <c r="DM40" s="67"/>
      <c r="DN40" s="211"/>
      <c r="DO40" s="212"/>
      <c r="DP40" s="189"/>
      <c r="DQ40" s="190"/>
      <c r="DR40" s="190"/>
      <c r="DS40" s="190"/>
      <c r="DT40" s="190"/>
      <c r="DU40" s="190"/>
      <c r="DV40" s="190"/>
      <c r="DW40" s="190"/>
      <c r="DX40" s="190"/>
      <c r="DY40" s="190"/>
      <c r="DZ40" s="190"/>
      <c r="EA40" s="190"/>
      <c r="EB40" s="190"/>
      <c r="EC40" s="190"/>
      <c r="ED40" s="190"/>
      <c r="EE40" s="190"/>
      <c r="EF40" s="190"/>
      <c r="EG40" s="190"/>
      <c r="EH40" s="190"/>
      <c r="EI40" s="190"/>
      <c r="EJ40" s="190"/>
      <c r="EK40" s="190"/>
      <c r="EL40" s="190"/>
      <c r="EM40" s="191"/>
      <c r="EN40" s="211"/>
      <c r="EO40" s="212"/>
      <c r="EP40" s="189"/>
      <c r="EQ40" s="190"/>
      <c r="ER40" s="190"/>
      <c r="ES40" s="190"/>
      <c r="ET40" s="190"/>
      <c r="EU40" s="190"/>
      <c r="EV40" s="190"/>
      <c r="EW40" s="190"/>
      <c r="EX40" s="190"/>
      <c r="EY40" s="190"/>
      <c r="EZ40" s="190"/>
      <c r="FA40" s="190"/>
      <c r="FB40" s="190"/>
      <c r="FC40" s="190"/>
      <c r="FD40" s="190"/>
      <c r="FE40" s="190"/>
      <c r="FF40" s="190"/>
      <c r="FG40" s="190"/>
      <c r="FH40" s="190"/>
      <c r="FI40" s="190"/>
      <c r="FJ40" s="190"/>
      <c r="FK40" s="190"/>
      <c r="FL40" s="190"/>
      <c r="FM40" s="191"/>
      <c r="FN40" s="211"/>
      <c r="FO40" s="212"/>
      <c r="FP40" s="189" t="s">
        <v>24</v>
      </c>
      <c r="FQ40" s="190"/>
      <c r="FR40" s="190"/>
      <c r="FS40" s="190"/>
      <c r="FT40" s="190"/>
      <c r="FU40" s="190"/>
      <c r="FV40" s="190"/>
      <c r="FW40" s="190"/>
      <c r="FX40" s="190"/>
      <c r="FY40" s="190"/>
      <c r="FZ40" s="190"/>
      <c r="GA40" s="190"/>
      <c r="GB40" s="190"/>
      <c r="GC40" s="190"/>
      <c r="GD40" s="190"/>
      <c r="GE40" s="190"/>
      <c r="GF40" s="190"/>
      <c r="GG40" s="190"/>
      <c r="GH40" s="190"/>
      <c r="GI40" s="190"/>
      <c r="GJ40" s="190"/>
      <c r="GK40" s="190"/>
      <c r="GL40" s="190"/>
      <c r="GM40" s="191"/>
      <c r="GN40" s="14"/>
    </row>
    <row r="41" spans="2:197" ht="8.4499999999999993" customHeight="1" thickBot="1" x14ac:dyDescent="0.3">
      <c r="B41" s="13"/>
      <c r="C41" s="218" t="s">
        <v>1</v>
      </c>
      <c r="D41" s="219"/>
      <c r="E41" s="219"/>
      <c r="F41" s="219"/>
      <c r="G41" s="219"/>
      <c r="H41" s="219"/>
      <c r="I41" s="220">
        <f>IF(J38&lt;&gt;"",J38/(1.92*1.92),"")</f>
        <v>25.499131944444446</v>
      </c>
      <c r="J41" s="221"/>
      <c r="K41" s="221"/>
      <c r="L41" s="221"/>
      <c r="M41" s="221"/>
      <c r="N41" s="61"/>
      <c r="O41" s="130" t="str">
        <f>IF(J38&lt;&gt;"",IF(I41&gt;I7,"↗",IF(I41=I7,"→","↘")),"")</f>
        <v>↘</v>
      </c>
      <c r="P41" s="130"/>
      <c r="Q41" s="50"/>
      <c r="R41" s="50"/>
      <c r="S41" s="218" t="s">
        <v>46</v>
      </c>
      <c r="T41" s="219"/>
      <c r="U41" s="219"/>
      <c r="V41" s="219"/>
      <c r="W41" s="219"/>
      <c r="X41" s="219"/>
      <c r="Y41" s="220">
        <f>IF(J38&lt;&gt;"",(1.2*I41)+(0.23*(YEAR(C36-Renseignements!B$4)-1900))-(10.8*Renseignements!B$6)-5.4,"")</f>
        <v>24.288958333333333</v>
      </c>
      <c r="Z41" s="221"/>
      <c r="AA41" s="221"/>
      <c r="AB41" s="221"/>
      <c r="AC41" s="221"/>
      <c r="AD41" s="61"/>
      <c r="AE41" s="130" t="str">
        <f>IF(J38&lt;&gt;"",IF(Y41&gt;Y7,"↗",IF(Y41=Y7,"→","↘")),"")</f>
        <v>↘</v>
      </c>
      <c r="AF41" s="130"/>
      <c r="AG41" s="48"/>
      <c r="AH41" s="49"/>
      <c r="AI41" s="35"/>
      <c r="AJ41" s="280"/>
      <c r="AK41" s="280"/>
      <c r="AL41" s="222" t="s">
        <v>60</v>
      </c>
      <c r="AM41" s="223"/>
      <c r="AN41" s="223"/>
      <c r="AO41" s="223"/>
      <c r="AP41" s="223"/>
      <c r="AQ41" s="223"/>
      <c r="AR41" s="224"/>
      <c r="AS41" s="224"/>
      <c r="AT41" s="125">
        <f>IF(BR36&lt;&gt;"",AV36+AT40,"")</f>
        <v>0.35069444444444436</v>
      </c>
      <c r="AU41" s="225"/>
      <c r="AV41" s="225">
        <v>0.41666666666666669</v>
      </c>
      <c r="AW41" s="225"/>
      <c r="AX41" s="225"/>
      <c r="AY41" s="225"/>
      <c r="AZ41" s="225"/>
      <c r="BA41" s="225"/>
      <c r="BC41" s="151" t="s">
        <v>36</v>
      </c>
      <c r="BD41" s="152" t="s">
        <v>13</v>
      </c>
      <c r="BE41" s="152"/>
      <c r="BF41" s="152"/>
      <c r="BG41" s="152"/>
      <c r="BH41" s="112"/>
      <c r="BI41" s="112"/>
      <c r="BJ41" s="113"/>
      <c r="BK41" s="113"/>
      <c r="BL41" s="112"/>
      <c r="BM41" s="112"/>
      <c r="BN41" s="113"/>
      <c r="BO41" s="113"/>
      <c r="BP41" s="162"/>
      <c r="BQ41" s="162"/>
      <c r="BR41" s="163"/>
      <c r="BS41" s="226"/>
      <c r="BT41" s="227">
        <f>IF(BR36&lt;&gt;"",SUM(BH41:BS41),0)</f>
        <v>0</v>
      </c>
      <c r="BU41" s="228"/>
      <c r="BV41" s="228"/>
      <c r="BW41" s="229"/>
      <c r="BX41" s="230"/>
      <c r="BY41" s="162"/>
      <c r="BZ41" s="163"/>
      <c r="CA41" s="163"/>
      <c r="CB41" s="162"/>
      <c r="CC41" s="162"/>
      <c r="CD41" s="163"/>
      <c r="CE41" s="163"/>
      <c r="CF41" s="162"/>
      <c r="CG41" s="162"/>
      <c r="CH41" s="163"/>
      <c r="CI41" s="163"/>
      <c r="CJ41" s="227">
        <f>IF(CH36&lt;&gt;"",SUM(BX41:CI41),0)</f>
        <v>0</v>
      </c>
      <c r="CK41" s="228"/>
      <c r="CL41" s="228"/>
      <c r="CM41" s="228"/>
      <c r="CN41" s="246"/>
      <c r="CO41" s="247"/>
      <c r="CP41" s="158">
        <f>IF(BP41&lt;&gt;"",SUM(BT41,CJ41,GK67,#REF!,#REF!),0)</f>
        <v>0</v>
      </c>
      <c r="CQ41" s="159"/>
      <c r="CR41" s="159"/>
      <c r="CS41" s="231"/>
      <c r="CT41" s="147" t="str">
        <f>IF(CH36&lt;&gt;"",IF(CO41=CO7,"→",IF(CO41&gt;CO7,"↗","↘")),"")</f>
        <v/>
      </c>
      <c r="CU41" s="148"/>
      <c r="CW41" s="249"/>
      <c r="CX41" s="250"/>
      <c r="CY41" s="160" t="s">
        <v>62</v>
      </c>
      <c r="CZ41" s="201"/>
      <c r="DA41" s="201"/>
      <c r="DB41" s="201"/>
      <c r="DC41" s="201"/>
      <c r="DD41" s="201"/>
      <c r="DE41" s="201"/>
      <c r="DF41" s="201"/>
      <c r="DG41" s="192"/>
      <c r="DH41" s="192"/>
      <c r="DI41" s="192"/>
      <c r="DJ41" s="192"/>
      <c r="DK41" s="192"/>
      <c r="DL41" s="192"/>
      <c r="DM41" s="67"/>
      <c r="DN41" s="211"/>
      <c r="DO41" s="212"/>
      <c r="DP41" s="186"/>
      <c r="DQ41" s="193"/>
      <c r="DR41" s="193"/>
      <c r="DS41" s="193"/>
      <c r="DT41" s="193"/>
      <c r="DU41" s="193"/>
      <c r="DV41" s="193"/>
      <c r="DW41" s="193"/>
      <c r="DX41" s="193"/>
      <c r="DY41" s="193"/>
      <c r="DZ41" s="193"/>
      <c r="EA41" s="193"/>
      <c r="EB41" s="193"/>
      <c r="EC41" s="193"/>
      <c r="ED41" s="193"/>
      <c r="EE41" s="193"/>
      <c r="EF41" s="193"/>
      <c r="EG41" s="193"/>
      <c r="EH41" s="193"/>
      <c r="EI41" s="193"/>
      <c r="EJ41" s="193"/>
      <c r="EK41" s="193"/>
      <c r="EL41" s="193"/>
      <c r="EM41" s="194"/>
      <c r="EN41" s="211"/>
      <c r="EO41" s="212"/>
      <c r="EP41" s="186"/>
      <c r="EQ41" s="187"/>
      <c r="ER41" s="187"/>
      <c r="ES41" s="187"/>
      <c r="ET41" s="187"/>
      <c r="EU41" s="187"/>
      <c r="EV41" s="187"/>
      <c r="EW41" s="187"/>
      <c r="EX41" s="187"/>
      <c r="EY41" s="187"/>
      <c r="EZ41" s="187"/>
      <c r="FA41" s="187"/>
      <c r="FB41" s="187"/>
      <c r="FC41" s="187"/>
      <c r="FD41" s="187"/>
      <c r="FE41" s="187"/>
      <c r="FF41" s="187"/>
      <c r="FG41" s="187"/>
      <c r="FH41" s="187"/>
      <c r="FI41" s="187"/>
      <c r="FJ41" s="187"/>
      <c r="FK41" s="187"/>
      <c r="FL41" s="187"/>
      <c r="FM41" s="188"/>
      <c r="FN41" s="211"/>
      <c r="FO41" s="212"/>
      <c r="FP41" s="186" t="s">
        <v>18</v>
      </c>
      <c r="FQ41" s="187"/>
      <c r="FR41" s="187"/>
      <c r="FS41" s="187"/>
      <c r="FT41" s="187"/>
      <c r="FU41" s="187"/>
      <c r="FV41" s="187"/>
      <c r="FW41" s="187"/>
      <c r="FX41" s="187"/>
      <c r="FY41" s="187"/>
      <c r="FZ41" s="187"/>
      <c r="GA41" s="187"/>
      <c r="GB41" s="187"/>
      <c r="GC41" s="187"/>
      <c r="GD41" s="187"/>
      <c r="GE41" s="187"/>
      <c r="GF41" s="187"/>
      <c r="GG41" s="187"/>
      <c r="GH41" s="187"/>
      <c r="GI41" s="187"/>
      <c r="GJ41" s="187"/>
      <c r="GK41" s="187"/>
      <c r="GL41" s="187"/>
      <c r="GM41" s="188"/>
      <c r="GN41" s="14"/>
    </row>
    <row r="42" spans="2:197" ht="8.4499999999999993" customHeight="1" thickTop="1" x14ac:dyDescent="0.25">
      <c r="B42" s="13"/>
      <c r="C42" s="290" t="s">
        <v>84</v>
      </c>
      <c r="D42" s="291"/>
      <c r="E42" s="291"/>
      <c r="F42" s="291"/>
      <c r="G42" s="291"/>
      <c r="H42" s="291"/>
      <c r="I42" s="291"/>
      <c r="J42" s="291"/>
      <c r="K42" s="291"/>
      <c r="L42" s="291"/>
      <c r="M42" s="292"/>
      <c r="N42" s="292"/>
      <c r="O42" s="292"/>
      <c r="P42" s="292"/>
      <c r="Q42" s="292"/>
      <c r="R42" s="292"/>
      <c r="S42" s="292"/>
      <c r="T42" s="292"/>
      <c r="U42" s="292"/>
      <c r="V42" s="292"/>
      <c r="W42" s="292"/>
      <c r="X42" s="293"/>
      <c r="Y42" s="294">
        <f>Y8</f>
        <v>40638</v>
      </c>
      <c r="Z42" s="102"/>
      <c r="AA42" s="102"/>
      <c r="AB42" s="102"/>
      <c r="AC42" s="102"/>
      <c r="AD42" s="102"/>
      <c r="AE42" s="102"/>
      <c r="AF42" s="102"/>
      <c r="AG42" s="102"/>
      <c r="AH42" s="102"/>
      <c r="AI42" s="304" t="str">
        <f>IF((Y43-C36)=1,"Attention, contrôle TP/INR demain",IF((Y43-C36)=0,"Attention, contrôle TP/INR aujourd'hui",IF((Y43-C36)&lt;0,"Attention, date de contrôle TP/INR dépassée de "&amp;-(Y43-C36)&amp;" jour(s)","")))</f>
        <v>Attention, contrôle TP/INR aujourd'hui</v>
      </c>
      <c r="AJ42" s="305"/>
      <c r="AK42" s="305"/>
      <c r="AL42" s="305"/>
      <c r="AM42" s="305"/>
      <c r="AN42" s="305"/>
      <c r="AO42" s="305"/>
      <c r="AP42" s="305"/>
      <c r="AQ42" s="305"/>
      <c r="AR42" s="305"/>
      <c r="AS42" s="305"/>
      <c r="AT42" s="305"/>
      <c r="AU42" s="305"/>
      <c r="AV42" s="305"/>
      <c r="AW42" s="305"/>
      <c r="AX42" s="305"/>
      <c r="AY42" s="305"/>
      <c r="AZ42" s="305"/>
      <c r="BA42" s="305"/>
      <c r="BB42" s="305"/>
      <c r="BC42" s="305"/>
      <c r="BD42" s="305"/>
      <c r="BE42" s="305"/>
      <c r="BF42" s="305"/>
      <c r="BG42" s="305"/>
      <c r="BH42" s="305"/>
      <c r="BI42" s="305"/>
      <c r="BJ42" s="305"/>
      <c r="BK42" s="305"/>
      <c r="BL42" s="305"/>
      <c r="BM42" s="305"/>
      <c r="BN42" s="305"/>
      <c r="BO42" s="60"/>
      <c r="BP42" s="195" t="s">
        <v>75</v>
      </c>
      <c r="BQ42" s="196"/>
      <c r="BR42" s="196"/>
      <c r="BS42" s="196"/>
      <c r="BT42" s="196"/>
      <c r="BU42" s="196"/>
      <c r="BV42" s="196"/>
      <c r="BW42" s="196"/>
      <c r="BX42" s="196"/>
      <c r="BY42" s="196"/>
      <c r="BZ42" s="196"/>
      <c r="CA42" s="196"/>
      <c r="CB42" s="196"/>
      <c r="CC42" s="196"/>
      <c r="CD42" s="196"/>
      <c r="CE42" s="196"/>
      <c r="CF42" s="196"/>
      <c r="CG42" s="196"/>
      <c r="CH42" s="196"/>
      <c r="CI42" s="196"/>
      <c r="CJ42" s="196"/>
      <c r="CK42" s="196"/>
      <c r="CL42" s="196"/>
      <c r="CM42" s="197"/>
      <c r="CN42" s="198" t="e">
        <f>SUM(DG42,GJ54,#REF!,#REF!)</f>
        <v>#REF!</v>
      </c>
      <c r="CO42" s="199"/>
      <c r="CP42" s="199"/>
      <c r="CQ42" s="199"/>
      <c r="CR42" s="199"/>
      <c r="CS42" s="200"/>
      <c r="CT42" s="147" t="str">
        <f>IF(CH36&lt;&gt;"",IF(CO42=CO8,"→",IF(CO42&gt;CO8,"↗","↘")),"")</f>
        <v/>
      </c>
      <c r="CU42" s="148"/>
      <c r="CW42" s="251"/>
      <c r="CX42" s="252"/>
      <c r="CY42" s="160" t="s">
        <v>73</v>
      </c>
      <c r="CZ42" s="201"/>
      <c r="DA42" s="201"/>
      <c r="DB42" s="201"/>
      <c r="DC42" s="201"/>
      <c r="DD42" s="201"/>
      <c r="DE42" s="201"/>
      <c r="DF42" s="201"/>
      <c r="DG42" s="192"/>
      <c r="DH42" s="192"/>
      <c r="DI42" s="192"/>
      <c r="DJ42" s="192"/>
      <c r="DK42" s="192"/>
      <c r="DL42" s="192"/>
      <c r="DM42" s="67"/>
      <c r="DN42" s="211"/>
      <c r="DO42" s="212"/>
      <c r="DP42" s="189" t="s">
        <v>71</v>
      </c>
      <c r="DQ42" s="190"/>
      <c r="DR42" s="190"/>
      <c r="DS42" s="190"/>
      <c r="DT42" s="190"/>
      <c r="DU42" s="190"/>
      <c r="DV42" s="190"/>
      <c r="DW42" s="190"/>
      <c r="DX42" s="190"/>
      <c r="DY42" s="190"/>
      <c r="DZ42" s="190"/>
      <c r="EA42" s="190"/>
      <c r="EB42" s="190"/>
      <c r="EC42" s="190"/>
      <c r="ED42" s="190"/>
      <c r="EE42" s="190"/>
      <c r="EF42" s="190"/>
      <c r="EG42" s="190"/>
      <c r="EH42" s="190"/>
      <c r="EI42" s="190"/>
      <c r="EJ42" s="190"/>
      <c r="EK42" s="190"/>
      <c r="EL42" s="190"/>
      <c r="EM42" s="191"/>
      <c r="EN42" s="211"/>
      <c r="EO42" s="212"/>
      <c r="EP42" s="189"/>
      <c r="EQ42" s="190"/>
      <c r="ER42" s="190"/>
      <c r="ES42" s="190"/>
      <c r="ET42" s="190"/>
      <c r="EU42" s="190"/>
      <c r="EV42" s="190"/>
      <c r="EW42" s="190"/>
      <c r="EX42" s="190"/>
      <c r="EY42" s="190"/>
      <c r="EZ42" s="190"/>
      <c r="FA42" s="190"/>
      <c r="FB42" s="190"/>
      <c r="FC42" s="190"/>
      <c r="FD42" s="190"/>
      <c r="FE42" s="190"/>
      <c r="FF42" s="190"/>
      <c r="FG42" s="190"/>
      <c r="FH42" s="190"/>
      <c r="FI42" s="190"/>
      <c r="FJ42" s="190"/>
      <c r="FK42" s="190"/>
      <c r="FL42" s="190"/>
      <c r="FM42" s="191"/>
      <c r="FN42" s="211"/>
      <c r="FO42" s="212"/>
      <c r="FP42" s="189" t="s">
        <v>71</v>
      </c>
      <c r="FQ42" s="190"/>
      <c r="FR42" s="190"/>
      <c r="FS42" s="190"/>
      <c r="FT42" s="190"/>
      <c r="FU42" s="190"/>
      <c r="FV42" s="190"/>
      <c r="FW42" s="190"/>
      <c r="FX42" s="190"/>
      <c r="FY42" s="190"/>
      <c r="FZ42" s="190"/>
      <c r="GA42" s="190"/>
      <c r="GB42" s="190"/>
      <c r="GC42" s="190"/>
      <c r="GD42" s="190"/>
      <c r="GE42" s="190"/>
      <c r="GF42" s="190"/>
      <c r="GG42" s="190"/>
      <c r="GH42" s="190"/>
      <c r="GI42" s="190"/>
      <c r="GJ42" s="190"/>
      <c r="GK42" s="190"/>
      <c r="GL42" s="190"/>
      <c r="GM42" s="191"/>
      <c r="GN42" s="14"/>
    </row>
    <row r="43" spans="2:197" ht="8.4499999999999993" customHeight="1" thickBot="1" x14ac:dyDescent="0.3">
      <c r="B43" s="13"/>
      <c r="C43" s="98" t="s">
        <v>86</v>
      </c>
      <c r="D43" s="94"/>
      <c r="E43" s="94"/>
      <c r="F43" s="94"/>
      <c r="G43" s="94"/>
      <c r="H43" s="289"/>
      <c r="I43" s="289"/>
      <c r="J43" s="302">
        <f>C36-Y42</f>
        <v>14</v>
      </c>
      <c r="K43" s="103"/>
      <c r="L43" s="103"/>
      <c r="M43" s="303" t="s">
        <v>91</v>
      </c>
      <c r="N43" s="273"/>
      <c r="O43" s="295" t="s">
        <v>85</v>
      </c>
      <c r="P43" s="103"/>
      <c r="Q43" s="103"/>
      <c r="R43" s="103"/>
      <c r="S43" s="103"/>
      <c r="T43" s="103"/>
      <c r="U43" s="103"/>
      <c r="V43" s="103"/>
      <c r="W43" s="103"/>
      <c r="X43" s="103"/>
      <c r="Y43" s="294">
        <f>Y42+Y44</f>
        <v>40652</v>
      </c>
      <c r="Z43" s="102"/>
      <c r="AA43" s="102"/>
      <c r="AB43" s="102"/>
      <c r="AC43" s="102"/>
      <c r="AD43" s="102"/>
      <c r="AE43" s="102"/>
      <c r="AF43" s="102"/>
      <c r="AG43" s="102"/>
      <c r="AH43" s="102"/>
      <c r="AI43" s="306"/>
      <c r="AJ43" s="305"/>
      <c r="AK43" s="305"/>
      <c r="AL43" s="305"/>
      <c r="AM43" s="305"/>
      <c r="AN43" s="305"/>
      <c r="AO43" s="305"/>
      <c r="AP43" s="305"/>
      <c r="AQ43" s="305"/>
      <c r="AR43" s="305"/>
      <c r="AS43" s="305"/>
      <c r="AT43" s="305"/>
      <c r="AU43" s="305"/>
      <c r="AV43" s="305"/>
      <c r="AW43" s="305"/>
      <c r="AX43" s="305"/>
      <c r="AY43" s="305"/>
      <c r="AZ43" s="305"/>
      <c r="BA43" s="305"/>
      <c r="BB43" s="305"/>
      <c r="BC43" s="305"/>
      <c r="BD43" s="305"/>
      <c r="BE43" s="305"/>
      <c r="BF43" s="305"/>
      <c r="BG43" s="305"/>
      <c r="BH43" s="305"/>
      <c r="BI43" s="305"/>
      <c r="BJ43" s="305"/>
      <c r="BK43" s="305"/>
      <c r="BL43" s="305"/>
      <c r="BM43" s="305"/>
      <c r="BN43" s="305"/>
      <c r="BO43" s="60"/>
      <c r="BP43" s="202" t="s">
        <v>76</v>
      </c>
      <c r="BQ43" s="203"/>
      <c r="BR43" s="203"/>
      <c r="BS43" s="203"/>
      <c r="BT43" s="203"/>
      <c r="BU43" s="203"/>
      <c r="BV43" s="203"/>
      <c r="BW43" s="203"/>
      <c r="BX43" s="203"/>
      <c r="BY43" s="203"/>
      <c r="BZ43" s="203"/>
      <c r="CA43" s="203"/>
      <c r="CB43" s="203"/>
      <c r="CC43" s="203"/>
      <c r="CD43" s="203"/>
      <c r="CE43" s="203"/>
      <c r="CF43" s="203"/>
      <c r="CG43" s="203"/>
      <c r="CH43" s="203"/>
      <c r="CI43" s="203"/>
      <c r="CJ43" s="203"/>
      <c r="CK43" s="203"/>
      <c r="CL43" s="203"/>
      <c r="CM43" s="204"/>
      <c r="CN43" s="205" t="e">
        <f>SUM(DG38,CC45,#REF!,#REF!)</f>
        <v>#REF!</v>
      </c>
      <c r="CO43" s="206"/>
      <c r="CP43" s="206"/>
      <c r="CQ43" s="206"/>
      <c r="CR43" s="203"/>
      <c r="CS43" s="204"/>
      <c r="CT43" s="149" t="str">
        <f>IF(CH36&lt;&gt;"",IF(CO43=CO9,"→",IF(CO43&gt;CO9,"↗","↘")),"")</f>
        <v/>
      </c>
      <c r="CU43" s="150"/>
      <c r="CV43" s="60"/>
      <c r="CW43" s="60"/>
      <c r="CX43" s="60"/>
      <c r="CY43" s="60"/>
      <c r="CZ43" s="60"/>
      <c r="DA43" s="60"/>
      <c r="DB43" s="60"/>
      <c r="DC43" s="60"/>
      <c r="DD43" s="60"/>
      <c r="DE43" s="60"/>
      <c r="DF43" s="60"/>
      <c r="DG43" s="60"/>
      <c r="DH43" s="60"/>
      <c r="DI43" s="60"/>
      <c r="DJ43" s="60"/>
      <c r="DK43" s="60"/>
      <c r="DM43" s="67"/>
      <c r="DN43" s="211"/>
      <c r="DO43" s="212"/>
      <c r="DP43" s="186" t="s">
        <v>70</v>
      </c>
      <c r="DQ43" s="187"/>
      <c r="DR43" s="187"/>
      <c r="DS43" s="187"/>
      <c r="DT43" s="187"/>
      <c r="DU43" s="187"/>
      <c r="DV43" s="187"/>
      <c r="DW43" s="187"/>
      <c r="DX43" s="187"/>
      <c r="DY43" s="187"/>
      <c r="DZ43" s="187"/>
      <c r="EA43" s="187"/>
      <c r="EB43" s="187"/>
      <c r="EC43" s="187"/>
      <c r="ED43" s="187"/>
      <c r="EE43" s="187"/>
      <c r="EF43" s="187"/>
      <c r="EG43" s="187"/>
      <c r="EH43" s="187"/>
      <c r="EI43" s="187"/>
      <c r="EJ43" s="187"/>
      <c r="EK43" s="187"/>
      <c r="EL43" s="187"/>
      <c r="EM43" s="188"/>
      <c r="EN43" s="211"/>
      <c r="EO43" s="212"/>
      <c r="EP43" s="186"/>
      <c r="EQ43" s="187"/>
      <c r="ER43" s="187"/>
      <c r="ES43" s="187"/>
      <c r="ET43" s="187"/>
      <c r="EU43" s="187"/>
      <c r="EV43" s="187"/>
      <c r="EW43" s="187"/>
      <c r="EX43" s="187"/>
      <c r="EY43" s="187"/>
      <c r="EZ43" s="187"/>
      <c r="FA43" s="187"/>
      <c r="FB43" s="187"/>
      <c r="FC43" s="187"/>
      <c r="FD43" s="187"/>
      <c r="FE43" s="187"/>
      <c r="FF43" s="187"/>
      <c r="FG43" s="187"/>
      <c r="FH43" s="187"/>
      <c r="FI43" s="187"/>
      <c r="FJ43" s="187"/>
      <c r="FK43" s="187"/>
      <c r="FL43" s="187"/>
      <c r="FM43" s="188"/>
      <c r="FN43" s="211"/>
      <c r="FO43" s="212"/>
      <c r="FP43" s="186" t="s">
        <v>70</v>
      </c>
      <c r="FQ43" s="187"/>
      <c r="FR43" s="187"/>
      <c r="FS43" s="187"/>
      <c r="FT43" s="187"/>
      <c r="FU43" s="187"/>
      <c r="FV43" s="187"/>
      <c r="FW43" s="187"/>
      <c r="FX43" s="187"/>
      <c r="FY43" s="187"/>
      <c r="FZ43" s="187"/>
      <c r="GA43" s="187"/>
      <c r="GB43" s="187"/>
      <c r="GC43" s="187"/>
      <c r="GD43" s="187"/>
      <c r="GE43" s="187"/>
      <c r="GF43" s="187"/>
      <c r="GG43" s="187"/>
      <c r="GH43" s="187"/>
      <c r="GI43" s="187"/>
      <c r="GJ43" s="187"/>
      <c r="GK43" s="187"/>
      <c r="GL43" s="187"/>
      <c r="GM43" s="188"/>
      <c r="GN43" s="14"/>
    </row>
    <row r="44" spans="2:197" ht="8.4499999999999993" customHeight="1" thickTop="1" x14ac:dyDescent="0.25">
      <c r="B44" s="13"/>
      <c r="C44" s="296" t="s">
        <v>90</v>
      </c>
      <c r="D44" s="297"/>
      <c r="E44" s="297"/>
      <c r="F44" s="297"/>
      <c r="G44" s="297"/>
      <c r="H44" s="297"/>
      <c r="I44" s="297"/>
      <c r="J44" s="297"/>
      <c r="K44" s="297"/>
      <c r="L44" s="297"/>
      <c r="M44" s="298"/>
      <c r="N44" s="298"/>
      <c r="O44" s="298"/>
      <c r="P44" s="298"/>
      <c r="Q44" s="298"/>
      <c r="R44" s="298"/>
      <c r="S44" s="298"/>
      <c r="T44" s="298"/>
      <c r="U44" s="298"/>
      <c r="V44" s="298"/>
      <c r="W44" s="298"/>
      <c r="X44" s="298"/>
      <c r="Y44" s="299">
        <v>14</v>
      </c>
      <c r="Z44" s="300"/>
      <c r="AA44" s="300"/>
      <c r="AB44" s="300"/>
      <c r="AC44" s="300"/>
      <c r="AD44" s="301" t="s">
        <v>89</v>
      </c>
      <c r="AE44" s="95"/>
      <c r="AF44" s="95"/>
      <c r="AG44" s="95"/>
      <c r="AH44" s="96"/>
      <c r="AI44" s="306"/>
      <c r="AJ44" s="305"/>
      <c r="AK44" s="305"/>
      <c r="AL44" s="305"/>
      <c r="AM44" s="305"/>
      <c r="AN44" s="305"/>
      <c r="AO44" s="305"/>
      <c r="AP44" s="305"/>
      <c r="AQ44" s="305"/>
      <c r="AR44" s="305"/>
      <c r="AS44" s="305"/>
      <c r="AT44" s="305"/>
      <c r="AU44" s="305"/>
      <c r="AV44" s="305"/>
      <c r="AW44" s="305"/>
      <c r="AX44" s="305"/>
      <c r="AY44" s="305"/>
      <c r="AZ44" s="305"/>
      <c r="BA44" s="305"/>
      <c r="BB44" s="305"/>
      <c r="BC44" s="305"/>
      <c r="BD44" s="305"/>
      <c r="BE44" s="305"/>
      <c r="BF44" s="305"/>
      <c r="BG44" s="305"/>
      <c r="BH44" s="305"/>
      <c r="BI44" s="305"/>
      <c r="BJ44" s="305"/>
      <c r="BK44" s="305"/>
      <c r="BL44" s="305"/>
      <c r="BM44" s="305"/>
      <c r="BN44" s="305"/>
      <c r="BO44" s="60"/>
      <c r="BP44" s="60"/>
      <c r="BQ44" s="60"/>
      <c r="BR44" s="60"/>
      <c r="BS44" s="60"/>
      <c r="BT44" s="60"/>
      <c r="BU44" s="60"/>
      <c r="BV44" s="60"/>
      <c r="BW44" s="60"/>
      <c r="BX44" s="60"/>
      <c r="BY44" s="60"/>
      <c r="BZ44" s="60"/>
      <c r="CA44" s="60"/>
      <c r="CB44" s="60"/>
      <c r="CC44" s="60"/>
      <c r="CD44" s="60"/>
      <c r="CE44" s="60"/>
      <c r="CF44" s="60"/>
      <c r="CG44" s="60"/>
      <c r="CH44" s="60"/>
      <c r="CI44" s="60"/>
      <c r="CJ44" s="60"/>
      <c r="CK44" s="60"/>
      <c r="CL44" s="60"/>
      <c r="CM44" s="60"/>
      <c r="CN44" s="60"/>
      <c r="CO44" s="60"/>
      <c r="CP44" s="60"/>
      <c r="CQ44" s="60"/>
      <c r="CR44" s="60"/>
      <c r="CS44" s="60"/>
      <c r="CT44" s="60"/>
      <c r="CU44" s="60"/>
      <c r="CV44" s="60"/>
      <c r="CW44" s="60"/>
      <c r="CX44" s="60"/>
      <c r="CY44" s="60"/>
      <c r="CZ44" s="60"/>
      <c r="DA44" s="60"/>
      <c r="DB44" s="60"/>
      <c r="DC44" s="60"/>
      <c r="DD44" s="60"/>
      <c r="DE44" s="60"/>
      <c r="DF44" s="60"/>
      <c r="DG44" s="60"/>
      <c r="DH44" s="60"/>
      <c r="DI44" s="60"/>
      <c r="DJ44" s="60"/>
      <c r="DK44" s="60"/>
      <c r="DL44" s="60"/>
      <c r="DM44" s="60"/>
      <c r="DN44" s="211"/>
      <c r="DO44" s="212"/>
      <c r="DP44" s="189" t="s">
        <v>72</v>
      </c>
      <c r="DQ44" s="190"/>
      <c r="DR44" s="190"/>
      <c r="DS44" s="190"/>
      <c r="DT44" s="190"/>
      <c r="DU44" s="190"/>
      <c r="DV44" s="190"/>
      <c r="DW44" s="190"/>
      <c r="DX44" s="190"/>
      <c r="DY44" s="190"/>
      <c r="DZ44" s="190"/>
      <c r="EA44" s="190"/>
      <c r="EB44" s="190"/>
      <c r="EC44" s="190"/>
      <c r="ED44" s="190"/>
      <c r="EE44" s="190"/>
      <c r="EF44" s="190"/>
      <c r="EG44" s="190"/>
      <c r="EH44" s="190"/>
      <c r="EI44" s="190"/>
      <c r="EJ44" s="190"/>
      <c r="EK44" s="190"/>
      <c r="EL44" s="190"/>
      <c r="EM44" s="191"/>
      <c r="EN44" s="211"/>
      <c r="EO44" s="212"/>
      <c r="EP44" s="189"/>
      <c r="EQ44" s="190"/>
      <c r="ER44" s="190"/>
      <c r="ES44" s="190"/>
      <c r="ET44" s="190"/>
      <c r="EU44" s="190"/>
      <c r="EV44" s="190"/>
      <c r="EW44" s="190"/>
      <c r="EX44" s="190"/>
      <c r="EY44" s="190"/>
      <c r="EZ44" s="190"/>
      <c r="FA44" s="190"/>
      <c r="FB44" s="190"/>
      <c r="FC44" s="190"/>
      <c r="FD44" s="190"/>
      <c r="FE44" s="190"/>
      <c r="FF44" s="190"/>
      <c r="FG44" s="190"/>
      <c r="FH44" s="190"/>
      <c r="FI44" s="190"/>
      <c r="FJ44" s="190"/>
      <c r="FK44" s="190"/>
      <c r="FL44" s="190"/>
      <c r="FM44" s="191"/>
      <c r="FN44" s="211"/>
      <c r="FO44" s="212"/>
      <c r="FP44" s="189" t="s">
        <v>72</v>
      </c>
      <c r="FQ44" s="190"/>
      <c r="FR44" s="190"/>
      <c r="FS44" s="190"/>
      <c r="FT44" s="190"/>
      <c r="FU44" s="190"/>
      <c r="FV44" s="190"/>
      <c r="FW44" s="190"/>
      <c r="FX44" s="190"/>
      <c r="FY44" s="190"/>
      <c r="FZ44" s="190"/>
      <c r="GA44" s="190"/>
      <c r="GB44" s="190"/>
      <c r="GC44" s="190"/>
      <c r="GD44" s="190"/>
      <c r="GE44" s="190"/>
      <c r="GF44" s="190"/>
      <c r="GG44" s="190"/>
      <c r="GH44" s="190"/>
      <c r="GI44" s="190"/>
      <c r="GJ44" s="190"/>
      <c r="GK44" s="190"/>
      <c r="GL44" s="190"/>
      <c r="GM44" s="191"/>
      <c r="GN44" s="14"/>
    </row>
    <row r="45" spans="2:197" s="40" customFormat="1" ht="8.4499999999999993" customHeight="1" x14ac:dyDescent="0.25">
      <c r="B45" s="37"/>
      <c r="C45" s="38" t="s">
        <v>4</v>
      </c>
      <c r="D45" s="39"/>
      <c r="E45" s="39"/>
      <c r="G45" s="39"/>
      <c r="H45" s="39"/>
      <c r="J45" s="39"/>
      <c r="K45" s="39"/>
      <c r="L45" s="39"/>
      <c r="M45" s="39"/>
      <c r="N45" s="39"/>
      <c r="O45" s="39"/>
      <c r="P45" s="39"/>
      <c r="Q45" s="39"/>
      <c r="R45" s="39"/>
      <c r="S45" s="39"/>
      <c r="T45" s="39"/>
      <c r="U45" s="39"/>
      <c r="V45" s="39"/>
      <c r="W45" s="41"/>
      <c r="X45" s="41"/>
      <c r="Y45" s="41"/>
      <c r="Z45" s="41"/>
      <c r="AA45" s="41"/>
      <c r="AB45" s="41"/>
      <c r="AC45" s="41"/>
      <c r="AD45" s="41"/>
      <c r="AE45" s="41"/>
      <c r="AF45" s="42"/>
      <c r="AH45" s="43"/>
      <c r="AI45" s="39"/>
      <c r="AJ45" s="39"/>
      <c r="AK45" s="39"/>
      <c r="AL45" s="39"/>
      <c r="AM45" s="39"/>
      <c r="AN45" s="39"/>
      <c r="AO45" s="39"/>
      <c r="AP45" s="39"/>
      <c r="AQ45" s="39"/>
      <c r="AR45" s="39"/>
      <c r="AS45" s="39"/>
      <c r="AT45" s="39"/>
      <c r="AU45" s="39"/>
      <c r="AV45" s="39"/>
      <c r="AW45" s="39"/>
      <c r="AZ45" s="184">
        <v>100</v>
      </c>
      <c r="BA45" s="123"/>
      <c r="BB45" s="123"/>
      <c r="BC45" s="123"/>
      <c r="BD45" s="115"/>
      <c r="BE45" s="44" t="s">
        <v>30</v>
      </c>
      <c r="BG45" s="39"/>
      <c r="BH45" s="39"/>
      <c r="BI45" s="39"/>
      <c r="BJ45" s="39"/>
      <c r="BK45" s="39"/>
      <c r="BL45" s="184">
        <v>60</v>
      </c>
      <c r="BM45" s="123"/>
      <c r="BN45" s="123"/>
      <c r="BO45" s="123"/>
      <c r="BP45" s="44" t="s">
        <v>31</v>
      </c>
      <c r="BQ45" s="39"/>
      <c r="BR45" s="39"/>
      <c r="BS45" s="39"/>
      <c r="BT45" s="39"/>
      <c r="BU45" s="44" t="s">
        <v>66</v>
      </c>
      <c r="BV45" s="39"/>
      <c r="BW45" s="41"/>
      <c r="BX45" s="42"/>
      <c r="BY45" s="39"/>
      <c r="BZ45" s="39"/>
      <c r="CA45" s="39"/>
      <c r="CB45" s="39"/>
      <c r="CC45" s="156" t="str">
        <f>IF(F63&lt;&gt;"",(90-COUNTBLANK(H54:GE54)/2)*(1/(24*60)),"")</f>
        <v/>
      </c>
      <c r="CD45" s="157"/>
      <c r="CE45" s="157"/>
      <c r="CF45" s="157"/>
      <c r="CG45" s="115"/>
      <c r="CH45" s="115"/>
      <c r="CI45" s="44" t="s">
        <v>67</v>
      </c>
      <c r="CJ45" s="39"/>
      <c r="CK45" s="39"/>
      <c r="CL45" s="39"/>
      <c r="CM45" s="39"/>
      <c r="CN45" s="39"/>
      <c r="CP45" s="39"/>
      <c r="CQ45" s="39"/>
      <c r="CR45" s="39"/>
      <c r="CS45" s="39"/>
      <c r="CU45" s="41"/>
      <c r="DN45" s="213"/>
      <c r="DO45" s="214"/>
      <c r="DP45" s="186" t="s">
        <v>70</v>
      </c>
      <c r="DQ45" s="187"/>
      <c r="DR45" s="187"/>
      <c r="DS45" s="187"/>
      <c r="DT45" s="187"/>
      <c r="DU45" s="187"/>
      <c r="DV45" s="187"/>
      <c r="DW45" s="187"/>
      <c r="DX45" s="187"/>
      <c r="DY45" s="187"/>
      <c r="DZ45" s="187"/>
      <c r="EA45" s="187"/>
      <c r="EB45" s="187"/>
      <c r="EC45" s="187"/>
      <c r="ED45" s="187"/>
      <c r="EE45" s="187"/>
      <c r="EF45" s="187"/>
      <c r="EG45" s="187"/>
      <c r="EH45" s="187"/>
      <c r="EI45" s="187"/>
      <c r="EJ45" s="187"/>
      <c r="EK45" s="187"/>
      <c r="EL45" s="187"/>
      <c r="EM45" s="188"/>
      <c r="EN45" s="213"/>
      <c r="EO45" s="214"/>
      <c r="EP45" s="186"/>
      <c r="EQ45" s="187"/>
      <c r="ER45" s="187"/>
      <c r="ES45" s="187"/>
      <c r="ET45" s="187"/>
      <c r="EU45" s="187"/>
      <c r="EV45" s="187"/>
      <c r="EW45" s="187"/>
      <c r="EX45" s="187"/>
      <c r="EY45" s="187"/>
      <c r="EZ45" s="187"/>
      <c r="FA45" s="187"/>
      <c r="FB45" s="187"/>
      <c r="FC45" s="187"/>
      <c r="FD45" s="187"/>
      <c r="FE45" s="187"/>
      <c r="FF45" s="187"/>
      <c r="FG45" s="187"/>
      <c r="FH45" s="187"/>
      <c r="FI45" s="187"/>
      <c r="FJ45" s="187"/>
      <c r="FK45" s="187"/>
      <c r="FL45" s="187"/>
      <c r="FM45" s="188"/>
      <c r="FN45" s="213"/>
      <c r="FO45" s="214"/>
      <c r="FP45" s="186" t="s">
        <v>70</v>
      </c>
      <c r="FQ45" s="187"/>
      <c r="FR45" s="187"/>
      <c r="FS45" s="187"/>
      <c r="FT45" s="187"/>
      <c r="FU45" s="187"/>
      <c r="FV45" s="187"/>
      <c r="FW45" s="187"/>
      <c r="FX45" s="187"/>
      <c r="FY45" s="187"/>
      <c r="FZ45" s="187"/>
      <c r="GA45" s="187"/>
      <c r="GB45" s="187"/>
      <c r="GC45" s="187"/>
      <c r="GD45" s="187"/>
      <c r="GE45" s="187"/>
      <c r="GF45" s="187"/>
      <c r="GG45" s="187"/>
      <c r="GH45" s="187"/>
      <c r="GI45" s="187"/>
      <c r="GJ45" s="187"/>
      <c r="GK45" s="187"/>
      <c r="GL45" s="187"/>
      <c r="GM45" s="188"/>
      <c r="GN45" s="55"/>
    </row>
    <row r="46" spans="2:197" ht="6.95" customHeight="1" thickBot="1" x14ac:dyDescent="0.3">
      <c r="B46" s="15"/>
      <c r="C46" s="5"/>
      <c r="D46" s="5"/>
      <c r="E46" s="124"/>
      <c r="F46" s="124"/>
      <c r="G46" s="45" t="s">
        <v>5</v>
      </c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5"/>
      <c r="BM46" s="5"/>
      <c r="BN46" s="5"/>
      <c r="BO46" s="5"/>
      <c r="BP46" s="5"/>
      <c r="BQ46" s="5"/>
      <c r="BR46" s="5"/>
      <c r="BS46" s="5"/>
      <c r="BT46" s="5"/>
      <c r="BU46" s="5"/>
      <c r="BV46" s="5"/>
      <c r="BW46" s="5"/>
      <c r="BX46" s="5"/>
      <c r="BY46" s="5"/>
      <c r="BZ46" s="5"/>
      <c r="CA46" s="5"/>
      <c r="CB46" s="5"/>
      <c r="CC46" s="5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5"/>
      <c r="CX46" s="5"/>
      <c r="CY46" s="5"/>
      <c r="CZ46" s="5"/>
      <c r="DA46" s="5"/>
      <c r="DB46" s="5"/>
      <c r="DC46" s="5"/>
      <c r="DD46" s="5"/>
      <c r="DE46" s="5"/>
      <c r="DF46" s="5"/>
      <c r="DG46" s="5"/>
      <c r="DH46" s="5"/>
      <c r="DI46" s="5"/>
      <c r="DJ46" s="5"/>
      <c r="DK46" s="5"/>
      <c r="DL46" s="5"/>
      <c r="DM46" s="5"/>
      <c r="DN46" s="5"/>
      <c r="DO46" s="5"/>
      <c r="DP46" s="5"/>
      <c r="DQ46" s="5"/>
      <c r="DR46" s="5"/>
      <c r="DS46" s="5"/>
      <c r="DT46" s="5"/>
      <c r="DU46" s="5"/>
      <c r="DV46" s="5"/>
      <c r="DW46" s="5"/>
      <c r="DX46" s="5"/>
      <c r="DY46" s="5"/>
      <c r="DZ46" s="5"/>
      <c r="EA46" s="5"/>
      <c r="EB46" s="5"/>
      <c r="EC46" s="5"/>
      <c r="ED46" s="5"/>
      <c r="EE46" s="5"/>
      <c r="EF46" s="5"/>
      <c r="EG46" s="5"/>
      <c r="EH46" s="5"/>
      <c r="EI46" s="5"/>
      <c r="EJ46" s="5"/>
      <c r="EK46" s="5"/>
      <c r="EL46" s="5"/>
      <c r="EM46" s="5"/>
      <c r="EN46" s="5"/>
      <c r="EO46" s="5"/>
      <c r="EP46" s="5"/>
      <c r="EQ46" s="5"/>
      <c r="ER46" s="5"/>
      <c r="GF46" s="185" t="s">
        <v>5</v>
      </c>
      <c r="GG46" s="111"/>
      <c r="GH46" s="111"/>
      <c r="GI46" s="111"/>
      <c r="GJ46" s="62"/>
      <c r="GK46" s="62"/>
      <c r="GL46" s="62"/>
      <c r="GM46" s="6"/>
      <c r="GN46" s="56"/>
      <c r="GO46" s="62"/>
    </row>
    <row r="47" spans="2:197" ht="6" customHeight="1" thickTop="1" x14ac:dyDescent="0.25">
      <c r="B47" s="116">
        <f>E48+30</f>
        <v>240</v>
      </c>
      <c r="C47" s="117"/>
      <c r="D47" s="117"/>
      <c r="E47" s="101"/>
      <c r="F47" s="101"/>
      <c r="G47" s="16"/>
      <c r="H47" s="63" t="str">
        <f t="shared" ref="H47:AM47" si="64">IF(H54&gt;=240,1,"")</f>
        <v/>
      </c>
      <c r="I47" s="64" t="str">
        <f t="shared" si="64"/>
        <v/>
      </c>
      <c r="J47" s="64" t="str">
        <f t="shared" si="64"/>
        <v/>
      </c>
      <c r="K47" s="64" t="str">
        <f t="shared" si="64"/>
        <v/>
      </c>
      <c r="L47" s="64" t="str">
        <f t="shared" si="64"/>
        <v/>
      </c>
      <c r="M47" s="64" t="str">
        <f t="shared" si="64"/>
        <v/>
      </c>
      <c r="N47" s="2" t="str">
        <f t="shared" si="64"/>
        <v/>
      </c>
      <c r="O47" s="2" t="str">
        <f t="shared" si="64"/>
        <v/>
      </c>
      <c r="P47" s="2" t="str">
        <f t="shared" si="64"/>
        <v/>
      </c>
      <c r="Q47" s="3" t="str">
        <f t="shared" si="64"/>
        <v/>
      </c>
      <c r="R47" s="30" t="str">
        <f t="shared" si="64"/>
        <v/>
      </c>
      <c r="S47" s="2" t="str">
        <f t="shared" si="64"/>
        <v/>
      </c>
      <c r="T47" s="2" t="str">
        <f t="shared" si="64"/>
        <v/>
      </c>
      <c r="U47" s="2" t="str">
        <f t="shared" si="64"/>
        <v/>
      </c>
      <c r="V47" s="2" t="str">
        <f t="shared" si="64"/>
        <v/>
      </c>
      <c r="W47" s="2" t="str">
        <f t="shared" si="64"/>
        <v/>
      </c>
      <c r="X47" s="2" t="str">
        <f t="shared" si="64"/>
        <v/>
      </c>
      <c r="Y47" s="2" t="str">
        <f t="shared" si="64"/>
        <v/>
      </c>
      <c r="Z47" s="2" t="str">
        <f t="shared" si="64"/>
        <v/>
      </c>
      <c r="AA47" s="2" t="str">
        <f t="shared" si="64"/>
        <v/>
      </c>
      <c r="AB47" s="30" t="str">
        <f t="shared" si="64"/>
        <v/>
      </c>
      <c r="AC47" s="2" t="str">
        <f t="shared" si="64"/>
        <v/>
      </c>
      <c r="AD47" s="2" t="str">
        <f t="shared" si="64"/>
        <v/>
      </c>
      <c r="AE47" s="2" t="str">
        <f t="shared" si="64"/>
        <v/>
      </c>
      <c r="AF47" s="2" t="str">
        <f t="shared" si="64"/>
        <v/>
      </c>
      <c r="AG47" s="2" t="str">
        <f t="shared" si="64"/>
        <v/>
      </c>
      <c r="AH47" s="2" t="str">
        <f t="shared" si="64"/>
        <v/>
      </c>
      <c r="AI47" s="2" t="str">
        <f t="shared" si="64"/>
        <v/>
      </c>
      <c r="AJ47" s="2" t="str">
        <f t="shared" si="64"/>
        <v/>
      </c>
      <c r="AK47" s="2" t="str">
        <f t="shared" si="64"/>
        <v/>
      </c>
      <c r="AL47" s="30" t="str">
        <f t="shared" si="64"/>
        <v/>
      </c>
      <c r="AM47" s="2" t="str">
        <f t="shared" si="64"/>
        <v/>
      </c>
      <c r="AN47" s="2" t="str">
        <f t="shared" ref="AN47:BS47" si="65">IF(AN54&gt;=240,1,"")</f>
        <v/>
      </c>
      <c r="AO47" s="2" t="str">
        <f t="shared" si="65"/>
        <v/>
      </c>
      <c r="AP47" s="2" t="str">
        <f t="shared" si="65"/>
        <v/>
      </c>
      <c r="AQ47" s="2" t="str">
        <f t="shared" si="65"/>
        <v/>
      </c>
      <c r="AR47" s="2" t="str">
        <f t="shared" si="65"/>
        <v/>
      </c>
      <c r="AS47" s="2" t="str">
        <f t="shared" si="65"/>
        <v/>
      </c>
      <c r="AT47" s="2" t="str">
        <f t="shared" si="65"/>
        <v/>
      </c>
      <c r="AU47" s="2" t="str">
        <f t="shared" si="65"/>
        <v/>
      </c>
      <c r="AV47" s="80" t="str">
        <f t="shared" si="65"/>
        <v/>
      </c>
      <c r="AW47" s="2" t="str">
        <f t="shared" si="65"/>
        <v/>
      </c>
      <c r="AX47" s="2" t="str">
        <f t="shared" si="65"/>
        <v/>
      </c>
      <c r="AY47" s="2" t="str">
        <f t="shared" si="65"/>
        <v/>
      </c>
      <c r="AZ47" s="2" t="str">
        <f t="shared" si="65"/>
        <v/>
      </c>
      <c r="BA47" s="2" t="str">
        <f t="shared" si="65"/>
        <v/>
      </c>
      <c r="BB47" s="2" t="str">
        <f t="shared" si="65"/>
        <v/>
      </c>
      <c r="BC47" s="2" t="str">
        <f t="shared" si="65"/>
        <v/>
      </c>
      <c r="BD47" s="2" t="str">
        <f t="shared" si="65"/>
        <v/>
      </c>
      <c r="BE47" s="81" t="str">
        <f t="shared" si="65"/>
        <v/>
      </c>
      <c r="BF47" s="80" t="str">
        <f t="shared" si="65"/>
        <v/>
      </c>
      <c r="BG47" s="2" t="str">
        <f t="shared" si="65"/>
        <v/>
      </c>
      <c r="BH47" s="2" t="str">
        <f t="shared" si="65"/>
        <v/>
      </c>
      <c r="BI47" s="2" t="str">
        <f t="shared" si="65"/>
        <v/>
      </c>
      <c r="BJ47" s="2" t="str">
        <f t="shared" si="65"/>
        <v/>
      </c>
      <c r="BK47" s="2" t="str">
        <f t="shared" si="65"/>
        <v/>
      </c>
      <c r="BL47" s="2" t="str">
        <f t="shared" si="65"/>
        <v/>
      </c>
      <c r="BM47" s="2" t="str">
        <f t="shared" si="65"/>
        <v/>
      </c>
      <c r="BN47" s="2" t="str">
        <f t="shared" si="65"/>
        <v/>
      </c>
      <c r="BO47" s="81" t="str">
        <f t="shared" si="65"/>
        <v/>
      </c>
      <c r="BP47" s="80" t="str">
        <f t="shared" si="65"/>
        <v/>
      </c>
      <c r="BQ47" s="2" t="str">
        <f t="shared" si="65"/>
        <v/>
      </c>
      <c r="BR47" s="2" t="str">
        <f t="shared" si="65"/>
        <v/>
      </c>
      <c r="BS47" s="2" t="str">
        <f t="shared" si="65"/>
        <v/>
      </c>
      <c r="BT47" s="2" t="str">
        <f t="shared" ref="BT47:CY47" si="66">IF(BT54&gt;=240,1,"")</f>
        <v/>
      </c>
      <c r="BU47" s="2" t="str">
        <f t="shared" si="66"/>
        <v/>
      </c>
      <c r="BV47" s="2" t="str">
        <f t="shared" si="66"/>
        <v/>
      </c>
      <c r="BW47" s="2" t="str">
        <f t="shared" si="66"/>
        <v/>
      </c>
      <c r="BX47" s="2" t="str">
        <f t="shared" si="66"/>
        <v/>
      </c>
      <c r="BY47" s="81" t="str">
        <f t="shared" si="66"/>
        <v/>
      </c>
      <c r="BZ47" s="80" t="str">
        <f t="shared" si="66"/>
        <v/>
      </c>
      <c r="CA47" s="2" t="str">
        <f t="shared" si="66"/>
        <v/>
      </c>
      <c r="CB47" s="2" t="str">
        <f t="shared" si="66"/>
        <v/>
      </c>
      <c r="CC47" s="2" t="str">
        <f t="shared" si="66"/>
        <v/>
      </c>
      <c r="CD47" s="2" t="str">
        <f t="shared" si="66"/>
        <v/>
      </c>
      <c r="CE47" s="2" t="str">
        <f t="shared" si="66"/>
        <v/>
      </c>
      <c r="CF47" s="2" t="str">
        <f t="shared" si="66"/>
        <v/>
      </c>
      <c r="CG47" s="2" t="str">
        <f t="shared" si="66"/>
        <v/>
      </c>
      <c r="CH47" s="2" t="str">
        <f t="shared" si="66"/>
        <v/>
      </c>
      <c r="CI47" s="81" t="str">
        <f t="shared" si="66"/>
        <v/>
      </c>
      <c r="CJ47" s="80" t="str">
        <f t="shared" si="66"/>
        <v/>
      </c>
      <c r="CK47" s="2" t="str">
        <f t="shared" si="66"/>
        <v/>
      </c>
      <c r="CL47" s="2" t="str">
        <f t="shared" si="66"/>
        <v/>
      </c>
      <c r="CM47" s="2" t="str">
        <f t="shared" si="66"/>
        <v/>
      </c>
      <c r="CN47" s="2" t="str">
        <f t="shared" si="66"/>
        <v/>
      </c>
      <c r="CO47" s="2" t="str">
        <f t="shared" si="66"/>
        <v/>
      </c>
      <c r="CP47" s="2" t="str">
        <f t="shared" si="66"/>
        <v/>
      </c>
      <c r="CQ47" s="2" t="str">
        <f t="shared" si="66"/>
        <v/>
      </c>
      <c r="CR47" s="2" t="str">
        <f t="shared" si="66"/>
        <v/>
      </c>
      <c r="CS47" s="81" t="str">
        <f t="shared" si="66"/>
        <v/>
      </c>
      <c r="CT47" s="80" t="str">
        <f t="shared" si="66"/>
        <v/>
      </c>
      <c r="CU47" s="2" t="str">
        <f t="shared" si="66"/>
        <v/>
      </c>
      <c r="CV47" s="2" t="str">
        <f t="shared" si="66"/>
        <v/>
      </c>
      <c r="CW47" s="2" t="str">
        <f t="shared" si="66"/>
        <v/>
      </c>
      <c r="CX47" s="2" t="str">
        <f t="shared" si="66"/>
        <v/>
      </c>
      <c r="CY47" s="2" t="str">
        <f t="shared" si="66"/>
        <v/>
      </c>
      <c r="CZ47" s="2" t="str">
        <f t="shared" ref="CZ47:EE47" si="67">IF(CZ54&gt;=240,1,"")</f>
        <v/>
      </c>
      <c r="DA47" s="2" t="str">
        <f t="shared" si="67"/>
        <v/>
      </c>
      <c r="DB47" s="2" t="str">
        <f t="shared" si="67"/>
        <v/>
      </c>
      <c r="DC47" s="81" t="str">
        <f t="shared" si="67"/>
        <v/>
      </c>
      <c r="DD47" s="80" t="str">
        <f t="shared" si="67"/>
        <v/>
      </c>
      <c r="DE47" s="2" t="str">
        <f t="shared" si="67"/>
        <v/>
      </c>
      <c r="DF47" s="2" t="str">
        <f t="shared" si="67"/>
        <v/>
      </c>
      <c r="DG47" s="2" t="str">
        <f t="shared" si="67"/>
        <v/>
      </c>
      <c r="DH47" s="2" t="str">
        <f t="shared" si="67"/>
        <v/>
      </c>
      <c r="DI47" s="2" t="str">
        <f t="shared" si="67"/>
        <v/>
      </c>
      <c r="DJ47" s="2" t="str">
        <f t="shared" si="67"/>
        <v/>
      </c>
      <c r="DK47" s="2" t="str">
        <f t="shared" si="67"/>
        <v/>
      </c>
      <c r="DL47" s="2" t="str">
        <f t="shared" si="67"/>
        <v/>
      </c>
      <c r="DM47" s="81" t="str">
        <f t="shared" si="67"/>
        <v/>
      </c>
      <c r="DN47" s="80" t="str">
        <f t="shared" si="67"/>
        <v/>
      </c>
      <c r="DO47" s="2" t="str">
        <f t="shared" si="67"/>
        <v/>
      </c>
      <c r="DP47" s="2" t="str">
        <f t="shared" si="67"/>
        <v/>
      </c>
      <c r="DQ47" s="2" t="str">
        <f t="shared" si="67"/>
        <v/>
      </c>
      <c r="DR47" s="2" t="str">
        <f t="shared" si="67"/>
        <v/>
      </c>
      <c r="DS47" s="2" t="str">
        <f t="shared" si="67"/>
        <v/>
      </c>
      <c r="DT47" s="2" t="str">
        <f t="shared" si="67"/>
        <v/>
      </c>
      <c r="DU47" s="2" t="str">
        <f t="shared" si="67"/>
        <v/>
      </c>
      <c r="DV47" s="2" t="str">
        <f t="shared" si="67"/>
        <v/>
      </c>
      <c r="DW47" s="81" t="str">
        <f t="shared" si="67"/>
        <v/>
      </c>
      <c r="DX47" s="80" t="str">
        <f t="shared" si="67"/>
        <v/>
      </c>
      <c r="DY47" s="2" t="str">
        <f t="shared" si="67"/>
        <v/>
      </c>
      <c r="DZ47" s="2" t="str">
        <f t="shared" si="67"/>
        <v/>
      </c>
      <c r="EA47" s="2" t="str">
        <f t="shared" si="67"/>
        <v/>
      </c>
      <c r="EB47" s="2" t="str">
        <f t="shared" si="67"/>
        <v/>
      </c>
      <c r="EC47" s="2" t="str">
        <f t="shared" si="67"/>
        <v/>
      </c>
      <c r="ED47" s="2" t="str">
        <f t="shared" si="67"/>
        <v/>
      </c>
      <c r="EE47" s="2" t="str">
        <f t="shared" si="67"/>
        <v/>
      </c>
      <c r="EF47" s="2" t="str">
        <f t="shared" ref="EF47:FK47" si="68">IF(EF54&gt;=240,1,"")</f>
        <v/>
      </c>
      <c r="EG47" s="81" t="str">
        <f t="shared" si="68"/>
        <v/>
      </c>
      <c r="EH47" s="80" t="str">
        <f t="shared" si="68"/>
        <v/>
      </c>
      <c r="EI47" s="2" t="str">
        <f t="shared" si="68"/>
        <v/>
      </c>
      <c r="EJ47" s="2" t="str">
        <f t="shared" si="68"/>
        <v/>
      </c>
      <c r="EK47" s="2" t="str">
        <f t="shared" si="68"/>
        <v/>
      </c>
      <c r="EL47" s="2" t="str">
        <f t="shared" si="68"/>
        <v/>
      </c>
      <c r="EM47" s="2" t="str">
        <f t="shared" si="68"/>
        <v/>
      </c>
      <c r="EN47" s="2" t="str">
        <f t="shared" si="68"/>
        <v/>
      </c>
      <c r="EO47" s="2" t="str">
        <f t="shared" si="68"/>
        <v/>
      </c>
      <c r="EP47" s="2" t="str">
        <f t="shared" si="68"/>
        <v/>
      </c>
      <c r="EQ47" s="81" t="str">
        <f t="shared" si="68"/>
        <v/>
      </c>
      <c r="ER47" s="80" t="str">
        <f t="shared" si="68"/>
        <v/>
      </c>
      <c r="ES47" s="2" t="str">
        <f t="shared" si="68"/>
        <v/>
      </c>
      <c r="ET47" s="2" t="str">
        <f t="shared" si="68"/>
        <v/>
      </c>
      <c r="EU47" s="2" t="str">
        <f t="shared" si="68"/>
        <v/>
      </c>
      <c r="EV47" s="2" t="str">
        <f t="shared" si="68"/>
        <v/>
      </c>
      <c r="EW47" s="2" t="str">
        <f t="shared" si="68"/>
        <v/>
      </c>
      <c r="EX47" s="2" t="str">
        <f t="shared" si="68"/>
        <v/>
      </c>
      <c r="EY47" s="2" t="str">
        <f t="shared" si="68"/>
        <v/>
      </c>
      <c r="EZ47" s="2" t="str">
        <f t="shared" si="68"/>
        <v/>
      </c>
      <c r="FA47" s="81" t="str">
        <f t="shared" si="68"/>
        <v/>
      </c>
      <c r="FB47" s="80" t="str">
        <f t="shared" si="68"/>
        <v/>
      </c>
      <c r="FC47" s="2" t="str">
        <f t="shared" si="68"/>
        <v/>
      </c>
      <c r="FD47" s="2" t="str">
        <f t="shared" si="68"/>
        <v/>
      </c>
      <c r="FE47" s="2" t="str">
        <f t="shared" si="68"/>
        <v/>
      </c>
      <c r="FF47" s="2" t="str">
        <f t="shared" si="68"/>
        <v/>
      </c>
      <c r="FG47" s="2" t="str">
        <f t="shared" si="68"/>
        <v/>
      </c>
      <c r="FH47" s="2" t="str">
        <f t="shared" si="68"/>
        <v/>
      </c>
      <c r="FI47" s="2" t="str">
        <f t="shared" si="68"/>
        <v/>
      </c>
      <c r="FJ47" s="2" t="str">
        <f t="shared" si="68"/>
        <v/>
      </c>
      <c r="FK47" s="81" t="str">
        <f t="shared" si="68"/>
        <v/>
      </c>
      <c r="FL47" s="80" t="str">
        <f t="shared" ref="FL47:GE47" si="69">IF(FL54&gt;=240,1,"")</f>
        <v/>
      </c>
      <c r="FM47" s="2" t="str">
        <f t="shared" si="69"/>
        <v/>
      </c>
      <c r="FN47" s="2" t="str">
        <f t="shared" si="69"/>
        <v/>
      </c>
      <c r="FO47" s="2" t="str">
        <f t="shared" si="69"/>
        <v/>
      </c>
      <c r="FP47" s="2" t="str">
        <f t="shared" si="69"/>
        <v/>
      </c>
      <c r="FQ47" s="2" t="str">
        <f t="shared" si="69"/>
        <v/>
      </c>
      <c r="FR47" s="2" t="str">
        <f t="shared" si="69"/>
        <v/>
      </c>
      <c r="FS47" s="2" t="str">
        <f t="shared" si="69"/>
        <v/>
      </c>
      <c r="FT47" s="2" t="str">
        <f t="shared" si="69"/>
        <v/>
      </c>
      <c r="FU47" s="81" t="str">
        <f t="shared" si="69"/>
        <v/>
      </c>
      <c r="FV47" s="80" t="str">
        <f t="shared" si="69"/>
        <v/>
      </c>
      <c r="FW47" s="2" t="str">
        <f t="shared" si="69"/>
        <v/>
      </c>
      <c r="FX47" s="2" t="str">
        <f t="shared" si="69"/>
        <v/>
      </c>
      <c r="FY47" s="2" t="str">
        <f t="shared" si="69"/>
        <v/>
      </c>
      <c r="FZ47" s="2" t="str">
        <f t="shared" si="69"/>
        <v/>
      </c>
      <c r="GA47" s="2" t="str">
        <f t="shared" si="69"/>
        <v/>
      </c>
      <c r="GB47" s="2" t="str">
        <f t="shared" si="69"/>
        <v/>
      </c>
      <c r="GC47" s="2" t="str">
        <f t="shared" si="69"/>
        <v/>
      </c>
      <c r="GD47" s="2" t="str">
        <f t="shared" si="69"/>
        <v/>
      </c>
      <c r="GE47" s="85" t="str">
        <f t="shared" si="69"/>
        <v/>
      </c>
      <c r="GF47" s="17"/>
      <c r="GG47" s="114">
        <f t="shared" ref="GG47:GG52" si="70">GG48+30</f>
        <v>240</v>
      </c>
      <c r="GH47" s="114"/>
      <c r="GI47" s="115"/>
      <c r="GJ47" s="60"/>
      <c r="GK47" s="60"/>
      <c r="GL47" s="60"/>
      <c r="GM47" s="58"/>
      <c r="GN47" s="57"/>
      <c r="GO47" s="60"/>
    </row>
    <row r="48" spans="2:197" ht="6" customHeight="1" x14ac:dyDescent="0.25">
      <c r="B48" s="116">
        <f t="shared" ref="B48:B53" si="71">B49+30</f>
        <v>210</v>
      </c>
      <c r="C48" s="117"/>
      <c r="D48" s="117"/>
      <c r="E48" s="101">
        <f t="shared" ref="E48:E53" si="72">E49+30</f>
        <v>210</v>
      </c>
      <c r="F48" s="101"/>
      <c r="G48" s="18"/>
      <c r="H48" s="63" t="str">
        <f t="shared" ref="H48:AM48" si="73">IF(H54&gt;=210,1,"")</f>
        <v/>
      </c>
      <c r="I48" s="64" t="str">
        <f t="shared" si="73"/>
        <v/>
      </c>
      <c r="J48" s="64" t="str">
        <f t="shared" si="73"/>
        <v/>
      </c>
      <c r="K48" s="64" t="str">
        <f t="shared" si="73"/>
        <v/>
      </c>
      <c r="L48" s="64" t="str">
        <f t="shared" si="73"/>
        <v/>
      </c>
      <c r="M48" s="64" t="str">
        <f t="shared" si="73"/>
        <v/>
      </c>
      <c r="N48" s="2" t="str">
        <f t="shared" si="73"/>
        <v/>
      </c>
      <c r="O48" s="2" t="str">
        <f t="shared" si="73"/>
        <v/>
      </c>
      <c r="P48" s="2" t="str">
        <f t="shared" si="73"/>
        <v/>
      </c>
      <c r="Q48" s="3" t="str">
        <f t="shared" si="73"/>
        <v/>
      </c>
      <c r="R48" s="30" t="str">
        <f t="shared" si="73"/>
        <v/>
      </c>
      <c r="S48" s="2" t="str">
        <f t="shared" si="73"/>
        <v/>
      </c>
      <c r="T48" s="2" t="str">
        <f t="shared" si="73"/>
        <v/>
      </c>
      <c r="U48" s="2" t="str">
        <f t="shared" si="73"/>
        <v/>
      </c>
      <c r="V48" s="2" t="str">
        <f t="shared" si="73"/>
        <v/>
      </c>
      <c r="W48" s="2" t="str">
        <f t="shared" si="73"/>
        <v/>
      </c>
      <c r="X48" s="2" t="str">
        <f t="shared" si="73"/>
        <v/>
      </c>
      <c r="Y48" s="2" t="str">
        <f t="shared" si="73"/>
        <v/>
      </c>
      <c r="Z48" s="2" t="str">
        <f t="shared" si="73"/>
        <v/>
      </c>
      <c r="AA48" s="2" t="str">
        <f t="shared" si="73"/>
        <v/>
      </c>
      <c r="AB48" s="30" t="str">
        <f t="shared" si="73"/>
        <v/>
      </c>
      <c r="AC48" s="2" t="str">
        <f t="shared" si="73"/>
        <v/>
      </c>
      <c r="AD48" s="2" t="str">
        <f t="shared" si="73"/>
        <v/>
      </c>
      <c r="AE48" s="2" t="str">
        <f t="shared" si="73"/>
        <v/>
      </c>
      <c r="AF48" s="2" t="str">
        <f t="shared" si="73"/>
        <v/>
      </c>
      <c r="AG48" s="2" t="str">
        <f t="shared" si="73"/>
        <v/>
      </c>
      <c r="AH48" s="2" t="str">
        <f t="shared" si="73"/>
        <v/>
      </c>
      <c r="AI48" s="2" t="str">
        <f t="shared" si="73"/>
        <v/>
      </c>
      <c r="AJ48" s="2" t="str">
        <f t="shared" si="73"/>
        <v/>
      </c>
      <c r="AK48" s="2" t="str">
        <f t="shared" si="73"/>
        <v/>
      </c>
      <c r="AL48" s="30" t="str">
        <f t="shared" si="73"/>
        <v/>
      </c>
      <c r="AM48" s="2" t="str">
        <f t="shared" si="73"/>
        <v/>
      </c>
      <c r="AN48" s="2" t="str">
        <f t="shared" ref="AN48:BS48" si="74">IF(AN54&gt;=210,1,"")</f>
        <v/>
      </c>
      <c r="AO48" s="2" t="str">
        <f t="shared" si="74"/>
        <v/>
      </c>
      <c r="AP48" s="2" t="str">
        <f t="shared" si="74"/>
        <v/>
      </c>
      <c r="AQ48" s="2" t="str">
        <f t="shared" si="74"/>
        <v/>
      </c>
      <c r="AR48" s="2" t="str">
        <f t="shared" si="74"/>
        <v/>
      </c>
      <c r="AS48" s="2" t="str">
        <f t="shared" si="74"/>
        <v/>
      </c>
      <c r="AT48" s="2" t="str">
        <f t="shared" si="74"/>
        <v/>
      </c>
      <c r="AU48" s="2" t="str">
        <f t="shared" si="74"/>
        <v/>
      </c>
      <c r="AV48" s="80" t="str">
        <f t="shared" si="74"/>
        <v/>
      </c>
      <c r="AW48" s="2" t="str">
        <f t="shared" si="74"/>
        <v/>
      </c>
      <c r="AX48" s="2" t="str">
        <f t="shared" si="74"/>
        <v/>
      </c>
      <c r="AY48" s="2" t="str">
        <f t="shared" si="74"/>
        <v/>
      </c>
      <c r="AZ48" s="2" t="str">
        <f t="shared" si="74"/>
        <v/>
      </c>
      <c r="BA48" s="2" t="str">
        <f t="shared" si="74"/>
        <v/>
      </c>
      <c r="BB48" s="2" t="str">
        <f t="shared" si="74"/>
        <v/>
      </c>
      <c r="BC48" s="2" t="str">
        <f t="shared" si="74"/>
        <v/>
      </c>
      <c r="BD48" s="2" t="str">
        <f t="shared" si="74"/>
        <v/>
      </c>
      <c r="BE48" s="81" t="str">
        <f t="shared" si="74"/>
        <v/>
      </c>
      <c r="BF48" s="80" t="str">
        <f t="shared" si="74"/>
        <v/>
      </c>
      <c r="BG48" s="2" t="str">
        <f t="shared" si="74"/>
        <v/>
      </c>
      <c r="BH48" s="2" t="str">
        <f t="shared" si="74"/>
        <v/>
      </c>
      <c r="BI48" s="2" t="str">
        <f t="shared" si="74"/>
        <v/>
      </c>
      <c r="BJ48" s="2" t="str">
        <f t="shared" si="74"/>
        <v/>
      </c>
      <c r="BK48" s="2" t="str">
        <f t="shared" si="74"/>
        <v/>
      </c>
      <c r="BL48" s="2" t="str">
        <f t="shared" si="74"/>
        <v/>
      </c>
      <c r="BM48" s="2" t="str">
        <f t="shared" si="74"/>
        <v/>
      </c>
      <c r="BN48" s="2" t="str">
        <f t="shared" si="74"/>
        <v/>
      </c>
      <c r="BO48" s="81" t="str">
        <f t="shared" si="74"/>
        <v/>
      </c>
      <c r="BP48" s="80" t="str">
        <f t="shared" si="74"/>
        <v/>
      </c>
      <c r="BQ48" s="2" t="str">
        <f t="shared" si="74"/>
        <v/>
      </c>
      <c r="BR48" s="2" t="str">
        <f t="shared" si="74"/>
        <v/>
      </c>
      <c r="BS48" s="2" t="str">
        <f t="shared" si="74"/>
        <v/>
      </c>
      <c r="BT48" s="2" t="str">
        <f t="shared" ref="BT48:CY48" si="75">IF(BT54&gt;=210,1,"")</f>
        <v/>
      </c>
      <c r="BU48" s="2" t="str">
        <f t="shared" si="75"/>
        <v/>
      </c>
      <c r="BV48" s="2" t="str">
        <f t="shared" si="75"/>
        <v/>
      </c>
      <c r="BW48" s="2" t="str">
        <f t="shared" si="75"/>
        <v/>
      </c>
      <c r="BX48" s="2" t="str">
        <f t="shared" si="75"/>
        <v/>
      </c>
      <c r="BY48" s="81" t="str">
        <f t="shared" si="75"/>
        <v/>
      </c>
      <c r="BZ48" s="80" t="str">
        <f t="shared" si="75"/>
        <v/>
      </c>
      <c r="CA48" s="2" t="str">
        <f t="shared" si="75"/>
        <v/>
      </c>
      <c r="CB48" s="2" t="str">
        <f t="shared" si="75"/>
        <v/>
      </c>
      <c r="CC48" s="2" t="str">
        <f t="shared" si="75"/>
        <v/>
      </c>
      <c r="CD48" s="2" t="str">
        <f t="shared" si="75"/>
        <v/>
      </c>
      <c r="CE48" s="2" t="str">
        <f t="shared" si="75"/>
        <v/>
      </c>
      <c r="CF48" s="2" t="str">
        <f t="shared" si="75"/>
        <v/>
      </c>
      <c r="CG48" s="2" t="str">
        <f t="shared" si="75"/>
        <v/>
      </c>
      <c r="CH48" s="2" t="str">
        <f t="shared" si="75"/>
        <v/>
      </c>
      <c r="CI48" s="81" t="str">
        <f t="shared" si="75"/>
        <v/>
      </c>
      <c r="CJ48" s="80" t="str">
        <f t="shared" si="75"/>
        <v/>
      </c>
      <c r="CK48" s="2" t="str">
        <f t="shared" si="75"/>
        <v/>
      </c>
      <c r="CL48" s="2" t="str">
        <f t="shared" si="75"/>
        <v/>
      </c>
      <c r="CM48" s="2" t="str">
        <f t="shared" si="75"/>
        <v/>
      </c>
      <c r="CN48" s="2" t="str">
        <f t="shared" si="75"/>
        <v/>
      </c>
      <c r="CO48" s="2" t="str">
        <f t="shared" si="75"/>
        <v/>
      </c>
      <c r="CP48" s="2" t="str">
        <f t="shared" si="75"/>
        <v/>
      </c>
      <c r="CQ48" s="2" t="str">
        <f t="shared" si="75"/>
        <v/>
      </c>
      <c r="CR48" s="2" t="str">
        <f t="shared" si="75"/>
        <v/>
      </c>
      <c r="CS48" s="81" t="str">
        <f t="shared" si="75"/>
        <v/>
      </c>
      <c r="CT48" s="80" t="str">
        <f t="shared" si="75"/>
        <v/>
      </c>
      <c r="CU48" s="2" t="str">
        <f t="shared" si="75"/>
        <v/>
      </c>
      <c r="CV48" s="2" t="str">
        <f t="shared" si="75"/>
        <v/>
      </c>
      <c r="CW48" s="2" t="str">
        <f t="shared" si="75"/>
        <v/>
      </c>
      <c r="CX48" s="2" t="str">
        <f t="shared" si="75"/>
        <v/>
      </c>
      <c r="CY48" s="2" t="str">
        <f t="shared" si="75"/>
        <v/>
      </c>
      <c r="CZ48" s="2" t="str">
        <f t="shared" ref="CZ48:EE48" si="76">IF(CZ54&gt;=210,1,"")</f>
        <v/>
      </c>
      <c r="DA48" s="2" t="str">
        <f t="shared" si="76"/>
        <v/>
      </c>
      <c r="DB48" s="2" t="str">
        <f t="shared" si="76"/>
        <v/>
      </c>
      <c r="DC48" s="81" t="str">
        <f t="shared" si="76"/>
        <v/>
      </c>
      <c r="DD48" s="80" t="str">
        <f t="shared" si="76"/>
        <v/>
      </c>
      <c r="DE48" s="2" t="str">
        <f t="shared" si="76"/>
        <v/>
      </c>
      <c r="DF48" s="2" t="str">
        <f t="shared" si="76"/>
        <v/>
      </c>
      <c r="DG48" s="2" t="str">
        <f t="shared" si="76"/>
        <v/>
      </c>
      <c r="DH48" s="2" t="str">
        <f t="shared" si="76"/>
        <v/>
      </c>
      <c r="DI48" s="2" t="str">
        <f t="shared" si="76"/>
        <v/>
      </c>
      <c r="DJ48" s="2" t="str">
        <f t="shared" si="76"/>
        <v/>
      </c>
      <c r="DK48" s="2" t="str">
        <f t="shared" si="76"/>
        <v/>
      </c>
      <c r="DL48" s="2" t="str">
        <f t="shared" si="76"/>
        <v/>
      </c>
      <c r="DM48" s="81" t="str">
        <f t="shared" si="76"/>
        <v/>
      </c>
      <c r="DN48" s="80" t="str">
        <f t="shared" si="76"/>
        <v/>
      </c>
      <c r="DO48" s="2" t="str">
        <f t="shared" si="76"/>
        <v/>
      </c>
      <c r="DP48" s="2" t="str">
        <f t="shared" si="76"/>
        <v/>
      </c>
      <c r="DQ48" s="2" t="str">
        <f t="shared" si="76"/>
        <v/>
      </c>
      <c r="DR48" s="2" t="str">
        <f t="shared" si="76"/>
        <v/>
      </c>
      <c r="DS48" s="2" t="str">
        <f t="shared" si="76"/>
        <v/>
      </c>
      <c r="DT48" s="2" t="str">
        <f t="shared" si="76"/>
        <v/>
      </c>
      <c r="DU48" s="2" t="str">
        <f t="shared" si="76"/>
        <v/>
      </c>
      <c r="DV48" s="2" t="str">
        <f t="shared" si="76"/>
        <v/>
      </c>
      <c r="DW48" s="81" t="str">
        <f t="shared" si="76"/>
        <v/>
      </c>
      <c r="DX48" s="80" t="str">
        <f t="shared" si="76"/>
        <v/>
      </c>
      <c r="DY48" s="2" t="str">
        <f t="shared" si="76"/>
        <v/>
      </c>
      <c r="DZ48" s="2" t="str">
        <f t="shared" si="76"/>
        <v/>
      </c>
      <c r="EA48" s="2" t="str">
        <f t="shared" si="76"/>
        <v/>
      </c>
      <c r="EB48" s="2" t="str">
        <f t="shared" si="76"/>
        <v/>
      </c>
      <c r="EC48" s="2" t="str">
        <f t="shared" si="76"/>
        <v/>
      </c>
      <c r="ED48" s="2" t="str">
        <f t="shared" si="76"/>
        <v/>
      </c>
      <c r="EE48" s="2" t="str">
        <f t="shared" si="76"/>
        <v/>
      </c>
      <c r="EF48" s="2" t="str">
        <f t="shared" ref="EF48:FK48" si="77">IF(EF54&gt;=210,1,"")</f>
        <v/>
      </c>
      <c r="EG48" s="81" t="str">
        <f t="shared" si="77"/>
        <v/>
      </c>
      <c r="EH48" s="80" t="str">
        <f t="shared" si="77"/>
        <v/>
      </c>
      <c r="EI48" s="2" t="str">
        <f t="shared" si="77"/>
        <v/>
      </c>
      <c r="EJ48" s="2" t="str">
        <f t="shared" si="77"/>
        <v/>
      </c>
      <c r="EK48" s="2" t="str">
        <f t="shared" si="77"/>
        <v/>
      </c>
      <c r="EL48" s="2" t="str">
        <f t="shared" si="77"/>
        <v/>
      </c>
      <c r="EM48" s="2" t="str">
        <f t="shared" si="77"/>
        <v/>
      </c>
      <c r="EN48" s="2" t="str">
        <f t="shared" si="77"/>
        <v/>
      </c>
      <c r="EO48" s="2" t="str">
        <f t="shared" si="77"/>
        <v/>
      </c>
      <c r="EP48" s="2" t="str">
        <f t="shared" si="77"/>
        <v/>
      </c>
      <c r="EQ48" s="81" t="str">
        <f t="shared" si="77"/>
        <v/>
      </c>
      <c r="ER48" s="80" t="str">
        <f t="shared" si="77"/>
        <v/>
      </c>
      <c r="ES48" s="2" t="str">
        <f t="shared" si="77"/>
        <v/>
      </c>
      <c r="ET48" s="2" t="str">
        <f t="shared" si="77"/>
        <v/>
      </c>
      <c r="EU48" s="2" t="str">
        <f t="shared" si="77"/>
        <v/>
      </c>
      <c r="EV48" s="2" t="str">
        <f t="shared" si="77"/>
        <v/>
      </c>
      <c r="EW48" s="2" t="str">
        <f t="shared" si="77"/>
        <v/>
      </c>
      <c r="EX48" s="2" t="str">
        <f t="shared" si="77"/>
        <v/>
      </c>
      <c r="EY48" s="2" t="str">
        <f t="shared" si="77"/>
        <v/>
      </c>
      <c r="EZ48" s="2" t="str">
        <f t="shared" si="77"/>
        <v/>
      </c>
      <c r="FA48" s="81" t="str">
        <f t="shared" si="77"/>
        <v/>
      </c>
      <c r="FB48" s="80" t="str">
        <f t="shared" si="77"/>
        <v/>
      </c>
      <c r="FC48" s="2" t="str">
        <f t="shared" si="77"/>
        <v/>
      </c>
      <c r="FD48" s="2" t="str">
        <f t="shared" si="77"/>
        <v/>
      </c>
      <c r="FE48" s="2" t="str">
        <f t="shared" si="77"/>
        <v/>
      </c>
      <c r="FF48" s="2" t="str">
        <f t="shared" si="77"/>
        <v/>
      </c>
      <c r="FG48" s="2" t="str">
        <f t="shared" si="77"/>
        <v/>
      </c>
      <c r="FH48" s="2" t="str">
        <f t="shared" si="77"/>
        <v/>
      </c>
      <c r="FI48" s="2" t="str">
        <f t="shared" si="77"/>
        <v/>
      </c>
      <c r="FJ48" s="2" t="str">
        <f t="shared" si="77"/>
        <v/>
      </c>
      <c r="FK48" s="81" t="str">
        <f t="shared" si="77"/>
        <v/>
      </c>
      <c r="FL48" s="80" t="str">
        <f t="shared" ref="FL48:GE48" si="78">IF(FL54&gt;=210,1,"")</f>
        <v/>
      </c>
      <c r="FM48" s="2" t="str">
        <f t="shared" si="78"/>
        <v/>
      </c>
      <c r="FN48" s="2" t="str">
        <f t="shared" si="78"/>
        <v/>
      </c>
      <c r="FO48" s="2" t="str">
        <f t="shared" si="78"/>
        <v/>
      </c>
      <c r="FP48" s="2" t="str">
        <f t="shared" si="78"/>
        <v/>
      </c>
      <c r="FQ48" s="2" t="str">
        <f t="shared" si="78"/>
        <v/>
      </c>
      <c r="FR48" s="2" t="str">
        <f t="shared" si="78"/>
        <v/>
      </c>
      <c r="FS48" s="2" t="str">
        <f t="shared" si="78"/>
        <v/>
      </c>
      <c r="FT48" s="2" t="str">
        <f t="shared" si="78"/>
        <v/>
      </c>
      <c r="FU48" s="81" t="str">
        <f t="shared" si="78"/>
        <v/>
      </c>
      <c r="FV48" s="80" t="str">
        <f t="shared" si="78"/>
        <v/>
      </c>
      <c r="FW48" s="2" t="str">
        <f t="shared" si="78"/>
        <v/>
      </c>
      <c r="FX48" s="2" t="str">
        <f t="shared" si="78"/>
        <v/>
      </c>
      <c r="FY48" s="2" t="str">
        <f t="shared" si="78"/>
        <v/>
      </c>
      <c r="FZ48" s="2" t="str">
        <f t="shared" si="78"/>
        <v/>
      </c>
      <c r="GA48" s="2" t="str">
        <f t="shared" si="78"/>
        <v/>
      </c>
      <c r="GB48" s="2" t="str">
        <f t="shared" si="78"/>
        <v/>
      </c>
      <c r="GC48" s="2" t="str">
        <f t="shared" si="78"/>
        <v/>
      </c>
      <c r="GD48" s="2" t="str">
        <f t="shared" si="78"/>
        <v/>
      </c>
      <c r="GE48" s="85" t="str">
        <f t="shared" si="78"/>
        <v/>
      </c>
      <c r="GF48" s="19"/>
      <c r="GG48" s="114">
        <f t="shared" si="70"/>
        <v>210</v>
      </c>
      <c r="GH48" s="114"/>
      <c r="GI48" s="115"/>
      <c r="GJ48" s="60"/>
      <c r="GK48" s="60"/>
      <c r="GL48" s="60"/>
      <c r="GM48" s="58"/>
      <c r="GN48" s="57"/>
      <c r="GO48" s="60"/>
    </row>
    <row r="49" spans="2:197" ht="6" customHeight="1" x14ac:dyDescent="0.25">
      <c r="B49" s="116">
        <f t="shared" si="71"/>
        <v>180</v>
      </c>
      <c r="C49" s="117"/>
      <c r="D49" s="117"/>
      <c r="E49" s="101">
        <f t="shared" si="72"/>
        <v>180</v>
      </c>
      <c r="F49" s="101"/>
      <c r="G49" s="18"/>
      <c r="H49" s="63" t="str">
        <f t="shared" ref="H49:AM49" si="79">IF(H54&gt;=180,1,"")</f>
        <v/>
      </c>
      <c r="I49" s="64" t="str">
        <f t="shared" si="79"/>
        <v/>
      </c>
      <c r="J49" s="64" t="str">
        <f t="shared" si="79"/>
        <v/>
      </c>
      <c r="K49" s="64" t="str">
        <f t="shared" si="79"/>
        <v/>
      </c>
      <c r="L49" s="64" t="str">
        <f t="shared" si="79"/>
        <v/>
      </c>
      <c r="M49" s="64" t="str">
        <f t="shared" si="79"/>
        <v/>
      </c>
      <c r="N49" s="2" t="str">
        <f t="shared" si="79"/>
        <v/>
      </c>
      <c r="O49" s="2" t="str">
        <f t="shared" si="79"/>
        <v/>
      </c>
      <c r="P49" s="2" t="str">
        <f t="shared" si="79"/>
        <v/>
      </c>
      <c r="Q49" s="3" t="str">
        <f t="shared" si="79"/>
        <v/>
      </c>
      <c r="R49" s="30" t="str">
        <f t="shared" si="79"/>
        <v/>
      </c>
      <c r="S49" s="2" t="str">
        <f t="shared" si="79"/>
        <v/>
      </c>
      <c r="T49" s="2" t="str">
        <f t="shared" si="79"/>
        <v/>
      </c>
      <c r="U49" s="2" t="str">
        <f t="shared" si="79"/>
        <v/>
      </c>
      <c r="V49" s="2" t="str">
        <f t="shared" si="79"/>
        <v/>
      </c>
      <c r="W49" s="2" t="str">
        <f t="shared" si="79"/>
        <v/>
      </c>
      <c r="X49" s="2" t="str">
        <f t="shared" si="79"/>
        <v/>
      </c>
      <c r="Y49" s="2" t="str">
        <f t="shared" si="79"/>
        <v/>
      </c>
      <c r="Z49" s="2" t="str">
        <f t="shared" si="79"/>
        <v/>
      </c>
      <c r="AA49" s="2" t="str">
        <f t="shared" si="79"/>
        <v/>
      </c>
      <c r="AB49" s="30" t="str">
        <f t="shared" si="79"/>
        <v/>
      </c>
      <c r="AC49" s="2" t="str">
        <f t="shared" si="79"/>
        <v/>
      </c>
      <c r="AD49" s="2" t="str">
        <f t="shared" si="79"/>
        <v/>
      </c>
      <c r="AE49" s="2" t="str">
        <f t="shared" si="79"/>
        <v/>
      </c>
      <c r="AF49" s="2" t="str">
        <f t="shared" si="79"/>
        <v/>
      </c>
      <c r="AG49" s="2" t="str">
        <f t="shared" si="79"/>
        <v/>
      </c>
      <c r="AH49" s="2" t="str">
        <f t="shared" si="79"/>
        <v/>
      </c>
      <c r="AI49" s="2" t="str">
        <f t="shared" si="79"/>
        <v/>
      </c>
      <c r="AJ49" s="2" t="str">
        <f t="shared" si="79"/>
        <v/>
      </c>
      <c r="AK49" s="2" t="str">
        <f t="shared" si="79"/>
        <v/>
      </c>
      <c r="AL49" s="30" t="str">
        <f t="shared" si="79"/>
        <v/>
      </c>
      <c r="AM49" s="2" t="str">
        <f t="shared" si="79"/>
        <v/>
      </c>
      <c r="AN49" s="2" t="str">
        <f t="shared" ref="AN49:BS49" si="80">IF(AN54&gt;=180,1,"")</f>
        <v/>
      </c>
      <c r="AO49" s="2" t="str">
        <f t="shared" si="80"/>
        <v/>
      </c>
      <c r="AP49" s="2" t="str">
        <f t="shared" si="80"/>
        <v/>
      </c>
      <c r="AQ49" s="2" t="str">
        <f t="shared" si="80"/>
        <v/>
      </c>
      <c r="AR49" s="2" t="str">
        <f t="shared" si="80"/>
        <v/>
      </c>
      <c r="AS49" s="2" t="str">
        <f t="shared" si="80"/>
        <v/>
      </c>
      <c r="AT49" s="2" t="str">
        <f t="shared" si="80"/>
        <v/>
      </c>
      <c r="AU49" s="2" t="str">
        <f t="shared" si="80"/>
        <v/>
      </c>
      <c r="AV49" s="80" t="str">
        <f t="shared" si="80"/>
        <v/>
      </c>
      <c r="AW49" s="2" t="str">
        <f t="shared" si="80"/>
        <v/>
      </c>
      <c r="AX49" s="2" t="str">
        <f t="shared" si="80"/>
        <v/>
      </c>
      <c r="AY49" s="2" t="str">
        <f t="shared" si="80"/>
        <v/>
      </c>
      <c r="AZ49" s="2" t="str">
        <f t="shared" si="80"/>
        <v/>
      </c>
      <c r="BA49" s="2" t="str">
        <f t="shared" si="80"/>
        <v/>
      </c>
      <c r="BB49" s="2" t="str">
        <f t="shared" si="80"/>
        <v/>
      </c>
      <c r="BC49" s="2" t="str">
        <f t="shared" si="80"/>
        <v/>
      </c>
      <c r="BD49" s="2" t="str">
        <f t="shared" si="80"/>
        <v/>
      </c>
      <c r="BE49" s="81" t="str">
        <f t="shared" si="80"/>
        <v/>
      </c>
      <c r="BF49" s="80" t="str">
        <f t="shared" si="80"/>
        <v/>
      </c>
      <c r="BG49" s="2" t="str">
        <f t="shared" si="80"/>
        <v/>
      </c>
      <c r="BH49" s="2" t="str">
        <f t="shared" si="80"/>
        <v/>
      </c>
      <c r="BI49" s="2" t="str">
        <f t="shared" si="80"/>
        <v/>
      </c>
      <c r="BJ49" s="2" t="str">
        <f t="shared" si="80"/>
        <v/>
      </c>
      <c r="BK49" s="2" t="str">
        <f t="shared" si="80"/>
        <v/>
      </c>
      <c r="BL49" s="2" t="str">
        <f t="shared" si="80"/>
        <v/>
      </c>
      <c r="BM49" s="2" t="str">
        <f t="shared" si="80"/>
        <v/>
      </c>
      <c r="BN49" s="2" t="str">
        <f t="shared" si="80"/>
        <v/>
      </c>
      <c r="BO49" s="81" t="str">
        <f t="shared" si="80"/>
        <v/>
      </c>
      <c r="BP49" s="80" t="str">
        <f t="shared" si="80"/>
        <v/>
      </c>
      <c r="BQ49" s="2" t="str">
        <f t="shared" si="80"/>
        <v/>
      </c>
      <c r="BR49" s="2" t="str">
        <f t="shared" si="80"/>
        <v/>
      </c>
      <c r="BS49" s="2" t="str">
        <f t="shared" si="80"/>
        <v/>
      </c>
      <c r="BT49" s="2" t="str">
        <f t="shared" ref="BT49:CY49" si="81">IF(BT54&gt;=180,1,"")</f>
        <v/>
      </c>
      <c r="BU49" s="2" t="str">
        <f t="shared" si="81"/>
        <v/>
      </c>
      <c r="BV49" s="2" t="str">
        <f t="shared" si="81"/>
        <v/>
      </c>
      <c r="BW49" s="2" t="str">
        <f t="shared" si="81"/>
        <v/>
      </c>
      <c r="BX49" s="2" t="str">
        <f t="shared" si="81"/>
        <v/>
      </c>
      <c r="BY49" s="81" t="str">
        <f t="shared" si="81"/>
        <v/>
      </c>
      <c r="BZ49" s="80" t="str">
        <f t="shared" si="81"/>
        <v/>
      </c>
      <c r="CA49" s="2" t="str">
        <f t="shared" si="81"/>
        <v/>
      </c>
      <c r="CB49" s="2" t="str">
        <f t="shared" si="81"/>
        <v/>
      </c>
      <c r="CC49" s="2" t="str">
        <f t="shared" si="81"/>
        <v/>
      </c>
      <c r="CD49" s="2" t="str">
        <f t="shared" si="81"/>
        <v/>
      </c>
      <c r="CE49" s="2" t="str">
        <f t="shared" si="81"/>
        <v/>
      </c>
      <c r="CF49" s="2" t="str">
        <f t="shared" si="81"/>
        <v/>
      </c>
      <c r="CG49" s="2" t="str">
        <f t="shared" si="81"/>
        <v/>
      </c>
      <c r="CH49" s="2" t="str">
        <f t="shared" si="81"/>
        <v/>
      </c>
      <c r="CI49" s="81" t="str">
        <f t="shared" si="81"/>
        <v/>
      </c>
      <c r="CJ49" s="80" t="str">
        <f t="shared" si="81"/>
        <v/>
      </c>
      <c r="CK49" s="2" t="str">
        <f t="shared" si="81"/>
        <v/>
      </c>
      <c r="CL49" s="2" t="str">
        <f t="shared" si="81"/>
        <v/>
      </c>
      <c r="CM49" s="2" t="str">
        <f t="shared" si="81"/>
        <v/>
      </c>
      <c r="CN49" s="2" t="str">
        <f t="shared" si="81"/>
        <v/>
      </c>
      <c r="CO49" s="2" t="str">
        <f t="shared" si="81"/>
        <v/>
      </c>
      <c r="CP49" s="2" t="str">
        <f t="shared" si="81"/>
        <v/>
      </c>
      <c r="CQ49" s="2" t="str">
        <f t="shared" si="81"/>
        <v/>
      </c>
      <c r="CR49" s="2" t="str">
        <f t="shared" si="81"/>
        <v/>
      </c>
      <c r="CS49" s="81" t="str">
        <f t="shared" si="81"/>
        <v/>
      </c>
      <c r="CT49" s="80" t="str">
        <f t="shared" si="81"/>
        <v/>
      </c>
      <c r="CU49" s="2" t="str">
        <f t="shared" si="81"/>
        <v/>
      </c>
      <c r="CV49" s="2" t="str">
        <f t="shared" si="81"/>
        <v/>
      </c>
      <c r="CW49" s="2" t="str">
        <f t="shared" si="81"/>
        <v/>
      </c>
      <c r="CX49" s="2" t="str">
        <f t="shared" si="81"/>
        <v/>
      </c>
      <c r="CY49" s="2" t="str">
        <f t="shared" si="81"/>
        <v/>
      </c>
      <c r="CZ49" s="2" t="str">
        <f t="shared" ref="CZ49:EE49" si="82">IF(CZ54&gt;=180,1,"")</f>
        <v/>
      </c>
      <c r="DA49" s="2" t="str">
        <f t="shared" si="82"/>
        <v/>
      </c>
      <c r="DB49" s="2" t="str">
        <f t="shared" si="82"/>
        <v/>
      </c>
      <c r="DC49" s="81" t="str">
        <f t="shared" si="82"/>
        <v/>
      </c>
      <c r="DD49" s="80" t="str">
        <f t="shared" si="82"/>
        <v/>
      </c>
      <c r="DE49" s="2" t="str">
        <f t="shared" si="82"/>
        <v/>
      </c>
      <c r="DF49" s="2" t="str">
        <f t="shared" si="82"/>
        <v/>
      </c>
      <c r="DG49" s="2" t="str">
        <f t="shared" si="82"/>
        <v/>
      </c>
      <c r="DH49" s="2" t="str">
        <f t="shared" si="82"/>
        <v/>
      </c>
      <c r="DI49" s="2" t="str">
        <f t="shared" si="82"/>
        <v/>
      </c>
      <c r="DJ49" s="2" t="str">
        <f t="shared" si="82"/>
        <v/>
      </c>
      <c r="DK49" s="2" t="str">
        <f t="shared" si="82"/>
        <v/>
      </c>
      <c r="DL49" s="2" t="str">
        <f t="shared" si="82"/>
        <v/>
      </c>
      <c r="DM49" s="81" t="str">
        <f t="shared" si="82"/>
        <v/>
      </c>
      <c r="DN49" s="80" t="str">
        <f t="shared" si="82"/>
        <v/>
      </c>
      <c r="DO49" s="2" t="str">
        <f t="shared" si="82"/>
        <v/>
      </c>
      <c r="DP49" s="2" t="str">
        <f t="shared" si="82"/>
        <v/>
      </c>
      <c r="DQ49" s="2" t="str">
        <f t="shared" si="82"/>
        <v/>
      </c>
      <c r="DR49" s="2" t="str">
        <f t="shared" si="82"/>
        <v/>
      </c>
      <c r="DS49" s="2" t="str">
        <f t="shared" si="82"/>
        <v/>
      </c>
      <c r="DT49" s="2" t="str">
        <f t="shared" si="82"/>
        <v/>
      </c>
      <c r="DU49" s="2" t="str">
        <f t="shared" si="82"/>
        <v/>
      </c>
      <c r="DV49" s="2" t="str">
        <f t="shared" si="82"/>
        <v/>
      </c>
      <c r="DW49" s="81" t="str">
        <f t="shared" si="82"/>
        <v/>
      </c>
      <c r="DX49" s="80" t="str">
        <f t="shared" si="82"/>
        <v/>
      </c>
      <c r="DY49" s="2" t="str">
        <f t="shared" si="82"/>
        <v/>
      </c>
      <c r="DZ49" s="2" t="str">
        <f t="shared" si="82"/>
        <v/>
      </c>
      <c r="EA49" s="2" t="str">
        <f t="shared" si="82"/>
        <v/>
      </c>
      <c r="EB49" s="2" t="str">
        <f t="shared" si="82"/>
        <v/>
      </c>
      <c r="EC49" s="2" t="str">
        <f t="shared" si="82"/>
        <v/>
      </c>
      <c r="ED49" s="2" t="str">
        <f t="shared" si="82"/>
        <v/>
      </c>
      <c r="EE49" s="2" t="str">
        <f t="shared" si="82"/>
        <v/>
      </c>
      <c r="EF49" s="2" t="str">
        <f t="shared" ref="EF49:FK49" si="83">IF(EF54&gt;=180,1,"")</f>
        <v/>
      </c>
      <c r="EG49" s="81" t="str">
        <f t="shared" si="83"/>
        <v/>
      </c>
      <c r="EH49" s="80" t="str">
        <f t="shared" si="83"/>
        <v/>
      </c>
      <c r="EI49" s="2" t="str">
        <f t="shared" si="83"/>
        <v/>
      </c>
      <c r="EJ49" s="2" t="str">
        <f t="shared" si="83"/>
        <v/>
      </c>
      <c r="EK49" s="2" t="str">
        <f t="shared" si="83"/>
        <v/>
      </c>
      <c r="EL49" s="2" t="str">
        <f t="shared" si="83"/>
        <v/>
      </c>
      <c r="EM49" s="2" t="str">
        <f t="shared" si="83"/>
        <v/>
      </c>
      <c r="EN49" s="2" t="str">
        <f t="shared" si="83"/>
        <v/>
      </c>
      <c r="EO49" s="2" t="str">
        <f t="shared" si="83"/>
        <v/>
      </c>
      <c r="EP49" s="2" t="str">
        <f t="shared" si="83"/>
        <v/>
      </c>
      <c r="EQ49" s="81" t="str">
        <f t="shared" si="83"/>
        <v/>
      </c>
      <c r="ER49" s="80" t="str">
        <f t="shared" si="83"/>
        <v/>
      </c>
      <c r="ES49" s="2" t="str">
        <f t="shared" si="83"/>
        <v/>
      </c>
      <c r="ET49" s="2" t="str">
        <f t="shared" si="83"/>
        <v/>
      </c>
      <c r="EU49" s="2" t="str">
        <f t="shared" si="83"/>
        <v/>
      </c>
      <c r="EV49" s="2" t="str">
        <f t="shared" si="83"/>
        <v/>
      </c>
      <c r="EW49" s="2" t="str">
        <f t="shared" si="83"/>
        <v/>
      </c>
      <c r="EX49" s="2" t="str">
        <f t="shared" si="83"/>
        <v/>
      </c>
      <c r="EY49" s="2" t="str">
        <f t="shared" si="83"/>
        <v/>
      </c>
      <c r="EZ49" s="2" t="str">
        <f t="shared" si="83"/>
        <v/>
      </c>
      <c r="FA49" s="81" t="str">
        <f t="shared" si="83"/>
        <v/>
      </c>
      <c r="FB49" s="80" t="str">
        <f t="shared" si="83"/>
        <v/>
      </c>
      <c r="FC49" s="2" t="str">
        <f t="shared" si="83"/>
        <v/>
      </c>
      <c r="FD49" s="2" t="str">
        <f t="shared" si="83"/>
        <v/>
      </c>
      <c r="FE49" s="2" t="str">
        <f t="shared" si="83"/>
        <v/>
      </c>
      <c r="FF49" s="2" t="str">
        <f t="shared" si="83"/>
        <v/>
      </c>
      <c r="FG49" s="2" t="str">
        <f t="shared" si="83"/>
        <v/>
      </c>
      <c r="FH49" s="2" t="str">
        <f t="shared" si="83"/>
        <v/>
      </c>
      <c r="FI49" s="2" t="str">
        <f t="shared" si="83"/>
        <v/>
      </c>
      <c r="FJ49" s="2" t="str">
        <f t="shared" si="83"/>
        <v/>
      </c>
      <c r="FK49" s="81" t="str">
        <f t="shared" si="83"/>
        <v/>
      </c>
      <c r="FL49" s="80" t="str">
        <f t="shared" ref="FL49:GE49" si="84">IF(FL54&gt;=180,1,"")</f>
        <v/>
      </c>
      <c r="FM49" s="2" t="str">
        <f t="shared" si="84"/>
        <v/>
      </c>
      <c r="FN49" s="2" t="str">
        <f t="shared" si="84"/>
        <v/>
      </c>
      <c r="FO49" s="2" t="str">
        <f t="shared" si="84"/>
        <v/>
      </c>
      <c r="FP49" s="2" t="str">
        <f t="shared" si="84"/>
        <v/>
      </c>
      <c r="FQ49" s="2" t="str">
        <f t="shared" si="84"/>
        <v/>
      </c>
      <c r="FR49" s="2" t="str">
        <f t="shared" si="84"/>
        <v/>
      </c>
      <c r="FS49" s="2" t="str">
        <f t="shared" si="84"/>
        <v/>
      </c>
      <c r="FT49" s="2" t="str">
        <f t="shared" si="84"/>
        <v/>
      </c>
      <c r="FU49" s="81" t="str">
        <f t="shared" si="84"/>
        <v/>
      </c>
      <c r="FV49" s="80" t="str">
        <f t="shared" si="84"/>
        <v/>
      </c>
      <c r="FW49" s="2" t="str">
        <f t="shared" si="84"/>
        <v/>
      </c>
      <c r="FX49" s="2" t="str">
        <f t="shared" si="84"/>
        <v/>
      </c>
      <c r="FY49" s="2" t="str">
        <f t="shared" si="84"/>
        <v/>
      </c>
      <c r="FZ49" s="2" t="str">
        <f t="shared" si="84"/>
        <v/>
      </c>
      <c r="GA49" s="2" t="str">
        <f t="shared" si="84"/>
        <v/>
      </c>
      <c r="GB49" s="2" t="str">
        <f t="shared" si="84"/>
        <v/>
      </c>
      <c r="GC49" s="2" t="str">
        <f t="shared" si="84"/>
        <v/>
      </c>
      <c r="GD49" s="2" t="str">
        <f t="shared" si="84"/>
        <v/>
      </c>
      <c r="GE49" s="85" t="str">
        <f t="shared" si="84"/>
        <v/>
      </c>
      <c r="GF49" s="19"/>
      <c r="GG49" s="114">
        <f t="shared" si="70"/>
        <v>180</v>
      </c>
      <c r="GH49" s="114"/>
      <c r="GI49" s="115"/>
      <c r="GJ49" s="60"/>
      <c r="GK49" s="60"/>
      <c r="GL49" s="60"/>
      <c r="GM49" s="58"/>
      <c r="GN49" s="57"/>
      <c r="GO49" s="60"/>
    </row>
    <row r="50" spans="2:197" ht="6" customHeight="1" thickBot="1" x14ac:dyDescent="0.3">
      <c r="B50" s="116">
        <f t="shared" si="71"/>
        <v>150</v>
      </c>
      <c r="C50" s="117"/>
      <c r="D50" s="117"/>
      <c r="E50" s="101">
        <f t="shared" si="72"/>
        <v>150</v>
      </c>
      <c r="F50" s="101"/>
      <c r="G50" s="20"/>
      <c r="H50" s="63" t="str">
        <f t="shared" ref="H50:AM50" si="85">IF(H54&gt;=150,1,"")</f>
        <v/>
      </c>
      <c r="I50" s="64" t="str">
        <f t="shared" si="85"/>
        <v/>
      </c>
      <c r="J50" s="64" t="str">
        <f t="shared" si="85"/>
        <v/>
      </c>
      <c r="K50" s="64" t="str">
        <f t="shared" si="85"/>
        <v/>
      </c>
      <c r="L50" s="64" t="str">
        <f t="shared" si="85"/>
        <v/>
      </c>
      <c r="M50" s="64" t="str">
        <f t="shared" si="85"/>
        <v/>
      </c>
      <c r="N50" s="2" t="str">
        <f t="shared" si="85"/>
        <v/>
      </c>
      <c r="O50" s="2" t="str">
        <f t="shared" si="85"/>
        <v/>
      </c>
      <c r="P50" s="2" t="str">
        <f t="shared" si="85"/>
        <v/>
      </c>
      <c r="Q50" s="3" t="str">
        <f t="shared" si="85"/>
        <v/>
      </c>
      <c r="R50" s="30" t="str">
        <f t="shared" si="85"/>
        <v/>
      </c>
      <c r="S50" s="2" t="str">
        <f t="shared" si="85"/>
        <v/>
      </c>
      <c r="T50" s="2" t="str">
        <f t="shared" si="85"/>
        <v/>
      </c>
      <c r="U50" s="2" t="str">
        <f t="shared" si="85"/>
        <v/>
      </c>
      <c r="V50" s="2" t="str">
        <f t="shared" si="85"/>
        <v/>
      </c>
      <c r="W50" s="2" t="str">
        <f t="shared" si="85"/>
        <v/>
      </c>
      <c r="X50" s="2" t="str">
        <f t="shared" si="85"/>
        <v/>
      </c>
      <c r="Y50" s="2" t="str">
        <f t="shared" si="85"/>
        <v/>
      </c>
      <c r="Z50" s="2" t="str">
        <f t="shared" si="85"/>
        <v/>
      </c>
      <c r="AA50" s="2" t="str">
        <f t="shared" si="85"/>
        <v/>
      </c>
      <c r="AB50" s="30" t="str">
        <f t="shared" si="85"/>
        <v/>
      </c>
      <c r="AC50" s="2" t="str">
        <f t="shared" si="85"/>
        <v/>
      </c>
      <c r="AD50" s="2" t="str">
        <f t="shared" si="85"/>
        <v/>
      </c>
      <c r="AE50" s="2" t="str">
        <f t="shared" si="85"/>
        <v/>
      </c>
      <c r="AF50" s="2" t="str">
        <f t="shared" si="85"/>
        <v/>
      </c>
      <c r="AG50" s="2" t="str">
        <f t="shared" si="85"/>
        <v/>
      </c>
      <c r="AH50" s="2" t="str">
        <f t="shared" si="85"/>
        <v/>
      </c>
      <c r="AI50" s="2" t="str">
        <f t="shared" si="85"/>
        <v/>
      </c>
      <c r="AJ50" s="2" t="str">
        <f t="shared" si="85"/>
        <v/>
      </c>
      <c r="AK50" s="2" t="str">
        <f t="shared" si="85"/>
        <v/>
      </c>
      <c r="AL50" s="30" t="str">
        <f t="shared" si="85"/>
        <v/>
      </c>
      <c r="AM50" s="2" t="str">
        <f t="shared" si="85"/>
        <v/>
      </c>
      <c r="AN50" s="2" t="str">
        <f t="shared" ref="AN50:BS50" si="86">IF(AN54&gt;=150,1,"")</f>
        <v/>
      </c>
      <c r="AO50" s="2" t="str">
        <f t="shared" si="86"/>
        <v/>
      </c>
      <c r="AP50" s="2" t="str">
        <f t="shared" si="86"/>
        <v/>
      </c>
      <c r="AQ50" s="2" t="str">
        <f t="shared" si="86"/>
        <v/>
      </c>
      <c r="AR50" s="2" t="str">
        <f t="shared" si="86"/>
        <v/>
      </c>
      <c r="AS50" s="2" t="str">
        <f t="shared" si="86"/>
        <v/>
      </c>
      <c r="AT50" s="2" t="str">
        <f t="shared" si="86"/>
        <v/>
      </c>
      <c r="AU50" s="2" t="str">
        <f t="shared" si="86"/>
        <v/>
      </c>
      <c r="AV50" s="80" t="str">
        <f t="shared" si="86"/>
        <v/>
      </c>
      <c r="AW50" s="2" t="str">
        <f t="shared" si="86"/>
        <v/>
      </c>
      <c r="AX50" s="2" t="str">
        <f t="shared" si="86"/>
        <v/>
      </c>
      <c r="AY50" s="2" t="str">
        <f t="shared" si="86"/>
        <v/>
      </c>
      <c r="AZ50" s="2" t="str">
        <f t="shared" si="86"/>
        <v/>
      </c>
      <c r="BA50" s="2" t="str">
        <f t="shared" si="86"/>
        <v/>
      </c>
      <c r="BB50" s="2" t="str">
        <f t="shared" si="86"/>
        <v/>
      </c>
      <c r="BC50" s="2" t="str">
        <f t="shared" si="86"/>
        <v/>
      </c>
      <c r="BD50" s="2" t="str">
        <f t="shared" si="86"/>
        <v/>
      </c>
      <c r="BE50" s="81" t="str">
        <f t="shared" si="86"/>
        <v/>
      </c>
      <c r="BF50" s="80" t="str">
        <f t="shared" si="86"/>
        <v/>
      </c>
      <c r="BG50" s="2" t="str">
        <f t="shared" si="86"/>
        <v/>
      </c>
      <c r="BH50" s="2" t="str">
        <f t="shared" si="86"/>
        <v/>
      </c>
      <c r="BI50" s="2" t="str">
        <f t="shared" si="86"/>
        <v/>
      </c>
      <c r="BJ50" s="2" t="str">
        <f t="shared" si="86"/>
        <v/>
      </c>
      <c r="BK50" s="2" t="str">
        <f t="shared" si="86"/>
        <v/>
      </c>
      <c r="BL50" s="2" t="str">
        <f t="shared" si="86"/>
        <v/>
      </c>
      <c r="BM50" s="2" t="str">
        <f t="shared" si="86"/>
        <v/>
      </c>
      <c r="BN50" s="2" t="str">
        <f t="shared" si="86"/>
        <v/>
      </c>
      <c r="BO50" s="81" t="str">
        <f t="shared" si="86"/>
        <v/>
      </c>
      <c r="BP50" s="80" t="str">
        <f t="shared" si="86"/>
        <v/>
      </c>
      <c r="BQ50" s="2" t="str">
        <f t="shared" si="86"/>
        <v/>
      </c>
      <c r="BR50" s="2" t="str">
        <f t="shared" si="86"/>
        <v/>
      </c>
      <c r="BS50" s="2" t="str">
        <f t="shared" si="86"/>
        <v/>
      </c>
      <c r="BT50" s="2" t="str">
        <f t="shared" ref="BT50:CY50" si="87">IF(BT54&gt;=150,1,"")</f>
        <v/>
      </c>
      <c r="BU50" s="2" t="str">
        <f t="shared" si="87"/>
        <v/>
      </c>
      <c r="BV50" s="2" t="str">
        <f t="shared" si="87"/>
        <v/>
      </c>
      <c r="BW50" s="2" t="str">
        <f t="shared" si="87"/>
        <v/>
      </c>
      <c r="BX50" s="2" t="str">
        <f t="shared" si="87"/>
        <v/>
      </c>
      <c r="BY50" s="81" t="str">
        <f t="shared" si="87"/>
        <v/>
      </c>
      <c r="BZ50" s="80" t="str">
        <f t="shared" si="87"/>
        <v/>
      </c>
      <c r="CA50" s="2" t="str">
        <f t="shared" si="87"/>
        <v/>
      </c>
      <c r="CB50" s="2" t="str">
        <f t="shared" si="87"/>
        <v/>
      </c>
      <c r="CC50" s="2" t="str">
        <f t="shared" si="87"/>
        <v/>
      </c>
      <c r="CD50" s="2" t="str">
        <f t="shared" si="87"/>
        <v/>
      </c>
      <c r="CE50" s="2" t="str">
        <f t="shared" si="87"/>
        <v/>
      </c>
      <c r="CF50" s="2" t="str">
        <f t="shared" si="87"/>
        <v/>
      </c>
      <c r="CG50" s="2" t="str">
        <f t="shared" si="87"/>
        <v/>
      </c>
      <c r="CH50" s="2" t="str">
        <f t="shared" si="87"/>
        <v/>
      </c>
      <c r="CI50" s="81" t="str">
        <f t="shared" si="87"/>
        <v/>
      </c>
      <c r="CJ50" s="80" t="str">
        <f t="shared" si="87"/>
        <v/>
      </c>
      <c r="CK50" s="2" t="str">
        <f t="shared" si="87"/>
        <v/>
      </c>
      <c r="CL50" s="2" t="str">
        <f t="shared" si="87"/>
        <v/>
      </c>
      <c r="CM50" s="2" t="str">
        <f t="shared" si="87"/>
        <v/>
      </c>
      <c r="CN50" s="2" t="str">
        <f t="shared" si="87"/>
        <v/>
      </c>
      <c r="CO50" s="2" t="str">
        <f t="shared" si="87"/>
        <v/>
      </c>
      <c r="CP50" s="2" t="str">
        <f t="shared" si="87"/>
        <v/>
      </c>
      <c r="CQ50" s="2" t="str">
        <f t="shared" si="87"/>
        <v/>
      </c>
      <c r="CR50" s="2" t="str">
        <f t="shared" si="87"/>
        <v/>
      </c>
      <c r="CS50" s="81" t="str">
        <f t="shared" si="87"/>
        <v/>
      </c>
      <c r="CT50" s="80" t="str">
        <f t="shared" si="87"/>
        <v/>
      </c>
      <c r="CU50" s="2" t="str">
        <f t="shared" si="87"/>
        <v/>
      </c>
      <c r="CV50" s="2" t="str">
        <f t="shared" si="87"/>
        <v/>
      </c>
      <c r="CW50" s="2" t="str">
        <f t="shared" si="87"/>
        <v/>
      </c>
      <c r="CX50" s="2" t="str">
        <f t="shared" si="87"/>
        <v/>
      </c>
      <c r="CY50" s="2" t="str">
        <f t="shared" si="87"/>
        <v/>
      </c>
      <c r="CZ50" s="2" t="str">
        <f t="shared" ref="CZ50:EE50" si="88">IF(CZ54&gt;=150,1,"")</f>
        <v/>
      </c>
      <c r="DA50" s="2" t="str">
        <f t="shared" si="88"/>
        <v/>
      </c>
      <c r="DB50" s="2" t="str">
        <f t="shared" si="88"/>
        <v/>
      </c>
      <c r="DC50" s="81" t="str">
        <f t="shared" si="88"/>
        <v/>
      </c>
      <c r="DD50" s="80" t="str">
        <f t="shared" si="88"/>
        <v/>
      </c>
      <c r="DE50" s="2" t="str">
        <f t="shared" si="88"/>
        <v/>
      </c>
      <c r="DF50" s="2" t="str">
        <f t="shared" si="88"/>
        <v/>
      </c>
      <c r="DG50" s="2" t="str">
        <f t="shared" si="88"/>
        <v/>
      </c>
      <c r="DH50" s="2" t="str">
        <f t="shared" si="88"/>
        <v/>
      </c>
      <c r="DI50" s="2" t="str">
        <f t="shared" si="88"/>
        <v/>
      </c>
      <c r="DJ50" s="2" t="str">
        <f t="shared" si="88"/>
        <v/>
      </c>
      <c r="DK50" s="2" t="str">
        <f t="shared" si="88"/>
        <v/>
      </c>
      <c r="DL50" s="2" t="str">
        <f t="shared" si="88"/>
        <v/>
      </c>
      <c r="DM50" s="81" t="str">
        <f t="shared" si="88"/>
        <v/>
      </c>
      <c r="DN50" s="80" t="str">
        <f t="shared" si="88"/>
        <v/>
      </c>
      <c r="DO50" s="2" t="str">
        <f t="shared" si="88"/>
        <v/>
      </c>
      <c r="DP50" s="2" t="str">
        <f t="shared" si="88"/>
        <v/>
      </c>
      <c r="DQ50" s="2" t="str">
        <f t="shared" si="88"/>
        <v/>
      </c>
      <c r="DR50" s="2" t="str">
        <f t="shared" si="88"/>
        <v/>
      </c>
      <c r="DS50" s="2" t="str">
        <f t="shared" si="88"/>
        <v/>
      </c>
      <c r="DT50" s="2" t="str">
        <f t="shared" si="88"/>
        <v/>
      </c>
      <c r="DU50" s="2" t="str">
        <f t="shared" si="88"/>
        <v/>
      </c>
      <c r="DV50" s="2" t="str">
        <f t="shared" si="88"/>
        <v/>
      </c>
      <c r="DW50" s="81" t="str">
        <f t="shared" si="88"/>
        <v/>
      </c>
      <c r="DX50" s="80" t="str">
        <f t="shared" si="88"/>
        <v/>
      </c>
      <c r="DY50" s="2" t="str">
        <f t="shared" si="88"/>
        <v/>
      </c>
      <c r="DZ50" s="2" t="str">
        <f t="shared" si="88"/>
        <v/>
      </c>
      <c r="EA50" s="2" t="str">
        <f t="shared" si="88"/>
        <v/>
      </c>
      <c r="EB50" s="2" t="str">
        <f t="shared" si="88"/>
        <v/>
      </c>
      <c r="EC50" s="2" t="str">
        <f t="shared" si="88"/>
        <v/>
      </c>
      <c r="ED50" s="2" t="str">
        <f t="shared" si="88"/>
        <v/>
      </c>
      <c r="EE50" s="2" t="str">
        <f t="shared" si="88"/>
        <v/>
      </c>
      <c r="EF50" s="2" t="str">
        <f t="shared" ref="EF50:FK50" si="89">IF(EF54&gt;=150,1,"")</f>
        <v/>
      </c>
      <c r="EG50" s="81" t="str">
        <f t="shared" si="89"/>
        <v/>
      </c>
      <c r="EH50" s="80" t="str">
        <f t="shared" si="89"/>
        <v/>
      </c>
      <c r="EI50" s="2" t="str">
        <f t="shared" si="89"/>
        <v/>
      </c>
      <c r="EJ50" s="2" t="str">
        <f t="shared" si="89"/>
        <v/>
      </c>
      <c r="EK50" s="2" t="str">
        <f t="shared" si="89"/>
        <v/>
      </c>
      <c r="EL50" s="2" t="str">
        <f t="shared" si="89"/>
        <v/>
      </c>
      <c r="EM50" s="2" t="str">
        <f t="shared" si="89"/>
        <v/>
      </c>
      <c r="EN50" s="2" t="str">
        <f t="shared" si="89"/>
        <v/>
      </c>
      <c r="EO50" s="2" t="str">
        <f t="shared" si="89"/>
        <v/>
      </c>
      <c r="EP50" s="2" t="str">
        <f t="shared" si="89"/>
        <v/>
      </c>
      <c r="EQ50" s="81" t="str">
        <f t="shared" si="89"/>
        <v/>
      </c>
      <c r="ER50" s="80" t="str">
        <f t="shared" si="89"/>
        <v/>
      </c>
      <c r="ES50" s="2" t="str">
        <f t="shared" si="89"/>
        <v/>
      </c>
      <c r="ET50" s="2" t="str">
        <f t="shared" si="89"/>
        <v/>
      </c>
      <c r="EU50" s="2" t="str">
        <f t="shared" si="89"/>
        <v/>
      </c>
      <c r="EV50" s="2" t="str">
        <f t="shared" si="89"/>
        <v/>
      </c>
      <c r="EW50" s="2" t="str">
        <f t="shared" si="89"/>
        <v/>
      </c>
      <c r="EX50" s="2" t="str">
        <f t="shared" si="89"/>
        <v/>
      </c>
      <c r="EY50" s="2" t="str">
        <f t="shared" si="89"/>
        <v/>
      </c>
      <c r="EZ50" s="2" t="str">
        <f t="shared" si="89"/>
        <v/>
      </c>
      <c r="FA50" s="81" t="str">
        <f t="shared" si="89"/>
        <v/>
      </c>
      <c r="FB50" s="80" t="str">
        <f t="shared" si="89"/>
        <v/>
      </c>
      <c r="FC50" s="2" t="str">
        <f t="shared" si="89"/>
        <v/>
      </c>
      <c r="FD50" s="2" t="str">
        <f t="shared" si="89"/>
        <v/>
      </c>
      <c r="FE50" s="2" t="str">
        <f t="shared" si="89"/>
        <v/>
      </c>
      <c r="FF50" s="2" t="str">
        <f t="shared" si="89"/>
        <v/>
      </c>
      <c r="FG50" s="2" t="str">
        <f t="shared" si="89"/>
        <v/>
      </c>
      <c r="FH50" s="2" t="str">
        <f t="shared" si="89"/>
        <v/>
      </c>
      <c r="FI50" s="2" t="str">
        <f t="shared" si="89"/>
        <v/>
      </c>
      <c r="FJ50" s="2" t="str">
        <f t="shared" si="89"/>
        <v/>
      </c>
      <c r="FK50" s="81" t="str">
        <f t="shared" si="89"/>
        <v/>
      </c>
      <c r="FL50" s="80" t="str">
        <f t="shared" ref="FL50:GE50" si="90">IF(FL54&gt;=150,1,"")</f>
        <v/>
      </c>
      <c r="FM50" s="2" t="str">
        <f t="shared" si="90"/>
        <v/>
      </c>
      <c r="FN50" s="2" t="str">
        <f t="shared" si="90"/>
        <v/>
      </c>
      <c r="FO50" s="2" t="str">
        <f t="shared" si="90"/>
        <v/>
      </c>
      <c r="FP50" s="2" t="str">
        <f t="shared" si="90"/>
        <v/>
      </c>
      <c r="FQ50" s="2" t="str">
        <f t="shared" si="90"/>
        <v/>
      </c>
      <c r="FR50" s="2" t="str">
        <f t="shared" si="90"/>
        <v/>
      </c>
      <c r="FS50" s="2" t="str">
        <f t="shared" si="90"/>
        <v/>
      </c>
      <c r="FT50" s="2" t="str">
        <f t="shared" si="90"/>
        <v/>
      </c>
      <c r="FU50" s="81" t="str">
        <f t="shared" si="90"/>
        <v/>
      </c>
      <c r="FV50" s="80" t="str">
        <f t="shared" si="90"/>
        <v/>
      </c>
      <c r="FW50" s="2" t="str">
        <f t="shared" si="90"/>
        <v/>
      </c>
      <c r="FX50" s="2" t="str">
        <f t="shared" si="90"/>
        <v/>
      </c>
      <c r="FY50" s="2" t="str">
        <f t="shared" si="90"/>
        <v/>
      </c>
      <c r="FZ50" s="2" t="str">
        <f t="shared" si="90"/>
        <v/>
      </c>
      <c r="GA50" s="2" t="str">
        <f t="shared" si="90"/>
        <v/>
      </c>
      <c r="GB50" s="2" t="str">
        <f t="shared" si="90"/>
        <v/>
      </c>
      <c r="GC50" s="2" t="str">
        <f t="shared" si="90"/>
        <v/>
      </c>
      <c r="GD50" s="2" t="str">
        <f t="shared" si="90"/>
        <v/>
      </c>
      <c r="GE50" s="85" t="str">
        <f t="shared" si="90"/>
        <v/>
      </c>
      <c r="GF50" s="21"/>
      <c r="GG50" s="114">
        <f t="shared" si="70"/>
        <v>150</v>
      </c>
      <c r="GH50" s="114"/>
      <c r="GI50" s="115"/>
      <c r="GJ50" s="60"/>
      <c r="GK50" s="60"/>
      <c r="GL50" s="60"/>
      <c r="GM50" s="58"/>
      <c r="GN50" s="57"/>
      <c r="GO50" s="60"/>
    </row>
    <row r="51" spans="2:197" ht="6" customHeight="1" thickTop="1" x14ac:dyDescent="0.25">
      <c r="B51" s="116">
        <f t="shared" si="71"/>
        <v>120</v>
      </c>
      <c r="C51" s="117"/>
      <c r="D51" s="117"/>
      <c r="E51" s="101">
        <f t="shared" si="72"/>
        <v>120</v>
      </c>
      <c r="F51" s="101"/>
      <c r="G51" s="22"/>
      <c r="H51" s="63" t="str">
        <f t="shared" ref="H51:AM51" si="91">IF(H54&gt;=120,1,"")</f>
        <v/>
      </c>
      <c r="I51" s="64" t="str">
        <f t="shared" si="91"/>
        <v/>
      </c>
      <c r="J51" s="64" t="str">
        <f t="shared" si="91"/>
        <v/>
      </c>
      <c r="K51" s="64" t="str">
        <f t="shared" si="91"/>
        <v/>
      </c>
      <c r="L51" s="64" t="str">
        <f t="shared" si="91"/>
        <v/>
      </c>
      <c r="M51" s="64" t="str">
        <f t="shared" si="91"/>
        <v/>
      </c>
      <c r="N51" s="2" t="str">
        <f t="shared" si="91"/>
        <v/>
      </c>
      <c r="O51" s="2" t="str">
        <f t="shared" si="91"/>
        <v/>
      </c>
      <c r="P51" s="2" t="str">
        <f t="shared" si="91"/>
        <v/>
      </c>
      <c r="Q51" s="3" t="str">
        <f t="shared" si="91"/>
        <v/>
      </c>
      <c r="R51" s="30" t="str">
        <f t="shared" si="91"/>
        <v/>
      </c>
      <c r="S51" s="2" t="str">
        <f t="shared" si="91"/>
        <v/>
      </c>
      <c r="T51" s="2" t="str">
        <f t="shared" si="91"/>
        <v/>
      </c>
      <c r="U51" s="2" t="str">
        <f t="shared" si="91"/>
        <v/>
      </c>
      <c r="V51" s="2" t="str">
        <f t="shared" si="91"/>
        <v/>
      </c>
      <c r="W51" s="2" t="str">
        <f t="shared" si="91"/>
        <v/>
      </c>
      <c r="X51" s="2" t="str">
        <f t="shared" si="91"/>
        <v/>
      </c>
      <c r="Y51" s="2" t="str">
        <f t="shared" si="91"/>
        <v/>
      </c>
      <c r="Z51" s="2" t="str">
        <f t="shared" si="91"/>
        <v/>
      </c>
      <c r="AA51" s="2" t="str">
        <f t="shared" si="91"/>
        <v/>
      </c>
      <c r="AB51" s="30" t="str">
        <f t="shared" si="91"/>
        <v/>
      </c>
      <c r="AC51" s="2" t="str">
        <f t="shared" si="91"/>
        <v/>
      </c>
      <c r="AD51" s="2" t="str">
        <f t="shared" si="91"/>
        <v/>
      </c>
      <c r="AE51" s="2" t="str">
        <f t="shared" si="91"/>
        <v/>
      </c>
      <c r="AF51" s="2" t="str">
        <f t="shared" si="91"/>
        <v/>
      </c>
      <c r="AG51" s="2" t="str">
        <f t="shared" si="91"/>
        <v/>
      </c>
      <c r="AH51" s="2" t="str">
        <f t="shared" si="91"/>
        <v/>
      </c>
      <c r="AI51" s="2" t="str">
        <f t="shared" si="91"/>
        <v/>
      </c>
      <c r="AJ51" s="2" t="str">
        <f t="shared" si="91"/>
        <v/>
      </c>
      <c r="AK51" s="2" t="str">
        <f t="shared" si="91"/>
        <v/>
      </c>
      <c r="AL51" s="30" t="str">
        <f t="shared" si="91"/>
        <v/>
      </c>
      <c r="AM51" s="2" t="str">
        <f t="shared" si="91"/>
        <v/>
      </c>
      <c r="AN51" s="2" t="str">
        <f t="shared" ref="AN51:BS51" si="92">IF(AN54&gt;=120,1,"")</f>
        <v/>
      </c>
      <c r="AO51" s="2" t="str">
        <f t="shared" si="92"/>
        <v/>
      </c>
      <c r="AP51" s="2" t="str">
        <f t="shared" si="92"/>
        <v/>
      </c>
      <c r="AQ51" s="2" t="str">
        <f t="shared" si="92"/>
        <v/>
      </c>
      <c r="AR51" s="2" t="str">
        <f t="shared" si="92"/>
        <v/>
      </c>
      <c r="AS51" s="2" t="str">
        <f t="shared" si="92"/>
        <v/>
      </c>
      <c r="AT51" s="2" t="str">
        <f t="shared" si="92"/>
        <v/>
      </c>
      <c r="AU51" s="2" t="str">
        <f t="shared" si="92"/>
        <v/>
      </c>
      <c r="AV51" s="80" t="str">
        <f t="shared" si="92"/>
        <v/>
      </c>
      <c r="AW51" s="2" t="str">
        <f t="shared" si="92"/>
        <v/>
      </c>
      <c r="AX51" s="2" t="str">
        <f t="shared" si="92"/>
        <v/>
      </c>
      <c r="AY51" s="2" t="str">
        <f t="shared" si="92"/>
        <v/>
      </c>
      <c r="AZ51" s="2" t="str">
        <f t="shared" si="92"/>
        <v/>
      </c>
      <c r="BA51" s="2" t="str">
        <f t="shared" si="92"/>
        <v/>
      </c>
      <c r="BB51" s="2" t="str">
        <f t="shared" si="92"/>
        <v/>
      </c>
      <c r="BC51" s="2" t="str">
        <f t="shared" si="92"/>
        <v/>
      </c>
      <c r="BD51" s="2" t="str">
        <f t="shared" si="92"/>
        <v/>
      </c>
      <c r="BE51" s="81" t="str">
        <f t="shared" si="92"/>
        <v/>
      </c>
      <c r="BF51" s="80" t="str">
        <f t="shared" si="92"/>
        <v/>
      </c>
      <c r="BG51" s="2" t="str">
        <f t="shared" si="92"/>
        <v/>
      </c>
      <c r="BH51" s="2" t="str">
        <f t="shared" si="92"/>
        <v/>
      </c>
      <c r="BI51" s="2" t="str">
        <f t="shared" si="92"/>
        <v/>
      </c>
      <c r="BJ51" s="2" t="str">
        <f t="shared" si="92"/>
        <v/>
      </c>
      <c r="BK51" s="2" t="str">
        <f t="shared" si="92"/>
        <v/>
      </c>
      <c r="BL51" s="2" t="str">
        <f t="shared" si="92"/>
        <v/>
      </c>
      <c r="BM51" s="2" t="str">
        <f t="shared" si="92"/>
        <v/>
      </c>
      <c r="BN51" s="2" t="str">
        <f t="shared" si="92"/>
        <v/>
      </c>
      <c r="BO51" s="81" t="str">
        <f t="shared" si="92"/>
        <v/>
      </c>
      <c r="BP51" s="80" t="str">
        <f t="shared" si="92"/>
        <v/>
      </c>
      <c r="BQ51" s="2" t="str">
        <f t="shared" si="92"/>
        <v/>
      </c>
      <c r="BR51" s="2" t="str">
        <f t="shared" si="92"/>
        <v/>
      </c>
      <c r="BS51" s="2" t="str">
        <f t="shared" si="92"/>
        <v/>
      </c>
      <c r="BT51" s="2" t="str">
        <f t="shared" ref="BT51:CY51" si="93">IF(BT54&gt;=120,1,"")</f>
        <v/>
      </c>
      <c r="BU51" s="2" t="str">
        <f t="shared" si="93"/>
        <v/>
      </c>
      <c r="BV51" s="2" t="str">
        <f t="shared" si="93"/>
        <v/>
      </c>
      <c r="BW51" s="2" t="str">
        <f t="shared" si="93"/>
        <v/>
      </c>
      <c r="BX51" s="2" t="str">
        <f t="shared" si="93"/>
        <v/>
      </c>
      <c r="BY51" s="81" t="str">
        <f t="shared" si="93"/>
        <v/>
      </c>
      <c r="BZ51" s="80" t="str">
        <f t="shared" si="93"/>
        <v/>
      </c>
      <c r="CA51" s="2" t="str">
        <f t="shared" si="93"/>
        <v/>
      </c>
      <c r="CB51" s="2" t="str">
        <f t="shared" si="93"/>
        <v/>
      </c>
      <c r="CC51" s="2" t="str">
        <f t="shared" si="93"/>
        <v/>
      </c>
      <c r="CD51" s="2" t="str">
        <f t="shared" si="93"/>
        <v/>
      </c>
      <c r="CE51" s="2" t="str">
        <f t="shared" si="93"/>
        <v/>
      </c>
      <c r="CF51" s="2" t="str">
        <f t="shared" si="93"/>
        <v/>
      </c>
      <c r="CG51" s="2" t="str">
        <f t="shared" si="93"/>
        <v/>
      </c>
      <c r="CH51" s="2" t="str">
        <f t="shared" si="93"/>
        <v/>
      </c>
      <c r="CI51" s="81" t="str">
        <f t="shared" si="93"/>
        <v/>
      </c>
      <c r="CJ51" s="80" t="str">
        <f t="shared" si="93"/>
        <v/>
      </c>
      <c r="CK51" s="2" t="str">
        <f t="shared" si="93"/>
        <v/>
      </c>
      <c r="CL51" s="2" t="str">
        <f t="shared" si="93"/>
        <v/>
      </c>
      <c r="CM51" s="2" t="str">
        <f t="shared" si="93"/>
        <v/>
      </c>
      <c r="CN51" s="2" t="str">
        <f t="shared" si="93"/>
        <v/>
      </c>
      <c r="CO51" s="2" t="str">
        <f t="shared" si="93"/>
        <v/>
      </c>
      <c r="CP51" s="2" t="str">
        <f t="shared" si="93"/>
        <v/>
      </c>
      <c r="CQ51" s="2" t="str">
        <f t="shared" si="93"/>
        <v/>
      </c>
      <c r="CR51" s="2" t="str">
        <f t="shared" si="93"/>
        <v/>
      </c>
      <c r="CS51" s="81" t="str">
        <f t="shared" si="93"/>
        <v/>
      </c>
      <c r="CT51" s="80" t="str">
        <f t="shared" si="93"/>
        <v/>
      </c>
      <c r="CU51" s="2" t="str">
        <f t="shared" si="93"/>
        <v/>
      </c>
      <c r="CV51" s="2" t="str">
        <f t="shared" si="93"/>
        <v/>
      </c>
      <c r="CW51" s="2" t="str">
        <f t="shared" si="93"/>
        <v/>
      </c>
      <c r="CX51" s="2" t="str">
        <f t="shared" si="93"/>
        <v/>
      </c>
      <c r="CY51" s="2" t="str">
        <f t="shared" si="93"/>
        <v/>
      </c>
      <c r="CZ51" s="2" t="str">
        <f t="shared" ref="CZ51:EE51" si="94">IF(CZ54&gt;=120,1,"")</f>
        <v/>
      </c>
      <c r="DA51" s="2" t="str">
        <f t="shared" si="94"/>
        <v/>
      </c>
      <c r="DB51" s="2" t="str">
        <f t="shared" si="94"/>
        <v/>
      </c>
      <c r="DC51" s="81" t="str">
        <f t="shared" si="94"/>
        <v/>
      </c>
      <c r="DD51" s="80" t="str">
        <f t="shared" si="94"/>
        <v/>
      </c>
      <c r="DE51" s="2" t="str">
        <f t="shared" si="94"/>
        <v/>
      </c>
      <c r="DF51" s="2" t="str">
        <f t="shared" si="94"/>
        <v/>
      </c>
      <c r="DG51" s="2" t="str">
        <f t="shared" si="94"/>
        <v/>
      </c>
      <c r="DH51" s="2" t="str">
        <f t="shared" si="94"/>
        <v/>
      </c>
      <c r="DI51" s="2" t="str">
        <f t="shared" si="94"/>
        <v/>
      </c>
      <c r="DJ51" s="2" t="str">
        <f t="shared" si="94"/>
        <v/>
      </c>
      <c r="DK51" s="2" t="str">
        <f t="shared" si="94"/>
        <v/>
      </c>
      <c r="DL51" s="2" t="str">
        <f t="shared" si="94"/>
        <v/>
      </c>
      <c r="DM51" s="81" t="str">
        <f t="shared" si="94"/>
        <v/>
      </c>
      <c r="DN51" s="80" t="str">
        <f t="shared" si="94"/>
        <v/>
      </c>
      <c r="DO51" s="2" t="str">
        <f t="shared" si="94"/>
        <v/>
      </c>
      <c r="DP51" s="2" t="str">
        <f t="shared" si="94"/>
        <v/>
      </c>
      <c r="DQ51" s="2" t="str">
        <f t="shared" si="94"/>
        <v/>
      </c>
      <c r="DR51" s="2" t="str">
        <f t="shared" si="94"/>
        <v/>
      </c>
      <c r="DS51" s="2" t="str">
        <f t="shared" si="94"/>
        <v/>
      </c>
      <c r="DT51" s="2" t="str">
        <f t="shared" si="94"/>
        <v/>
      </c>
      <c r="DU51" s="2" t="str">
        <f t="shared" si="94"/>
        <v/>
      </c>
      <c r="DV51" s="2" t="str">
        <f t="shared" si="94"/>
        <v/>
      </c>
      <c r="DW51" s="81" t="str">
        <f t="shared" si="94"/>
        <v/>
      </c>
      <c r="DX51" s="80" t="str">
        <f t="shared" si="94"/>
        <v/>
      </c>
      <c r="DY51" s="2" t="str">
        <f t="shared" si="94"/>
        <v/>
      </c>
      <c r="DZ51" s="2" t="str">
        <f t="shared" si="94"/>
        <v/>
      </c>
      <c r="EA51" s="2" t="str">
        <f t="shared" si="94"/>
        <v/>
      </c>
      <c r="EB51" s="2" t="str">
        <f t="shared" si="94"/>
        <v/>
      </c>
      <c r="EC51" s="2" t="str">
        <f t="shared" si="94"/>
        <v/>
      </c>
      <c r="ED51" s="2" t="str">
        <f t="shared" si="94"/>
        <v/>
      </c>
      <c r="EE51" s="2" t="str">
        <f t="shared" si="94"/>
        <v/>
      </c>
      <c r="EF51" s="2" t="str">
        <f t="shared" ref="EF51:FK51" si="95">IF(EF54&gt;=120,1,"")</f>
        <v/>
      </c>
      <c r="EG51" s="81" t="str">
        <f t="shared" si="95"/>
        <v/>
      </c>
      <c r="EH51" s="80" t="str">
        <f t="shared" si="95"/>
        <v/>
      </c>
      <c r="EI51" s="2" t="str">
        <f t="shared" si="95"/>
        <v/>
      </c>
      <c r="EJ51" s="2" t="str">
        <f t="shared" si="95"/>
        <v/>
      </c>
      <c r="EK51" s="2" t="str">
        <f t="shared" si="95"/>
        <v/>
      </c>
      <c r="EL51" s="2" t="str">
        <f t="shared" si="95"/>
        <v/>
      </c>
      <c r="EM51" s="2" t="str">
        <f t="shared" si="95"/>
        <v/>
      </c>
      <c r="EN51" s="2" t="str">
        <f t="shared" si="95"/>
        <v/>
      </c>
      <c r="EO51" s="2" t="str">
        <f t="shared" si="95"/>
        <v/>
      </c>
      <c r="EP51" s="2" t="str">
        <f t="shared" si="95"/>
        <v/>
      </c>
      <c r="EQ51" s="81" t="str">
        <f t="shared" si="95"/>
        <v/>
      </c>
      <c r="ER51" s="80" t="str">
        <f t="shared" si="95"/>
        <v/>
      </c>
      <c r="ES51" s="2" t="str">
        <f t="shared" si="95"/>
        <v/>
      </c>
      <c r="ET51" s="2" t="str">
        <f t="shared" si="95"/>
        <v/>
      </c>
      <c r="EU51" s="2" t="str">
        <f t="shared" si="95"/>
        <v/>
      </c>
      <c r="EV51" s="2" t="str">
        <f t="shared" si="95"/>
        <v/>
      </c>
      <c r="EW51" s="2" t="str">
        <f t="shared" si="95"/>
        <v/>
      </c>
      <c r="EX51" s="2" t="str">
        <f t="shared" si="95"/>
        <v/>
      </c>
      <c r="EY51" s="2" t="str">
        <f t="shared" si="95"/>
        <v/>
      </c>
      <c r="EZ51" s="2" t="str">
        <f t="shared" si="95"/>
        <v/>
      </c>
      <c r="FA51" s="81" t="str">
        <f t="shared" si="95"/>
        <v/>
      </c>
      <c r="FB51" s="80" t="str">
        <f t="shared" si="95"/>
        <v/>
      </c>
      <c r="FC51" s="2" t="str">
        <f t="shared" si="95"/>
        <v/>
      </c>
      <c r="FD51" s="2" t="str">
        <f t="shared" si="95"/>
        <v/>
      </c>
      <c r="FE51" s="2" t="str">
        <f t="shared" si="95"/>
        <v/>
      </c>
      <c r="FF51" s="2" t="str">
        <f t="shared" si="95"/>
        <v/>
      </c>
      <c r="FG51" s="2" t="str">
        <f t="shared" si="95"/>
        <v/>
      </c>
      <c r="FH51" s="2" t="str">
        <f t="shared" si="95"/>
        <v/>
      </c>
      <c r="FI51" s="2" t="str">
        <f t="shared" si="95"/>
        <v/>
      </c>
      <c r="FJ51" s="2" t="str">
        <f t="shared" si="95"/>
        <v/>
      </c>
      <c r="FK51" s="81" t="str">
        <f t="shared" si="95"/>
        <v/>
      </c>
      <c r="FL51" s="80" t="str">
        <f t="shared" ref="FL51:GE51" si="96">IF(FL54&gt;=120,1,"")</f>
        <v/>
      </c>
      <c r="FM51" s="2" t="str">
        <f t="shared" si="96"/>
        <v/>
      </c>
      <c r="FN51" s="2" t="str">
        <f t="shared" si="96"/>
        <v/>
      </c>
      <c r="FO51" s="2" t="str">
        <f t="shared" si="96"/>
        <v/>
      </c>
      <c r="FP51" s="2" t="str">
        <f t="shared" si="96"/>
        <v/>
      </c>
      <c r="FQ51" s="2" t="str">
        <f t="shared" si="96"/>
        <v/>
      </c>
      <c r="FR51" s="2" t="str">
        <f t="shared" si="96"/>
        <v/>
      </c>
      <c r="FS51" s="2" t="str">
        <f t="shared" si="96"/>
        <v/>
      </c>
      <c r="FT51" s="2" t="str">
        <f t="shared" si="96"/>
        <v/>
      </c>
      <c r="FU51" s="81" t="str">
        <f t="shared" si="96"/>
        <v/>
      </c>
      <c r="FV51" s="80" t="str">
        <f t="shared" si="96"/>
        <v/>
      </c>
      <c r="FW51" s="2" t="str">
        <f t="shared" si="96"/>
        <v/>
      </c>
      <c r="FX51" s="2" t="str">
        <f t="shared" si="96"/>
        <v/>
      </c>
      <c r="FY51" s="2" t="str">
        <f t="shared" si="96"/>
        <v/>
      </c>
      <c r="FZ51" s="2" t="str">
        <f t="shared" si="96"/>
        <v/>
      </c>
      <c r="GA51" s="2" t="str">
        <f t="shared" si="96"/>
        <v/>
      </c>
      <c r="GB51" s="2" t="str">
        <f t="shared" si="96"/>
        <v/>
      </c>
      <c r="GC51" s="2" t="str">
        <f t="shared" si="96"/>
        <v/>
      </c>
      <c r="GD51" s="2" t="str">
        <f t="shared" si="96"/>
        <v/>
      </c>
      <c r="GE51" s="85" t="str">
        <f t="shared" si="96"/>
        <v/>
      </c>
      <c r="GF51" s="23"/>
      <c r="GG51" s="114">
        <f t="shared" si="70"/>
        <v>120</v>
      </c>
      <c r="GH51" s="114"/>
      <c r="GI51" s="115"/>
      <c r="GJ51" s="60"/>
      <c r="GK51" s="60"/>
      <c r="GL51" s="60"/>
      <c r="GM51" s="58"/>
      <c r="GN51" s="57"/>
      <c r="GO51" s="60"/>
    </row>
    <row r="52" spans="2:197" ht="6" customHeight="1" x14ac:dyDescent="0.25">
      <c r="B52" s="116">
        <f t="shared" si="71"/>
        <v>90</v>
      </c>
      <c r="C52" s="117"/>
      <c r="D52" s="117"/>
      <c r="E52" s="101">
        <f t="shared" si="72"/>
        <v>90</v>
      </c>
      <c r="F52" s="101"/>
      <c r="G52" s="18"/>
      <c r="H52" s="63" t="str">
        <f t="shared" ref="H52:AM52" si="97">IF(H54&gt;=90,1,"")</f>
        <v/>
      </c>
      <c r="I52" s="64" t="str">
        <f t="shared" si="97"/>
        <v/>
      </c>
      <c r="J52" s="64" t="str">
        <f t="shared" si="97"/>
        <v/>
      </c>
      <c r="K52" s="64" t="str">
        <f t="shared" si="97"/>
        <v/>
      </c>
      <c r="L52" s="64" t="str">
        <f t="shared" si="97"/>
        <v/>
      </c>
      <c r="M52" s="64" t="str">
        <f t="shared" si="97"/>
        <v/>
      </c>
      <c r="N52" s="2" t="str">
        <f t="shared" si="97"/>
        <v/>
      </c>
      <c r="O52" s="2" t="str">
        <f t="shared" si="97"/>
        <v/>
      </c>
      <c r="P52" s="2" t="str">
        <f t="shared" si="97"/>
        <v/>
      </c>
      <c r="Q52" s="3" t="str">
        <f t="shared" si="97"/>
        <v/>
      </c>
      <c r="R52" s="30" t="str">
        <f t="shared" si="97"/>
        <v/>
      </c>
      <c r="S52" s="2" t="str">
        <f t="shared" si="97"/>
        <v/>
      </c>
      <c r="T52" s="2" t="str">
        <f t="shared" si="97"/>
        <v/>
      </c>
      <c r="U52" s="2" t="str">
        <f t="shared" si="97"/>
        <v/>
      </c>
      <c r="V52" s="2" t="str">
        <f t="shared" si="97"/>
        <v/>
      </c>
      <c r="W52" s="2" t="str">
        <f t="shared" si="97"/>
        <v/>
      </c>
      <c r="X52" s="2" t="str">
        <f t="shared" si="97"/>
        <v/>
      </c>
      <c r="Y52" s="2" t="str">
        <f t="shared" si="97"/>
        <v/>
      </c>
      <c r="Z52" s="2" t="str">
        <f t="shared" si="97"/>
        <v/>
      </c>
      <c r="AA52" s="2" t="str">
        <f t="shared" si="97"/>
        <v/>
      </c>
      <c r="AB52" s="30" t="str">
        <f t="shared" si="97"/>
        <v/>
      </c>
      <c r="AC52" s="2" t="str">
        <f t="shared" si="97"/>
        <v/>
      </c>
      <c r="AD52" s="2" t="str">
        <f t="shared" si="97"/>
        <v/>
      </c>
      <c r="AE52" s="2" t="str">
        <f t="shared" si="97"/>
        <v/>
      </c>
      <c r="AF52" s="2" t="str">
        <f t="shared" si="97"/>
        <v/>
      </c>
      <c r="AG52" s="2" t="str">
        <f t="shared" si="97"/>
        <v/>
      </c>
      <c r="AH52" s="2" t="str">
        <f t="shared" si="97"/>
        <v/>
      </c>
      <c r="AI52" s="2" t="str">
        <f t="shared" si="97"/>
        <v/>
      </c>
      <c r="AJ52" s="2" t="str">
        <f t="shared" si="97"/>
        <v/>
      </c>
      <c r="AK52" s="2" t="str">
        <f t="shared" si="97"/>
        <v/>
      </c>
      <c r="AL52" s="30" t="str">
        <f t="shared" si="97"/>
        <v/>
      </c>
      <c r="AM52" s="2" t="str">
        <f t="shared" si="97"/>
        <v/>
      </c>
      <c r="AN52" s="2" t="str">
        <f t="shared" ref="AN52:BS52" si="98">IF(AN54&gt;=90,1,"")</f>
        <v/>
      </c>
      <c r="AO52" s="2" t="str">
        <f t="shared" si="98"/>
        <v/>
      </c>
      <c r="AP52" s="2" t="str">
        <f t="shared" si="98"/>
        <v/>
      </c>
      <c r="AQ52" s="2" t="str">
        <f t="shared" si="98"/>
        <v/>
      </c>
      <c r="AR52" s="2" t="str">
        <f t="shared" si="98"/>
        <v/>
      </c>
      <c r="AS52" s="2" t="str">
        <f t="shared" si="98"/>
        <v/>
      </c>
      <c r="AT52" s="2" t="str">
        <f t="shared" si="98"/>
        <v/>
      </c>
      <c r="AU52" s="2" t="str">
        <f t="shared" si="98"/>
        <v/>
      </c>
      <c r="AV52" s="80" t="str">
        <f t="shared" si="98"/>
        <v/>
      </c>
      <c r="AW52" s="2" t="str">
        <f t="shared" si="98"/>
        <v/>
      </c>
      <c r="AX52" s="2" t="str">
        <f t="shared" si="98"/>
        <v/>
      </c>
      <c r="AY52" s="2" t="str">
        <f t="shared" si="98"/>
        <v/>
      </c>
      <c r="AZ52" s="2" t="str">
        <f t="shared" si="98"/>
        <v/>
      </c>
      <c r="BA52" s="2" t="str">
        <f t="shared" si="98"/>
        <v/>
      </c>
      <c r="BB52" s="2" t="str">
        <f t="shared" si="98"/>
        <v/>
      </c>
      <c r="BC52" s="2" t="str">
        <f t="shared" si="98"/>
        <v/>
      </c>
      <c r="BD52" s="2" t="str">
        <f t="shared" si="98"/>
        <v/>
      </c>
      <c r="BE52" s="81" t="str">
        <f t="shared" si="98"/>
        <v/>
      </c>
      <c r="BF52" s="80" t="str">
        <f t="shared" si="98"/>
        <v/>
      </c>
      <c r="BG52" s="2" t="str">
        <f t="shared" si="98"/>
        <v/>
      </c>
      <c r="BH52" s="2" t="str">
        <f t="shared" si="98"/>
        <v/>
      </c>
      <c r="BI52" s="2" t="str">
        <f t="shared" si="98"/>
        <v/>
      </c>
      <c r="BJ52" s="2" t="str">
        <f t="shared" si="98"/>
        <v/>
      </c>
      <c r="BK52" s="2" t="str">
        <f t="shared" si="98"/>
        <v/>
      </c>
      <c r="BL52" s="2" t="str">
        <f t="shared" si="98"/>
        <v/>
      </c>
      <c r="BM52" s="2" t="str">
        <f t="shared" si="98"/>
        <v/>
      </c>
      <c r="BN52" s="2" t="str">
        <f t="shared" si="98"/>
        <v/>
      </c>
      <c r="BO52" s="81" t="str">
        <f t="shared" si="98"/>
        <v/>
      </c>
      <c r="BP52" s="80" t="str">
        <f t="shared" si="98"/>
        <v/>
      </c>
      <c r="BQ52" s="2" t="str">
        <f t="shared" si="98"/>
        <v/>
      </c>
      <c r="BR52" s="2" t="str">
        <f t="shared" si="98"/>
        <v/>
      </c>
      <c r="BS52" s="2" t="str">
        <f t="shared" si="98"/>
        <v/>
      </c>
      <c r="BT52" s="2" t="str">
        <f t="shared" ref="BT52:CY52" si="99">IF(BT54&gt;=90,1,"")</f>
        <v/>
      </c>
      <c r="BU52" s="2" t="str">
        <f t="shared" si="99"/>
        <v/>
      </c>
      <c r="BV52" s="2" t="str">
        <f t="shared" si="99"/>
        <v/>
      </c>
      <c r="BW52" s="2" t="str">
        <f t="shared" si="99"/>
        <v/>
      </c>
      <c r="BX52" s="2" t="str">
        <f t="shared" si="99"/>
        <v/>
      </c>
      <c r="BY52" s="81" t="str">
        <f t="shared" si="99"/>
        <v/>
      </c>
      <c r="BZ52" s="80" t="str">
        <f t="shared" si="99"/>
        <v/>
      </c>
      <c r="CA52" s="2" t="str">
        <f t="shared" si="99"/>
        <v/>
      </c>
      <c r="CB52" s="2" t="str">
        <f t="shared" si="99"/>
        <v/>
      </c>
      <c r="CC52" s="2" t="str">
        <f t="shared" si="99"/>
        <v/>
      </c>
      <c r="CD52" s="2" t="str">
        <f t="shared" si="99"/>
        <v/>
      </c>
      <c r="CE52" s="2" t="str">
        <f t="shared" si="99"/>
        <v/>
      </c>
      <c r="CF52" s="2" t="str">
        <f t="shared" si="99"/>
        <v/>
      </c>
      <c r="CG52" s="2" t="str">
        <f t="shared" si="99"/>
        <v/>
      </c>
      <c r="CH52" s="2" t="str">
        <f t="shared" si="99"/>
        <v/>
      </c>
      <c r="CI52" s="81" t="str">
        <f t="shared" si="99"/>
        <v/>
      </c>
      <c r="CJ52" s="80" t="str">
        <f t="shared" si="99"/>
        <v/>
      </c>
      <c r="CK52" s="2" t="str">
        <f t="shared" si="99"/>
        <v/>
      </c>
      <c r="CL52" s="2" t="str">
        <f t="shared" si="99"/>
        <v/>
      </c>
      <c r="CM52" s="2" t="str">
        <f t="shared" si="99"/>
        <v/>
      </c>
      <c r="CN52" s="2" t="str">
        <f t="shared" si="99"/>
        <v/>
      </c>
      <c r="CO52" s="2" t="str">
        <f t="shared" si="99"/>
        <v/>
      </c>
      <c r="CP52" s="2" t="str">
        <f t="shared" si="99"/>
        <v/>
      </c>
      <c r="CQ52" s="2" t="str">
        <f t="shared" si="99"/>
        <v/>
      </c>
      <c r="CR52" s="2" t="str">
        <f t="shared" si="99"/>
        <v/>
      </c>
      <c r="CS52" s="81" t="str">
        <f t="shared" si="99"/>
        <v/>
      </c>
      <c r="CT52" s="80" t="str">
        <f t="shared" si="99"/>
        <v/>
      </c>
      <c r="CU52" s="2" t="str">
        <f t="shared" si="99"/>
        <v/>
      </c>
      <c r="CV52" s="2" t="str">
        <f t="shared" si="99"/>
        <v/>
      </c>
      <c r="CW52" s="2" t="str">
        <f t="shared" si="99"/>
        <v/>
      </c>
      <c r="CX52" s="2" t="str">
        <f t="shared" si="99"/>
        <v/>
      </c>
      <c r="CY52" s="2" t="str">
        <f t="shared" si="99"/>
        <v/>
      </c>
      <c r="CZ52" s="2" t="str">
        <f t="shared" ref="CZ52:EE52" si="100">IF(CZ54&gt;=90,1,"")</f>
        <v/>
      </c>
      <c r="DA52" s="2" t="str">
        <f t="shared" si="100"/>
        <v/>
      </c>
      <c r="DB52" s="2" t="str">
        <f t="shared" si="100"/>
        <v/>
      </c>
      <c r="DC52" s="81" t="str">
        <f t="shared" si="100"/>
        <v/>
      </c>
      <c r="DD52" s="80" t="str">
        <f t="shared" si="100"/>
        <v/>
      </c>
      <c r="DE52" s="2" t="str">
        <f t="shared" si="100"/>
        <v/>
      </c>
      <c r="DF52" s="2" t="str">
        <f t="shared" si="100"/>
        <v/>
      </c>
      <c r="DG52" s="2" t="str">
        <f t="shared" si="100"/>
        <v/>
      </c>
      <c r="DH52" s="2" t="str">
        <f t="shared" si="100"/>
        <v/>
      </c>
      <c r="DI52" s="2" t="str">
        <f t="shared" si="100"/>
        <v/>
      </c>
      <c r="DJ52" s="2" t="str">
        <f t="shared" si="100"/>
        <v/>
      </c>
      <c r="DK52" s="2" t="str">
        <f t="shared" si="100"/>
        <v/>
      </c>
      <c r="DL52" s="2" t="str">
        <f t="shared" si="100"/>
        <v/>
      </c>
      <c r="DM52" s="81" t="str">
        <f t="shared" si="100"/>
        <v/>
      </c>
      <c r="DN52" s="80" t="str">
        <f t="shared" si="100"/>
        <v/>
      </c>
      <c r="DO52" s="2" t="str">
        <f t="shared" si="100"/>
        <v/>
      </c>
      <c r="DP52" s="2" t="str">
        <f t="shared" si="100"/>
        <v/>
      </c>
      <c r="DQ52" s="2" t="str">
        <f t="shared" si="100"/>
        <v/>
      </c>
      <c r="DR52" s="2" t="str">
        <f t="shared" si="100"/>
        <v/>
      </c>
      <c r="DS52" s="2" t="str">
        <f t="shared" si="100"/>
        <v/>
      </c>
      <c r="DT52" s="2" t="str">
        <f t="shared" si="100"/>
        <v/>
      </c>
      <c r="DU52" s="2" t="str">
        <f t="shared" si="100"/>
        <v/>
      </c>
      <c r="DV52" s="2" t="str">
        <f t="shared" si="100"/>
        <v/>
      </c>
      <c r="DW52" s="81" t="str">
        <f t="shared" si="100"/>
        <v/>
      </c>
      <c r="DX52" s="80" t="str">
        <f t="shared" si="100"/>
        <v/>
      </c>
      <c r="DY52" s="2" t="str">
        <f t="shared" si="100"/>
        <v/>
      </c>
      <c r="DZ52" s="2" t="str">
        <f t="shared" si="100"/>
        <v/>
      </c>
      <c r="EA52" s="2" t="str">
        <f t="shared" si="100"/>
        <v/>
      </c>
      <c r="EB52" s="2" t="str">
        <f t="shared" si="100"/>
        <v/>
      </c>
      <c r="EC52" s="2" t="str">
        <f t="shared" si="100"/>
        <v/>
      </c>
      <c r="ED52" s="2" t="str">
        <f t="shared" si="100"/>
        <v/>
      </c>
      <c r="EE52" s="2" t="str">
        <f t="shared" si="100"/>
        <v/>
      </c>
      <c r="EF52" s="2" t="str">
        <f t="shared" ref="EF52:FK52" si="101">IF(EF54&gt;=90,1,"")</f>
        <v/>
      </c>
      <c r="EG52" s="81" t="str">
        <f t="shared" si="101"/>
        <v/>
      </c>
      <c r="EH52" s="80" t="str">
        <f t="shared" si="101"/>
        <v/>
      </c>
      <c r="EI52" s="2" t="str">
        <f t="shared" si="101"/>
        <v/>
      </c>
      <c r="EJ52" s="2" t="str">
        <f t="shared" si="101"/>
        <v/>
      </c>
      <c r="EK52" s="2" t="str">
        <f t="shared" si="101"/>
        <v/>
      </c>
      <c r="EL52" s="2" t="str">
        <f t="shared" si="101"/>
        <v/>
      </c>
      <c r="EM52" s="2" t="str">
        <f t="shared" si="101"/>
        <v/>
      </c>
      <c r="EN52" s="2" t="str">
        <f t="shared" si="101"/>
        <v/>
      </c>
      <c r="EO52" s="2" t="str">
        <f t="shared" si="101"/>
        <v/>
      </c>
      <c r="EP52" s="2" t="str">
        <f t="shared" si="101"/>
        <v/>
      </c>
      <c r="EQ52" s="81" t="str">
        <f t="shared" si="101"/>
        <v/>
      </c>
      <c r="ER52" s="80" t="str">
        <f t="shared" si="101"/>
        <v/>
      </c>
      <c r="ES52" s="2" t="str">
        <f t="shared" si="101"/>
        <v/>
      </c>
      <c r="ET52" s="2" t="str">
        <f t="shared" si="101"/>
        <v/>
      </c>
      <c r="EU52" s="2" t="str">
        <f t="shared" si="101"/>
        <v/>
      </c>
      <c r="EV52" s="2" t="str">
        <f t="shared" si="101"/>
        <v/>
      </c>
      <c r="EW52" s="2" t="str">
        <f t="shared" si="101"/>
        <v/>
      </c>
      <c r="EX52" s="2" t="str">
        <f t="shared" si="101"/>
        <v/>
      </c>
      <c r="EY52" s="2" t="str">
        <f t="shared" si="101"/>
        <v/>
      </c>
      <c r="EZ52" s="2" t="str">
        <f t="shared" si="101"/>
        <v/>
      </c>
      <c r="FA52" s="81" t="str">
        <f t="shared" si="101"/>
        <v/>
      </c>
      <c r="FB52" s="80" t="str">
        <f t="shared" si="101"/>
        <v/>
      </c>
      <c r="FC52" s="2" t="str">
        <f t="shared" si="101"/>
        <v/>
      </c>
      <c r="FD52" s="2" t="str">
        <f t="shared" si="101"/>
        <v/>
      </c>
      <c r="FE52" s="2" t="str">
        <f t="shared" si="101"/>
        <v/>
      </c>
      <c r="FF52" s="2" t="str">
        <f t="shared" si="101"/>
        <v/>
      </c>
      <c r="FG52" s="2" t="str">
        <f t="shared" si="101"/>
        <v/>
      </c>
      <c r="FH52" s="2" t="str">
        <f t="shared" si="101"/>
        <v/>
      </c>
      <c r="FI52" s="2" t="str">
        <f t="shared" si="101"/>
        <v/>
      </c>
      <c r="FJ52" s="2" t="str">
        <f t="shared" si="101"/>
        <v/>
      </c>
      <c r="FK52" s="81" t="str">
        <f t="shared" si="101"/>
        <v/>
      </c>
      <c r="FL52" s="80" t="str">
        <f t="shared" ref="FL52:GE52" si="102">IF(FL54&gt;=90,1,"")</f>
        <v/>
      </c>
      <c r="FM52" s="2" t="str">
        <f t="shared" si="102"/>
        <v/>
      </c>
      <c r="FN52" s="2" t="str">
        <f t="shared" si="102"/>
        <v/>
      </c>
      <c r="FO52" s="2" t="str">
        <f t="shared" si="102"/>
        <v/>
      </c>
      <c r="FP52" s="2" t="str">
        <f t="shared" si="102"/>
        <v/>
      </c>
      <c r="FQ52" s="2" t="str">
        <f t="shared" si="102"/>
        <v/>
      </c>
      <c r="FR52" s="2" t="str">
        <f t="shared" si="102"/>
        <v/>
      </c>
      <c r="FS52" s="2" t="str">
        <f t="shared" si="102"/>
        <v/>
      </c>
      <c r="FT52" s="2" t="str">
        <f t="shared" si="102"/>
        <v/>
      </c>
      <c r="FU52" s="81" t="str">
        <f t="shared" si="102"/>
        <v/>
      </c>
      <c r="FV52" s="80" t="str">
        <f t="shared" si="102"/>
        <v/>
      </c>
      <c r="FW52" s="2" t="str">
        <f t="shared" si="102"/>
        <v/>
      </c>
      <c r="FX52" s="2" t="str">
        <f t="shared" si="102"/>
        <v/>
      </c>
      <c r="FY52" s="2" t="str">
        <f t="shared" si="102"/>
        <v/>
      </c>
      <c r="FZ52" s="2" t="str">
        <f t="shared" si="102"/>
        <v/>
      </c>
      <c r="GA52" s="2" t="str">
        <f t="shared" si="102"/>
        <v/>
      </c>
      <c r="GB52" s="2" t="str">
        <f t="shared" si="102"/>
        <v/>
      </c>
      <c r="GC52" s="2" t="str">
        <f t="shared" si="102"/>
        <v/>
      </c>
      <c r="GD52" s="2" t="str">
        <f t="shared" si="102"/>
        <v/>
      </c>
      <c r="GE52" s="85" t="str">
        <f t="shared" si="102"/>
        <v/>
      </c>
      <c r="GF52" s="19"/>
      <c r="GG52" s="114">
        <f t="shared" si="70"/>
        <v>90</v>
      </c>
      <c r="GH52" s="114"/>
      <c r="GI52" s="115"/>
      <c r="GJ52" s="180" t="s">
        <v>74</v>
      </c>
      <c r="GK52" s="181"/>
      <c r="GL52" s="181"/>
      <c r="GM52" s="181"/>
      <c r="GN52" s="182"/>
      <c r="GO52" s="60"/>
    </row>
    <row r="53" spans="2:197" ht="6" customHeight="1" x14ac:dyDescent="0.25">
      <c r="B53" s="116">
        <f t="shared" si="71"/>
        <v>60</v>
      </c>
      <c r="C53" s="117"/>
      <c r="D53" s="117"/>
      <c r="E53" s="101">
        <f t="shared" si="72"/>
        <v>60</v>
      </c>
      <c r="F53" s="101"/>
      <c r="G53" s="18"/>
      <c r="H53" s="63" t="str">
        <f t="shared" ref="H53:AM53" si="103">IF(H54&gt;=60,1,"")</f>
        <v/>
      </c>
      <c r="I53" s="64" t="str">
        <f t="shared" si="103"/>
        <v/>
      </c>
      <c r="J53" s="64" t="str">
        <f t="shared" si="103"/>
        <v/>
      </c>
      <c r="K53" s="64" t="str">
        <f t="shared" si="103"/>
        <v/>
      </c>
      <c r="L53" s="64" t="str">
        <f t="shared" si="103"/>
        <v/>
      </c>
      <c r="M53" s="64" t="str">
        <f t="shared" si="103"/>
        <v/>
      </c>
      <c r="N53" s="2" t="str">
        <f t="shared" si="103"/>
        <v/>
      </c>
      <c r="O53" s="2" t="str">
        <f t="shared" si="103"/>
        <v/>
      </c>
      <c r="P53" s="2" t="str">
        <f t="shared" si="103"/>
        <v/>
      </c>
      <c r="Q53" s="3" t="str">
        <f t="shared" si="103"/>
        <v/>
      </c>
      <c r="R53" s="30" t="str">
        <f t="shared" si="103"/>
        <v/>
      </c>
      <c r="S53" s="2" t="str">
        <f t="shared" si="103"/>
        <v/>
      </c>
      <c r="T53" s="2" t="str">
        <f t="shared" si="103"/>
        <v/>
      </c>
      <c r="U53" s="2" t="str">
        <f t="shared" si="103"/>
        <v/>
      </c>
      <c r="V53" s="2" t="str">
        <f t="shared" si="103"/>
        <v/>
      </c>
      <c r="W53" s="2" t="str">
        <f t="shared" si="103"/>
        <v/>
      </c>
      <c r="X53" s="2" t="str">
        <f t="shared" si="103"/>
        <v/>
      </c>
      <c r="Y53" s="2" t="str">
        <f t="shared" si="103"/>
        <v/>
      </c>
      <c r="Z53" s="2" t="str">
        <f t="shared" si="103"/>
        <v/>
      </c>
      <c r="AA53" s="2" t="str">
        <f t="shared" si="103"/>
        <v/>
      </c>
      <c r="AB53" s="30" t="str">
        <f t="shared" si="103"/>
        <v/>
      </c>
      <c r="AC53" s="2" t="str">
        <f t="shared" si="103"/>
        <v/>
      </c>
      <c r="AD53" s="2" t="str">
        <f t="shared" si="103"/>
        <v/>
      </c>
      <c r="AE53" s="2" t="str">
        <f t="shared" si="103"/>
        <v/>
      </c>
      <c r="AF53" s="2" t="str">
        <f t="shared" si="103"/>
        <v/>
      </c>
      <c r="AG53" s="2" t="str">
        <f t="shared" si="103"/>
        <v/>
      </c>
      <c r="AH53" s="2" t="str">
        <f t="shared" si="103"/>
        <v/>
      </c>
      <c r="AI53" s="2" t="str">
        <f t="shared" si="103"/>
        <v/>
      </c>
      <c r="AJ53" s="2" t="str">
        <f t="shared" si="103"/>
        <v/>
      </c>
      <c r="AK53" s="2" t="str">
        <f t="shared" si="103"/>
        <v/>
      </c>
      <c r="AL53" s="30" t="str">
        <f t="shared" si="103"/>
        <v/>
      </c>
      <c r="AM53" s="2" t="str">
        <f t="shared" si="103"/>
        <v/>
      </c>
      <c r="AN53" s="2" t="str">
        <f t="shared" ref="AN53:BS53" si="104">IF(AN54&gt;=60,1,"")</f>
        <v/>
      </c>
      <c r="AO53" s="2" t="str">
        <f t="shared" si="104"/>
        <v/>
      </c>
      <c r="AP53" s="2" t="str">
        <f t="shared" si="104"/>
        <v/>
      </c>
      <c r="AQ53" s="2" t="str">
        <f t="shared" si="104"/>
        <v/>
      </c>
      <c r="AR53" s="2" t="str">
        <f t="shared" si="104"/>
        <v/>
      </c>
      <c r="AS53" s="2" t="str">
        <f t="shared" si="104"/>
        <v/>
      </c>
      <c r="AT53" s="2" t="str">
        <f t="shared" si="104"/>
        <v/>
      </c>
      <c r="AU53" s="2" t="str">
        <f t="shared" si="104"/>
        <v/>
      </c>
      <c r="AV53" s="80" t="str">
        <f t="shared" si="104"/>
        <v/>
      </c>
      <c r="AW53" s="2" t="str">
        <f t="shared" si="104"/>
        <v/>
      </c>
      <c r="AX53" s="2" t="str">
        <f t="shared" si="104"/>
        <v/>
      </c>
      <c r="AY53" s="2" t="str">
        <f t="shared" si="104"/>
        <v/>
      </c>
      <c r="AZ53" s="2" t="str">
        <f t="shared" si="104"/>
        <v/>
      </c>
      <c r="BA53" s="2" t="str">
        <f t="shared" si="104"/>
        <v/>
      </c>
      <c r="BB53" s="2" t="str">
        <f t="shared" si="104"/>
        <v/>
      </c>
      <c r="BC53" s="2" t="str">
        <f t="shared" si="104"/>
        <v/>
      </c>
      <c r="BD53" s="2" t="str">
        <f t="shared" si="104"/>
        <v/>
      </c>
      <c r="BE53" s="81" t="str">
        <f t="shared" si="104"/>
        <v/>
      </c>
      <c r="BF53" s="80" t="str">
        <f t="shared" si="104"/>
        <v/>
      </c>
      <c r="BG53" s="2" t="str">
        <f t="shared" si="104"/>
        <v/>
      </c>
      <c r="BH53" s="2" t="str">
        <f t="shared" si="104"/>
        <v/>
      </c>
      <c r="BI53" s="2" t="str">
        <f t="shared" si="104"/>
        <v/>
      </c>
      <c r="BJ53" s="2" t="str">
        <f t="shared" si="104"/>
        <v/>
      </c>
      <c r="BK53" s="2" t="str">
        <f t="shared" si="104"/>
        <v/>
      </c>
      <c r="BL53" s="2" t="str">
        <f t="shared" si="104"/>
        <v/>
      </c>
      <c r="BM53" s="2" t="str">
        <f t="shared" si="104"/>
        <v/>
      </c>
      <c r="BN53" s="2" t="str">
        <f t="shared" si="104"/>
        <v/>
      </c>
      <c r="BO53" s="81" t="str">
        <f t="shared" si="104"/>
        <v/>
      </c>
      <c r="BP53" s="80" t="str">
        <f t="shared" si="104"/>
        <v/>
      </c>
      <c r="BQ53" s="2" t="str">
        <f t="shared" si="104"/>
        <v/>
      </c>
      <c r="BR53" s="2" t="str">
        <f t="shared" si="104"/>
        <v/>
      </c>
      <c r="BS53" s="2" t="str">
        <f t="shared" si="104"/>
        <v/>
      </c>
      <c r="BT53" s="2" t="str">
        <f t="shared" ref="BT53:CY53" si="105">IF(BT54&gt;=60,1,"")</f>
        <v/>
      </c>
      <c r="BU53" s="2" t="str">
        <f t="shared" si="105"/>
        <v/>
      </c>
      <c r="BV53" s="2" t="str">
        <f t="shared" si="105"/>
        <v/>
      </c>
      <c r="BW53" s="2" t="str">
        <f t="shared" si="105"/>
        <v/>
      </c>
      <c r="BX53" s="2" t="str">
        <f t="shared" si="105"/>
        <v/>
      </c>
      <c r="BY53" s="81" t="str">
        <f t="shared" si="105"/>
        <v/>
      </c>
      <c r="BZ53" s="80" t="str">
        <f t="shared" si="105"/>
        <v/>
      </c>
      <c r="CA53" s="2" t="str">
        <f t="shared" si="105"/>
        <v/>
      </c>
      <c r="CB53" s="2" t="str">
        <f t="shared" si="105"/>
        <v/>
      </c>
      <c r="CC53" s="2" t="str">
        <f t="shared" si="105"/>
        <v/>
      </c>
      <c r="CD53" s="2" t="str">
        <f t="shared" si="105"/>
        <v/>
      </c>
      <c r="CE53" s="2" t="str">
        <f t="shared" si="105"/>
        <v/>
      </c>
      <c r="CF53" s="2" t="str">
        <f t="shared" si="105"/>
        <v/>
      </c>
      <c r="CG53" s="2" t="str">
        <f t="shared" si="105"/>
        <v/>
      </c>
      <c r="CH53" s="2" t="str">
        <f t="shared" si="105"/>
        <v/>
      </c>
      <c r="CI53" s="81" t="str">
        <f t="shared" si="105"/>
        <v/>
      </c>
      <c r="CJ53" s="80" t="str">
        <f t="shared" si="105"/>
        <v/>
      </c>
      <c r="CK53" s="2" t="str">
        <f t="shared" si="105"/>
        <v/>
      </c>
      <c r="CL53" s="2" t="str">
        <f t="shared" si="105"/>
        <v/>
      </c>
      <c r="CM53" s="2" t="str">
        <f t="shared" si="105"/>
        <v/>
      </c>
      <c r="CN53" s="2" t="str">
        <f t="shared" si="105"/>
        <v/>
      </c>
      <c r="CO53" s="2" t="str">
        <f t="shared" si="105"/>
        <v/>
      </c>
      <c r="CP53" s="2" t="str">
        <f t="shared" si="105"/>
        <v/>
      </c>
      <c r="CQ53" s="2" t="str">
        <f t="shared" si="105"/>
        <v/>
      </c>
      <c r="CR53" s="2" t="str">
        <f t="shared" si="105"/>
        <v/>
      </c>
      <c r="CS53" s="81" t="str">
        <f t="shared" si="105"/>
        <v/>
      </c>
      <c r="CT53" s="80" t="str">
        <f t="shared" si="105"/>
        <v/>
      </c>
      <c r="CU53" s="2" t="str">
        <f t="shared" si="105"/>
        <v/>
      </c>
      <c r="CV53" s="2" t="str">
        <f t="shared" si="105"/>
        <v/>
      </c>
      <c r="CW53" s="2" t="str">
        <f t="shared" si="105"/>
        <v/>
      </c>
      <c r="CX53" s="2" t="str">
        <f t="shared" si="105"/>
        <v/>
      </c>
      <c r="CY53" s="2" t="str">
        <f t="shared" si="105"/>
        <v/>
      </c>
      <c r="CZ53" s="2" t="str">
        <f t="shared" ref="CZ53:EE53" si="106">IF(CZ54&gt;=60,1,"")</f>
        <v/>
      </c>
      <c r="DA53" s="2" t="str">
        <f t="shared" si="106"/>
        <v/>
      </c>
      <c r="DB53" s="2" t="str">
        <f t="shared" si="106"/>
        <v/>
      </c>
      <c r="DC53" s="81" t="str">
        <f t="shared" si="106"/>
        <v/>
      </c>
      <c r="DD53" s="80" t="str">
        <f t="shared" si="106"/>
        <v/>
      </c>
      <c r="DE53" s="2" t="str">
        <f t="shared" si="106"/>
        <v/>
      </c>
      <c r="DF53" s="2" t="str">
        <f t="shared" si="106"/>
        <v/>
      </c>
      <c r="DG53" s="2" t="str">
        <f t="shared" si="106"/>
        <v/>
      </c>
      <c r="DH53" s="2" t="str">
        <f t="shared" si="106"/>
        <v/>
      </c>
      <c r="DI53" s="2" t="str">
        <f t="shared" si="106"/>
        <v/>
      </c>
      <c r="DJ53" s="2" t="str">
        <f t="shared" si="106"/>
        <v/>
      </c>
      <c r="DK53" s="2" t="str">
        <f t="shared" si="106"/>
        <v/>
      </c>
      <c r="DL53" s="2" t="str">
        <f t="shared" si="106"/>
        <v/>
      </c>
      <c r="DM53" s="81" t="str">
        <f t="shared" si="106"/>
        <v/>
      </c>
      <c r="DN53" s="80" t="str">
        <f t="shared" si="106"/>
        <v/>
      </c>
      <c r="DO53" s="2" t="str">
        <f t="shared" si="106"/>
        <v/>
      </c>
      <c r="DP53" s="2" t="str">
        <f t="shared" si="106"/>
        <v/>
      </c>
      <c r="DQ53" s="2" t="str">
        <f t="shared" si="106"/>
        <v/>
      </c>
      <c r="DR53" s="2" t="str">
        <f t="shared" si="106"/>
        <v/>
      </c>
      <c r="DS53" s="2" t="str">
        <f t="shared" si="106"/>
        <v/>
      </c>
      <c r="DT53" s="2" t="str">
        <f t="shared" si="106"/>
        <v/>
      </c>
      <c r="DU53" s="2" t="str">
        <f t="shared" si="106"/>
        <v/>
      </c>
      <c r="DV53" s="2" t="str">
        <f t="shared" si="106"/>
        <v/>
      </c>
      <c r="DW53" s="81" t="str">
        <f t="shared" si="106"/>
        <v/>
      </c>
      <c r="DX53" s="80" t="str">
        <f t="shared" si="106"/>
        <v/>
      </c>
      <c r="DY53" s="2" t="str">
        <f t="shared" si="106"/>
        <v/>
      </c>
      <c r="DZ53" s="2" t="str">
        <f t="shared" si="106"/>
        <v/>
      </c>
      <c r="EA53" s="2" t="str">
        <f t="shared" si="106"/>
        <v/>
      </c>
      <c r="EB53" s="2" t="str">
        <f t="shared" si="106"/>
        <v/>
      </c>
      <c r="EC53" s="2" t="str">
        <f t="shared" si="106"/>
        <v/>
      </c>
      <c r="ED53" s="2" t="str">
        <f t="shared" si="106"/>
        <v/>
      </c>
      <c r="EE53" s="2" t="str">
        <f t="shared" si="106"/>
        <v/>
      </c>
      <c r="EF53" s="2" t="str">
        <f t="shared" ref="EF53:FK53" si="107">IF(EF54&gt;=60,1,"")</f>
        <v/>
      </c>
      <c r="EG53" s="81" t="str">
        <f t="shared" si="107"/>
        <v/>
      </c>
      <c r="EH53" s="80" t="str">
        <f t="shared" si="107"/>
        <v/>
      </c>
      <c r="EI53" s="2" t="str">
        <f t="shared" si="107"/>
        <v/>
      </c>
      <c r="EJ53" s="2" t="str">
        <f t="shared" si="107"/>
        <v/>
      </c>
      <c r="EK53" s="2" t="str">
        <f t="shared" si="107"/>
        <v/>
      </c>
      <c r="EL53" s="2" t="str">
        <f t="shared" si="107"/>
        <v/>
      </c>
      <c r="EM53" s="2" t="str">
        <f t="shared" si="107"/>
        <v/>
      </c>
      <c r="EN53" s="2" t="str">
        <f t="shared" si="107"/>
        <v/>
      </c>
      <c r="EO53" s="2" t="str">
        <f t="shared" si="107"/>
        <v/>
      </c>
      <c r="EP53" s="2" t="str">
        <f t="shared" si="107"/>
        <v/>
      </c>
      <c r="EQ53" s="81" t="str">
        <f t="shared" si="107"/>
        <v/>
      </c>
      <c r="ER53" s="80" t="str">
        <f t="shared" si="107"/>
        <v/>
      </c>
      <c r="ES53" s="2" t="str">
        <f t="shared" si="107"/>
        <v/>
      </c>
      <c r="ET53" s="2" t="str">
        <f t="shared" si="107"/>
        <v/>
      </c>
      <c r="EU53" s="2" t="str">
        <f t="shared" si="107"/>
        <v/>
      </c>
      <c r="EV53" s="2" t="str">
        <f t="shared" si="107"/>
        <v/>
      </c>
      <c r="EW53" s="2" t="str">
        <f t="shared" si="107"/>
        <v/>
      </c>
      <c r="EX53" s="2" t="str">
        <f t="shared" si="107"/>
        <v/>
      </c>
      <c r="EY53" s="2" t="str">
        <f t="shared" si="107"/>
        <v/>
      </c>
      <c r="EZ53" s="2" t="str">
        <f t="shared" si="107"/>
        <v/>
      </c>
      <c r="FA53" s="81" t="str">
        <f t="shared" si="107"/>
        <v/>
      </c>
      <c r="FB53" s="80" t="str">
        <f t="shared" si="107"/>
        <v/>
      </c>
      <c r="FC53" s="2" t="str">
        <f t="shared" si="107"/>
        <v/>
      </c>
      <c r="FD53" s="2" t="str">
        <f t="shared" si="107"/>
        <v/>
      </c>
      <c r="FE53" s="2" t="str">
        <f t="shared" si="107"/>
        <v/>
      </c>
      <c r="FF53" s="2" t="str">
        <f t="shared" si="107"/>
        <v/>
      </c>
      <c r="FG53" s="2" t="str">
        <f t="shared" si="107"/>
        <v/>
      </c>
      <c r="FH53" s="2" t="str">
        <f t="shared" si="107"/>
        <v/>
      </c>
      <c r="FI53" s="2" t="str">
        <f t="shared" si="107"/>
        <v/>
      </c>
      <c r="FJ53" s="2" t="str">
        <f t="shared" si="107"/>
        <v/>
      </c>
      <c r="FK53" s="81" t="str">
        <f t="shared" si="107"/>
        <v/>
      </c>
      <c r="FL53" s="80" t="str">
        <f t="shared" ref="FL53:GE53" si="108">IF(FL54&gt;=60,1,"")</f>
        <v/>
      </c>
      <c r="FM53" s="2" t="str">
        <f t="shared" si="108"/>
        <v/>
      </c>
      <c r="FN53" s="2" t="str">
        <f t="shared" si="108"/>
        <v/>
      </c>
      <c r="FO53" s="2" t="str">
        <f t="shared" si="108"/>
        <v/>
      </c>
      <c r="FP53" s="2" t="str">
        <f t="shared" si="108"/>
        <v/>
      </c>
      <c r="FQ53" s="2" t="str">
        <f t="shared" si="108"/>
        <v/>
      </c>
      <c r="FR53" s="2" t="str">
        <f t="shared" si="108"/>
        <v/>
      </c>
      <c r="FS53" s="2" t="str">
        <f t="shared" si="108"/>
        <v/>
      </c>
      <c r="FT53" s="2" t="str">
        <f t="shared" si="108"/>
        <v/>
      </c>
      <c r="FU53" s="81" t="str">
        <f t="shared" si="108"/>
        <v/>
      </c>
      <c r="FV53" s="80" t="str">
        <f t="shared" si="108"/>
        <v/>
      </c>
      <c r="FW53" s="2" t="str">
        <f t="shared" si="108"/>
        <v/>
      </c>
      <c r="FX53" s="2" t="str">
        <f t="shared" si="108"/>
        <v/>
      </c>
      <c r="FY53" s="2" t="str">
        <f t="shared" si="108"/>
        <v/>
      </c>
      <c r="FZ53" s="2" t="str">
        <f t="shared" si="108"/>
        <v/>
      </c>
      <c r="GA53" s="2" t="str">
        <f t="shared" si="108"/>
        <v/>
      </c>
      <c r="GB53" s="2" t="str">
        <f t="shared" si="108"/>
        <v/>
      </c>
      <c r="GC53" s="2" t="str">
        <f t="shared" si="108"/>
        <v/>
      </c>
      <c r="GD53" s="2" t="str">
        <f t="shared" si="108"/>
        <v/>
      </c>
      <c r="GE53" s="85" t="str">
        <f t="shared" si="108"/>
        <v/>
      </c>
      <c r="GF53" s="19"/>
      <c r="GG53" s="114">
        <f>GG54+30</f>
        <v>60</v>
      </c>
      <c r="GH53" s="114"/>
      <c r="GI53" s="115"/>
      <c r="GJ53" s="180"/>
      <c r="GK53" s="181"/>
      <c r="GL53" s="181"/>
      <c r="GM53" s="181"/>
      <c r="GN53" s="182"/>
      <c r="GO53" s="60"/>
    </row>
    <row r="54" spans="2:197" ht="9" customHeight="1" thickBot="1" x14ac:dyDescent="0.3">
      <c r="B54" s="116">
        <v>30</v>
      </c>
      <c r="C54" s="117"/>
      <c r="D54" s="117"/>
      <c r="E54" s="101">
        <v>30</v>
      </c>
      <c r="F54" s="101"/>
      <c r="G54" s="20"/>
      <c r="H54" s="65"/>
      <c r="I54" s="66"/>
      <c r="J54" s="66"/>
      <c r="K54" s="66"/>
      <c r="L54" s="66"/>
      <c r="M54" s="66"/>
      <c r="N54" s="32"/>
      <c r="O54" s="32"/>
      <c r="P54" s="32"/>
      <c r="Q54" s="33"/>
      <c r="R54" s="34"/>
      <c r="S54" s="32"/>
      <c r="T54" s="32"/>
      <c r="U54" s="32"/>
      <c r="V54" s="32"/>
      <c r="W54" s="32"/>
      <c r="X54" s="32"/>
      <c r="Y54" s="32"/>
      <c r="Z54" s="32"/>
      <c r="AA54" s="32"/>
      <c r="AB54" s="34"/>
      <c r="AC54" s="32"/>
      <c r="AD54" s="32"/>
      <c r="AE54" s="32"/>
      <c r="AF54" s="32"/>
      <c r="AG54" s="32"/>
      <c r="AH54" s="32"/>
      <c r="AI54" s="32"/>
      <c r="AJ54" s="32"/>
      <c r="AK54" s="32"/>
      <c r="AL54" s="34"/>
      <c r="AM54" s="32"/>
      <c r="AN54" s="32"/>
      <c r="AO54" s="32"/>
      <c r="AP54" s="32"/>
      <c r="AQ54" s="32"/>
      <c r="AR54" s="32"/>
      <c r="AS54" s="32"/>
      <c r="AT54" s="32"/>
      <c r="AU54" s="32"/>
      <c r="AV54" s="34"/>
      <c r="AW54" s="32"/>
      <c r="AX54" s="32"/>
      <c r="AY54" s="32"/>
      <c r="AZ54" s="32"/>
      <c r="BA54" s="32"/>
      <c r="BB54" s="32"/>
      <c r="BC54" s="32"/>
      <c r="BD54" s="32"/>
      <c r="BE54" s="32"/>
      <c r="BF54" s="34"/>
      <c r="BG54" s="32"/>
      <c r="BH54" s="32"/>
      <c r="BI54" s="32"/>
      <c r="BJ54" s="32"/>
      <c r="BK54" s="32"/>
      <c r="BL54" s="32"/>
      <c r="BM54" s="32"/>
      <c r="BN54" s="32"/>
      <c r="BO54" s="32"/>
      <c r="BP54" s="34"/>
      <c r="BQ54" s="32"/>
      <c r="BR54" s="32"/>
      <c r="BS54" s="32"/>
      <c r="BT54" s="32"/>
      <c r="BU54" s="32"/>
      <c r="BV54" s="32"/>
      <c r="BW54" s="32"/>
      <c r="BX54" s="32"/>
      <c r="BY54" s="32"/>
      <c r="BZ54" s="34"/>
      <c r="CA54" s="32"/>
      <c r="CB54" s="32"/>
      <c r="CC54" s="32"/>
      <c r="CD54" s="32"/>
      <c r="CE54" s="32"/>
      <c r="CF54" s="32"/>
      <c r="CG54" s="32"/>
      <c r="CH54" s="32"/>
      <c r="CI54" s="32"/>
      <c r="CJ54" s="34"/>
      <c r="CK54" s="32"/>
      <c r="CL54" s="32"/>
      <c r="CM54" s="32"/>
      <c r="CN54" s="32"/>
      <c r="CO54" s="32"/>
      <c r="CP54" s="32"/>
      <c r="CQ54" s="32"/>
      <c r="CR54" s="32"/>
      <c r="CS54" s="32"/>
      <c r="CT54" s="34"/>
      <c r="CU54" s="32"/>
      <c r="CV54" s="32"/>
      <c r="CW54" s="32"/>
      <c r="CX54" s="32"/>
      <c r="CY54" s="32"/>
      <c r="CZ54" s="32"/>
      <c r="DA54" s="32"/>
      <c r="DB54" s="32"/>
      <c r="DC54" s="32"/>
      <c r="DD54" s="34"/>
      <c r="DE54" s="32"/>
      <c r="DF54" s="32"/>
      <c r="DG54" s="32"/>
      <c r="DH54" s="32"/>
      <c r="DI54" s="32"/>
      <c r="DJ54" s="32"/>
      <c r="DK54" s="32"/>
      <c r="DL54" s="32"/>
      <c r="DM54" s="32"/>
      <c r="DN54" s="34"/>
      <c r="DO54" s="32"/>
      <c r="DP54" s="32"/>
      <c r="DQ54" s="32"/>
      <c r="DR54" s="32"/>
      <c r="DS54" s="32"/>
      <c r="DT54" s="32"/>
      <c r="DU54" s="32"/>
      <c r="DV54" s="32"/>
      <c r="DW54" s="32"/>
      <c r="DX54" s="34"/>
      <c r="DY54" s="32"/>
      <c r="DZ54" s="32"/>
      <c r="EA54" s="32"/>
      <c r="EB54" s="32"/>
      <c r="EC54" s="32"/>
      <c r="ED54" s="32"/>
      <c r="EE54" s="32"/>
      <c r="EF54" s="32"/>
      <c r="EG54" s="32"/>
      <c r="EH54" s="34"/>
      <c r="EI54" s="32"/>
      <c r="EJ54" s="32"/>
      <c r="EK54" s="32"/>
      <c r="EL54" s="32"/>
      <c r="EM54" s="32"/>
      <c r="EN54" s="32"/>
      <c r="EO54" s="32"/>
      <c r="EP54" s="32"/>
      <c r="EQ54" s="32"/>
      <c r="ER54" s="34"/>
      <c r="ES54" s="32"/>
      <c r="ET54" s="32"/>
      <c r="EU54" s="32"/>
      <c r="EV54" s="32"/>
      <c r="EW54" s="32"/>
      <c r="EX54" s="32"/>
      <c r="EY54" s="32"/>
      <c r="EZ54" s="32"/>
      <c r="FA54" s="32"/>
      <c r="FB54" s="34"/>
      <c r="FC54" s="32"/>
      <c r="FD54" s="32"/>
      <c r="FE54" s="32"/>
      <c r="FF54" s="32"/>
      <c r="FG54" s="32"/>
      <c r="FH54" s="32"/>
      <c r="FI54" s="32"/>
      <c r="FJ54" s="32"/>
      <c r="FK54" s="32"/>
      <c r="FL54" s="34"/>
      <c r="FM54" s="32"/>
      <c r="FN54" s="32"/>
      <c r="FO54" s="32"/>
      <c r="FP54" s="32"/>
      <c r="FQ54" s="32"/>
      <c r="FR54" s="32"/>
      <c r="FS54" s="32"/>
      <c r="FT54" s="32"/>
      <c r="FU54" s="32"/>
      <c r="FV54" s="34"/>
      <c r="FW54" s="32"/>
      <c r="FX54" s="32"/>
      <c r="FY54" s="32"/>
      <c r="FZ54" s="32"/>
      <c r="GA54" s="32"/>
      <c r="GB54" s="32"/>
      <c r="GC54" s="32"/>
      <c r="GD54" s="32"/>
      <c r="GE54" s="33"/>
      <c r="GF54" s="21"/>
      <c r="GG54" s="114">
        <v>30</v>
      </c>
      <c r="GH54" s="114"/>
      <c r="GI54" s="115"/>
      <c r="GJ54" s="183"/>
      <c r="GK54" s="130"/>
      <c r="GL54" s="130"/>
      <c r="GM54" s="130"/>
      <c r="GN54" s="182"/>
      <c r="GO54" s="60"/>
    </row>
    <row r="55" spans="2:197" ht="5.0999999999999996" customHeight="1" thickTop="1" x14ac:dyDescent="0.25">
      <c r="B55" s="116">
        <v>0</v>
      </c>
      <c r="C55" s="117"/>
      <c r="D55" s="117"/>
      <c r="E55" s="101"/>
      <c r="F55" s="101"/>
      <c r="G55" s="5"/>
      <c r="H55" s="119">
        <v>0</v>
      </c>
      <c r="I55" s="120"/>
      <c r="J55" s="27"/>
      <c r="K55" s="28"/>
      <c r="L55" s="27"/>
      <c r="M55" s="28"/>
      <c r="N55" s="27"/>
      <c r="O55" s="28"/>
      <c r="P55" s="29"/>
      <c r="Q55" s="29"/>
      <c r="R55" s="119">
        <f>H55+5</f>
        <v>5</v>
      </c>
      <c r="S55" s="120"/>
      <c r="T55" s="27"/>
      <c r="U55" s="28"/>
      <c r="V55" s="27"/>
      <c r="W55" s="28"/>
      <c r="X55" s="27"/>
      <c r="Y55" s="28"/>
      <c r="Z55" s="29"/>
      <c r="AA55" s="29"/>
      <c r="AB55" s="119">
        <f>R55+5</f>
        <v>10</v>
      </c>
      <c r="AC55" s="120"/>
      <c r="AD55" s="27"/>
      <c r="AE55" s="28"/>
      <c r="AF55" s="27"/>
      <c r="AG55" s="28"/>
      <c r="AH55" s="27"/>
      <c r="AI55" s="28"/>
      <c r="AJ55" s="29"/>
      <c r="AK55" s="29"/>
      <c r="AL55" s="119">
        <f>AB55+5</f>
        <v>15</v>
      </c>
      <c r="AM55" s="120"/>
      <c r="AN55" s="27"/>
      <c r="AO55" s="28"/>
      <c r="AP55" s="27"/>
      <c r="AQ55" s="28"/>
      <c r="AR55" s="27"/>
      <c r="AS55" s="28"/>
      <c r="AT55" s="29"/>
      <c r="AU55" s="29"/>
      <c r="AV55" s="119">
        <f>AL55+5</f>
        <v>20</v>
      </c>
      <c r="AW55" s="120"/>
      <c r="AX55" s="27"/>
      <c r="AY55" s="28"/>
      <c r="AZ55" s="27"/>
      <c r="BA55" s="28"/>
      <c r="BB55" s="27"/>
      <c r="BC55" s="28"/>
      <c r="BD55" s="29"/>
      <c r="BE55" s="29"/>
      <c r="BF55" s="119">
        <f>AV55+5</f>
        <v>25</v>
      </c>
      <c r="BG55" s="120"/>
      <c r="BH55" s="27"/>
      <c r="BI55" s="28"/>
      <c r="BJ55" s="27"/>
      <c r="BK55" s="28"/>
      <c r="BL55" s="27"/>
      <c r="BM55" s="28"/>
      <c r="BN55" s="29"/>
      <c r="BO55" s="29"/>
      <c r="BP55" s="119">
        <f>BF55+5</f>
        <v>30</v>
      </c>
      <c r="BQ55" s="120"/>
      <c r="BR55" s="27"/>
      <c r="BS55" s="28"/>
      <c r="BT55" s="27"/>
      <c r="BU55" s="28"/>
      <c r="BV55" s="27"/>
      <c r="BW55" s="28"/>
      <c r="BX55" s="29"/>
      <c r="BY55" s="29"/>
      <c r="BZ55" s="119">
        <f>BP55+5</f>
        <v>35</v>
      </c>
      <c r="CA55" s="120"/>
      <c r="CB55" s="27"/>
      <c r="CC55" s="28"/>
      <c r="CD55" s="27"/>
      <c r="CE55" s="28"/>
      <c r="CF55" s="27"/>
      <c r="CG55" s="28"/>
      <c r="CH55" s="29"/>
      <c r="CI55" s="29"/>
      <c r="CJ55" s="119">
        <f>BZ55+5</f>
        <v>40</v>
      </c>
      <c r="CK55" s="120"/>
      <c r="CL55" s="27"/>
      <c r="CM55" s="28"/>
      <c r="CN55" s="27"/>
      <c r="CO55" s="28"/>
      <c r="CP55" s="27"/>
      <c r="CQ55" s="28"/>
      <c r="CR55" s="29"/>
      <c r="CS55" s="29"/>
      <c r="CT55" s="119">
        <f>CJ55+5</f>
        <v>45</v>
      </c>
      <c r="CU55" s="120"/>
      <c r="CV55" s="27"/>
      <c r="CW55" s="28"/>
      <c r="CX55" s="27"/>
      <c r="CY55" s="28"/>
      <c r="CZ55" s="27"/>
      <c r="DA55" s="28"/>
      <c r="DB55" s="29"/>
      <c r="DC55" s="29"/>
      <c r="DD55" s="119">
        <f>CT55+5</f>
        <v>50</v>
      </c>
      <c r="DE55" s="120"/>
      <c r="DF55" s="27"/>
      <c r="DG55" s="28"/>
      <c r="DH55" s="27"/>
      <c r="DI55" s="28"/>
      <c r="DJ55" s="27"/>
      <c r="DK55" s="28"/>
      <c r="DL55" s="29"/>
      <c r="DM55" s="29"/>
      <c r="DN55" s="119">
        <f>DD55+5</f>
        <v>55</v>
      </c>
      <c r="DO55" s="120"/>
      <c r="DP55" s="27"/>
      <c r="DQ55" s="28"/>
      <c r="DR55" s="27"/>
      <c r="DS55" s="28"/>
      <c r="DT55" s="27"/>
      <c r="DU55" s="28"/>
      <c r="DV55" s="29"/>
      <c r="DW55" s="29"/>
      <c r="DX55" s="119">
        <f>DN55+5</f>
        <v>60</v>
      </c>
      <c r="DY55" s="120"/>
      <c r="DZ55" s="27"/>
      <c r="EA55" s="28"/>
      <c r="EB55" s="27"/>
      <c r="EC55" s="28"/>
      <c r="ED55" s="27"/>
      <c r="EE55" s="28"/>
      <c r="EF55" s="29"/>
      <c r="EG55" s="29"/>
      <c r="EH55" s="119">
        <f>DX55+5</f>
        <v>65</v>
      </c>
      <c r="EI55" s="120"/>
      <c r="EJ55" s="27"/>
      <c r="EK55" s="28"/>
      <c r="EL55" s="27"/>
      <c r="EM55" s="28"/>
      <c r="EN55" s="27"/>
      <c r="EO55" s="28"/>
      <c r="EP55" s="29"/>
      <c r="EQ55" s="29"/>
      <c r="ER55" s="119">
        <f>EH55+5</f>
        <v>70</v>
      </c>
      <c r="ES55" s="120"/>
      <c r="ET55" s="27"/>
      <c r="EU55" s="28"/>
      <c r="EV55" s="27"/>
      <c r="EW55" s="28"/>
      <c r="EX55" s="27"/>
      <c r="EY55" s="28"/>
      <c r="EZ55" s="29"/>
      <c r="FA55" s="29"/>
      <c r="FB55" s="119">
        <f>ER55+5</f>
        <v>75</v>
      </c>
      <c r="FC55" s="120"/>
      <c r="FD55" s="27"/>
      <c r="FE55" s="28"/>
      <c r="FF55" s="27"/>
      <c r="FG55" s="28"/>
      <c r="FH55" s="27"/>
      <c r="FI55" s="28"/>
      <c r="FJ55" s="29"/>
      <c r="FK55" s="29"/>
      <c r="FL55" s="119">
        <f>FB55+5</f>
        <v>80</v>
      </c>
      <c r="FM55" s="120"/>
      <c r="FN55" s="27"/>
      <c r="FO55" s="28"/>
      <c r="FP55" s="27"/>
      <c r="FQ55" s="28"/>
      <c r="FR55" s="27"/>
      <c r="FS55" s="28"/>
      <c r="FT55" s="29"/>
      <c r="FU55" s="29"/>
      <c r="FV55" s="119">
        <f>FL55+5</f>
        <v>85</v>
      </c>
      <c r="FW55" s="120"/>
      <c r="FX55" s="27"/>
      <c r="FY55" s="28"/>
      <c r="FZ55" s="27"/>
      <c r="GA55" s="28"/>
      <c r="GB55" s="27"/>
      <c r="GC55" s="28"/>
      <c r="GD55" s="29"/>
      <c r="GE55" s="29"/>
      <c r="GF55" s="119">
        <f>FV55+5</f>
        <v>90</v>
      </c>
      <c r="GG55" s="120"/>
      <c r="GK55" s="132" t="str">
        <f>IF(N54&lt;&gt;"",IF(GJ54=GJ20,"→",IF(GJ54&gt;GJ345,"↗","↘")),"")</f>
        <v/>
      </c>
      <c r="GL55" s="133"/>
      <c r="GM55" s="134"/>
      <c r="GN55" s="14"/>
    </row>
    <row r="56" spans="2:197" ht="5.0999999999999996" customHeight="1" x14ac:dyDescent="0.25">
      <c r="B56" s="118"/>
      <c r="C56" s="101"/>
      <c r="D56" s="101"/>
      <c r="E56" s="101"/>
      <c r="F56" s="101"/>
      <c r="G56" s="5"/>
      <c r="H56" s="121"/>
      <c r="I56" s="122"/>
      <c r="J56" s="29"/>
      <c r="K56" s="29"/>
      <c r="L56" s="29"/>
      <c r="M56" s="29"/>
      <c r="N56" s="29"/>
      <c r="O56" s="29"/>
      <c r="P56" s="29"/>
      <c r="Q56" s="29"/>
      <c r="R56" s="121"/>
      <c r="S56" s="122"/>
      <c r="T56" s="29"/>
      <c r="U56" s="29"/>
      <c r="V56" s="29"/>
      <c r="W56" s="29"/>
      <c r="X56" s="29"/>
      <c r="Y56" s="29"/>
      <c r="Z56" s="29"/>
      <c r="AA56" s="29"/>
      <c r="AB56" s="121"/>
      <c r="AC56" s="122"/>
      <c r="AD56" s="29"/>
      <c r="AE56" s="29"/>
      <c r="AF56" s="29"/>
      <c r="AG56" s="29"/>
      <c r="AH56" s="29"/>
      <c r="AI56" s="29"/>
      <c r="AJ56" s="29"/>
      <c r="AK56" s="29"/>
      <c r="AL56" s="121"/>
      <c r="AM56" s="122"/>
      <c r="AN56" s="29"/>
      <c r="AO56" s="29"/>
      <c r="AP56" s="29"/>
      <c r="AQ56" s="29"/>
      <c r="AR56" s="29"/>
      <c r="AS56" s="29"/>
      <c r="AT56" s="29"/>
      <c r="AU56" s="29"/>
      <c r="AV56" s="121"/>
      <c r="AW56" s="122"/>
      <c r="AX56" s="29"/>
      <c r="AY56" s="29"/>
      <c r="AZ56" s="29"/>
      <c r="BA56" s="29"/>
      <c r="BB56" s="29"/>
      <c r="BC56" s="29"/>
      <c r="BD56" s="29"/>
      <c r="BE56" s="29"/>
      <c r="BF56" s="121"/>
      <c r="BG56" s="122"/>
      <c r="BH56" s="29"/>
      <c r="BI56" s="29"/>
      <c r="BJ56" s="29"/>
      <c r="BK56" s="29"/>
      <c r="BL56" s="29"/>
      <c r="BM56" s="29"/>
      <c r="BN56" s="29"/>
      <c r="BO56" s="29"/>
      <c r="BP56" s="121"/>
      <c r="BQ56" s="122"/>
      <c r="BR56" s="29"/>
      <c r="BS56" s="29"/>
      <c r="BT56" s="29"/>
      <c r="BU56" s="29"/>
      <c r="BV56" s="29"/>
      <c r="BW56" s="29"/>
      <c r="BX56" s="29"/>
      <c r="BY56" s="29"/>
      <c r="BZ56" s="121"/>
      <c r="CA56" s="122"/>
      <c r="CB56" s="29"/>
      <c r="CC56" s="29"/>
      <c r="CD56" s="29"/>
      <c r="CE56" s="29"/>
      <c r="CF56" s="29"/>
      <c r="CG56" s="29"/>
      <c r="CH56" s="29"/>
      <c r="CI56" s="29"/>
      <c r="CJ56" s="121"/>
      <c r="CK56" s="122"/>
      <c r="CL56" s="29"/>
      <c r="CM56" s="29"/>
      <c r="CN56" s="29"/>
      <c r="CO56" s="29"/>
      <c r="CP56" s="29"/>
      <c r="CQ56" s="29"/>
      <c r="CR56" s="29"/>
      <c r="CS56" s="29"/>
      <c r="CT56" s="121"/>
      <c r="CU56" s="122"/>
      <c r="CV56" s="29"/>
      <c r="CW56" s="29"/>
      <c r="CX56" s="29"/>
      <c r="CY56" s="29"/>
      <c r="CZ56" s="29"/>
      <c r="DA56" s="29"/>
      <c r="DB56" s="29"/>
      <c r="DC56" s="29"/>
      <c r="DD56" s="121"/>
      <c r="DE56" s="122"/>
      <c r="DF56" s="29"/>
      <c r="DG56" s="29"/>
      <c r="DH56" s="29"/>
      <c r="DI56" s="29"/>
      <c r="DJ56" s="29"/>
      <c r="DK56" s="29"/>
      <c r="DL56" s="29"/>
      <c r="DM56" s="29"/>
      <c r="DN56" s="121"/>
      <c r="DO56" s="122"/>
      <c r="DP56" s="29"/>
      <c r="DQ56" s="29"/>
      <c r="DR56" s="29"/>
      <c r="DS56" s="29"/>
      <c r="DT56" s="29"/>
      <c r="DU56" s="29"/>
      <c r="DV56" s="29"/>
      <c r="DW56" s="29"/>
      <c r="DX56" s="121"/>
      <c r="DY56" s="122"/>
      <c r="DZ56" s="29"/>
      <c r="EA56" s="29"/>
      <c r="EB56" s="29"/>
      <c r="EC56" s="29"/>
      <c r="ED56" s="29"/>
      <c r="EE56" s="29"/>
      <c r="EF56" s="29"/>
      <c r="EG56" s="29"/>
      <c r="EH56" s="121"/>
      <c r="EI56" s="122"/>
      <c r="EJ56" s="29"/>
      <c r="EK56" s="29"/>
      <c r="EL56" s="29"/>
      <c r="EM56" s="29"/>
      <c r="EN56" s="29"/>
      <c r="EO56" s="29"/>
      <c r="EP56" s="29"/>
      <c r="EQ56" s="29"/>
      <c r="ER56" s="121"/>
      <c r="ES56" s="122"/>
      <c r="ET56" s="29"/>
      <c r="EU56" s="29"/>
      <c r="EV56" s="29"/>
      <c r="EW56" s="29"/>
      <c r="EX56" s="29"/>
      <c r="EY56" s="29"/>
      <c r="EZ56" s="29"/>
      <c r="FA56" s="29"/>
      <c r="FB56" s="121"/>
      <c r="FC56" s="122"/>
      <c r="FD56" s="29"/>
      <c r="FE56" s="29"/>
      <c r="FF56" s="29"/>
      <c r="FG56" s="29"/>
      <c r="FH56" s="29"/>
      <c r="FI56" s="29"/>
      <c r="FJ56" s="29"/>
      <c r="FK56" s="29"/>
      <c r="FL56" s="121"/>
      <c r="FM56" s="122"/>
      <c r="FN56" s="29"/>
      <c r="FO56" s="29"/>
      <c r="FP56" s="29"/>
      <c r="FQ56" s="29"/>
      <c r="FR56" s="29"/>
      <c r="FS56" s="29"/>
      <c r="FT56" s="29"/>
      <c r="FU56" s="29"/>
      <c r="FV56" s="121"/>
      <c r="FW56" s="122"/>
      <c r="FX56" s="29"/>
      <c r="FY56" s="29"/>
      <c r="FZ56" s="29"/>
      <c r="GA56" s="29"/>
      <c r="GB56" s="29"/>
      <c r="GC56" s="29"/>
      <c r="GD56" s="29"/>
      <c r="GE56" s="29"/>
      <c r="GF56" s="121"/>
      <c r="GG56" s="122"/>
      <c r="GK56" s="135"/>
      <c r="GL56" s="99"/>
      <c r="GM56" s="136"/>
      <c r="GN56" s="14"/>
    </row>
    <row r="57" spans="2:197" s="75" customFormat="1" ht="20.100000000000001" hidden="1" customHeight="1" x14ac:dyDescent="0.25">
      <c r="B57" s="76"/>
      <c r="C57" s="77"/>
      <c r="D57" s="77"/>
      <c r="E57" s="77"/>
      <c r="F57" s="77"/>
      <c r="G57" s="78"/>
      <c r="H57" s="78"/>
      <c r="I57" s="78"/>
      <c r="J57" s="78"/>
      <c r="K57" s="78"/>
      <c r="L57" s="78"/>
      <c r="M57" s="78"/>
      <c r="N57" s="78">
        <f t="shared" ref="N57:AS57" si="109">IF(X54&lt;&gt;"",M57+N54,M57)</f>
        <v>0</v>
      </c>
      <c r="O57" s="78">
        <f t="shared" si="109"/>
        <v>0</v>
      </c>
      <c r="P57" s="78">
        <f t="shared" si="109"/>
        <v>0</v>
      </c>
      <c r="Q57" s="78">
        <f t="shared" si="109"/>
        <v>0</v>
      </c>
      <c r="R57" s="78">
        <f t="shared" si="109"/>
        <v>0</v>
      </c>
      <c r="S57" s="78">
        <f t="shared" si="109"/>
        <v>0</v>
      </c>
      <c r="T57" s="78">
        <f t="shared" si="109"/>
        <v>0</v>
      </c>
      <c r="U57" s="78">
        <f t="shared" si="109"/>
        <v>0</v>
      </c>
      <c r="V57" s="78">
        <f t="shared" si="109"/>
        <v>0</v>
      </c>
      <c r="W57" s="78">
        <f t="shared" si="109"/>
        <v>0</v>
      </c>
      <c r="X57" s="78">
        <f t="shared" si="109"/>
        <v>0</v>
      </c>
      <c r="Y57" s="78">
        <f t="shared" si="109"/>
        <v>0</v>
      </c>
      <c r="Z57" s="78">
        <f t="shared" si="109"/>
        <v>0</v>
      </c>
      <c r="AA57" s="78">
        <f t="shared" si="109"/>
        <v>0</v>
      </c>
      <c r="AB57" s="78">
        <f t="shared" si="109"/>
        <v>0</v>
      </c>
      <c r="AC57" s="78">
        <f t="shared" si="109"/>
        <v>0</v>
      </c>
      <c r="AD57" s="78">
        <f t="shared" si="109"/>
        <v>0</v>
      </c>
      <c r="AE57" s="78">
        <f t="shared" si="109"/>
        <v>0</v>
      </c>
      <c r="AF57" s="78">
        <f t="shared" si="109"/>
        <v>0</v>
      </c>
      <c r="AG57" s="78">
        <f t="shared" si="109"/>
        <v>0</v>
      </c>
      <c r="AH57" s="78">
        <f t="shared" si="109"/>
        <v>0</v>
      </c>
      <c r="AI57" s="78">
        <f t="shared" si="109"/>
        <v>0</v>
      </c>
      <c r="AJ57" s="78">
        <f t="shared" si="109"/>
        <v>0</v>
      </c>
      <c r="AK57" s="78">
        <f t="shared" si="109"/>
        <v>0</v>
      </c>
      <c r="AL57" s="78">
        <f t="shared" si="109"/>
        <v>0</v>
      </c>
      <c r="AM57" s="78">
        <f t="shared" si="109"/>
        <v>0</v>
      </c>
      <c r="AN57" s="78">
        <f t="shared" si="109"/>
        <v>0</v>
      </c>
      <c r="AO57" s="78">
        <f t="shared" si="109"/>
        <v>0</v>
      </c>
      <c r="AP57" s="78">
        <f t="shared" si="109"/>
        <v>0</v>
      </c>
      <c r="AQ57" s="78">
        <f t="shared" si="109"/>
        <v>0</v>
      </c>
      <c r="AR57" s="78">
        <f t="shared" si="109"/>
        <v>0</v>
      </c>
      <c r="AS57" s="78">
        <f t="shared" si="109"/>
        <v>0</v>
      </c>
      <c r="AT57" s="78">
        <f t="shared" ref="AT57:BY57" si="110">IF(BD54&lt;&gt;"",AS57+AT54,AS57)</f>
        <v>0</v>
      </c>
      <c r="AU57" s="78">
        <f t="shared" si="110"/>
        <v>0</v>
      </c>
      <c r="AV57" s="78">
        <f t="shared" si="110"/>
        <v>0</v>
      </c>
      <c r="AW57" s="78">
        <f t="shared" si="110"/>
        <v>0</v>
      </c>
      <c r="AX57" s="78">
        <f t="shared" si="110"/>
        <v>0</v>
      </c>
      <c r="AY57" s="78">
        <f t="shared" si="110"/>
        <v>0</v>
      </c>
      <c r="AZ57" s="78">
        <f t="shared" si="110"/>
        <v>0</v>
      </c>
      <c r="BA57" s="78">
        <f t="shared" si="110"/>
        <v>0</v>
      </c>
      <c r="BB57" s="78">
        <f t="shared" si="110"/>
        <v>0</v>
      </c>
      <c r="BC57" s="78">
        <f t="shared" si="110"/>
        <v>0</v>
      </c>
      <c r="BD57" s="78">
        <f t="shared" si="110"/>
        <v>0</v>
      </c>
      <c r="BE57" s="78">
        <f t="shared" si="110"/>
        <v>0</v>
      </c>
      <c r="BF57" s="78">
        <f t="shared" si="110"/>
        <v>0</v>
      </c>
      <c r="BG57" s="78">
        <f t="shared" si="110"/>
        <v>0</v>
      </c>
      <c r="BH57" s="78">
        <f t="shared" si="110"/>
        <v>0</v>
      </c>
      <c r="BI57" s="78">
        <f t="shared" si="110"/>
        <v>0</v>
      </c>
      <c r="BJ57" s="78">
        <f t="shared" si="110"/>
        <v>0</v>
      </c>
      <c r="BK57" s="78">
        <f t="shared" si="110"/>
        <v>0</v>
      </c>
      <c r="BL57" s="78">
        <f t="shared" si="110"/>
        <v>0</v>
      </c>
      <c r="BM57" s="78">
        <f t="shared" si="110"/>
        <v>0</v>
      </c>
      <c r="BN57" s="78">
        <f t="shared" si="110"/>
        <v>0</v>
      </c>
      <c r="BO57" s="78">
        <f t="shared" si="110"/>
        <v>0</v>
      </c>
      <c r="BP57" s="78">
        <f t="shared" si="110"/>
        <v>0</v>
      </c>
      <c r="BQ57" s="78">
        <f t="shared" si="110"/>
        <v>0</v>
      </c>
      <c r="BR57" s="78">
        <f t="shared" si="110"/>
        <v>0</v>
      </c>
      <c r="BS57" s="78">
        <f t="shared" si="110"/>
        <v>0</v>
      </c>
      <c r="BT57" s="78">
        <f t="shared" si="110"/>
        <v>0</v>
      </c>
      <c r="BU57" s="78">
        <f t="shared" si="110"/>
        <v>0</v>
      </c>
      <c r="BV57" s="78">
        <f t="shared" si="110"/>
        <v>0</v>
      </c>
      <c r="BW57" s="78">
        <f t="shared" si="110"/>
        <v>0</v>
      </c>
      <c r="BX57" s="78">
        <f t="shared" si="110"/>
        <v>0</v>
      </c>
      <c r="BY57" s="78">
        <f t="shared" si="110"/>
        <v>0</v>
      </c>
      <c r="BZ57" s="78">
        <f t="shared" ref="BZ57:DE57" si="111">IF(CJ54&lt;&gt;"",BY57+BZ54,BY57)</f>
        <v>0</v>
      </c>
      <c r="CA57" s="78">
        <f t="shared" si="111"/>
        <v>0</v>
      </c>
      <c r="CB57" s="78">
        <f t="shared" si="111"/>
        <v>0</v>
      </c>
      <c r="CC57" s="78">
        <f t="shared" si="111"/>
        <v>0</v>
      </c>
      <c r="CD57" s="78">
        <f t="shared" si="111"/>
        <v>0</v>
      </c>
      <c r="CE57" s="78">
        <f t="shared" si="111"/>
        <v>0</v>
      </c>
      <c r="CF57" s="78">
        <f t="shared" si="111"/>
        <v>0</v>
      </c>
      <c r="CG57" s="78">
        <f t="shared" si="111"/>
        <v>0</v>
      </c>
      <c r="CH57" s="78">
        <f t="shared" si="111"/>
        <v>0</v>
      </c>
      <c r="CI57" s="78">
        <f t="shared" si="111"/>
        <v>0</v>
      </c>
      <c r="CJ57" s="78">
        <f t="shared" si="111"/>
        <v>0</v>
      </c>
      <c r="CK57" s="78">
        <f t="shared" si="111"/>
        <v>0</v>
      </c>
      <c r="CL57" s="78">
        <f t="shared" si="111"/>
        <v>0</v>
      </c>
      <c r="CM57" s="78">
        <f t="shared" si="111"/>
        <v>0</v>
      </c>
      <c r="CN57" s="78">
        <f t="shared" si="111"/>
        <v>0</v>
      </c>
      <c r="CO57" s="78">
        <f t="shared" si="111"/>
        <v>0</v>
      </c>
      <c r="CP57" s="78">
        <f t="shared" si="111"/>
        <v>0</v>
      </c>
      <c r="CQ57" s="78">
        <f t="shared" si="111"/>
        <v>0</v>
      </c>
      <c r="CR57" s="78">
        <f t="shared" si="111"/>
        <v>0</v>
      </c>
      <c r="CS57" s="78">
        <f t="shared" si="111"/>
        <v>0</v>
      </c>
      <c r="CT57" s="78">
        <f t="shared" si="111"/>
        <v>0</v>
      </c>
      <c r="CU57" s="78">
        <f t="shared" si="111"/>
        <v>0</v>
      </c>
      <c r="CV57" s="78">
        <f t="shared" si="111"/>
        <v>0</v>
      </c>
      <c r="CW57" s="78">
        <f t="shared" si="111"/>
        <v>0</v>
      </c>
      <c r="CX57" s="78">
        <f t="shared" si="111"/>
        <v>0</v>
      </c>
      <c r="CY57" s="78">
        <f t="shared" si="111"/>
        <v>0</v>
      </c>
      <c r="CZ57" s="78">
        <f t="shared" si="111"/>
        <v>0</v>
      </c>
      <c r="DA57" s="78">
        <f t="shared" si="111"/>
        <v>0</v>
      </c>
      <c r="DB57" s="78">
        <f t="shared" si="111"/>
        <v>0</v>
      </c>
      <c r="DC57" s="78">
        <f t="shared" si="111"/>
        <v>0</v>
      </c>
      <c r="DD57" s="78">
        <f t="shared" si="111"/>
        <v>0</v>
      </c>
      <c r="DE57" s="78">
        <f t="shared" si="111"/>
        <v>0</v>
      </c>
      <c r="DF57" s="78">
        <f t="shared" ref="DF57:EK57" si="112">IF(DP54&lt;&gt;"",DE57+DF54,DE57)</f>
        <v>0</v>
      </c>
      <c r="DG57" s="78">
        <f t="shared" si="112"/>
        <v>0</v>
      </c>
      <c r="DH57" s="78">
        <f t="shared" si="112"/>
        <v>0</v>
      </c>
      <c r="DI57" s="78">
        <f t="shared" si="112"/>
        <v>0</v>
      </c>
      <c r="DJ57" s="78">
        <f t="shared" si="112"/>
        <v>0</v>
      </c>
      <c r="DK57" s="78">
        <f t="shared" si="112"/>
        <v>0</v>
      </c>
      <c r="DL57" s="78">
        <f t="shared" si="112"/>
        <v>0</v>
      </c>
      <c r="DM57" s="78">
        <f t="shared" si="112"/>
        <v>0</v>
      </c>
      <c r="DN57" s="78">
        <f t="shared" si="112"/>
        <v>0</v>
      </c>
      <c r="DO57" s="78">
        <f t="shared" si="112"/>
        <v>0</v>
      </c>
      <c r="DP57" s="78">
        <f t="shared" si="112"/>
        <v>0</v>
      </c>
      <c r="DQ57" s="78">
        <f t="shared" si="112"/>
        <v>0</v>
      </c>
      <c r="DR57" s="78">
        <f t="shared" si="112"/>
        <v>0</v>
      </c>
      <c r="DS57" s="78">
        <f t="shared" si="112"/>
        <v>0</v>
      </c>
      <c r="DT57" s="78">
        <f t="shared" si="112"/>
        <v>0</v>
      </c>
      <c r="DU57" s="78">
        <f t="shared" si="112"/>
        <v>0</v>
      </c>
      <c r="DV57" s="78">
        <f t="shared" si="112"/>
        <v>0</v>
      </c>
      <c r="DW57" s="78">
        <f t="shared" si="112"/>
        <v>0</v>
      </c>
      <c r="DX57" s="78">
        <f t="shared" si="112"/>
        <v>0</v>
      </c>
      <c r="DY57" s="78">
        <f t="shared" si="112"/>
        <v>0</v>
      </c>
      <c r="DZ57" s="78">
        <f t="shared" si="112"/>
        <v>0</v>
      </c>
      <c r="EA57" s="78">
        <f t="shared" si="112"/>
        <v>0</v>
      </c>
      <c r="EB57" s="78">
        <f t="shared" si="112"/>
        <v>0</v>
      </c>
      <c r="EC57" s="78">
        <f t="shared" si="112"/>
        <v>0</v>
      </c>
      <c r="ED57" s="78">
        <f t="shared" si="112"/>
        <v>0</v>
      </c>
      <c r="EE57" s="78">
        <f t="shared" si="112"/>
        <v>0</v>
      </c>
      <c r="EF57" s="78">
        <f t="shared" si="112"/>
        <v>0</v>
      </c>
      <c r="EG57" s="78">
        <f t="shared" si="112"/>
        <v>0</v>
      </c>
      <c r="EH57" s="78">
        <f t="shared" si="112"/>
        <v>0</v>
      </c>
      <c r="EI57" s="78">
        <f t="shared" si="112"/>
        <v>0</v>
      </c>
      <c r="EJ57" s="78">
        <f t="shared" si="112"/>
        <v>0</v>
      </c>
      <c r="EK57" s="78">
        <f t="shared" si="112"/>
        <v>0</v>
      </c>
      <c r="EL57" s="78">
        <f t="shared" ref="EL57:FQ57" si="113">IF(EV54&lt;&gt;"",EK57+EL54,EK57)</f>
        <v>0</v>
      </c>
      <c r="EM57" s="78">
        <f t="shared" si="113"/>
        <v>0</v>
      </c>
      <c r="EN57" s="78">
        <f t="shared" si="113"/>
        <v>0</v>
      </c>
      <c r="EO57" s="78">
        <f t="shared" si="113"/>
        <v>0</v>
      </c>
      <c r="EP57" s="78">
        <f t="shared" si="113"/>
        <v>0</v>
      </c>
      <c r="EQ57" s="78">
        <f t="shared" si="113"/>
        <v>0</v>
      </c>
      <c r="ER57" s="78">
        <f t="shared" si="113"/>
        <v>0</v>
      </c>
      <c r="ES57" s="78">
        <f t="shared" si="113"/>
        <v>0</v>
      </c>
      <c r="ET57" s="78">
        <f t="shared" si="113"/>
        <v>0</v>
      </c>
      <c r="EU57" s="78">
        <f t="shared" si="113"/>
        <v>0</v>
      </c>
      <c r="EV57" s="78">
        <f t="shared" si="113"/>
        <v>0</v>
      </c>
      <c r="EW57" s="78">
        <f t="shared" si="113"/>
        <v>0</v>
      </c>
      <c r="EX57" s="78">
        <f t="shared" si="113"/>
        <v>0</v>
      </c>
      <c r="EY57" s="78">
        <f t="shared" si="113"/>
        <v>0</v>
      </c>
      <c r="EZ57" s="78">
        <f t="shared" si="113"/>
        <v>0</v>
      </c>
      <c r="FA57" s="78">
        <f t="shared" si="113"/>
        <v>0</v>
      </c>
      <c r="FB57" s="78">
        <f t="shared" si="113"/>
        <v>0</v>
      </c>
      <c r="FC57" s="78">
        <f t="shared" si="113"/>
        <v>0</v>
      </c>
      <c r="FD57" s="78">
        <f t="shared" si="113"/>
        <v>0</v>
      </c>
      <c r="FE57" s="78">
        <f t="shared" si="113"/>
        <v>0</v>
      </c>
      <c r="FF57" s="78">
        <f t="shared" si="113"/>
        <v>0</v>
      </c>
      <c r="FG57" s="78">
        <f t="shared" si="113"/>
        <v>0</v>
      </c>
      <c r="FH57" s="78">
        <f t="shared" si="113"/>
        <v>0</v>
      </c>
      <c r="FI57" s="78">
        <f t="shared" si="113"/>
        <v>0</v>
      </c>
      <c r="FJ57" s="78">
        <f t="shared" si="113"/>
        <v>0</v>
      </c>
      <c r="FK57" s="78">
        <f t="shared" si="113"/>
        <v>0</v>
      </c>
      <c r="FL57" s="78">
        <f t="shared" si="113"/>
        <v>0</v>
      </c>
      <c r="FM57" s="78">
        <f t="shared" si="113"/>
        <v>0</v>
      </c>
      <c r="FN57" s="78">
        <f t="shared" si="113"/>
        <v>0</v>
      </c>
      <c r="FO57" s="78">
        <f t="shared" si="113"/>
        <v>0</v>
      </c>
      <c r="FP57" s="78">
        <f t="shared" si="113"/>
        <v>0</v>
      </c>
      <c r="FQ57" s="78">
        <f t="shared" si="113"/>
        <v>0</v>
      </c>
      <c r="FR57" s="78">
        <f t="shared" ref="FR57:GW57" si="114">IF(GB54&lt;&gt;"",FQ57+FR54,FQ57)</f>
        <v>0</v>
      </c>
      <c r="FS57" s="78">
        <f t="shared" si="114"/>
        <v>0</v>
      </c>
      <c r="FT57" s="78">
        <f t="shared" si="114"/>
        <v>0</v>
      </c>
      <c r="FU57" s="78">
        <f t="shared" si="114"/>
        <v>0</v>
      </c>
      <c r="FV57" s="78"/>
      <c r="FW57" s="78"/>
      <c r="FX57" s="78"/>
      <c r="FY57" s="78"/>
      <c r="FZ57" s="78"/>
      <c r="GA57" s="78"/>
      <c r="GB57" s="78"/>
      <c r="GC57" s="78"/>
      <c r="GD57" s="78"/>
      <c r="GE57" s="78"/>
      <c r="GF57" s="78"/>
      <c r="GG57" s="78"/>
      <c r="GM57" s="78"/>
      <c r="GN57" s="79"/>
    </row>
    <row r="58" spans="2:197" s="75" customFormat="1" ht="20.100000000000001" hidden="1" customHeight="1" x14ac:dyDescent="0.25">
      <c r="B58" s="76"/>
      <c r="C58" s="77"/>
      <c r="D58" s="77"/>
      <c r="E58" s="77"/>
      <c r="F58" s="77"/>
      <c r="G58" s="78"/>
      <c r="H58" s="78"/>
      <c r="I58" s="78"/>
      <c r="J58" s="78"/>
      <c r="K58" s="78"/>
      <c r="L58" s="78"/>
      <c r="M58" s="78"/>
      <c r="N58" s="78">
        <f t="shared" ref="N58:AS58" si="115">IF(X54&lt;&gt;"",M58+1,M58)</f>
        <v>0</v>
      </c>
      <c r="O58" s="78">
        <f t="shared" si="115"/>
        <v>0</v>
      </c>
      <c r="P58" s="78">
        <f t="shared" si="115"/>
        <v>0</v>
      </c>
      <c r="Q58" s="78">
        <f t="shared" si="115"/>
        <v>0</v>
      </c>
      <c r="R58" s="78">
        <f t="shared" si="115"/>
        <v>0</v>
      </c>
      <c r="S58" s="78">
        <f t="shared" si="115"/>
        <v>0</v>
      </c>
      <c r="T58" s="78">
        <f t="shared" si="115"/>
        <v>0</v>
      </c>
      <c r="U58" s="78">
        <f t="shared" si="115"/>
        <v>0</v>
      </c>
      <c r="V58" s="78">
        <f t="shared" si="115"/>
        <v>0</v>
      </c>
      <c r="W58" s="78">
        <f t="shared" si="115"/>
        <v>0</v>
      </c>
      <c r="X58" s="78">
        <f t="shared" si="115"/>
        <v>0</v>
      </c>
      <c r="Y58" s="78">
        <f t="shared" si="115"/>
        <v>0</v>
      </c>
      <c r="Z58" s="78">
        <f t="shared" si="115"/>
        <v>0</v>
      </c>
      <c r="AA58" s="78">
        <f t="shared" si="115"/>
        <v>0</v>
      </c>
      <c r="AB58" s="78">
        <f t="shared" si="115"/>
        <v>0</v>
      </c>
      <c r="AC58" s="78">
        <f t="shared" si="115"/>
        <v>0</v>
      </c>
      <c r="AD58" s="78">
        <f t="shared" si="115"/>
        <v>0</v>
      </c>
      <c r="AE58" s="78">
        <f t="shared" si="115"/>
        <v>0</v>
      </c>
      <c r="AF58" s="78">
        <f t="shared" si="115"/>
        <v>0</v>
      </c>
      <c r="AG58" s="78">
        <f t="shared" si="115"/>
        <v>0</v>
      </c>
      <c r="AH58" s="78">
        <f t="shared" si="115"/>
        <v>0</v>
      </c>
      <c r="AI58" s="78">
        <f t="shared" si="115"/>
        <v>0</v>
      </c>
      <c r="AJ58" s="78">
        <f t="shared" si="115"/>
        <v>0</v>
      </c>
      <c r="AK58" s="78">
        <f t="shared" si="115"/>
        <v>0</v>
      </c>
      <c r="AL58" s="78">
        <f t="shared" si="115"/>
        <v>0</v>
      </c>
      <c r="AM58" s="78">
        <f t="shared" si="115"/>
        <v>0</v>
      </c>
      <c r="AN58" s="78">
        <f t="shared" si="115"/>
        <v>0</v>
      </c>
      <c r="AO58" s="78">
        <f t="shared" si="115"/>
        <v>0</v>
      </c>
      <c r="AP58" s="78">
        <f t="shared" si="115"/>
        <v>0</v>
      </c>
      <c r="AQ58" s="78">
        <f t="shared" si="115"/>
        <v>0</v>
      </c>
      <c r="AR58" s="78">
        <f t="shared" si="115"/>
        <v>0</v>
      </c>
      <c r="AS58" s="78">
        <f t="shared" si="115"/>
        <v>0</v>
      </c>
      <c r="AT58" s="78">
        <f t="shared" ref="AT58:BY58" si="116">IF(BD54&lt;&gt;"",AS58+1,AS58)</f>
        <v>0</v>
      </c>
      <c r="AU58" s="78">
        <f t="shared" si="116"/>
        <v>0</v>
      </c>
      <c r="AV58" s="78">
        <f t="shared" si="116"/>
        <v>0</v>
      </c>
      <c r="AW58" s="78">
        <f t="shared" si="116"/>
        <v>0</v>
      </c>
      <c r="AX58" s="78">
        <f t="shared" si="116"/>
        <v>0</v>
      </c>
      <c r="AY58" s="78">
        <f t="shared" si="116"/>
        <v>0</v>
      </c>
      <c r="AZ58" s="78">
        <f t="shared" si="116"/>
        <v>0</v>
      </c>
      <c r="BA58" s="78">
        <f t="shared" si="116"/>
        <v>0</v>
      </c>
      <c r="BB58" s="78">
        <f t="shared" si="116"/>
        <v>0</v>
      </c>
      <c r="BC58" s="78">
        <f t="shared" si="116"/>
        <v>0</v>
      </c>
      <c r="BD58" s="78">
        <f t="shared" si="116"/>
        <v>0</v>
      </c>
      <c r="BE58" s="78">
        <f t="shared" si="116"/>
        <v>0</v>
      </c>
      <c r="BF58" s="78">
        <f t="shared" si="116"/>
        <v>0</v>
      </c>
      <c r="BG58" s="78">
        <f t="shared" si="116"/>
        <v>0</v>
      </c>
      <c r="BH58" s="78">
        <f t="shared" si="116"/>
        <v>0</v>
      </c>
      <c r="BI58" s="78">
        <f t="shared" si="116"/>
        <v>0</v>
      </c>
      <c r="BJ58" s="78">
        <f t="shared" si="116"/>
        <v>0</v>
      </c>
      <c r="BK58" s="78">
        <f t="shared" si="116"/>
        <v>0</v>
      </c>
      <c r="BL58" s="78">
        <f t="shared" si="116"/>
        <v>0</v>
      </c>
      <c r="BM58" s="78">
        <f t="shared" si="116"/>
        <v>0</v>
      </c>
      <c r="BN58" s="78">
        <f t="shared" si="116"/>
        <v>0</v>
      </c>
      <c r="BO58" s="78">
        <f t="shared" si="116"/>
        <v>0</v>
      </c>
      <c r="BP58" s="78">
        <f t="shared" si="116"/>
        <v>0</v>
      </c>
      <c r="BQ58" s="78">
        <f t="shared" si="116"/>
        <v>0</v>
      </c>
      <c r="BR58" s="78">
        <f t="shared" si="116"/>
        <v>0</v>
      </c>
      <c r="BS58" s="78">
        <f t="shared" si="116"/>
        <v>0</v>
      </c>
      <c r="BT58" s="78">
        <f t="shared" si="116"/>
        <v>0</v>
      </c>
      <c r="BU58" s="78">
        <f t="shared" si="116"/>
        <v>0</v>
      </c>
      <c r="BV58" s="78">
        <f t="shared" si="116"/>
        <v>0</v>
      </c>
      <c r="BW58" s="78">
        <f t="shared" si="116"/>
        <v>0</v>
      </c>
      <c r="BX58" s="78">
        <f t="shared" si="116"/>
        <v>0</v>
      </c>
      <c r="BY58" s="78">
        <f t="shared" si="116"/>
        <v>0</v>
      </c>
      <c r="BZ58" s="78">
        <f t="shared" ref="BZ58:DE58" si="117">IF(CJ54&lt;&gt;"",BY58+1,BY58)</f>
        <v>0</v>
      </c>
      <c r="CA58" s="78">
        <f t="shared" si="117"/>
        <v>0</v>
      </c>
      <c r="CB58" s="78">
        <f t="shared" si="117"/>
        <v>0</v>
      </c>
      <c r="CC58" s="78">
        <f t="shared" si="117"/>
        <v>0</v>
      </c>
      <c r="CD58" s="78">
        <f t="shared" si="117"/>
        <v>0</v>
      </c>
      <c r="CE58" s="78">
        <f t="shared" si="117"/>
        <v>0</v>
      </c>
      <c r="CF58" s="78">
        <f t="shared" si="117"/>
        <v>0</v>
      </c>
      <c r="CG58" s="78">
        <f t="shared" si="117"/>
        <v>0</v>
      </c>
      <c r="CH58" s="78">
        <f t="shared" si="117"/>
        <v>0</v>
      </c>
      <c r="CI58" s="78">
        <f t="shared" si="117"/>
        <v>0</v>
      </c>
      <c r="CJ58" s="78">
        <f t="shared" si="117"/>
        <v>0</v>
      </c>
      <c r="CK58" s="78">
        <f t="shared" si="117"/>
        <v>0</v>
      </c>
      <c r="CL58" s="78">
        <f t="shared" si="117"/>
        <v>0</v>
      </c>
      <c r="CM58" s="78">
        <f t="shared" si="117"/>
        <v>0</v>
      </c>
      <c r="CN58" s="78">
        <f t="shared" si="117"/>
        <v>0</v>
      </c>
      <c r="CO58" s="78">
        <f t="shared" si="117"/>
        <v>0</v>
      </c>
      <c r="CP58" s="78">
        <f t="shared" si="117"/>
        <v>0</v>
      </c>
      <c r="CQ58" s="78">
        <f t="shared" si="117"/>
        <v>0</v>
      </c>
      <c r="CR58" s="78">
        <f t="shared" si="117"/>
        <v>0</v>
      </c>
      <c r="CS58" s="78">
        <f t="shared" si="117"/>
        <v>0</v>
      </c>
      <c r="CT58" s="78">
        <f t="shared" si="117"/>
        <v>0</v>
      </c>
      <c r="CU58" s="78">
        <f t="shared" si="117"/>
        <v>0</v>
      </c>
      <c r="CV58" s="78">
        <f t="shared" si="117"/>
        <v>0</v>
      </c>
      <c r="CW58" s="78">
        <f t="shared" si="117"/>
        <v>0</v>
      </c>
      <c r="CX58" s="78">
        <f t="shared" si="117"/>
        <v>0</v>
      </c>
      <c r="CY58" s="78">
        <f t="shared" si="117"/>
        <v>0</v>
      </c>
      <c r="CZ58" s="78">
        <f t="shared" si="117"/>
        <v>0</v>
      </c>
      <c r="DA58" s="78">
        <f t="shared" si="117"/>
        <v>0</v>
      </c>
      <c r="DB58" s="78">
        <f t="shared" si="117"/>
        <v>0</v>
      </c>
      <c r="DC58" s="78">
        <f t="shared" si="117"/>
        <v>0</v>
      </c>
      <c r="DD58" s="78">
        <f t="shared" si="117"/>
        <v>0</v>
      </c>
      <c r="DE58" s="78">
        <f t="shared" si="117"/>
        <v>0</v>
      </c>
      <c r="DF58" s="78">
        <f t="shared" ref="DF58:EK58" si="118">IF(DP54&lt;&gt;"",DE58+1,DE58)</f>
        <v>0</v>
      </c>
      <c r="DG58" s="78">
        <f t="shared" si="118"/>
        <v>0</v>
      </c>
      <c r="DH58" s="78">
        <f t="shared" si="118"/>
        <v>0</v>
      </c>
      <c r="DI58" s="78">
        <f t="shared" si="118"/>
        <v>0</v>
      </c>
      <c r="DJ58" s="78">
        <f t="shared" si="118"/>
        <v>0</v>
      </c>
      <c r="DK58" s="78">
        <f t="shared" si="118"/>
        <v>0</v>
      </c>
      <c r="DL58" s="78">
        <f t="shared" si="118"/>
        <v>0</v>
      </c>
      <c r="DM58" s="78">
        <f t="shared" si="118"/>
        <v>0</v>
      </c>
      <c r="DN58" s="78">
        <f t="shared" si="118"/>
        <v>0</v>
      </c>
      <c r="DO58" s="78">
        <f t="shared" si="118"/>
        <v>0</v>
      </c>
      <c r="DP58" s="78">
        <f t="shared" si="118"/>
        <v>0</v>
      </c>
      <c r="DQ58" s="78">
        <f t="shared" si="118"/>
        <v>0</v>
      </c>
      <c r="DR58" s="78">
        <f t="shared" si="118"/>
        <v>0</v>
      </c>
      <c r="DS58" s="78">
        <f t="shared" si="118"/>
        <v>0</v>
      </c>
      <c r="DT58" s="78">
        <f t="shared" si="118"/>
        <v>0</v>
      </c>
      <c r="DU58" s="78">
        <f t="shared" si="118"/>
        <v>0</v>
      </c>
      <c r="DV58" s="78">
        <f t="shared" si="118"/>
        <v>0</v>
      </c>
      <c r="DW58" s="78">
        <f t="shared" si="118"/>
        <v>0</v>
      </c>
      <c r="DX58" s="78">
        <f t="shared" si="118"/>
        <v>0</v>
      </c>
      <c r="DY58" s="78">
        <f t="shared" si="118"/>
        <v>0</v>
      </c>
      <c r="DZ58" s="78">
        <f t="shared" si="118"/>
        <v>0</v>
      </c>
      <c r="EA58" s="78">
        <f t="shared" si="118"/>
        <v>0</v>
      </c>
      <c r="EB58" s="78">
        <f t="shared" si="118"/>
        <v>0</v>
      </c>
      <c r="EC58" s="78">
        <f t="shared" si="118"/>
        <v>0</v>
      </c>
      <c r="ED58" s="78">
        <f t="shared" si="118"/>
        <v>0</v>
      </c>
      <c r="EE58" s="78">
        <f t="shared" si="118"/>
        <v>0</v>
      </c>
      <c r="EF58" s="78">
        <f t="shared" si="118"/>
        <v>0</v>
      </c>
      <c r="EG58" s="78">
        <f t="shared" si="118"/>
        <v>0</v>
      </c>
      <c r="EH58" s="78">
        <f t="shared" si="118"/>
        <v>0</v>
      </c>
      <c r="EI58" s="78">
        <f t="shared" si="118"/>
        <v>0</v>
      </c>
      <c r="EJ58" s="78">
        <f t="shared" si="118"/>
        <v>0</v>
      </c>
      <c r="EK58" s="78">
        <f t="shared" si="118"/>
        <v>0</v>
      </c>
      <c r="EL58" s="78">
        <f t="shared" ref="EL58:FQ58" si="119">IF(EV54&lt;&gt;"",EK58+1,EK58)</f>
        <v>0</v>
      </c>
      <c r="EM58" s="78">
        <f t="shared" si="119"/>
        <v>0</v>
      </c>
      <c r="EN58" s="78">
        <f t="shared" si="119"/>
        <v>0</v>
      </c>
      <c r="EO58" s="78">
        <f t="shared" si="119"/>
        <v>0</v>
      </c>
      <c r="EP58" s="78">
        <f t="shared" si="119"/>
        <v>0</v>
      </c>
      <c r="EQ58" s="78">
        <f t="shared" si="119"/>
        <v>0</v>
      </c>
      <c r="ER58" s="78">
        <f t="shared" si="119"/>
        <v>0</v>
      </c>
      <c r="ES58" s="78">
        <f t="shared" si="119"/>
        <v>0</v>
      </c>
      <c r="ET58" s="78">
        <f t="shared" si="119"/>
        <v>0</v>
      </c>
      <c r="EU58" s="78">
        <f t="shared" si="119"/>
        <v>0</v>
      </c>
      <c r="EV58" s="78">
        <f t="shared" si="119"/>
        <v>0</v>
      </c>
      <c r="EW58" s="78">
        <f t="shared" si="119"/>
        <v>0</v>
      </c>
      <c r="EX58" s="78">
        <f t="shared" si="119"/>
        <v>0</v>
      </c>
      <c r="EY58" s="78">
        <f t="shared" si="119"/>
        <v>0</v>
      </c>
      <c r="EZ58" s="78">
        <f t="shared" si="119"/>
        <v>0</v>
      </c>
      <c r="FA58" s="78">
        <f t="shared" si="119"/>
        <v>0</v>
      </c>
      <c r="FB58" s="78">
        <f t="shared" si="119"/>
        <v>0</v>
      </c>
      <c r="FC58" s="78">
        <f t="shared" si="119"/>
        <v>0</v>
      </c>
      <c r="FD58" s="78">
        <f t="shared" si="119"/>
        <v>0</v>
      </c>
      <c r="FE58" s="78">
        <f t="shared" si="119"/>
        <v>0</v>
      </c>
      <c r="FF58" s="78">
        <f t="shared" si="119"/>
        <v>0</v>
      </c>
      <c r="FG58" s="78">
        <f t="shared" si="119"/>
        <v>0</v>
      </c>
      <c r="FH58" s="78">
        <f t="shared" si="119"/>
        <v>0</v>
      </c>
      <c r="FI58" s="78">
        <f t="shared" si="119"/>
        <v>0</v>
      </c>
      <c r="FJ58" s="78">
        <f t="shared" si="119"/>
        <v>0</v>
      </c>
      <c r="FK58" s="78">
        <f t="shared" si="119"/>
        <v>0</v>
      </c>
      <c r="FL58" s="78">
        <f t="shared" si="119"/>
        <v>0</v>
      </c>
      <c r="FM58" s="78">
        <f t="shared" si="119"/>
        <v>0</v>
      </c>
      <c r="FN58" s="78">
        <f t="shared" si="119"/>
        <v>0</v>
      </c>
      <c r="FO58" s="78">
        <f t="shared" si="119"/>
        <v>0</v>
      </c>
      <c r="FP58" s="78">
        <f t="shared" si="119"/>
        <v>0</v>
      </c>
      <c r="FQ58" s="78">
        <f t="shared" si="119"/>
        <v>0</v>
      </c>
      <c r="FR58" s="78">
        <f t="shared" ref="FR58:GW58" si="120">IF(GB54&lt;&gt;"",FQ58+1,FQ58)</f>
        <v>0</v>
      </c>
      <c r="FS58" s="78">
        <f t="shared" si="120"/>
        <v>0</v>
      </c>
      <c r="FT58" s="78">
        <f t="shared" si="120"/>
        <v>0</v>
      </c>
      <c r="FU58" s="78">
        <f t="shared" si="120"/>
        <v>0</v>
      </c>
      <c r="FV58" s="78"/>
      <c r="FW58" s="78"/>
      <c r="FX58" s="78"/>
      <c r="FY58" s="78"/>
      <c r="FZ58" s="78"/>
      <c r="GA58" s="78"/>
      <c r="GB58" s="78"/>
      <c r="GC58" s="78"/>
      <c r="GD58" s="78"/>
      <c r="GE58" s="78"/>
      <c r="GF58" s="78"/>
      <c r="GG58" s="78"/>
      <c r="GM58" s="78"/>
      <c r="GN58" s="79"/>
    </row>
    <row r="59" spans="2:197" s="75" customFormat="1" ht="20.100000000000001" hidden="1" customHeight="1" x14ac:dyDescent="0.25">
      <c r="B59" s="76"/>
      <c r="C59" s="77"/>
      <c r="D59" s="77"/>
      <c r="E59" s="77"/>
      <c r="F59" s="77"/>
      <c r="G59" s="78"/>
      <c r="H59" s="78"/>
      <c r="I59" s="78"/>
      <c r="J59" s="78"/>
      <c r="K59" s="78"/>
      <c r="L59" s="78"/>
      <c r="M59" s="78"/>
      <c r="N59" s="78"/>
      <c r="O59" s="78" t="str">
        <f t="shared" ref="O59:AT59" si="121">IF(O58=N58,"1","0")</f>
        <v>1</v>
      </c>
      <c r="P59" s="78" t="str">
        <f t="shared" si="121"/>
        <v>1</v>
      </c>
      <c r="Q59" s="78" t="str">
        <f t="shared" si="121"/>
        <v>1</v>
      </c>
      <c r="R59" s="78" t="str">
        <f t="shared" si="121"/>
        <v>1</v>
      </c>
      <c r="S59" s="78" t="str">
        <f t="shared" si="121"/>
        <v>1</v>
      </c>
      <c r="T59" s="78" t="str">
        <f t="shared" si="121"/>
        <v>1</v>
      </c>
      <c r="U59" s="78" t="str">
        <f t="shared" si="121"/>
        <v>1</v>
      </c>
      <c r="V59" s="78" t="str">
        <f t="shared" si="121"/>
        <v>1</v>
      </c>
      <c r="W59" s="78" t="str">
        <f t="shared" si="121"/>
        <v>1</v>
      </c>
      <c r="X59" s="78" t="str">
        <f t="shared" si="121"/>
        <v>1</v>
      </c>
      <c r="Y59" s="78" t="str">
        <f t="shared" si="121"/>
        <v>1</v>
      </c>
      <c r="Z59" s="78" t="str">
        <f t="shared" si="121"/>
        <v>1</v>
      </c>
      <c r="AA59" s="78" t="str">
        <f t="shared" si="121"/>
        <v>1</v>
      </c>
      <c r="AB59" s="78" t="str">
        <f t="shared" si="121"/>
        <v>1</v>
      </c>
      <c r="AC59" s="78" t="str">
        <f t="shared" si="121"/>
        <v>1</v>
      </c>
      <c r="AD59" s="78" t="str">
        <f t="shared" si="121"/>
        <v>1</v>
      </c>
      <c r="AE59" s="78" t="str">
        <f t="shared" si="121"/>
        <v>1</v>
      </c>
      <c r="AF59" s="78" t="str">
        <f t="shared" si="121"/>
        <v>1</v>
      </c>
      <c r="AG59" s="78" t="str">
        <f t="shared" si="121"/>
        <v>1</v>
      </c>
      <c r="AH59" s="78" t="str">
        <f t="shared" si="121"/>
        <v>1</v>
      </c>
      <c r="AI59" s="78" t="str">
        <f t="shared" si="121"/>
        <v>1</v>
      </c>
      <c r="AJ59" s="78" t="str">
        <f t="shared" si="121"/>
        <v>1</v>
      </c>
      <c r="AK59" s="78" t="str">
        <f t="shared" si="121"/>
        <v>1</v>
      </c>
      <c r="AL59" s="78" t="str">
        <f t="shared" si="121"/>
        <v>1</v>
      </c>
      <c r="AM59" s="78" t="str">
        <f t="shared" si="121"/>
        <v>1</v>
      </c>
      <c r="AN59" s="78" t="str">
        <f t="shared" si="121"/>
        <v>1</v>
      </c>
      <c r="AO59" s="78" t="str">
        <f t="shared" si="121"/>
        <v>1</v>
      </c>
      <c r="AP59" s="78" t="str">
        <f t="shared" si="121"/>
        <v>1</v>
      </c>
      <c r="AQ59" s="78" t="str">
        <f t="shared" si="121"/>
        <v>1</v>
      </c>
      <c r="AR59" s="78" t="str">
        <f t="shared" si="121"/>
        <v>1</v>
      </c>
      <c r="AS59" s="78" t="str">
        <f t="shared" si="121"/>
        <v>1</v>
      </c>
      <c r="AT59" s="78" t="str">
        <f t="shared" si="121"/>
        <v>1</v>
      </c>
      <c r="AU59" s="78" t="str">
        <f t="shared" ref="AU59:BZ59" si="122">IF(AU58=AT58,"1","0")</f>
        <v>1</v>
      </c>
      <c r="AV59" s="78" t="str">
        <f t="shared" si="122"/>
        <v>1</v>
      </c>
      <c r="AW59" s="78" t="str">
        <f t="shared" si="122"/>
        <v>1</v>
      </c>
      <c r="AX59" s="78" t="str">
        <f t="shared" si="122"/>
        <v>1</v>
      </c>
      <c r="AY59" s="78" t="str">
        <f t="shared" si="122"/>
        <v>1</v>
      </c>
      <c r="AZ59" s="78" t="str">
        <f t="shared" si="122"/>
        <v>1</v>
      </c>
      <c r="BA59" s="78" t="str">
        <f t="shared" si="122"/>
        <v>1</v>
      </c>
      <c r="BB59" s="78" t="str">
        <f t="shared" si="122"/>
        <v>1</v>
      </c>
      <c r="BC59" s="78" t="str">
        <f t="shared" si="122"/>
        <v>1</v>
      </c>
      <c r="BD59" s="78" t="str">
        <f t="shared" si="122"/>
        <v>1</v>
      </c>
      <c r="BE59" s="78" t="str">
        <f t="shared" si="122"/>
        <v>1</v>
      </c>
      <c r="BF59" s="78" t="str">
        <f t="shared" si="122"/>
        <v>1</v>
      </c>
      <c r="BG59" s="78" t="str">
        <f t="shared" si="122"/>
        <v>1</v>
      </c>
      <c r="BH59" s="78" t="str">
        <f t="shared" si="122"/>
        <v>1</v>
      </c>
      <c r="BI59" s="78" t="str">
        <f t="shared" si="122"/>
        <v>1</v>
      </c>
      <c r="BJ59" s="78" t="str">
        <f t="shared" si="122"/>
        <v>1</v>
      </c>
      <c r="BK59" s="78" t="str">
        <f t="shared" si="122"/>
        <v>1</v>
      </c>
      <c r="BL59" s="78" t="str">
        <f t="shared" si="122"/>
        <v>1</v>
      </c>
      <c r="BM59" s="78" t="str">
        <f t="shared" si="122"/>
        <v>1</v>
      </c>
      <c r="BN59" s="78" t="str">
        <f t="shared" si="122"/>
        <v>1</v>
      </c>
      <c r="BO59" s="78" t="str">
        <f t="shared" si="122"/>
        <v>1</v>
      </c>
      <c r="BP59" s="78" t="str">
        <f t="shared" si="122"/>
        <v>1</v>
      </c>
      <c r="BQ59" s="78" t="str">
        <f t="shared" si="122"/>
        <v>1</v>
      </c>
      <c r="BR59" s="78" t="str">
        <f t="shared" si="122"/>
        <v>1</v>
      </c>
      <c r="BS59" s="78" t="str">
        <f t="shared" si="122"/>
        <v>1</v>
      </c>
      <c r="BT59" s="78" t="str">
        <f t="shared" si="122"/>
        <v>1</v>
      </c>
      <c r="BU59" s="78" t="str">
        <f t="shared" si="122"/>
        <v>1</v>
      </c>
      <c r="BV59" s="78" t="str">
        <f t="shared" si="122"/>
        <v>1</v>
      </c>
      <c r="BW59" s="78" t="str">
        <f t="shared" si="122"/>
        <v>1</v>
      </c>
      <c r="BX59" s="78" t="str">
        <f t="shared" si="122"/>
        <v>1</v>
      </c>
      <c r="BY59" s="78" t="str">
        <f t="shared" si="122"/>
        <v>1</v>
      </c>
      <c r="BZ59" s="78" t="str">
        <f t="shared" si="122"/>
        <v>1</v>
      </c>
      <c r="CA59" s="78" t="str">
        <f t="shared" ref="CA59:DF59" si="123">IF(CA58=BZ58,"1","0")</f>
        <v>1</v>
      </c>
      <c r="CB59" s="78" t="str">
        <f t="shared" si="123"/>
        <v>1</v>
      </c>
      <c r="CC59" s="78" t="str">
        <f t="shared" si="123"/>
        <v>1</v>
      </c>
      <c r="CD59" s="78" t="str">
        <f t="shared" si="123"/>
        <v>1</v>
      </c>
      <c r="CE59" s="78" t="str">
        <f t="shared" si="123"/>
        <v>1</v>
      </c>
      <c r="CF59" s="78" t="str">
        <f t="shared" si="123"/>
        <v>1</v>
      </c>
      <c r="CG59" s="78" t="str">
        <f t="shared" si="123"/>
        <v>1</v>
      </c>
      <c r="CH59" s="78" t="str">
        <f t="shared" si="123"/>
        <v>1</v>
      </c>
      <c r="CI59" s="78" t="str">
        <f t="shared" si="123"/>
        <v>1</v>
      </c>
      <c r="CJ59" s="78" t="str">
        <f t="shared" si="123"/>
        <v>1</v>
      </c>
      <c r="CK59" s="78" t="str">
        <f t="shared" si="123"/>
        <v>1</v>
      </c>
      <c r="CL59" s="78" t="str">
        <f t="shared" si="123"/>
        <v>1</v>
      </c>
      <c r="CM59" s="78" t="str">
        <f t="shared" si="123"/>
        <v>1</v>
      </c>
      <c r="CN59" s="78" t="str">
        <f t="shared" si="123"/>
        <v>1</v>
      </c>
      <c r="CO59" s="78" t="str">
        <f t="shared" si="123"/>
        <v>1</v>
      </c>
      <c r="CP59" s="78" t="str">
        <f t="shared" si="123"/>
        <v>1</v>
      </c>
      <c r="CQ59" s="78" t="str">
        <f t="shared" si="123"/>
        <v>1</v>
      </c>
      <c r="CR59" s="78" t="str">
        <f t="shared" si="123"/>
        <v>1</v>
      </c>
      <c r="CS59" s="78" t="str">
        <f t="shared" si="123"/>
        <v>1</v>
      </c>
      <c r="CT59" s="78" t="str">
        <f t="shared" si="123"/>
        <v>1</v>
      </c>
      <c r="CU59" s="78" t="str">
        <f t="shared" si="123"/>
        <v>1</v>
      </c>
      <c r="CV59" s="78" t="str">
        <f t="shared" si="123"/>
        <v>1</v>
      </c>
      <c r="CW59" s="78" t="str">
        <f t="shared" si="123"/>
        <v>1</v>
      </c>
      <c r="CX59" s="78" t="str">
        <f t="shared" si="123"/>
        <v>1</v>
      </c>
      <c r="CY59" s="78" t="str">
        <f t="shared" si="123"/>
        <v>1</v>
      </c>
      <c r="CZ59" s="78" t="str">
        <f t="shared" si="123"/>
        <v>1</v>
      </c>
      <c r="DA59" s="78" t="str">
        <f t="shared" si="123"/>
        <v>1</v>
      </c>
      <c r="DB59" s="78" t="str">
        <f t="shared" si="123"/>
        <v>1</v>
      </c>
      <c r="DC59" s="78" t="str">
        <f t="shared" si="123"/>
        <v>1</v>
      </c>
      <c r="DD59" s="78" t="str">
        <f t="shared" si="123"/>
        <v>1</v>
      </c>
      <c r="DE59" s="78" t="str">
        <f t="shared" si="123"/>
        <v>1</v>
      </c>
      <c r="DF59" s="78" t="str">
        <f t="shared" si="123"/>
        <v>1</v>
      </c>
      <c r="DG59" s="78" t="str">
        <f t="shared" ref="DG59:EL59" si="124">IF(DG58=DF58,"1","0")</f>
        <v>1</v>
      </c>
      <c r="DH59" s="78" t="str">
        <f t="shared" si="124"/>
        <v>1</v>
      </c>
      <c r="DI59" s="78" t="str">
        <f t="shared" si="124"/>
        <v>1</v>
      </c>
      <c r="DJ59" s="78" t="str">
        <f t="shared" si="124"/>
        <v>1</v>
      </c>
      <c r="DK59" s="78" t="str">
        <f t="shared" si="124"/>
        <v>1</v>
      </c>
      <c r="DL59" s="78" t="str">
        <f t="shared" si="124"/>
        <v>1</v>
      </c>
      <c r="DM59" s="78" t="str">
        <f t="shared" si="124"/>
        <v>1</v>
      </c>
      <c r="DN59" s="78" t="str">
        <f t="shared" si="124"/>
        <v>1</v>
      </c>
      <c r="DO59" s="78" t="str">
        <f t="shared" si="124"/>
        <v>1</v>
      </c>
      <c r="DP59" s="78" t="str">
        <f t="shared" si="124"/>
        <v>1</v>
      </c>
      <c r="DQ59" s="78" t="str">
        <f t="shared" si="124"/>
        <v>1</v>
      </c>
      <c r="DR59" s="78" t="str">
        <f t="shared" si="124"/>
        <v>1</v>
      </c>
      <c r="DS59" s="78" t="str">
        <f t="shared" si="124"/>
        <v>1</v>
      </c>
      <c r="DT59" s="78" t="str">
        <f t="shared" si="124"/>
        <v>1</v>
      </c>
      <c r="DU59" s="78" t="str">
        <f t="shared" si="124"/>
        <v>1</v>
      </c>
      <c r="DV59" s="78" t="str">
        <f t="shared" si="124"/>
        <v>1</v>
      </c>
      <c r="DW59" s="78" t="str">
        <f t="shared" si="124"/>
        <v>1</v>
      </c>
      <c r="DX59" s="78" t="str">
        <f t="shared" si="124"/>
        <v>1</v>
      </c>
      <c r="DY59" s="78" t="str">
        <f t="shared" si="124"/>
        <v>1</v>
      </c>
      <c r="DZ59" s="78" t="str">
        <f t="shared" si="124"/>
        <v>1</v>
      </c>
      <c r="EA59" s="78" t="str">
        <f t="shared" si="124"/>
        <v>1</v>
      </c>
      <c r="EB59" s="78" t="str">
        <f t="shared" si="124"/>
        <v>1</v>
      </c>
      <c r="EC59" s="78" t="str">
        <f t="shared" si="124"/>
        <v>1</v>
      </c>
      <c r="ED59" s="78" t="str">
        <f t="shared" si="124"/>
        <v>1</v>
      </c>
      <c r="EE59" s="78" t="str">
        <f t="shared" si="124"/>
        <v>1</v>
      </c>
      <c r="EF59" s="78" t="str">
        <f t="shared" si="124"/>
        <v>1</v>
      </c>
      <c r="EG59" s="78" t="str">
        <f t="shared" si="124"/>
        <v>1</v>
      </c>
      <c r="EH59" s="78" t="str">
        <f t="shared" si="124"/>
        <v>1</v>
      </c>
      <c r="EI59" s="78" t="str">
        <f t="shared" si="124"/>
        <v>1</v>
      </c>
      <c r="EJ59" s="78" t="str">
        <f t="shared" si="124"/>
        <v>1</v>
      </c>
      <c r="EK59" s="78" t="str">
        <f t="shared" si="124"/>
        <v>1</v>
      </c>
      <c r="EL59" s="78" t="str">
        <f t="shared" si="124"/>
        <v>1</v>
      </c>
      <c r="EM59" s="78" t="str">
        <f t="shared" ref="EM59:FR59" si="125">IF(EM58=EL58,"1","0")</f>
        <v>1</v>
      </c>
      <c r="EN59" s="78" t="str">
        <f t="shared" si="125"/>
        <v>1</v>
      </c>
      <c r="EO59" s="78" t="str">
        <f t="shared" si="125"/>
        <v>1</v>
      </c>
      <c r="EP59" s="78" t="str">
        <f t="shared" si="125"/>
        <v>1</v>
      </c>
      <c r="EQ59" s="78" t="str">
        <f t="shared" si="125"/>
        <v>1</v>
      </c>
      <c r="ER59" s="78" t="str">
        <f t="shared" si="125"/>
        <v>1</v>
      </c>
      <c r="ES59" s="78" t="str">
        <f t="shared" si="125"/>
        <v>1</v>
      </c>
      <c r="ET59" s="78" t="str">
        <f t="shared" si="125"/>
        <v>1</v>
      </c>
      <c r="EU59" s="78" t="str">
        <f t="shared" si="125"/>
        <v>1</v>
      </c>
      <c r="EV59" s="78" t="str">
        <f t="shared" si="125"/>
        <v>1</v>
      </c>
      <c r="EW59" s="78" t="str">
        <f t="shared" si="125"/>
        <v>1</v>
      </c>
      <c r="EX59" s="78" t="str">
        <f t="shared" si="125"/>
        <v>1</v>
      </c>
      <c r="EY59" s="78" t="str">
        <f t="shared" si="125"/>
        <v>1</v>
      </c>
      <c r="EZ59" s="78" t="str">
        <f t="shared" si="125"/>
        <v>1</v>
      </c>
      <c r="FA59" s="78" t="str">
        <f t="shared" si="125"/>
        <v>1</v>
      </c>
      <c r="FB59" s="78" t="str">
        <f t="shared" si="125"/>
        <v>1</v>
      </c>
      <c r="FC59" s="78" t="str">
        <f t="shared" si="125"/>
        <v>1</v>
      </c>
      <c r="FD59" s="78" t="str">
        <f t="shared" si="125"/>
        <v>1</v>
      </c>
      <c r="FE59" s="78" t="str">
        <f t="shared" si="125"/>
        <v>1</v>
      </c>
      <c r="FF59" s="78" t="str">
        <f t="shared" si="125"/>
        <v>1</v>
      </c>
      <c r="FG59" s="78" t="str">
        <f t="shared" si="125"/>
        <v>1</v>
      </c>
      <c r="FH59" s="78" t="str">
        <f t="shared" si="125"/>
        <v>1</v>
      </c>
      <c r="FI59" s="78" t="str">
        <f t="shared" si="125"/>
        <v>1</v>
      </c>
      <c r="FJ59" s="78" t="str">
        <f t="shared" si="125"/>
        <v>1</v>
      </c>
      <c r="FK59" s="78" t="str">
        <f t="shared" si="125"/>
        <v>1</v>
      </c>
      <c r="FL59" s="78" t="str">
        <f t="shared" si="125"/>
        <v>1</v>
      </c>
      <c r="FM59" s="78" t="str">
        <f t="shared" si="125"/>
        <v>1</v>
      </c>
      <c r="FN59" s="78" t="str">
        <f t="shared" si="125"/>
        <v>1</v>
      </c>
      <c r="FO59" s="78" t="str">
        <f t="shared" si="125"/>
        <v>1</v>
      </c>
      <c r="FP59" s="78" t="str">
        <f t="shared" si="125"/>
        <v>1</v>
      </c>
      <c r="FQ59" s="78" t="str">
        <f t="shared" si="125"/>
        <v>1</v>
      </c>
      <c r="FR59" s="78" t="str">
        <f t="shared" si="125"/>
        <v>1</v>
      </c>
      <c r="FS59" s="78" t="str">
        <f t="shared" ref="FS59:GX59" si="126">IF(FS58=FR58,"1","0")</f>
        <v>1</v>
      </c>
      <c r="FT59" s="78" t="str">
        <f t="shared" si="126"/>
        <v>1</v>
      </c>
      <c r="FU59" s="78" t="str">
        <f t="shared" si="126"/>
        <v>1</v>
      </c>
      <c r="FV59" s="78" t="str">
        <f t="shared" si="126"/>
        <v>1</v>
      </c>
      <c r="FW59" s="78" t="str">
        <f t="shared" si="126"/>
        <v>1</v>
      </c>
      <c r="FX59" s="78" t="str">
        <f t="shared" si="126"/>
        <v>1</v>
      </c>
      <c r="FY59" s="78" t="str">
        <f t="shared" si="126"/>
        <v>1</v>
      </c>
      <c r="FZ59" s="78" t="str">
        <f t="shared" si="126"/>
        <v>1</v>
      </c>
      <c r="GA59" s="78" t="str">
        <f t="shared" si="126"/>
        <v>1</v>
      </c>
      <c r="GB59" s="78" t="str">
        <f t="shared" si="126"/>
        <v>1</v>
      </c>
      <c r="GC59" s="78" t="str">
        <f t="shared" si="126"/>
        <v>1</v>
      </c>
      <c r="GD59" s="78" t="str">
        <f t="shared" si="126"/>
        <v>1</v>
      </c>
      <c r="GE59" s="78" t="str">
        <f t="shared" si="126"/>
        <v>1</v>
      </c>
      <c r="GF59" s="78"/>
      <c r="GG59" s="78"/>
      <c r="GM59" s="78"/>
      <c r="GN59" s="79"/>
    </row>
    <row r="60" spans="2:197" s="75" customFormat="1" ht="20.100000000000001" hidden="1" customHeight="1" x14ac:dyDescent="0.25">
      <c r="B60" s="76"/>
      <c r="C60" s="77"/>
      <c r="D60" s="77"/>
      <c r="E60" s="77"/>
      <c r="F60" s="77"/>
      <c r="G60" s="78"/>
      <c r="H60" s="78"/>
      <c r="I60" s="78"/>
      <c r="J60" s="78"/>
      <c r="K60" s="78"/>
      <c r="L60" s="78"/>
      <c r="M60" s="78"/>
      <c r="N60" s="78"/>
      <c r="O60" s="78" t="str">
        <f>IF(O54&lt;&gt;"","1","0")</f>
        <v>0</v>
      </c>
      <c r="P60" s="78" t="str">
        <f t="shared" ref="P60:CA60" si="127">IF(P54&lt;&gt;"","1","0")</f>
        <v>0</v>
      </c>
      <c r="Q60" s="78" t="str">
        <f t="shared" si="127"/>
        <v>0</v>
      </c>
      <c r="R60" s="78" t="str">
        <f t="shared" si="127"/>
        <v>0</v>
      </c>
      <c r="S60" s="78" t="str">
        <f t="shared" si="127"/>
        <v>0</v>
      </c>
      <c r="T60" s="78" t="str">
        <f t="shared" si="127"/>
        <v>0</v>
      </c>
      <c r="U60" s="78" t="str">
        <f t="shared" si="127"/>
        <v>0</v>
      </c>
      <c r="V60" s="78" t="str">
        <f t="shared" si="127"/>
        <v>0</v>
      </c>
      <c r="W60" s="78" t="str">
        <f t="shared" si="127"/>
        <v>0</v>
      </c>
      <c r="X60" s="78" t="str">
        <f t="shared" si="127"/>
        <v>0</v>
      </c>
      <c r="Y60" s="78" t="str">
        <f t="shared" si="127"/>
        <v>0</v>
      </c>
      <c r="Z60" s="78" t="str">
        <f t="shared" si="127"/>
        <v>0</v>
      </c>
      <c r="AA60" s="78" t="str">
        <f t="shared" si="127"/>
        <v>0</v>
      </c>
      <c r="AB60" s="78" t="str">
        <f t="shared" si="127"/>
        <v>0</v>
      </c>
      <c r="AC60" s="78" t="str">
        <f t="shared" si="127"/>
        <v>0</v>
      </c>
      <c r="AD60" s="78" t="str">
        <f t="shared" si="127"/>
        <v>0</v>
      </c>
      <c r="AE60" s="78" t="str">
        <f t="shared" si="127"/>
        <v>0</v>
      </c>
      <c r="AF60" s="78" t="str">
        <f t="shared" si="127"/>
        <v>0</v>
      </c>
      <c r="AG60" s="78" t="str">
        <f t="shared" si="127"/>
        <v>0</v>
      </c>
      <c r="AH60" s="78" t="str">
        <f t="shared" si="127"/>
        <v>0</v>
      </c>
      <c r="AI60" s="78" t="str">
        <f t="shared" si="127"/>
        <v>0</v>
      </c>
      <c r="AJ60" s="78" t="str">
        <f t="shared" si="127"/>
        <v>0</v>
      </c>
      <c r="AK60" s="78" t="str">
        <f t="shared" si="127"/>
        <v>0</v>
      </c>
      <c r="AL60" s="78" t="str">
        <f t="shared" si="127"/>
        <v>0</v>
      </c>
      <c r="AM60" s="78" t="str">
        <f t="shared" si="127"/>
        <v>0</v>
      </c>
      <c r="AN60" s="78" t="str">
        <f t="shared" si="127"/>
        <v>0</v>
      </c>
      <c r="AO60" s="78" t="str">
        <f t="shared" si="127"/>
        <v>0</v>
      </c>
      <c r="AP60" s="78" t="str">
        <f t="shared" si="127"/>
        <v>0</v>
      </c>
      <c r="AQ60" s="78" t="str">
        <f t="shared" si="127"/>
        <v>0</v>
      </c>
      <c r="AR60" s="78" t="str">
        <f t="shared" si="127"/>
        <v>0</v>
      </c>
      <c r="AS60" s="78" t="str">
        <f t="shared" si="127"/>
        <v>0</v>
      </c>
      <c r="AT60" s="78" t="str">
        <f t="shared" si="127"/>
        <v>0</v>
      </c>
      <c r="AU60" s="78" t="str">
        <f t="shared" si="127"/>
        <v>0</v>
      </c>
      <c r="AV60" s="78" t="str">
        <f t="shared" si="127"/>
        <v>0</v>
      </c>
      <c r="AW60" s="78" t="str">
        <f t="shared" si="127"/>
        <v>0</v>
      </c>
      <c r="AX60" s="78" t="str">
        <f t="shared" si="127"/>
        <v>0</v>
      </c>
      <c r="AY60" s="78" t="str">
        <f t="shared" si="127"/>
        <v>0</v>
      </c>
      <c r="AZ60" s="78" t="str">
        <f t="shared" si="127"/>
        <v>0</v>
      </c>
      <c r="BA60" s="78" t="str">
        <f t="shared" si="127"/>
        <v>0</v>
      </c>
      <c r="BB60" s="78" t="str">
        <f t="shared" si="127"/>
        <v>0</v>
      </c>
      <c r="BC60" s="78" t="str">
        <f t="shared" si="127"/>
        <v>0</v>
      </c>
      <c r="BD60" s="78" t="str">
        <f t="shared" si="127"/>
        <v>0</v>
      </c>
      <c r="BE60" s="78" t="str">
        <f t="shared" si="127"/>
        <v>0</v>
      </c>
      <c r="BF60" s="78" t="str">
        <f t="shared" si="127"/>
        <v>0</v>
      </c>
      <c r="BG60" s="78" t="str">
        <f t="shared" si="127"/>
        <v>0</v>
      </c>
      <c r="BH60" s="78" t="str">
        <f t="shared" si="127"/>
        <v>0</v>
      </c>
      <c r="BI60" s="78" t="str">
        <f t="shared" si="127"/>
        <v>0</v>
      </c>
      <c r="BJ60" s="78" t="str">
        <f t="shared" si="127"/>
        <v>0</v>
      </c>
      <c r="BK60" s="78" t="str">
        <f t="shared" si="127"/>
        <v>0</v>
      </c>
      <c r="BL60" s="78" t="str">
        <f t="shared" si="127"/>
        <v>0</v>
      </c>
      <c r="BM60" s="78" t="str">
        <f t="shared" si="127"/>
        <v>0</v>
      </c>
      <c r="BN60" s="78" t="str">
        <f t="shared" si="127"/>
        <v>0</v>
      </c>
      <c r="BO60" s="78" t="str">
        <f t="shared" si="127"/>
        <v>0</v>
      </c>
      <c r="BP60" s="78" t="str">
        <f t="shared" si="127"/>
        <v>0</v>
      </c>
      <c r="BQ60" s="78" t="str">
        <f t="shared" si="127"/>
        <v>0</v>
      </c>
      <c r="BR60" s="78" t="str">
        <f t="shared" si="127"/>
        <v>0</v>
      </c>
      <c r="BS60" s="78" t="str">
        <f t="shared" si="127"/>
        <v>0</v>
      </c>
      <c r="BT60" s="78" t="str">
        <f t="shared" si="127"/>
        <v>0</v>
      </c>
      <c r="BU60" s="78" t="str">
        <f t="shared" si="127"/>
        <v>0</v>
      </c>
      <c r="BV60" s="78" t="str">
        <f t="shared" si="127"/>
        <v>0</v>
      </c>
      <c r="BW60" s="78" t="str">
        <f t="shared" si="127"/>
        <v>0</v>
      </c>
      <c r="BX60" s="78" t="str">
        <f t="shared" si="127"/>
        <v>0</v>
      </c>
      <c r="BY60" s="78" t="str">
        <f t="shared" si="127"/>
        <v>0</v>
      </c>
      <c r="BZ60" s="78" t="str">
        <f t="shared" si="127"/>
        <v>0</v>
      </c>
      <c r="CA60" s="78" t="str">
        <f t="shared" si="127"/>
        <v>0</v>
      </c>
      <c r="CB60" s="78" t="str">
        <f t="shared" ref="CB60:EM60" si="128">IF(CB54&lt;&gt;"","1","0")</f>
        <v>0</v>
      </c>
      <c r="CC60" s="78" t="str">
        <f t="shared" si="128"/>
        <v>0</v>
      </c>
      <c r="CD60" s="78" t="str">
        <f t="shared" si="128"/>
        <v>0</v>
      </c>
      <c r="CE60" s="78" t="str">
        <f t="shared" si="128"/>
        <v>0</v>
      </c>
      <c r="CF60" s="78" t="str">
        <f t="shared" si="128"/>
        <v>0</v>
      </c>
      <c r="CG60" s="78" t="str">
        <f t="shared" si="128"/>
        <v>0</v>
      </c>
      <c r="CH60" s="78" t="str">
        <f t="shared" si="128"/>
        <v>0</v>
      </c>
      <c r="CI60" s="78" t="str">
        <f t="shared" si="128"/>
        <v>0</v>
      </c>
      <c r="CJ60" s="78" t="str">
        <f t="shared" si="128"/>
        <v>0</v>
      </c>
      <c r="CK60" s="78" t="str">
        <f t="shared" si="128"/>
        <v>0</v>
      </c>
      <c r="CL60" s="78" t="str">
        <f t="shared" si="128"/>
        <v>0</v>
      </c>
      <c r="CM60" s="78" t="str">
        <f t="shared" si="128"/>
        <v>0</v>
      </c>
      <c r="CN60" s="78" t="str">
        <f t="shared" si="128"/>
        <v>0</v>
      </c>
      <c r="CO60" s="78" t="str">
        <f t="shared" si="128"/>
        <v>0</v>
      </c>
      <c r="CP60" s="78" t="str">
        <f t="shared" si="128"/>
        <v>0</v>
      </c>
      <c r="CQ60" s="78" t="str">
        <f t="shared" si="128"/>
        <v>0</v>
      </c>
      <c r="CR60" s="78" t="str">
        <f t="shared" si="128"/>
        <v>0</v>
      </c>
      <c r="CS60" s="78" t="str">
        <f t="shared" si="128"/>
        <v>0</v>
      </c>
      <c r="CT60" s="78" t="str">
        <f t="shared" si="128"/>
        <v>0</v>
      </c>
      <c r="CU60" s="78" t="str">
        <f t="shared" si="128"/>
        <v>0</v>
      </c>
      <c r="CV60" s="78" t="str">
        <f t="shared" si="128"/>
        <v>0</v>
      </c>
      <c r="CW60" s="78" t="str">
        <f t="shared" si="128"/>
        <v>0</v>
      </c>
      <c r="CX60" s="78" t="str">
        <f t="shared" si="128"/>
        <v>0</v>
      </c>
      <c r="CY60" s="78" t="str">
        <f t="shared" si="128"/>
        <v>0</v>
      </c>
      <c r="CZ60" s="78" t="str">
        <f t="shared" si="128"/>
        <v>0</v>
      </c>
      <c r="DA60" s="78" t="str">
        <f t="shared" si="128"/>
        <v>0</v>
      </c>
      <c r="DB60" s="78" t="str">
        <f t="shared" si="128"/>
        <v>0</v>
      </c>
      <c r="DC60" s="78" t="str">
        <f t="shared" si="128"/>
        <v>0</v>
      </c>
      <c r="DD60" s="78" t="str">
        <f t="shared" si="128"/>
        <v>0</v>
      </c>
      <c r="DE60" s="78" t="str">
        <f t="shared" si="128"/>
        <v>0</v>
      </c>
      <c r="DF60" s="78" t="str">
        <f t="shared" si="128"/>
        <v>0</v>
      </c>
      <c r="DG60" s="78" t="str">
        <f t="shared" si="128"/>
        <v>0</v>
      </c>
      <c r="DH60" s="78" t="str">
        <f t="shared" si="128"/>
        <v>0</v>
      </c>
      <c r="DI60" s="78" t="str">
        <f t="shared" si="128"/>
        <v>0</v>
      </c>
      <c r="DJ60" s="78" t="str">
        <f t="shared" si="128"/>
        <v>0</v>
      </c>
      <c r="DK60" s="78" t="str">
        <f t="shared" si="128"/>
        <v>0</v>
      </c>
      <c r="DL60" s="78" t="str">
        <f t="shared" si="128"/>
        <v>0</v>
      </c>
      <c r="DM60" s="78" t="str">
        <f t="shared" si="128"/>
        <v>0</v>
      </c>
      <c r="DN60" s="78" t="str">
        <f t="shared" si="128"/>
        <v>0</v>
      </c>
      <c r="DO60" s="78" t="str">
        <f t="shared" si="128"/>
        <v>0</v>
      </c>
      <c r="DP60" s="78" t="str">
        <f t="shared" si="128"/>
        <v>0</v>
      </c>
      <c r="DQ60" s="78" t="str">
        <f t="shared" si="128"/>
        <v>0</v>
      </c>
      <c r="DR60" s="78" t="str">
        <f t="shared" si="128"/>
        <v>0</v>
      </c>
      <c r="DS60" s="78" t="str">
        <f t="shared" si="128"/>
        <v>0</v>
      </c>
      <c r="DT60" s="78" t="str">
        <f t="shared" si="128"/>
        <v>0</v>
      </c>
      <c r="DU60" s="78" t="str">
        <f t="shared" si="128"/>
        <v>0</v>
      </c>
      <c r="DV60" s="78" t="str">
        <f t="shared" si="128"/>
        <v>0</v>
      </c>
      <c r="DW60" s="78" t="str">
        <f t="shared" si="128"/>
        <v>0</v>
      </c>
      <c r="DX60" s="78" t="str">
        <f t="shared" si="128"/>
        <v>0</v>
      </c>
      <c r="DY60" s="78" t="str">
        <f t="shared" si="128"/>
        <v>0</v>
      </c>
      <c r="DZ60" s="78" t="str">
        <f t="shared" si="128"/>
        <v>0</v>
      </c>
      <c r="EA60" s="78" t="str">
        <f t="shared" si="128"/>
        <v>0</v>
      </c>
      <c r="EB60" s="78" t="str">
        <f t="shared" si="128"/>
        <v>0</v>
      </c>
      <c r="EC60" s="78" t="str">
        <f t="shared" si="128"/>
        <v>0</v>
      </c>
      <c r="ED60" s="78" t="str">
        <f t="shared" si="128"/>
        <v>0</v>
      </c>
      <c r="EE60" s="78" t="str">
        <f t="shared" si="128"/>
        <v>0</v>
      </c>
      <c r="EF60" s="78" t="str">
        <f t="shared" si="128"/>
        <v>0</v>
      </c>
      <c r="EG60" s="78" t="str">
        <f t="shared" si="128"/>
        <v>0</v>
      </c>
      <c r="EH60" s="78" t="str">
        <f t="shared" si="128"/>
        <v>0</v>
      </c>
      <c r="EI60" s="78" t="str">
        <f t="shared" si="128"/>
        <v>0</v>
      </c>
      <c r="EJ60" s="78" t="str">
        <f t="shared" si="128"/>
        <v>0</v>
      </c>
      <c r="EK60" s="78" t="str">
        <f t="shared" si="128"/>
        <v>0</v>
      </c>
      <c r="EL60" s="78" t="str">
        <f t="shared" si="128"/>
        <v>0</v>
      </c>
      <c r="EM60" s="78" t="str">
        <f t="shared" si="128"/>
        <v>0</v>
      </c>
      <c r="EN60" s="78" t="str">
        <f t="shared" ref="EN60:GE60" si="129">IF(EN54&lt;&gt;"","1","0")</f>
        <v>0</v>
      </c>
      <c r="EO60" s="78" t="str">
        <f t="shared" si="129"/>
        <v>0</v>
      </c>
      <c r="EP60" s="78" t="str">
        <f t="shared" si="129"/>
        <v>0</v>
      </c>
      <c r="EQ60" s="78" t="str">
        <f t="shared" si="129"/>
        <v>0</v>
      </c>
      <c r="ER60" s="78" t="str">
        <f t="shared" si="129"/>
        <v>0</v>
      </c>
      <c r="ES60" s="78" t="str">
        <f t="shared" si="129"/>
        <v>0</v>
      </c>
      <c r="ET60" s="78" t="str">
        <f t="shared" si="129"/>
        <v>0</v>
      </c>
      <c r="EU60" s="78" t="str">
        <f t="shared" si="129"/>
        <v>0</v>
      </c>
      <c r="EV60" s="78" t="str">
        <f t="shared" si="129"/>
        <v>0</v>
      </c>
      <c r="EW60" s="78" t="str">
        <f t="shared" si="129"/>
        <v>0</v>
      </c>
      <c r="EX60" s="78" t="str">
        <f t="shared" si="129"/>
        <v>0</v>
      </c>
      <c r="EY60" s="78" t="str">
        <f t="shared" si="129"/>
        <v>0</v>
      </c>
      <c r="EZ60" s="78" t="str">
        <f t="shared" si="129"/>
        <v>0</v>
      </c>
      <c r="FA60" s="78" t="str">
        <f t="shared" si="129"/>
        <v>0</v>
      </c>
      <c r="FB60" s="78" t="str">
        <f t="shared" si="129"/>
        <v>0</v>
      </c>
      <c r="FC60" s="78" t="str">
        <f t="shared" si="129"/>
        <v>0</v>
      </c>
      <c r="FD60" s="78" t="str">
        <f t="shared" si="129"/>
        <v>0</v>
      </c>
      <c r="FE60" s="78" t="str">
        <f t="shared" si="129"/>
        <v>0</v>
      </c>
      <c r="FF60" s="78" t="str">
        <f t="shared" si="129"/>
        <v>0</v>
      </c>
      <c r="FG60" s="78" t="str">
        <f t="shared" si="129"/>
        <v>0</v>
      </c>
      <c r="FH60" s="78" t="str">
        <f t="shared" si="129"/>
        <v>0</v>
      </c>
      <c r="FI60" s="78" t="str">
        <f t="shared" si="129"/>
        <v>0</v>
      </c>
      <c r="FJ60" s="78" t="str">
        <f t="shared" si="129"/>
        <v>0</v>
      </c>
      <c r="FK60" s="78" t="str">
        <f t="shared" si="129"/>
        <v>0</v>
      </c>
      <c r="FL60" s="78" t="str">
        <f t="shared" si="129"/>
        <v>0</v>
      </c>
      <c r="FM60" s="78" t="str">
        <f t="shared" si="129"/>
        <v>0</v>
      </c>
      <c r="FN60" s="78" t="str">
        <f t="shared" si="129"/>
        <v>0</v>
      </c>
      <c r="FO60" s="78" t="str">
        <f t="shared" si="129"/>
        <v>0</v>
      </c>
      <c r="FP60" s="78" t="str">
        <f t="shared" si="129"/>
        <v>0</v>
      </c>
      <c r="FQ60" s="78" t="str">
        <f t="shared" si="129"/>
        <v>0</v>
      </c>
      <c r="FR60" s="78" t="str">
        <f t="shared" si="129"/>
        <v>0</v>
      </c>
      <c r="FS60" s="78" t="str">
        <f t="shared" si="129"/>
        <v>0</v>
      </c>
      <c r="FT60" s="78" t="str">
        <f t="shared" si="129"/>
        <v>0</v>
      </c>
      <c r="FU60" s="78" t="str">
        <f t="shared" si="129"/>
        <v>0</v>
      </c>
      <c r="FV60" s="78" t="str">
        <f t="shared" si="129"/>
        <v>0</v>
      </c>
      <c r="FW60" s="78" t="str">
        <f t="shared" si="129"/>
        <v>0</v>
      </c>
      <c r="FX60" s="78" t="str">
        <f t="shared" si="129"/>
        <v>0</v>
      </c>
      <c r="FY60" s="78" t="str">
        <f t="shared" si="129"/>
        <v>0</v>
      </c>
      <c r="FZ60" s="78" t="str">
        <f t="shared" si="129"/>
        <v>0</v>
      </c>
      <c r="GA60" s="78" t="str">
        <f t="shared" si="129"/>
        <v>0</v>
      </c>
      <c r="GB60" s="78" t="str">
        <f t="shared" si="129"/>
        <v>0</v>
      </c>
      <c r="GC60" s="78" t="str">
        <f t="shared" si="129"/>
        <v>0</v>
      </c>
      <c r="GD60" s="78" t="str">
        <f t="shared" si="129"/>
        <v>0</v>
      </c>
      <c r="GE60" s="78" t="str">
        <f t="shared" si="129"/>
        <v>0</v>
      </c>
      <c r="GF60" s="78"/>
      <c r="GG60" s="78"/>
      <c r="GM60" s="78"/>
      <c r="GN60" s="79"/>
    </row>
    <row r="61" spans="2:197" s="75" customFormat="1" ht="20.100000000000001" hidden="1" customHeight="1" x14ac:dyDescent="0.25">
      <c r="B61" s="76"/>
      <c r="C61" s="77"/>
      <c r="D61" s="77"/>
      <c r="E61" s="77"/>
      <c r="F61" s="77"/>
      <c r="G61" s="78"/>
      <c r="H61" s="78"/>
      <c r="I61" s="78"/>
      <c r="J61" s="78"/>
      <c r="K61" s="78"/>
      <c r="L61" s="78"/>
      <c r="M61" s="78"/>
      <c r="N61" s="78"/>
      <c r="O61" s="78">
        <f t="shared" ref="O61:AT61" si="130">O59+O60</f>
        <v>1</v>
      </c>
      <c r="P61" s="78">
        <f t="shared" si="130"/>
        <v>1</v>
      </c>
      <c r="Q61" s="78">
        <f t="shared" si="130"/>
        <v>1</v>
      </c>
      <c r="R61" s="78">
        <f t="shared" si="130"/>
        <v>1</v>
      </c>
      <c r="S61" s="78">
        <f t="shared" si="130"/>
        <v>1</v>
      </c>
      <c r="T61" s="78">
        <f t="shared" si="130"/>
        <v>1</v>
      </c>
      <c r="U61" s="78">
        <f t="shared" si="130"/>
        <v>1</v>
      </c>
      <c r="V61" s="78">
        <f t="shared" si="130"/>
        <v>1</v>
      </c>
      <c r="W61" s="78">
        <f t="shared" si="130"/>
        <v>1</v>
      </c>
      <c r="X61" s="78">
        <f t="shared" si="130"/>
        <v>1</v>
      </c>
      <c r="Y61" s="78">
        <f t="shared" si="130"/>
        <v>1</v>
      </c>
      <c r="Z61" s="78">
        <f t="shared" si="130"/>
        <v>1</v>
      </c>
      <c r="AA61" s="78">
        <f t="shared" si="130"/>
        <v>1</v>
      </c>
      <c r="AB61" s="78">
        <f t="shared" si="130"/>
        <v>1</v>
      </c>
      <c r="AC61" s="78">
        <f t="shared" si="130"/>
        <v>1</v>
      </c>
      <c r="AD61" s="78">
        <f t="shared" si="130"/>
        <v>1</v>
      </c>
      <c r="AE61" s="78">
        <f t="shared" si="130"/>
        <v>1</v>
      </c>
      <c r="AF61" s="78">
        <f t="shared" si="130"/>
        <v>1</v>
      </c>
      <c r="AG61" s="78">
        <f t="shared" si="130"/>
        <v>1</v>
      </c>
      <c r="AH61" s="78">
        <f t="shared" si="130"/>
        <v>1</v>
      </c>
      <c r="AI61" s="78">
        <f t="shared" si="130"/>
        <v>1</v>
      </c>
      <c r="AJ61" s="78">
        <f t="shared" si="130"/>
        <v>1</v>
      </c>
      <c r="AK61" s="78">
        <f t="shared" si="130"/>
        <v>1</v>
      </c>
      <c r="AL61" s="78">
        <f t="shared" si="130"/>
        <v>1</v>
      </c>
      <c r="AM61" s="78">
        <f t="shared" si="130"/>
        <v>1</v>
      </c>
      <c r="AN61" s="78">
        <f t="shared" si="130"/>
        <v>1</v>
      </c>
      <c r="AO61" s="78">
        <f t="shared" si="130"/>
        <v>1</v>
      </c>
      <c r="AP61" s="78">
        <f t="shared" si="130"/>
        <v>1</v>
      </c>
      <c r="AQ61" s="78">
        <f t="shared" si="130"/>
        <v>1</v>
      </c>
      <c r="AR61" s="78">
        <f t="shared" si="130"/>
        <v>1</v>
      </c>
      <c r="AS61" s="78">
        <f t="shared" si="130"/>
        <v>1</v>
      </c>
      <c r="AT61" s="78">
        <f t="shared" si="130"/>
        <v>1</v>
      </c>
      <c r="AU61" s="78">
        <f t="shared" ref="AU61:BZ61" si="131">AU59+AU60</f>
        <v>1</v>
      </c>
      <c r="AV61" s="78">
        <f t="shared" si="131"/>
        <v>1</v>
      </c>
      <c r="AW61" s="78">
        <f t="shared" si="131"/>
        <v>1</v>
      </c>
      <c r="AX61" s="78">
        <f t="shared" si="131"/>
        <v>1</v>
      </c>
      <c r="AY61" s="78">
        <f t="shared" si="131"/>
        <v>1</v>
      </c>
      <c r="AZ61" s="78">
        <f t="shared" si="131"/>
        <v>1</v>
      </c>
      <c r="BA61" s="78">
        <f t="shared" si="131"/>
        <v>1</v>
      </c>
      <c r="BB61" s="78">
        <f t="shared" si="131"/>
        <v>1</v>
      </c>
      <c r="BC61" s="78">
        <f t="shared" si="131"/>
        <v>1</v>
      </c>
      <c r="BD61" s="78">
        <f t="shared" si="131"/>
        <v>1</v>
      </c>
      <c r="BE61" s="78">
        <f t="shared" si="131"/>
        <v>1</v>
      </c>
      <c r="BF61" s="78">
        <f t="shared" si="131"/>
        <v>1</v>
      </c>
      <c r="BG61" s="78">
        <f t="shared" si="131"/>
        <v>1</v>
      </c>
      <c r="BH61" s="78">
        <f t="shared" si="131"/>
        <v>1</v>
      </c>
      <c r="BI61" s="78">
        <f t="shared" si="131"/>
        <v>1</v>
      </c>
      <c r="BJ61" s="78">
        <f t="shared" si="131"/>
        <v>1</v>
      </c>
      <c r="BK61" s="78">
        <f t="shared" si="131"/>
        <v>1</v>
      </c>
      <c r="BL61" s="78">
        <f t="shared" si="131"/>
        <v>1</v>
      </c>
      <c r="BM61" s="78">
        <f t="shared" si="131"/>
        <v>1</v>
      </c>
      <c r="BN61" s="78">
        <f t="shared" si="131"/>
        <v>1</v>
      </c>
      <c r="BO61" s="78">
        <f t="shared" si="131"/>
        <v>1</v>
      </c>
      <c r="BP61" s="78">
        <f t="shared" si="131"/>
        <v>1</v>
      </c>
      <c r="BQ61" s="78">
        <f t="shared" si="131"/>
        <v>1</v>
      </c>
      <c r="BR61" s="78">
        <f t="shared" si="131"/>
        <v>1</v>
      </c>
      <c r="BS61" s="78">
        <f t="shared" si="131"/>
        <v>1</v>
      </c>
      <c r="BT61" s="78">
        <f t="shared" si="131"/>
        <v>1</v>
      </c>
      <c r="BU61" s="78">
        <f t="shared" si="131"/>
        <v>1</v>
      </c>
      <c r="BV61" s="78">
        <f t="shared" si="131"/>
        <v>1</v>
      </c>
      <c r="BW61" s="78">
        <f t="shared" si="131"/>
        <v>1</v>
      </c>
      <c r="BX61" s="78">
        <f t="shared" si="131"/>
        <v>1</v>
      </c>
      <c r="BY61" s="78">
        <f t="shared" si="131"/>
        <v>1</v>
      </c>
      <c r="BZ61" s="78">
        <f t="shared" si="131"/>
        <v>1</v>
      </c>
      <c r="CA61" s="78">
        <f t="shared" ref="CA61:DF61" si="132">CA59+CA60</f>
        <v>1</v>
      </c>
      <c r="CB61" s="78">
        <f t="shared" si="132"/>
        <v>1</v>
      </c>
      <c r="CC61" s="78">
        <f t="shared" si="132"/>
        <v>1</v>
      </c>
      <c r="CD61" s="78">
        <f t="shared" si="132"/>
        <v>1</v>
      </c>
      <c r="CE61" s="78">
        <f t="shared" si="132"/>
        <v>1</v>
      </c>
      <c r="CF61" s="78">
        <f t="shared" si="132"/>
        <v>1</v>
      </c>
      <c r="CG61" s="78">
        <f t="shared" si="132"/>
        <v>1</v>
      </c>
      <c r="CH61" s="78">
        <f t="shared" si="132"/>
        <v>1</v>
      </c>
      <c r="CI61" s="78">
        <f t="shared" si="132"/>
        <v>1</v>
      </c>
      <c r="CJ61" s="78">
        <f t="shared" si="132"/>
        <v>1</v>
      </c>
      <c r="CK61" s="78">
        <f t="shared" si="132"/>
        <v>1</v>
      </c>
      <c r="CL61" s="78">
        <f t="shared" si="132"/>
        <v>1</v>
      </c>
      <c r="CM61" s="78">
        <f t="shared" si="132"/>
        <v>1</v>
      </c>
      <c r="CN61" s="78">
        <f t="shared" si="132"/>
        <v>1</v>
      </c>
      <c r="CO61" s="78">
        <f t="shared" si="132"/>
        <v>1</v>
      </c>
      <c r="CP61" s="78">
        <f t="shared" si="132"/>
        <v>1</v>
      </c>
      <c r="CQ61" s="78">
        <f t="shared" si="132"/>
        <v>1</v>
      </c>
      <c r="CR61" s="78">
        <f t="shared" si="132"/>
        <v>1</v>
      </c>
      <c r="CS61" s="78">
        <f t="shared" si="132"/>
        <v>1</v>
      </c>
      <c r="CT61" s="78">
        <f t="shared" si="132"/>
        <v>1</v>
      </c>
      <c r="CU61" s="78">
        <f t="shared" si="132"/>
        <v>1</v>
      </c>
      <c r="CV61" s="78">
        <f t="shared" si="132"/>
        <v>1</v>
      </c>
      <c r="CW61" s="78">
        <f t="shared" si="132"/>
        <v>1</v>
      </c>
      <c r="CX61" s="78">
        <f t="shared" si="132"/>
        <v>1</v>
      </c>
      <c r="CY61" s="78">
        <f t="shared" si="132"/>
        <v>1</v>
      </c>
      <c r="CZ61" s="78">
        <f t="shared" si="132"/>
        <v>1</v>
      </c>
      <c r="DA61" s="78">
        <f t="shared" si="132"/>
        <v>1</v>
      </c>
      <c r="DB61" s="78">
        <f t="shared" si="132"/>
        <v>1</v>
      </c>
      <c r="DC61" s="78">
        <f t="shared" si="132"/>
        <v>1</v>
      </c>
      <c r="DD61" s="78">
        <f t="shared" si="132"/>
        <v>1</v>
      </c>
      <c r="DE61" s="78">
        <f t="shared" si="132"/>
        <v>1</v>
      </c>
      <c r="DF61" s="78">
        <f t="shared" si="132"/>
        <v>1</v>
      </c>
      <c r="DG61" s="78">
        <f t="shared" ref="DG61:EL61" si="133">DG59+DG60</f>
        <v>1</v>
      </c>
      <c r="DH61" s="78">
        <f t="shared" si="133"/>
        <v>1</v>
      </c>
      <c r="DI61" s="78">
        <f t="shared" si="133"/>
        <v>1</v>
      </c>
      <c r="DJ61" s="78">
        <f t="shared" si="133"/>
        <v>1</v>
      </c>
      <c r="DK61" s="78">
        <f t="shared" si="133"/>
        <v>1</v>
      </c>
      <c r="DL61" s="78">
        <f t="shared" si="133"/>
        <v>1</v>
      </c>
      <c r="DM61" s="78">
        <f t="shared" si="133"/>
        <v>1</v>
      </c>
      <c r="DN61" s="78">
        <f t="shared" si="133"/>
        <v>1</v>
      </c>
      <c r="DO61" s="78">
        <f t="shared" si="133"/>
        <v>1</v>
      </c>
      <c r="DP61" s="78">
        <f t="shared" si="133"/>
        <v>1</v>
      </c>
      <c r="DQ61" s="78">
        <f t="shared" si="133"/>
        <v>1</v>
      </c>
      <c r="DR61" s="78">
        <f t="shared" si="133"/>
        <v>1</v>
      </c>
      <c r="DS61" s="78">
        <f t="shared" si="133"/>
        <v>1</v>
      </c>
      <c r="DT61" s="78">
        <f t="shared" si="133"/>
        <v>1</v>
      </c>
      <c r="DU61" s="78">
        <f t="shared" si="133"/>
        <v>1</v>
      </c>
      <c r="DV61" s="78">
        <f t="shared" si="133"/>
        <v>1</v>
      </c>
      <c r="DW61" s="78">
        <f t="shared" si="133"/>
        <v>1</v>
      </c>
      <c r="DX61" s="78">
        <f t="shared" si="133"/>
        <v>1</v>
      </c>
      <c r="DY61" s="78">
        <f t="shared" si="133"/>
        <v>1</v>
      </c>
      <c r="DZ61" s="78">
        <f t="shared" si="133"/>
        <v>1</v>
      </c>
      <c r="EA61" s="78">
        <f t="shared" si="133"/>
        <v>1</v>
      </c>
      <c r="EB61" s="78">
        <f t="shared" si="133"/>
        <v>1</v>
      </c>
      <c r="EC61" s="78">
        <f t="shared" si="133"/>
        <v>1</v>
      </c>
      <c r="ED61" s="78">
        <f t="shared" si="133"/>
        <v>1</v>
      </c>
      <c r="EE61" s="78">
        <f t="shared" si="133"/>
        <v>1</v>
      </c>
      <c r="EF61" s="78">
        <f t="shared" si="133"/>
        <v>1</v>
      </c>
      <c r="EG61" s="78">
        <f t="shared" si="133"/>
        <v>1</v>
      </c>
      <c r="EH61" s="78">
        <f t="shared" si="133"/>
        <v>1</v>
      </c>
      <c r="EI61" s="78">
        <f t="shared" si="133"/>
        <v>1</v>
      </c>
      <c r="EJ61" s="78">
        <f t="shared" si="133"/>
        <v>1</v>
      </c>
      <c r="EK61" s="78">
        <f t="shared" si="133"/>
        <v>1</v>
      </c>
      <c r="EL61" s="78">
        <f t="shared" si="133"/>
        <v>1</v>
      </c>
      <c r="EM61" s="78">
        <f t="shared" ref="EM61:FR61" si="134">EM59+EM60</f>
        <v>1</v>
      </c>
      <c r="EN61" s="78">
        <f t="shared" si="134"/>
        <v>1</v>
      </c>
      <c r="EO61" s="78">
        <f t="shared" si="134"/>
        <v>1</v>
      </c>
      <c r="EP61" s="78">
        <f t="shared" si="134"/>
        <v>1</v>
      </c>
      <c r="EQ61" s="78">
        <f t="shared" si="134"/>
        <v>1</v>
      </c>
      <c r="ER61" s="78">
        <f t="shared" si="134"/>
        <v>1</v>
      </c>
      <c r="ES61" s="78">
        <f t="shared" si="134"/>
        <v>1</v>
      </c>
      <c r="ET61" s="78">
        <f t="shared" si="134"/>
        <v>1</v>
      </c>
      <c r="EU61" s="78">
        <f t="shared" si="134"/>
        <v>1</v>
      </c>
      <c r="EV61" s="78">
        <f t="shared" si="134"/>
        <v>1</v>
      </c>
      <c r="EW61" s="78">
        <f t="shared" si="134"/>
        <v>1</v>
      </c>
      <c r="EX61" s="78">
        <f t="shared" si="134"/>
        <v>1</v>
      </c>
      <c r="EY61" s="78">
        <f t="shared" si="134"/>
        <v>1</v>
      </c>
      <c r="EZ61" s="78">
        <f t="shared" si="134"/>
        <v>1</v>
      </c>
      <c r="FA61" s="78">
        <f t="shared" si="134"/>
        <v>1</v>
      </c>
      <c r="FB61" s="78">
        <f t="shared" si="134"/>
        <v>1</v>
      </c>
      <c r="FC61" s="78">
        <f t="shared" si="134"/>
        <v>1</v>
      </c>
      <c r="FD61" s="78">
        <f t="shared" si="134"/>
        <v>1</v>
      </c>
      <c r="FE61" s="78">
        <f t="shared" si="134"/>
        <v>1</v>
      </c>
      <c r="FF61" s="78">
        <f t="shared" si="134"/>
        <v>1</v>
      </c>
      <c r="FG61" s="78">
        <f t="shared" si="134"/>
        <v>1</v>
      </c>
      <c r="FH61" s="78">
        <f t="shared" si="134"/>
        <v>1</v>
      </c>
      <c r="FI61" s="78">
        <f t="shared" si="134"/>
        <v>1</v>
      </c>
      <c r="FJ61" s="78">
        <f t="shared" si="134"/>
        <v>1</v>
      </c>
      <c r="FK61" s="78">
        <f t="shared" si="134"/>
        <v>1</v>
      </c>
      <c r="FL61" s="78">
        <f t="shared" si="134"/>
        <v>1</v>
      </c>
      <c r="FM61" s="78">
        <f t="shared" si="134"/>
        <v>1</v>
      </c>
      <c r="FN61" s="78">
        <f t="shared" si="134"/>
        <v>1</v>
      </c>
      <c r="FO61" s="78">
        <f t="shared" si="134"/>
        <v>1</v>
      </c>
      <c r="FP61" s="78">
        <f t="shared" si="134"/>
        <v>1</v>
      </c>
      <c r="FQ61" s="78">
        <f t="shared" si="134"/>
        <v>1</v>
      </c>
      <c r="FR61" s="78">
        <f t="shared" si="134"/>
        <v>1</v>
      </c>
      <c r="FS61" s="78">
        <f t="shared" ref="FS61:GX61" si="135">FS59+FS60</f>
        <v>1</v>
      </c>
      <c r="FT61" s="78">
        <f t="shared" si="135"/>
        <v>1</v>
      </c>
      <c r="FU61" s="78">
        <f t="shared" si="135"/>
        <v>1</v>
      </c>
      <c r="FV61" s="78">
        <f t="shared" si="135"/>
        <v>1</v>
      </c>
      <c r="FW61" s="78">
        <f t="shared" si="135"/>
        <v>1</v>
      </c>
      <c r="FX61" s="78">
        <f t="shared" si="135"/>
        <v>1</v>
      </c>
      <c r="FY61" s="78">
        <f t="shared" si="135"/>
        <v>1</v>
      </c>
      <c r="FZ61" s="78">
        <f t="shared" si="135"/>
        <v>1</v>
      </c>
      <c r="GA61" s="78">
        <f t="shared" si="135"/>
        <v>1</v>
      </c>
      <c r="GB61" s="78">
        <f t="shared" si="135"/>
        <v>1</v>
      </c>
      <c r="GC61" s="78">
        <f t="shared" si="135"/>
        <v>1</v>
      </c>
      <c r="GD61" s="78">
        <f t="shared" si="135"/>
        <v>1</v>
      </c>
      <c r="GE61" s="78">
        <f t="shared" si="135"/>
        <v>1</v>
      </c>
      <c r="GF61" s="78"/>
      <c r="GG61" s="78"/>
      <c r="GM61" s="78"/>
      <c r="GN61" s="79"/>
    </row>
    <row r="62" spans="2:197" ht="5.0999999999999996" customHeight="1" thickBot="1" x14ac:dyDescent="0.3">
      <c r="B62" s="15"/>
      <c r="C62" s="5"/>
      <c r="D62" s="5"/>
      <c r="E62" s="5"/>
      <c r="F62" s="5"/>
      <c r="G62" s="5"/>
      <c r="H62" s="4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4"/>
      <c r="BG62" s="5"/>
      <c r="BH62" s="5"/>
      <c r="BI62" s="5"/>
      <c r="BJ62" s="5"/>
      <c r="BK62" s="5"/>
      <c r="BL62" s="5"/>
      <c r="BM62" s="5"/>
      <c r="BN62" s="5"/>
      <c r="BO62" s="5"/>
      <c r="BP62" s="4"/>
      <c r="BQ62" s="5"/>
      <c r="BR62" s="5"/>
      <c r="BS62" s="5"/>
      <c r="BT62" s="5"/>
      <c r="BU62" s="5"/>
      <c r="BV62" s="5"/>
      <c r="BW62" s="5"/>
      <c r="BX62" s="5"/>
      <c r="BY62" s="5"/>
      <c r="BZ62" s="4"/>
      <c r="CA62" s="5"/>
      <c r="CB62" s="5"/>
      <c r="CC62" s="5"/>
      <c r="CD62" s="5"/>
      <c r="CE62" s="5"/>
      <c r="CF62" s="5"/>
      <c r="CG62" s="5"/>
      <c r="CH62" s="5"/>
      <c r="CI62" s="5"/>
      <c r="CJ62" s="4"/>
      <c r="CK62" s="5"/>
      <c r="CL62" s="5"/>
      <c r="CM62" s="5"/>
      <c r="CN62" s="5"/>
      <c r="CO62" s="5"/>
      <c r="CP62" s="5"/>
      <c r="CQ62" s="5"/>
      <c r="CR62" s="5"/>
      <c r="CS62" s="5"/>
      <c r="CT62" s="4"/>
      <c r="CU62" s="5"/>
      <c r="CV62" s="5"/>
      <c r="CW62" s="5"/>
      <c r="CX62" s="5"/>
      <c r="CY62" s="5"/>
      <c r="CZ62" s="5"/>
      <c r="DA62" s="5"/>
      <c r="DB62" s="5"/>
      <c r="DC62" s="5"/>
      <c r="DD62" s="4"/>
      <c r="DE62" s="5"/>
      <c r="DF62" s="5"/>
      <c r="DG62" s="5"/>
      <c r="DH62" s="5"/>
      <c r="DI62" s="5"/>
      <c r="DJ62" s="5"/>
      <c r="DK62" s="5"/>
      <c r="DL62" s="5"/>
      <c r="DM62" s="5"/>
      <c r="DN62" s="4"/>
      <c r="DO62" s="5"/>
      <c r="DP62" s="5"/>
      <c r="DQ62" s="5"/>
      <c r="DR62" s="5"/>
      <c r="DS62" s="5"/>
      <c r="DT62" s="5"/>
      <c r="DU62" s="5"/>
      <c r="DV62" s="5"/>
      <c r="DW62" s="5"/>
      <c r="DX62" s="4"/>
      <c r="DY62" s="5"/>
      <c r="DZ62" s="5"/>
      <c r="EA62" s="5"/>
      <c r="EB62" s="5"/>
      <c r="EC62" s="5"/>
      <c r="ED62" s="5"/>
      <c r="EE62" s="5"/>
      <c r="EF62" s="5"/>
      <c r="EG62" s="5"/>
      <c r="EH62" s="4"/>
      <c r="EI62" s="5"/>
      <c r="EJ62" s="5"/>
      <c r="EK62" s="5"/>
      <c r="EL62" s="5"/>
      <c r="EM62" s="5"/>
      <c r="EN62" s="5"/>
      <c r="EO62" s="5"/>
      <c r="EP62" s="5"/>
      <c r="EQ62" s="5"/>
      <c r="ER62" s="4"/>
      <c r="ES62" s="5"/>
      <c r="ET62" s="5"/>
      <c r="EU62" s="5"/>
      <c r="EV62" s="5"/>
      <c r="EW62" s="5"/>
      <c r="EX62" s="5"/>
      <c r="EY62" s="5"/>
      <c r="EZ62" s="5"/>
      <c r="FA62" s="5"/>
      <c r="FB62" s="4"/>
      <c r="FC62" s="5"/>
      <c r="FD62" s="5"/>
      <c r="FE62" s="5"/>
      <c r="FF62" s="5"/>
      <c r="FG62" s="5"/>
      <c r="FH62" s="5"/>
      <c r="FI62" s="5"/>
      <c r="FJ62" s="5"/>
      <c r="FK62" s="5"/>
      <c r="FL62" s="4"/>
      <c r="FM62" s="5"/>
      <c r="FN62" s="5"/>
      <c r="FO62" s="5"/>
      <c r="FP62" s="5"/>
      <c r="FQ62" s="5"/>
      <c r="FR62" s="5"/>
      <c r="FS62" s="5"/>
      <c r="FT62" s="5"/>
      <c r="FU62" s="5"/>
      <c r="FV62" s="4"/>
      <c r="FW62" s="5"/>
      <c r="FX62" s="5"/>
      <c r="FY62" s="5"/>
      <c r="FZ62" s="5"/>
      <c r="GA62" s="5"/>
      <c r="GB62" s="5"/>
      <c r="GC62" s="5"/>
      <c r="GD62" s="5"/>
      <c r="GE62" s="5"/>
      <c r="GF62" s="4"/>
      <c r="GG62" s="5"/>
      <c r="GH62" s="5"/>
      <c r="GI62" s="5"/>
      <c r="GJ62" s="5"/>
      <c r="GM62" s="5"/>
      <c r="GN62" s="14"/>
    </row>
    <row r="63" spans="2:197" ht="8.4499999999999993" customHeight="1" thickTop="1" x14ac:dyDescent="0.25">
      <c r="B63" s="15"/>
      <c r="C63" s="160" t="s">
        <v>54</v>
      </c>
      <c r="D63" s="161"/>
      <c r="E63" s="161"/>
      <c r="F63" s="125"/>
      <c r="G63" s="126"/>
      <c r="H63" s="126"/>
      <c r="I63" s="126"/>
      <c r="J63" s="126"/>
      <c r="K63" s="126"/>
      <c r="L63" s="5"/>
      <c r="M63" s="104" t="s">
        <v>6</v>
      </c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69" t="str">
        <f>IF(H54&lt;&gt;"",MAX(H54:GE54),"")</f>
        <v/>
      </c>
      <c r="Z63" s="172"/>
      <c r="AA63" s="172"/>
      <c r="AB63" s="172"/>
      <c r="AC63" s="172"/>
      <c r="AD63" s="147" t="str">
        <f>IF(H54&lt;&gt;"",IF(Y63=Y29,"→",IF(Y63&gt;Y29,"↗","↘")),"")</f>
        <v/>
      </c>
      <c r="AE63" s="131"/>
      <c r="AF63" s="5"/>
      <c r="AG63" s="104" t="s">
        <v>77</v>
      </c>
      <c r="AH63" s="94"/>
      <c r="AI63" s="94"/>
      <c r="AJ63" s="94"/>
      <c r="AK63" s="94"/>
      <c r="AL63" s="94"/>
      <c r="AM63" s="94"/>
      <c r="AN63" s="94"/>
      <c r="AO63" s="94"/>
      <c r="AP63" s="94"/>
      <c r="AQ63" s="94"/>
      <c r="AR63" s="94"/>
      <c r="AS63" s="169" t="str">
        <f>IF(H54&lt;&gt;"",COUNTIF(H54:GE54,"&gt;=100")/2,"")</f>
        <v/>
      </c>
      <c r="AT63" s="172"/>
      <c r="AU63" s="172"/>
      <c r="AV63" s="172"/>
      <c r="AW63" s="172"/>
      <c r="AX63" s="147" t="str">
        <f>IF(H54&lt;&gt;"",IF(AS63=AS29,"→",IF(AS63&gt;AS29,"↗","↘")),"")</f>
        <v/>
      </c>
      <c r="AY63" s="131"/>
      <c r="AZ63" s="5"/>
      <c r="BA63" s="160" t="s">
        <v>55</v>
      </c>
      <c r="BB63" s="161"/>
      <c r="BC63" s="161"/>
      <c r="BD63" s="173" t="str">
        <f>IF(BF64&lt;&gt;"",F63+(25*(1/(24*60))),"")</f>
        <v/>
      </c>
      <c r="BE63" s="174"/>
      <c r="BF63" s="174"/>
      <c r="BG63" s="174"/>
      <c r="BH63" s="174"/>
      <c r="BI63" s="175"/>
      <c r="BJ63" s="5"/>
      <c r="BK63" s="104" t="s">
        <v>55</v>
      </c>
      <c r="BL63" s="105"/>
      <c r="BM63" s="106"/>
      <c r="BN63" s="173" t="str">
        <f>IF(BP64&lt;&gt;"",$F63+(30*(1/(24*60))),"")</f>
        <v/>
      </c>
      <c r="BO63" s="174"/>
      <c r="BP63" s="174"/>
      <c r="BQ63" s="174"/>
      <c r="BR63" s="174"/>
      <c r="BS63" s="175"/>
      <c r="BT63" s="5"/>
      <c r="BU63" s="104" t="s">
        <v>55</v>
      </c>
      <c r="BV63" s="105"/>
      <c r="BW63" s="106"/>
      <c r="BX63" s="173" t="str">
        <f>IF(BZ64&lt;&gt;"",$F63+(35*(1/(24*60))),"")</f>
        <v/>
      </c>
      <c r="BY63" s="174"/>
      <c r="BZ63" s="174"/>
      <c r="CA63" s="174"/>
      <c r="CB63" s="174"/>
      <c r="CC63" s="175"/>
      <c r="CD63" s="5"/>
      <c r="CE63" s="104" t="s">
        <v>55</v>
      </c>
      <c r="CF63" s="105"/>
      <c r="CG63" s="106"/>
      <c r="CH63" s="173" t="str">
        <f>IF(CJ64&lt;&gt;"",$F63+(40*(1/(24*60))),"")</f>
        <v/>
      </c>
      <c r="CI63" s="174"/>
      <c r="CJ63" s="174"/>
      <c r="CK63" s="174"/>
      <c r="CL63" s="174"/>
      <c r="CM63" s="175"/>
      <c r="CN63" s="5"/>
      <c r="CO63" s="104" t="s">
        <v>55</v>
      </c>
      <c r="CP63" s="105"/>
      <c r="CQ63" s="106"/>
      <c r="CR63" s="173" t="str">
        <f>IF(CT64&lt;&gt;"",$F63+(45*(1/(24*60))),"")</f>
        <v/>
      </c>
      <c r="CS63" s="174"/>
      <c r="CT63" s="174"/>
      <c r="CU63" s="174"/>
      <c r="CV63" s="174"/>
      <c r="CW63" s="175"/>
      <c r="CX63" s="5"/>
      <c r="CY63" s="104" t="s">
        <v>55</v>
      </c>
      <c r="CZ63" s="105"/>
      <c r="DA63" s="106"/>
      <c r="DB63" s="173" t="str">
        <f>IF(DD64&lt;&gt;"",$F63+(50*(1/(24*60))),"")</f>
        <v/>
      </c>
      <c r="DC63" s="174"/>
      <c r="DD63" s="174"/>
      <c r="DE63" s="174"/>
      <c r="DF63" s="174"/>
      <c r="DG63" s="175"/>
      <c r="DH63" s="5"/>
      <c r="DI63" s="104" t="s">
        <v>55</v>
      </c>
      <c r="DJ63" s="105"/>
      <c r="DK63" s="106"/>
      <c r="DL63" s="173" t="str">
        <f>IF(DN64&lt;&gt;"",$F63+(55*(1/(24*60))),"")</f>
        <v/>
      </c>
      <c r="DM63" s="174"/>
      <c r="DN63" s="174"/>
      <c r="DO63" s="174"/>
      <c r="DP63" s="174"/>
      <c r="DQ63" s="175"/>
      <c r="DR63" s="5"/>
      <c r="DS63" s="104" t="s">
        <v>55</v>
      </c>
      <c r="DT63" s="105"/>
      <c r="DU63" s="106"/>
      <c r="DV63" s="173" t="str">
        <f>IF(DX64&lt;&gt;"",$F63+(60*(1/(24*60))),"")</f>
        <v/>
      </c>
      <c r="DW63" s="174"/>
      <c r="DX63" s="174"/>
      <c r="DY63" s="174"/>
      <c r="DZ63" s="174"/>
      <c r="EA63" s="175"/>
      <c r="EB63" s="5"/>
      <c r="EC63" s="104" t="s">
        <v>55</v>
      </c>
      <c r="ED63" s="105"/>
      <c r="EE63" s="106"/>
      <c r="EF63" s="173" t="str">
        <f>IF(EH64&lt;&gt;"",$F63+(65*(1/(24*60))),"")</f>
        <v/>
      </c>
      <c r="EG63" s="174"/>
      <c r="EH63" s="174"/>
      <c r="EI63" s="174"/>
      <c r="EJ63" s="174"/>
      <c r="EK63" s="175"/>
      <c r="EL63" s="5"/>
      <c r="EM63" s="104" t="s">
        <v>55</v>
      </c>
      <c r="EN63" s="105"/>
      <c r="EO63" s="106"/>
      <c r="EP63" s="173" t="str">
        <f>IF(ER64&lt;&gt;"",$F63+(70*(1/(24*60))),"")</f>
        <v/>
      </c>
      <c r="EQ63" s="174"/>
      <c r="ER63" s="174"/>
      <c r="ES63" s="174"/>
      <c r="ET63" s="174"/>
      <c r="EU63" s="175"/>
      <c r="EW63" s="104" t="s">
        <v>55</v>
      </c>
      <c r="EX63" s="105"/>
      <c r="EY63" s="106"/>
      <c r="EZ63" s="173" t="str">
        <f>IF(FB64&lt;&gt;"",$F63+(75*(1/(24*60))),"")</f>
        <v/>
      </c>
      <c r="FA63" s="174"/>
      <c r="FB63" s="174"/>
      <c r="FC63" s="174"/>
      <c r="FD63" s="174"/>
      <c r="FE63" s="175"/>
      <c r="FG63" s="104" t="s">
        <v>55</v>
      </c>
      <c r="FH63" s="105"/>
      <c r="FI63" s="106"/>
      <c r="FJ63" s="173" t="str">
        <f>IF(FL64&lt;&gt;"",$F63+(80*(1/(24*60))),"")</f>
        <v/>
      </c>
      <c r="FK63" s="174"/>
      <c r="FL63" s="174"/>
      <c r="FM63" s="174"/>
      <c r="FN63" s="174"/>
      <c r="FO63" s="175"/>
      <c r="FQ63" s="104" t="s">
        <v>55</v>
      </c>
      <c r="FR63" s="105"/>
      <c r="FS63" s="106"/>
      <c r="FT63" s="173" t="str">
        <f>IF(FV64&lt;&gt;"",$F63+(85*(1/(24*60))),"")</f>
        <v/>
      </c>
      <c r="FU63" s="174"/>
      <c r="FV63" s="174"/>
      <c r="FW63" s="174"/>
      <c r="FX63" s="174"/>
      <c r="FY63" s="175"/>
      <c r="GA63" s="104" t="s">
        <v>55</v>
      </c>
      <c r="GB63" s="105"/>
      <c r="GC63" s="106"/>
      <c r="GD63" s="173" t="str">
        <f>IF(GF64&lt;&gt;"",$F63+(90*(1/(24*60))),"")</f>
        <v/>
      </c>
      <c r="GE63" s="174"/>
      <c r="GF63" s="174"/>
      <c r="GG63" s="174"/>
      <c r="GH63" s="174"/>
      <c r="GI63" s="175"/>
      <c r="GJ63" s="51"/>
      <c r="GK63" s="176" t="s">
        <v>12</v>
      </c>
      <c r="GL63" s="177"/>
      <c r="GM63" s="177"/>
      <c r="GN63" s="178"/>
      <c r="GO63" s="51"/>
    </row>
    <row r="64" spans="2:197" ht="8.4499999999999993" customHeight="1" x14ac:dyDescent="0.25">
      <c r="B64" s="15"/>
      <c r="C64" s="151" t="s">
        <v>33</v>
      </c>
      <c r="D64" s="152"/>
      <c r="E64" s="152"/>
      <c r="F64" s="152"/>
      <c r="G64" s="152"/>
      <c r="H64" s="112"/>
      <c r="I64" s="112"/>
      <c r="J64" s="113"/>
      <c r="K64" s="113"/>
      <c r="M64" s="104" t="s">
        <v>65</v>
      </c>
      <c r="N64" s="94"/>
      <c r="O64" s="94"/>
      <c r="P64" s="94"/>
      <c r="Q64" s="94"/>
      <c r="R64" s="94"/>
      <c r="S64" s="94"/>
      <c r="T64" s="94"/>
      <c r="U64" s="94"/>
      <c r="V64" s="94"/>
      <c r="W64" s="94"/>
      <c r="X64" s="94"/>
      <c r="Y64" s="169" t="str">
        <f>IF(H54&lt;&gt;"",AVERAGE(H54:GE54),"")</f>
        <v/>
      </c>
      <c r="Z64" s="172"/>
      <c r="AA64" s="172"/>
      <c r="AB64" s="172"/>
      <c r="AC64" s="172"/>
      <c r="AD64" s="147" t="str">
        <f>IF(H54&lt;&gt;"",IF(Y64=Y30,"→",IF(Y64&gt;Y30,"↗","↘")),"")</f>
        <v/>
      </c>
      <c r="AE64" s="131"/>
      <c r="AG64" s="104" t="s">
        <v>78</v>
      </c>
      <c r="AH64" s="94"/>
      <c r="AI64" s="94"/>
      <c r="AJ64" s="94"/>
      <c r="AK64" s="94"/>
      <c r="AL64" s="94"/>
      <c r="AM64" s="94"/>
      <c r="AN64" s="94"/>
      <c r="AO64" s="94"/>
      <c r="AP64" s="94"/>
      <c r="AQ64" s="94"/>
      <c r="AR64" s="94"/>
      <c r="AS64" s="169" t="str">
        <f>IF(H54&lt;&gt;"",COUNTIF(H54:GE54,"&gt;=110")/2,"")</f>
        <v/>
      </c>
      <c r="AT64" s="172"/>
      <c r="AU64" s="172"/>
      <c r="AV64" s="172"/>
      <c r="AW64" s="172"/>
      <c r="AX64" s="147" t="str">
        <f>IF(H54&lt;&gt;"",IF(AS64=AS30,"→",IF(AS64&gt;AS30,"↗","↘")),"")</f>
        <v/>
      </c>
      <c r="AY64" s="131"/>
      <c r="BA64" s="151" t="s">
        <v>33</v>
      </c>
      <c r="BB64" s="152"/>
      <c r="BC64" s="152"/>
      <c r="BD64" s="152"/>
      <c r="BE64" s="152"/>
      <c r="BF64" s="112"/>
      <c r="BG64" s="112"/>
      <c r="BH64" s="113"/>
      <c r="BI64" s="113"/>
      <c r="BK64" s="151" t="s">
        <v>33</v>
      </c>
      <c r="BL64" s="152"/>
      <c r="BM64" s="152"/>
      <c r="BN64" s="152"/>
      <c r="BO64" s="152"/>
      <c r="BP64" s="112"/>
      <c r="BQ64" s="112"/>
      <c r="BR64" s="113"/>
      <c r="BS64" s="113"/>
      <c r="BU64" s="151" t="s">
        <v>33</v>
      </c>
      <c r="BV64" s="152"/>
      <c r="BW64" s="152"/>
      <c r="BX64" s="152"/>
      <c r="BY64" s="152"/>
      <c r="BZ64" s="112"/>
      <c r="CA64" s="112"/>
      <c r="CB64" s="113"/>
      <c r="CC64" s="113"/>
      <c r="CE64" s="151" t="s">
        <v>33</v>
      </c>
      <c r="CF64" s="152"/>
      <c r="CG64" s="152"/>
      <c r="CH64" s="152"/>
      <c r="CI64" s="152"/>
      <c r="CJ64" s="112"/>
      <c r="CK64" s="112"/>
      <c r="CL64" s="113"/>
      <c r="CM64" s="113"/>
      <c r="CO64" s="151" t="s">
        <v>33</v>
      </c>
      <c r="CP64" s="152"/>
      <c r="CQ64" s="152"/>
      <c r="CR64" s="152"/>
      <c r="CS64" s="152"/>
      <c r="CT64" s="112"/>
      <c r="CU64" s="112"/>
      <c r="CV64" s="113"/>
      <c r="CW64" s="113"/>
      <c r="CY64" s="151" t="s">
        <v>33</v>
      </c>
      <c r="CZ64" s="152"/>
      <c r="DA64" s="152"/>
      <c r="DB64" s="152"/>
      <c r="DC64" s="152"/>
      <c r="DD64" s="112"/>
      <c r="DE64" s="112"/>
      <c r="DF64" s="113"/>
      <c r="DG64" s="113"/>
      <c r="DI64" s="151" t="s">
        <v>33</v>
      </c>
      <c r="DJ64" s="152"/>
      <c r="DK64" s="152"/>
      <c r="DL64" s="152"/>
      <c r="DM64" s="152"/>
      <c r="DN64" s="112"/>
      <c r="DO64" s="112"/>
      <c r="DP64" s="113"/>
      <c r="DQ64" s="113"/>
      <c r="DS64" s="151" t="s">
        <v>33</v>
      </c>
      <c r="DT64" s="152"/>
      <c r="DU64" s="152"/>
      <c r="DV64" s="152"/>
      <c r="DW64" s="152"/>
      <c r="DX64" s="112"/>
      <c r="DY64" s="112"/>
      <c r="DZ64" s="113"/>
      <c r="EA64" s="113"/>
      <c r="EC64" s="151" t="s">
        <v>33</v>
      </c>
      <c r="ED64" s="152"/>
      <c r="EE64" s="152"/>
      <c r="EF64" s="152"/>
      <c r="EG64" s="152"/>
      <c r="EH64" s="112"/>
      <c r="EI64" s="112"/>
      <c r="EJ64" s="113"/>
      <c r="EK64" s="113"/>
      <c r="EM64" s="151" t="s">
        <v>33</v>
      </c>
      <c r="EN64" s="152"/>
      <c r="EO64" s="152"/>
      <c r="EP64" s="152"/>
      <c r="EQ64" s="152"/>
      <c r="ER64" s="112"/>
      <c r="ES64" s="112"/>
      <c r="ET64" s="113"/>
      <c r="EU64" s="113"/>
      <c r="EW64" s="151" t="s">
        <v>33</v>
      </c>
      <c r="EX64" s="152"/>
      <c r="EY64" s="152"/>
      <c r="EZ64" s="152"/>
      <c r="FA64" s="152"/>
      <c r="FB64" s="112"/>
      <c r="FC64" s="112"/>
      <c r="FD64" s="113"/>
      <c r="FE64" s="113"/>
      <c r="FG64" s="151" t="s">
        <v>33</v>
      </c>
      <c r="FH64" s="152"/>
      <c r="FI64" s="152"/>
      <c r="FJ64" s="152"/>
      <c r="FK64" s="152"/>
      <c r="FL64" s="112"/>
      <c r="FM64" s="112"/>
      <c r="FN64" s="113"/>
      <c r="FO64" s="113"/>
      <c r="FQ64" s="151" t="s">
        <v>33</v>
      </c>
      <c r="FR64" s="152"/>
      <c r="FS64" s="152"/>
      <c r="FT64" s="152"/>
      <c r="FU64" s="152"/>
      <c r="FV64" s="112"/>
      <c r="FW64" s="112"/>
      <c r="FX64" s="113"/>
      <c r="FY64" s="113"/>
      <c r="GA64" s="151" t="s">
        <v>33</v>
      </c>
      <c r="GB64" s="152"/>
      <c r="GC64" s="152"/>
      <c r="GD64" s="152"/>
      <c r="GE64" s="152"/>
      <c r="GF64" s="112"/>
      <c r="GG64" s="112"/>
      <c r="GH64" s="113"/>
      <c r="GI64" s="113"/>
      <c r="GJ64" s="53"/>
      <c r="GK64" s="167" t="str">
        <f>IF(H64&lt;&gt;"",AVERAGE(H64,BF64,BP64,BZ64,CJ64,CT64,DD64,DN64,DX64,EH64,ER64,FB64,FL64,FV64,GF64),"")</f>
        <v/>
      </c>
      <c r="GL64" s="164"/>
      <c r="GM64" s="165"/>
      <c r="GN64" s="168"/>
      <c r="GO64" s="53"/>
    </row>
    <row r="65" spans="2:197" ht="8.4499999999999993" customHeight="1" x14ac:dyDescent="0.25">
      <c r="B65" s="15"/>
      <c r="C65" s="151" t="s">
        <v>34</v>
      </c>
      <c r="D65" s="152" t="s">
        <v>2</v>
      </c>
      <c r="E65" s="152"/>
      <c r="F65" s="152"/>
      <c r="G65" s="152"/>
      <c r="H65" s="112"/>
      <c r="I65" s="112"/>
      <c r="J65" s="113"/>
      <c r="K65" s="113"/>
      <c r="M65" s="104" t="s">
        <v>64</v>
      </c>
      <c r="N65" s="94"/>
      <c r="O65" s="94"/>
      <c r="P65" s="94"/>
      <c r="Q65" s="94"/>
      <c r="R65" s="94"/>
      <c r="S65" s="94"/>
      <c r="T65" s="94"/>
      <c r="U65" s="94"/>
      <c r="V65" s="94"/>
      <c r="W65" s="94"/>
      <c r="X65" s="94"/>
      <c r="Y65" s="169" t="str">
        <f>IF(X54&lt;&gt;"",FU57/FU58,"")</f>
        <v/>
      </c>
      <c r="Z65" s="172"/>
      <c r="AA65" s="172"/>
      <c r="AB65" s="172"/>
      <c r="AC65" s="172"/>
      <c r="AD65" s="147" t="str">
        <f>IF(H54&lt;&gt;"",IF(Y65=Y31,"→",IF(Y65&gt;Y31,"↗","↘")),"")</f>
        <v/>
      </c>
      <c r="AE65" s="131"/>
      <c r="AG65" s="104" t="s">
        <v>79</v>
      </c>
      <c r="AH65" s="94"/>
      <c r="AI65" s="94"/>
      <c r="AJ65" s="94"/>
      <c r="AK65" s="94"/>
      <c r="AL65" s="94"/>
      <c r="AM65" s="94"/>
      <c r="AN65" s="94"/>
      <c r="AO65" s="94"/>
      <c r="AP65" s="94"/>
      <c r="AQ65" s="94"/>
      <c r="AR65" s="94"/>
      <c r="AS65" s="169" t="str">
        <f>IF(H54&lt;&gt;"",COUNTIF(H54:GE54,"&gt;=120")/2,"")</f>
        <v/>
      </c>
      <c r="AT65" s="172"/>
      <c r="AU65" s="172"/>
      <c r="AV65" s="172"/>
      <c r="AW65" s="172"/>
      <c r="AX65" s="147" t="str">
        <f>IF(H54&lt;&gt;"",IF(AS65=AS31,"→",IF(AS65&gt;AS31,"↗","↘")),"")</f>
        <v/>
      </c>
      <c r="AY65" s="131"/>
      <c r="BA65" s="151" t="s">
        <v>34</v>
      </c>
      <c r="BB65" s="152" t="s">
        <v>2</v>
      </c>
      <c r="BC65" s="152"/>
      <c r="BD65" s="152"/>
      <c r="BE65" s="152"/>
      <c r="BF65" s="112"/>
      <c r="BG65" s="112"/>
      <c r="BH65" s="113"/>
      <c r="BI65" s="113"/>
      <c r="BK65" s="151" t="s">
        <v>34</v>
      </c>
      <c r="BL65" s="152" t="s">
        <v>2</v>
      </c>
      <c r="BM65" s="152"/>
      <c r="BN65" s="152"/>
      <c r="BO65" s="152"/>
      <c r="BP65" s="112"/>
      <c r="BQ65" s="112"/>
      <c r="BR65" s="113"/>
      <c r="BS65" s="113"/>
      <c r="BU65" s="151" t="s">
        <v>34</v>
      </c>
      <c r="BV65" s="152" t="s">
        <v>2</v>
      </c>
      <c r="BW65" s="152"/>
      <c r="BX65" s="152"/>
      <c r="BY65" s="152"/>
      <c r="BZ65" s="112"/>
      <c r="CA65" s="112"/>
      <c r="CB65" s="113"/>
      <c r="CC65" s="113"/>
      <c r="CE65" s="151" t="s">
        <v>34</v>
      </c>
      <c r="CF65" s="152" t="s">
        <v>2</v>
      </c>
      <c r="CG65" s="152"/>
      <c r="CH65" s="152"/>
      <c r="CI65" s="152"/>
      <c r="CJ65" s="112"/>
      <c r="CK65" s="112"/>
      <c r="CL65" s="113"/>
      <c r="CM65" s="113"/>
      <c r="CO65" s="151" t="s">
        <v>34</v>
      </c>
      <c r="CP65" s="152" t="s">
        <v>2</v>
      </c>
      <c r="CQ65" s="152"/>
      <c r="CR65" s="152"/>
      <c r="CS65" s="152"/>
      <c r="CT65" s="112"/>
      <c r="CU65" s="112"/>
      <c r="CV65" s="113"/>
      <c r="CW65" s="113"/>
      <c r="CY65" s="151" t="s">
        <v>34</v>
      </c>
      <c r="CZ65" s="152" t="s">
        <v>2</v>
      </c>
      <c r="DA65" s="152"/>
      <c r="DB65" s="152"/>
      <c r="DC65" s="152"/>
      <c r="DD65" s="112"/>
      <c r="DE65" s="112"/>
      <c r="DF65" s="113"/>
      <c r="DG65" s="113"/>
      <c r="DI65" s="151" t="s">
        <v>34</v>
      </c>
      <c r="DJ65" s="152" t="s">
        <v>2</v>
      </c>
      <c r="DK65" s="152"/>
      <c r="DL65" s="152"/>
      <c r="DM65" s="152"/>
      <c r="DN65" s="112"/>
      <c r="DO65" s="112"/>
      <c r="DP65" s="113"/>
      <c r="DQ65" s="113"/>
      <c r="DS65" s="151" t="s">
        <v>34</v>
      </c>
      <c r="DT65" s="152" t="s">
        <v>2</v>
      </c>
      <c r="DU65" s="152"/>
      <c r="DV65" s="152"/>
      <c r="DW65" s="152"/>
      <c r="DX65" s="112"/>
      <c r="DY65" s="112"/>
      <c r="DZ65" s="113"/>
      <c r="EA65" s="113"/>
      <c r="EC65" s="151" t="s">
        <v>34</v>
      </c>
      <c r="ED65" s="152" t="s">
        <v>2</v>
      </c>
      <c r="EE65" s="152"/>
      <c r="EF65" s="152"/>
      <c r="EG65" s="152"/>
      <c r="EH65" s="112"/>
      <c r="EI65" s="112"/>
      <c r="EJ65" s="113"/>
      <c r="EK65" s="113"/>
      <c r="EM65" s="151" t="s">
        <v>34</v>
      </c>
      <c r="EN65" s="152" t="s">
        <v>2</v>
      </c>
      <c r="EO65" s="152"/>
      <c r="EP65" s="152"/>
      <c r="EQ65" s="152"/>
      <c r="ER65" s="112"/>
      <c r="ES65" s="112"/>
      <c r="ET65" s="113"/>
      <c r="EU65" s="113"/>
      <c r="EW65" s="151" t="s">
        <v>34</v>
      </c>
      <c r="EX65" s="152" t="s">
        <v>2</v>
      </c>
      <c r="EY65" s="152"/>
      <c r="EZ65" s="152"/>
      <c r="FA65" s="152"/>
      <c r="FB65" s="112"/>
      <c r="FC65" s="112"/>
      <c r="FD65" s="113"/>
      <c r="FE65" s="113"/>
      <c r="FG65" s="151" t="s">
        <v>34</v>
      </c>
      <c r="FH65" s="152" t="s">
        <v>2</v>
      </c>
      <c r="FI65" s="152"/>
      <c r="FJ65" s="152"/>
      <c r="FK65" s="152"/>
      <c r="FL65" s="112"/>
      <c r="FM65" s="112"/>
      <c r="FN65" s="113"/>
      <c r="FO65" s="113"/>
      <c r="FQ65" s="151" t="s">
        <v>34</v>
      </c>
      <c r="FR65" s="152" t="s">
        <v>2</v>
      </c>
      <c r="FS65" s="152"/>
      <c r="FT65" s="152"/>
      <c r="FU65" s="152"/>
      <c r="FV65" s="112"/>
      <c r="FW65" s="112"/>
      <c r="FX65" s="113"/>
      <c r="FY65" s="113"/>
      <c r="GA65" s="151" t="s">
        <v>34</v>
      </c>
      <c r="GB65" s="152" t="s">
        <v>2</v>
      </c>
      <c r="GC65" s="152"/>
      <c r="GD65" s="152"/>
      <c r="GE65" s="152"/>
      <c r="GF65" s="112"/>
      <c r="GG65" s="112"/>
      <c r="GH65" s="113"/>
      <c r="GI65" s="113"/>
      <c r="GJ65" s="53"/>
      <c r="GK65" s="167" t="str">
        <f>IF(H65&lt;&gt;"",AVERAGE(H65,BF65,BP65,BZ65,CJ65,CT65,DD65,DN65,DX65,EH65,ER65,FB65,FL65,FV65,GF65),"")</f>
        <v/>
      </c>
      <c r="GL65" s="164"/>
      <c r="GM65" s="165"/>
      <c r="GN65" s="168"/>
      <c r="GO65" s="53"/>
    </row>
    <row r="66" spans="2:197" ht="8.4499999999999993" customHeight="1" x14ac:dyDescent="0.25">
      <c r="B66" s="15"/>
      <c r="C66" s="151" t="s">
        <v>35</v>
      </c>
      <c r="D66" s="152" t="s">
        <v>3</v>
      </c>
      <c r="E66" s="152"/>
      <c r="F66" s="152"/>
      <c r="G66" s="152"/>
      <c r="H66" s="112"/>
      <c r="I66" s="112"/>
      <c r="J66" s="113"/>
      <c r="K66" s="113"/>
      <c r="M66" s="104" t="s">
        <v>82</v>
      </c>
      <c r="N66" s="94"/>
      <c r="O66" s="94"/>
      <c r="P66" s="94"/>
      <c r="Q66" s="94"/>
      <c r="R66" s="94"/>
      <c r="S66" s="94"/>
      <c r="T66" s="94"/>
      <c r="U66" s="94"/>
      <c r="V66" s="94"/>
      <c r="W66" s="94"/>
      <c r="X66" s="94"/>
      <c r="Y66" s="169" t="str">
        <f>IF(H54&lt;&gt;"",COUNTIF(H54:GE54,"&gt;=80")/2,"")</f>
        <v/>
      </c>
      <c r="Z66" s="172"/>
      <c r="AA66" s="172"/>
      <c r="AB66" s="172"/>
      <c r="AC66" s="172"/>
      <c r="AD66" s="147" t="str">
        <f>IF(H54&lt;&gt;"",IF(Y66=Y32,"→",IF(Y66&gt;Y32,"↗","↘")),"")</f>
        <v/>
      </c>
      <c r="AE66" s="131"/>
      <c r="AG66" s="104" t="s">
        <v>80</v>
      </c>
      <c r="AH66" s="94"/>
      <c r="AI66" s="94"/>
      <c r="AJ66" s="94"/>
      <c r="AK66" s="94"/>
      <c r="AL66" s="94"/>
      <c r="AM66" s="94"/>
      <c r="AN66" s="94"/>
      <c r="AO66" s="94"/>
      <c r="AP66" s="94"/>
      <c r="AQ66" s="94"/>
      <c r="AR66" s="94"/>
      <c r="AS66" s="169" t="str">
        <f>IF(H54&lt;&gt;"",COUNTIF(H54:GE54,"&gt;=130")/2,"")</f>
        <v/>
      </c>
      <c r="AT66" s="172"/>
      <c r="AU66" s="172"/>
      <c r="AV66" s="172"/>
      <c r="AW66" s="172"/>
      <c r="AX66" s="147" t="str">
        <f>IF(H54&lt;&gt;"",IF(AS66=AS32,"→",IF(AS66&gt;AS32,"↗","↘")),"")</f>
        <v/>
      </c>
      <c r="AY66" s="131"/>
      <c r="BA66" s="151" t="s">
        <v>35</v>
      </c>
      <c r="BB66" s="152" t="s">
        <v>3</v>
      </c>
      <c r="BC66" s="152"/>
      <c r="BD66" s="152"/>
      <c r="BE66" s="152"/>
      <c r="BF66" s="112"/>
      <c r="BG66" s="112"/>
      <c r="BH66" s="113"/>
      <c r="BI66" s="113"/>
      <c r="BK66" s="151" t="s">
        <v>35</v>
      </c>
      <c r="BL66" s="152" t="s">
        <v>3</v>
      </c>
      <c r="BM66" s="152"/>
      <c r="BN66" s="152"/>
      <c r="BO66" s="152"/>
      <c r="BP66" s="112"/>
      <c r="BQ66" s="112"/>
      <c r="BR66" s="113"/>
      <c r="BS66" s="113"/>
      <c r="BU66" s="151" t="s">
        <v>35</v>
      </c>
      <c r="BV66" s="152" t="s">
        <v>3</v>
      </c>
      <c r="BW66" s="152"/>
      <c r="BX66" s="152"/>
      <c r="BY66" s="152"/>
      <c r="BZ66" s="112"/>
      <c r="CA66" s="112"/>
      <c r="CB66" s="113"/>
      <c r="CC66" s="113"/>
      <c r="CE66" s="151" t="s">
        <v>35</v>
      </c>
      <c r="CF66" s="152" t="s">
        <v>3</v>
      </c>
      <c r="CG66" s="152"/>
      <c r="CH66" s="152"/>
      <c r="CI66" s="152"/>
      <c r="CJ66" s="112"/>
      <c r="CK66" s="112"/>
      <c r="CL66" s="113"/>
      <c r="CM66" s="113"/>
      <c r="CO66" s="151" t="s">
        <v>35</v>
      </c>
      <c r="CP66" s="152" t="s">
        <v>3</v>
      </c>
      <c r="CQ66" s="152"/>
      <c r="CR66" s="152"/>
      <c r="CS66" s="152"/>
      <c r="CT66" s="112"/>
      <c r="CU66" s="112"/>
      <c r="CV66" s="113"/>
      <c r="CW66" s="113"/>
      <c r="CY66" s="151" t="s">
        <v>35</v>
      </c>
      <c r="CZ66" s="152" t="s">
        <v>3</v>
      </c>
      <c r="DA66" s="152"/>
      <c r="DB66" s="152"/>
      <c r="DC66" s="152"/>
      <c r="DD66" s="112"/>
      <c r="DE66" s="112"/>
      <c r="DF66" s="113"/>
      <c r="DG66" s="113"/>
      <c r="DI66" s="151" t="s">
        <v>35</v>
      </c>
      <c r="DJ66" s="152" t="s">
        <v>3</v>
      </c>
      <c r="DK66" s="152"/>
      <c r="DL66" s="152"/>
      <c r="DM66" s="152"/>
      <c r="DN66" s="112"/>
      <c r="DO66" s="112"/>
      <c r="DP66" s="113"/>
      <c r="DQ66" s="113"/>
      <c r="DS66" s="151" t="s">
        <v>35</v>
      </c>
      <c r="DT66" s="152" t="s">
        <v>3</v>
      </c>
      <c r="DU66" s="152"/>
      <c r="DV66" s="152"/>
      <c r="DW66" s="152"/>
      <c r="DX66" s="112"/>
      <c r="DY66" s="112"/>
      <c r="DZ66" s="113"/>
      <c r="EA66" s="113"/>
      <c r="EC66" s="151" t="s">
        <v>35</v>
      </c>
      <c r="ED66" s="152" t="s">
        <v>3</v>
      </c>
      <c r="EE66" s="152"/>
      <c r="EF66" s="152"/>
      <c r="EG66" s="152"/>
      <c r="EH66" s="112"/>
      <c r="EI66" s="112"/>
      <c r="EJ66" s="113"/>
      <c r="EK66" s="113"/>
      <c r="EM66" s="151" t="s">
        <v>35</v>
      </c>
      <c r="EN66" s="152" t="s">
        <v>3</v>
      </c>
      <c r="EO66" s="152"/>
      <c r="EP66" s="152"/>
      <c r="EQ66" s="152"/>
      <c r="ER66" s="112"/>
      <c r="ES66" s="112"/>
      <c r="ET66" s="113"/>
      <c r="EU66" s="113"/>
      <c r="EW66" s="151" t="s">
        <v>35</v>
      </c>
      <c r="EX66" s="152" t="s">
        <v>3</v>
      </c>
      <c r="EY66" s="152"/>
      <c r="EZ66" s="152"/>
      <c r="FA66" s="152"/>
      <c r="FB66" s="112"/>
      <c r="FC66" s="112"/>
      <c r="FD66" s="113"/>
      <c r="FE66" s="113"/>
      <c r="FG66" s="151" t="s">
        <v>35</v>
      </c>
      <c r="FH66" s="152" t="s">
        <v>3</v>
      </c>
      <c r="FI66" s="152"/>
      <c r="FJ66" s="152"/>
      <c r="FK66" s="152"/>
      <c r="FL66" s="112"/>
      <c r="FM66" s="112"/>
      <c r="FN66" s="113"/>
      <c r="FO66" s="113"/>
      <c r="FQ66" s="151" t="s">
        <v>35</v>
      </c>
      <c r="FR66" s="152" t="s">
        <v>3</v>
      </c>
      <c r="FS66" s="152"/>
      <c r="FT66" s="152"/>
      <c r="FU66" s="152"/>
      <c r="FV66" s="112"/>
      <c r="FW66" s="112"/>
      <c r="FX66" s="113"/>
      <c r="FY66" s="113"/>
      <c r="GA66" s="151" t="s">
        <v>35</v>
      </c>
      <c r="GB66" s="152" t="s">
        <v>3</v>
      </c>
      <c r="GC66" s="152"/>
      <c r="GD66" s="152"/>
      <c r="GE66" s="152"/>
      <c r="GF66" s="112"/>
      <c r="GG66" s="112"/>
      <c r="GH66" s="113"/>
      <c r="GI66" s="113"/>
      <c r="GJ66" s="52"/>
      <c r="GK66" s="167" t="str">
        <f>IF(H66&lt;&gt;"",AVERAGE(H66,BF66,BP66,BZ66,CJ66,CT66,DD66,DN66,DX66,EH66,ER66,FB66,FL66,FV66,GF66),"")</f>
        <v/>
      </c>
      <c r="GL66" s="164"/>
      <c r="GM66" s="165"/>
      <c r="GN66" s="168"/>
      <c r="GO66" s="52"/>
    </row>
    <row r="67" spans="2:197" ht="8.4499999999999993" customHeight="1" thickBot="1" x14ac:dyDescent="0.3">
      <c r="B67" s="15"/>
      <c r="C67" s="151" t="s">
        <v>36</v>
      </c>
      <c r="D67" s="152" t="s">
        <v>13</v>
      </c>
      <c r="E67" s="152"/>
      <c r="F67" s="152"/>
      <c r="G67" s="152"/>
      <c r="H67" s="112"/>
      <c r="I67" s="112"/>
      <c r="J67" s="113"/>
      <c r="K67" s="113"/>
      <c r="M67" s="104" t="s">
        <v>83</v>
      </c>
      <c r="N67" s="94"/>
      <c r="O67" s="94"/>
      <c r="P67" s="94"/>
      <c r="Q67" s="94"/>
      <c r="R67" s="94"/>
      <c r="S67" s="94"/>
      <c r="T67" s="94"/>
      <c r="U67" s="94"/>
      <c r="V67" s="94"/>
      <c r="W67" s="94"/>
      <c r="X67" s="94"/>
      <c r="Y67" s="169" t="str">
        <f>IF(H54&lt;&gt;"",COUNTIF(H54:GE54,"&gt;=90")/2,"")</f>
        <v/>
      </c>
      <c r="Z67" s="172"/>
      <c r="AA67" s="172"/>
      <c r="AB67" s="172"/>
      <c r="AC67" s="172"/>
      <c r="AD67" s="147" t="str">
        <f>IF(H54&lt;&gt;"",IF(Y67=Y33,"→",IF(Y67&gt;Y33,"↗","↘")),"")</f>
        <v/>
      </c>
      <c r="AE67" s="131"/>
      <c r="AG67" s="104" t="s">
        <v>81</v>
      </c>
      <c r="AH67" s="94"/>
      <c r="AI67" s="94"/>
      <c r="AJ67" s="94"/>
      <c r="AK67" s="94"/>
      <c r="AL67" s="94"/>
      <c r="AM67" s="94"/>
      <c r="AN67" s="94"/>
      <c r="AO67" s="94"/>
      <c r="AP67" s="94"/>
      <c r="AQ67" s="94"/>
      <c r="AR67" s="94"/>
      <c r="AS67" s="169" t="str">
        <f>IF(H54&lt;&gt;"",COUNTIF(H54:GE54,"&gt;=140")/2,"")</f>
        <v/>
      </c>
      <c r="AT67" s="172"/>
      <c r="AU67" s="172"/>
      <c r="AV67" s="172"/>
      <c r="AW67" s="172"/>
      <c r="AX67" s="147" t="str">
        <f>IF(H54&lt;&gt;"",IF(AS67=AS33,"→",IF(AS67&gt;AS33,"↗","↘")),"")</f>
        <v/>
      </c>
      <c r="AY67" s="131"/>
      <c r="BA67" s="151" t="s">
        <v>36</v>
      </c>
      <c r="BB67" s="152" t="s">
        <v>13</v>
      </c>
      <c r="BC67" s="152"/>
      <c r="BD67" s="152"/>
      <c r="BE67" s="152"/>
      <c r="BF67" s="112"/>
      <c r="BG67" s="112"/>
      <c r="BH67" s="113"/>
      <c r="BI67" s="113"/>
      <c r="BK67" s="151" t="s">
        <v>36</v>
      </c>
      <c r="BL67" s="152" t="s">
        <v>13</v>
      </c>
      <c r="BM67" s="152"/>
      <c r="BN67" s="152"/>
      <c r="BO67" s="152"/>
      <c r="BP67" s="112"/>
      <c r="BQ67" s="112"/>
      <c r="BR67" s="113"/>
      <c r="BS67" s="113"/>
      <c r="BU67" s="151" t="s">
        <v>36</v>
      </c>
      <c r="BV67" s="152" t="s">
        <v>13</v>
      </c>
      <c r="BW67" s="152"/>
      <c r="BX67" s="152"/>
      <c r="BY67" s="152"/>
      <c r="BZ67" s="112"/>
      <c r="CA67" s="112"/>
      <c r="CB67" s="113"/>
      <c r="CC67" s="113"/>
      <c r="CE67" s="151" t="s">
        <v>36</v>
      </c>
      <c r="CF67" s="152" t="s">
        <v>13</v>
      </c>
      <c r="CG67" s="152"/>
      <c r="CH67" s="152"/>
      <c r="CI67" s="152"/>
      <c r="CJ67" s="112"/>
      <c r="CK67" s="112"/>
      <c r="CL67" s="113"/>
      <c r="CM67" s="113"/>
      <c r="CO67" s="151" t="s">
        <v>36</v>
      </c>
      <c r="CP67" s="152" t="s">
        <v>13</v>
      </c>
      <c r="CQ67" s="152"/>
      <c r="CR67" s="152"/>
      <c r="CS67" s="152"/>
      <c r="CT67" s="112"/>
      <c r="CU67" s="112"/>
      <c r="CV67" s="113"/>
      <c r="CW67" s="113"/>
      <c r="CY67" s="151" t="s">
        <v>36</v>
      </c>
      <c r="CZ67" s="152" t="s">
        <v>13</v>
      </c>
      <c r="DA67" s="152"/>
      <c r="DB67" s="152"/>
      <c r="DC67" s="152"/>
      <c r="DD67" s="112"/>
      <c r="DE67" s="112"/>
      <c r="DF67" s="113"/>
      <c r="DG67" s="113"/>
      <c r="DI67" s="151" t="s">
        <v>36</v>
      </c>
      <c r="DJ67" s="152" t="s">
        <v>13</v>
      </c>
      <c r="DK67" s="152"/>
      <c r="DL67" s="152"/>
      <c r="DM67" s="152"/>
      <c r="DN67" s="112"/>
      <c r="DO67" s="112"/>
      <c r="DP67" s="113"/>
      <c r="DQ67" s="113"/>
      <c r="DS67" s="151" t="s">
        <v>36</v>
      </c>
      <c r="DT67" s="152" t="s">
        <v>13</v>
      </c>
      <c r="DU67" s="152"/>
      <c r="DV67" s="152"/>
      <c r="DW67" s="152"/>
      <c r="DX67" s="112"/>
      <c r="DY67" s="112"/>
      <c r="DZ67" s="113"/>
      <c r="EA67" s="113"/>
      <c r="EC67" s="151" t="s">
        <v>36</v>
      </c>
      <c r="ED67" s="152" t="s">
        <v>13</v>
      </c>
      <c r="EE67" s="152"/>
      <c r="EF67" s="152"/>
      <c r="EG67" s="152"/>
      <c r="EH67" s="112"/>
      <c r="EI67" s="112"/>
      <c r="EJ67" s="113"/>
      <c r="EK67" s="113"/>
      <c r="EM67" s="151" t="s">
        <v>36</v>
      </c>
      <c r="EN67" s="152" t="s">
        <v>13</v>
      </c>
      <c r="EO67" s="152"/>
      <c r="EP67" s="152"/>
      <c r="EQ67" s="152"/>
      <c r="ER67" s="112"/>
      <c r="ES67" s="112"/>
      <c r="ET67" s="113"/>
      <c r="EU67" s="113"/>
      <c r="EW67" s="151" t="s">
        <v>36</v>
      </c>
      <c r="EX67" s="152" t="s">
        <v>13</v>
      </c>
      <c r="EY67" s="152"/>
      <c r="EZ67" s="152"/>
      <c r="FA67" s="152"/>
      <c r="FB67" s="112"/>
      <c r="FC67" s="112"/>
      <c r="FD67" s="113"/>
      <c r="FE67" s="113"/>
      <c r="FG67" s="151" t="s">
        <v>36</v>
      </c>
      <c r="FH67" s="152" t="s">
        <v>13</v>
      </c>
      <c r="FI67" s="152"/>
      <c r="FJ67" s="152"/>
      <c r="FK67" s="152"/>
      <c r="FL67" s="112"/>
      <c r="FM67" s="112"/>
      <c r="FN67" s="113"/>
      <c r="FO67" s="113"/>
      <c r="FQ67" s="151" t="s">
        <v>36</v>
      </c>
      <c r="FR67" s="152" t="s">
        <v>13</v>
      </c>
      <c r="FS67" s="152"/>
      <c r="FT67" s="152"/>
      <c r="FU67" s="152"/>
      <c r="FV67" s="112"/>
      <c r="FW67" s="112"/>
      <c r="FX67" s="113"/>
      <c r="FY67" s="113"/>
      <c r="GA67" s="151" t="s">
        <v>36</v>
      </c>
      <c r="GB67" s="152" t="s">
        <v>13</v>
      </c>
      <c r="GC67" s="152"/>
      <c r="GD67" s="152"/>
      <c r="GE67" s="152"/>
      <c r="GF67" s="112"/>
      <c r="GG67" s="112"/>
      <c r="GH67" s="113"/>
      <c r="GI67" s="113"/>
      <c r="GJ67" s="52"/>
      <c r="GK67" s="153">
        <f>IF(H67&lt;&gt;"",SUM(H67,BF67,BP67,BZ67,CJ67,CT67,DD67,DN67,DX67,EH67,ER67,FB67,FL67,FV67,GF67,),0)</f>
        <v>0</v>
      </c>
      <c r="GL67" s="154"/>
      <c r="GM67" s="154"/>
      <c r="GN67" s="155"/>
      <c r="GO67" s="52"/>
    </row>
    <row r="68" spans="2:197" ht="2.4500000000000002" customHeight="1" thickTop="1" thickBot="1" x14ac:dyDescent="0.3">
      <c r="B68" s="68"/>
      <c r="C68" s="69"/>
      <c r="D68" s="69"/>
      <c r="E68" s="69"/>
      <c r="F68" s="69"/>
      <c r="G68" s="69"/>
      <c r="H68" s="69"/>
      <c r="I68" s="69"/>
      <c r="J68" s="69"/>
      <c r="K68" s="69"/>
      <c r="L68" s="70"/>
      <c r="M68" s="71"/>
      <c r="N68" s="71"/>
      <c r="O68" s="69"/>
      <c r="P68" s="69"/>
      <c r="Q68" s="69"/>
      <c r="R68" s="69"/>
      <c r="S68" s="69"/>
      <c r="T68" s="69"/>
      <c r="U68" s="69"/>
      <c r="V68" s="69"/>
      <c r="W68" s="69"/>
      <c r="X68" s="69"/>
      <c r="Y68" s="69"/>
      <c r="Z68" s="69"/>
      <c r="AA68" s="69"/>
      <c r="AB68" s="69"/>
      <c r="AC68" s="69"/>
      <c r="AD68" s="69"/>
      <c r="AE68" s="69"/>
      <c r="AF68" s="69"/>
      <c r="AG68" s="69"/>
      <c r="AH68" s="69"/>
      <c r="AI68" s="69"/>
      <c r="AJ68" s="69"/>
      <c r="AK68" s="69"/>
      <c r="AL68" s="69"/>
      <c r="AM68" s="69"/>
      <c r="AN68" s="69"/>
      <c r="AO68" s="69"/>
      <c r="AP68" s="69"/>
      <c r="AQ68" s="69"/>
      <c r="AR68" s="69"/>
      <c r="AS68" s="69"/>
      <c r="AT68" s="69"/>
      <c r="AU68" s="69"/>
      <c r="AV68" s="69"/>
      <c r="AW68" s="69"/>
      <c r="AX68" s="69"/>
      <c r="AY68" s="70"/>
      <c r="AZ68" s="71"/>
      <c r="BA68" s="71"/>
      <c r="BB68" s="69"/>
      <c r="BC68" s="69"/>
      <c r="BD68" s="69"/>
      <c r="BE68" s="69"/>
      <c r="BF68" s="69"/>
      <c r="BG68" s="69"/>
      <c r="BH68" s="69"/>
      <c r="BI68" s="70"/>
      <c r="BJ68" s="71"/>
      <c r="BK68" s="71"/>
      <c r="BL68" s="69"/>
      <c r="BM68" s="69"/>
      <c r="BN68" s="69"/>
      <c r="BO68" s="69"/>
      <c r="BP68" s="69"/>
      <c r="BQ68" s="69"/>
      <c r="BR68" s="69"/>
      <c r="BS68" s="69"/>
      <c r="BT68" s="69"/>
      <c r="BU68" s="69"/>
      <c r="BV68" s="69"/>
      <c r="BW68" s="69"/>
      <c r="BX68" s="69"/>
      <c r="BY68" s="69"/>
      <c r="BZ68" s="69"/>
      <c r="CA68" s="69"/>
      <c r="CB68" s="69"/>
      <c r="CC68" s="69"/>
      <c r="CD68" s="70"/>
      <c r="CE68" s="71"/>
      <c r="CF68" s="71"/>
      <c r="CG68" s="69"/>
      <c r="CH68" s="69"/>
      <c r="CI68" s="69"/>
      <c r="CJ68" s="69"/>
      <c r="CK68" s="69"/>
      <c r="CL68" s="69"/>
      <c r="CM68" s="69"/>
      <c r="CN68" s="69"/>
      <c r="CO68" s="69"/>
      <c r="CP68" s="69"/>
      <c r="CQ68" s="69"/>
      <c r="CR68" s="69"/>
      <c r="CS68" s="69"/>
      <c r="CT68" s="69"/>
      <c r="CU68" s="69"/>
      <c r="CV68" s="69"/>
      <c r="CW68" s="69"/>
      <c r="CX68" s="69"/>
      <c r="CY68" s="69"/>
      <c r="CZ68" s="69"/>
      <c r="DA68" s="69"/>
      <c r="DB68" s="69"/>
      <c r="DC68" s="69"/>
      <c r="DD68" s="69"/>
      <c r="DE68" s="69"/>
      <c r="DF68" s="69"/>
      <c r="DG68" s="69"/>
      <c r="DH68" s="69"/>
      <c r="DI68" s="69"/>
      <c r="DJ68" s="69"/>
      <c r="DK68" s="69"/>
      <c r="DL68" s="69"/>
      <c r="DM68" s="69"/>
      <c r="DN68" s="69"/>
      <c r="DO68" s="69"/>
      <c r="DP68" s="69"/>
      <c r="DQ68" s="70"/>
      <c r="DR68" s="71"/>
      <c r="DS68" s="71"/>
      <c r="DT68" s="69"/>
      <c r="DU68" s="69"/>
      <c r="DV68" s="69"/>
      <c r="DW68" s="69"/>
      <c r="DX68" s="69"/>
      <c r="DY68" s="69"/>
      <c r="DZ68" s="69"/>
      <c r="EA68" s="70"/>
      <c r="EB68" s="71"/>
      <c r="EC68" s="71"/>
      <c r="ED68" s="69"/>
      <c r="EE68" s="69"/>
      <c r="EF68" s="69"/>
      <c r="EG68" s="69"/>
      <c r="EH68" s="69"/>
      <c r="EI68" s="69"/>
      <c r="EJ68" s="69"/>
      <c r="EK68" s="69"/>
      <c r="EL68" s="69"/>
      <c r="EM68" s="69"/>
      <c r="EN68" s="69"/>
      <c r="EO68" s="69"/>
      <c r="EP68" s="69"/>
      <c r="EQ68" s="69"/>
      <c r="ER68" s="69"/>
      <c r="ES68" s="69"/>
      <c r="ET68" s="69"/>
      <c r="EU68" s="69"/>
      <c r="EV68" s="69"/>
      <c r="EW68" s="69"/>
      <c r="EX68" s="69"/>
      <c r="EY68" s="69"/>
      <c r="EZ68" s="69"/>
      <c r="FA68" s="69"/>
      <c r="FB68" s="69"/>
      <c r="FC68" s="69"/>
      <c r="FD68" s="69"/>
      <c r="FE68" s="69"/>
      <c r="FF68" s="69"/>
      <c r="FG68" s="69"/>
      <c r="FH68" s="69"/>
      <c r="FI68" s="69"/>
      <c r="FJ68" s="69"/>
      <c r="FK68" s="69"/>
      <c r="FL68" s="69"/>
      <c r="FM68" s="69"/>
      <c r="FN68" s="69"/>
      <c r="FO68" s="69"/>
      <c r="FP68" s="69"/>
      <c r="FQ68" s="69"/>
      <c r="FR68" s="69"/>
      <c r="FS68" s="69"/>
      <c r="FT68" s="69"/>
      <c r="FU68" s="69"/>
      <c r="FV68" s="69"/>
      <c r="FW68" s="69"/>
      <c r="FX68" s="69"/>
      <c r="FY68" s="69"/>
      <c r="FZ68" s="69"/>
      <c r="GA68" s="69"/>
      <c r="GB68" s="69"/>
      <c r="GC68" s="69"/>
      <c r="GD68" s="69"/>
      <c r="GE68" s="69"/>
      <c r="GF68" s="69"/>
      <c r="GG68" s="69"/>
      <c r="GH68" s="69"/>
      <c r="GI68" s="69"/>
      <c r="GJ68" s="69"/>
      <c r="GK68" s="69"/>
      <c r="GL68" s="69"/>
      <c r="GM68" s="69"/>
      <c r="GN68" s="73"/>
    </row>
  </sheetData>
  <mergeCells count="806">
    <mergeCell ref="Y8:AH8"/>
    <mergeCell ref="C9:I9"/>
    <mergeCell ref="J9:L9"/>
    <mergeCell ref="M9:N9"/>
    <mergeCell ref="O9:X9"/>
    <mergeCell ref="Y9:AH9"/>
    <mergeCell ref="C10:X10"/>
    <mergeCell ref="Y10:AC10"/>
    <mergeCell ref="AD10:AH10"/>
    <mergeCell ref="AI8:BN10"/>
    <mergeCell ref="AI42:BN44"/>
    <mergeCell ref="B17:F17"/>
    <mergeCell ref="C33:G33"/>
    <mergeCell ref="H33:K33"/>
    <mergeCell ref="BA33:BE33"/>
    <mergeCell ref="BF33:BI33"/>
    <mergeCell ref="BK33:BO33"/>
    <mergeCell ref="Y42:AH42"/>
    <mergeCell ref="C42:X42"/>
    <mergeCell ref="O43:X43"/>
    <mergeCell ref="Y43:AH43"/>
    <mergeCell ref="C43:I43"/>
    <mergeCell ref="C44:X44"/>
    <mergeCell ref="Y44:AC44"/>
    <mergeCell ref="AD44:AH44"/>
    <mergeCell ref="J43:L43"/>
    <mergeCell ref="M43:N43"/>
    <mergeCell ref="GG17:GI17"/>
    <mergeCell ref="B18:F18"/>
    <mergeCell ref="GG18:GI18"/>
    <mergeCell ref="B19:F19"/>
    <mergeCell ref="GG19:GI19"/>
    <mergeCell ref="B14:F14"/>
    <mergeCell ref="GG14:GI14"/>
    <mergeCell ref="B15:F15"/>
    <mergeCell ref="GG15:GI15"/>
    <mergeCell ref="B16:F16"/>
    <mergeCell ref="GG16:GI16"/>
    <mergeCell ref="E12:F12"/>
    <mergeCell ref="GF12:GI12"/>
    <mergeCell ref="B13:F13"/>
    <mergeCell ref="GG13:GI13"/>
    <mergeCell ref="I7:M7"/>
    <mergeCell ref="BX7:CA7"/>
    <mergeCell ref="CB7:CE7"/>
    <mergeCell ref="CF7:CI7"/>
    <mergeCell ref="CJ7:CM7"/>
    <mergeCell ref="BL11:BO11"/>
    <mergeCell ref="CN2:CO7"/>
    <mergeCell ref="CP4:CS4"/>
    <mergeCell ref="CP5:CS5"/>
    <mergeCell ref="CP6:CS6"/>
    <mergeCell ref="CP7:CS7"/>
    <mergeCell ref="V6:W6"/>
    <mergeCell ref="C7:H7"/>
    <mergeCell ref="C4:I4"/>
    <mergeCell ref="J4:O4"/>
    <mergeCell ref="C8:X8"/>
    <mergeCell ref="BH3:BK3"/>
    <mergeCell ref="GF21:GG22"/>
    <mergeCell ref="BZ21:CA22"/>
    <mergeCell ref="CJ21:CK22"/>
    <mergeCell ref="CT21:CU22"/>
    <mergeCell ref="DD21:DE22"/>
    <mergeCell ref="DN21:DO22"/>
    <mergeCell ref="DX21:DY22"/>
    <mergeCell ref="B20:F20"/>
    <mergeCell ref="GG20:GI20"/>
    <mergeCell ref="B21:F22"/>
    <mergeCell ref="H21:I22"/>
    <mergeCell ref="R21:S22"/>
    <mergeCell ref="AB21:AC22"/>
    <mergeCell ref="AL21:AM22"/>
    <mergeCell ref="AV21:AW22"/>
    <mergeCell ref="BF21:BG22"/>
    <mergeCell ref="BP21:BQ22"/>
    <mergeCell ref="BZ30:CC30"/>
    <mergeCell ref="CE30:CI30"/>
    <mergeCell ref="CJ30:CM30"/>
    <mergeCell ref="CO30:CS30"/>
    <mergeCell ref="CT30:CW30"/>
    <mergeCell ref="C30:G30"/>
    <mergeCell ref="H30:K30"/>
    <mergeCell ref="BA30:BE30"/>
    <mergeCell ref="BF30:BI30"/>
    <mergeCell ref="BK30:BO30"/>
    <mergeCell ref="BP30:BS30"/>
    <mergeCell ref="EH21:EI22"/>
    <mergeCell ref="ER21:ES22"/>
    <mergeCell ref="FB21:FC22"/>
    <mergeCell ref="FL21:FM22"/>
    <mergeCell ref="FV21:FW22"/>
    <mergeCell ref="FG30:FK30"/>
    <mergeCell ref="FL30:FO30"/>
    <mergeCell ref="FQ30:FU30"/>
    <mergeCell ref="FV30:FY30"/>
    <mergeCell ref="BX29:CC29"/>
    <mergeCell ref="CE29:CG29"/>
    <mergeCell ref="F29:K29"/>
    <mergeCell ref="C29:E29"/>
    <mergeCell ref="BA29:BC29"/>
    <mergeCell ref="BD29:BI29"/>
    <mergeCell ref="BK29:BM29"/>
    <mergeCell ref="BN29:BS29"/>
    <mergeCell ref="FT29:FY29"/>
    <mergeCell ref="BU29:BW29"/>
    <mergeCell ref="Y29:AC29"/>
    <mergeCell ref="GA30:GE30"/>
    <mergeCell ref="GF30:GI30"/>
    <mergeCell ref="EC30:EG30"/>
    <mergeCell ref="EH30:EK30"/>
    <mergeCell ref="EM30:EQ30"/>
    <mergeCell ref="ER30:EU30"/>
    <mergeCell ref="EW30:FA30"/>
    <mergeCell ref="FB30:FE30"/>
    <mergeCell ref="CY30:DC30"/>
    <mergeCell ref="DD30:DG30"/>
    <mergeCell ref="DI30:DM30"/>
    <mergeCell ref="DN30:DQ30"/>
    <mergeCell ref="DS30:DW30"/>
    <mergeCell ref="DX30:EA30"/>
    <mergeCell ref="GF31:GI31"/>
    <mergeCell ref="EC31:EG31"/>
    <mergeCell ref="EH31:EK31"/>
    <mergeCell ref="EM31:EQ31"/>
    <mergeCell ref="ER31:EU31"/>
    <mergeCell ref="EW31:FA31"/>
    <mergeCell ref="FB31:FE31"/>
    <mergeCell ref="CY31:DC31"/>
    <mergeCell ref="DD31:DG31"/>
    <mergeCell ref="DI31:DM31"/>
    <mergeCell ref="DN31:DQ31"/>
    <mergeCell ref="DS31:DW31"/>
    <mergeCell ref="DX31:EA31"/>
    <mergeCell ref="FG31:FK31"/>
    <mergeCell ref="FL31:FO31"/>
    <mergeCell ref="FQ31:FU31"/>
    <mergeCell ref="FV31:FY31"/>
    <mergeCell ref="GA31:GE31"/>
    <mergeCell ref="CT31:CW31"/>
    <mergeCell ref="BU32:BY32"/>
    <mergeCell ref="BZ32:CC32"/>
    <mergeCell ref="CE32:CI32"/>
    <mergeCell ref="CJ32:CM32"/>
    <mergeCell ref="CO32:CS32"/>
    <mergeCell ref="CT32:CW32"/>
    <mergeCell ref="C32:G32"/>
    <mergeCell ref="H32:K32"/>
    <mergeCell ref="BA32:BE32"/>
    <mergeCell ref="BF32:BI32"/>
    <mergeCell ref="BK32:BO32"/>
    <mergeCell ref="BP32:BS32"/>
    <mergeCell ref="C31:G31"/>
    <mergeCell ref="H31:K31"/>
    <mergeCell ref="BA31:BE31"/>
    <mergeCell ref="BF31:BI31"/>
    <mergeCell ref="BK31:BO31"/>
    <mergeCell ref="BP31:BS31"/>
    <mergeCell ref="AX31:AY31"/>
    <mergeCell ref="AG32:AR32"/>
    <mergeCell ref="AX32:AY32"/>
    <mergeCell ref="FG32:FK32"/>
    <mergeCell ref="FL32:FO32"/>
    <mergeCell ref="FQ32:FU32"/>
    <mergeCell ref="FV32:FY32"/>
    <mergeCell ref="GA32:GE32"/>
    <mergeCell ref="GF32:GI32"/>
    <mergeCell ref="EC32:EG32"/>
    <mergeCell ref="EH32:EK32"/>
    <mergeCell ref="EM32:EQ32"/>
    <mergeCell ref="ER32:EU32"/>
    <mergeCell ref="EW32:FA32"/>
    <mergeCell ref="FB32:FE32"/>
    <mergeCell ref="CY32:DC32"/>
    <mergeCell ref="DD32:DG32"/>
    <mergeCell ref="DI32:DM32"/>
    <mergeCell ref="DN32:DQ32"/>
    <mergeCell ref="DS32:DW32"/>
    <mergeCell ref="DX32:EA32"/>
    <mergeCell ref="GA33:GE33"/>
    <mergeCell ref="GF33:GI33"/>
    <mergeCell ref="EC33:EG33"/>
    <mergeCell ref="EH33:EK33"/>
    <mergeCell ref="EM33:EQ33"/>
    <mergeCell ref="ER33:EU33"/>
    <mergeCell ref="EW33:FA33"/>
    <mergeCell ref="FB33:FE33"/>
    <mergeCell ref="CY33:DC33"/>
    <mergeCell ref="DD33:DG33"/>
    <mergeCell ref="DI33:DM33"/>
    <mergeCell ref="DN33:DQ33"/>
    <mergeCell ref="DS33:DW33"/>
    <mergeCell ref="DX33:EA33"/>
    <mergeCell ref="BU33:BY33"/>
    <mergeCell ref="BZ33:CC33"/>
    <mergeCell ref="CE33:CI33"/>
    <mergeCell ref="CJ33:CM33"/>
    <mergeCell ref="CO33:CS33"/>
    <mergeCell ref="CT33:CW33"/>
    <mergeCell ref="FG33:FK33"/>
    <mergeCell ref="FL33:FO33"/>
    <mergeCell ref="FQ33:FU33"/>
    <mergeCell ref="FV33:FY33"/>
    <mergeCell ref="BP33:BS33"/>
    <mergeCell ref="AG33:AR33"/>
    <mergeCell ref="AX33:AY33"/>
    <mergeCell ref="EC66:EG66"/>
    <mergeCell ref="EH66:EK66"/>
    <mergeCell ref="EM66:EQ66"/>
    <mergeCell ref="CO65:CS65"/>
    <mergeCell ref="DS64:DW64"/>
    <mergeCell ref="DX64:EA64"/>
    <mergeCell ref="EC64:EG64"/>
    <mergeCell ref="EH64:EK64"/>
    <mergeCell ref="EM64:EQ64"/>
    <mergeCell ref="DX65:EA65"/>
    <mergeCell ref="EC65:EG65"/>
    <mergeCell ref="EH65:EK65"/>
    <mergeCell ref="EM65:EQ65"/>
    <mergeCell ref="CR63:CW63"/>
    <mergeCell ref="CY63:DA63"/>
    <mergeCell ref="DB63:DG63"/>
    <mergeCell ref="DI63:DK63"/>
    <mergeCell ref="DL63:DQ63"/>
    <mergeCell ref="DS63:DU63"/>
    <mergeCell ref="DV63:EA63"/>
    <mergeCell ref="EC63:EE63"/>
    <mergeCell ref="EF63:EK63"/>
    <mergeCell ref="EM63:EO63"/>
    <mergeCell ref="EP63:EU63"/>
    <mergeCell ref="DX66:EA66"/>
    <mergeCell ref="O7:P7"/>
    <mergeCell ref="AE7:AF7"/>
    <mergeCell ref="CO67:CS67"/>
    <mergeCell ref="CO66:CS66"/>
    <mergeCell ref="B51:F51"/>
    <mergeCell ref="C36:AH36"/>
    <mergeCell ref="AJ36:AK41"/>
    <mergeCell ref="AL36:AU36"/>
    <mergeCell ref="AV36:BA36"/>
    <mergeCell ref="BH36:BQ36"/>
    <mergeCell ref="BR36:BW36"/>
    <mergeCell ref="BX36:CG36"/>
    <mergeCell ref="CH36:CM36"/>
    <mergeCell ref="BU31:BY31"/>
    <mergeCell ref="BZ31:CC31"/>
    <mergeCell ref="CE31:CI31"/>
    <mergeCell ref="CJ31:CM31"/>
    <mergeCell ref="CO31:CS31"/>
    <mergeCell ref="BU30:BY30"/>
    <mergeCell ref="X5:AC5"/>
    <mergeCell ref="AD5:AE5"/>
    <mergeCell ref="AG5:AH5"/>
    <mergeCell ref="X6:AC6"/>
    <mergeCell ref="AD6:AE6"/>
    <mergeCell ref="AG6:AH6"/>
    <mergeCell ref="M6:R6"/>
    <mergeCell ref="S6:T6"/>
    <mergeCell ref="V5:W5"/>
    <mergeCell ref="P4:Q4"/>
    <mergeCell ref="C5:L5"/>
    <mergeCell ref="C6:L6"/>
    <mergeCell ref="S4:T4"/>
    <mergeCell ref="M5:R5"/>
    <mergeCell ref="S5:T5"/>
    <mergeCell ref="AE4:AF4"/>
    <mergeCell ref="AG3:AH3"/>
    <mergeCell ref="AG4:AH4"/>
    <mergeCell ref="I3:L3"/>
    <mergeCell ref="M3:P3"/>
    <mergeCell ref="Q3:T3"/>
    <mergeCell ref="CF4:CI4"/>
    <mergeCell ref="BL5:BO5"/>
    <mergeCell ref="BL6:BO6"/>
    <mergeCell ref="BL7:BO7"/>
    <mergeCell ref="BP4:BS4"/>
    <mergeCell ref="BC4:BG4"/>
    <mergeCell ref="BH4:BK4"/>
    <mergeCell ref="BC5:BG5"/>
    <mergeCell ref="BH5:BK5"/>
    <mergeCell ref="BC6:BG6"/>
    <mergeCell ref="BH6:BK6"/>
    <mergeCell ref="BC7:BG7"/>
    <mergeCell ref="BH7:BK7"/>
    <mergeCell ref="BL3:BO3"/>
    <mergeCell ref="BL4:BO4"/>
    <mergeCell ref="C3:H3"/>
    <mergeCell ref="S7:X7"/>
    <mergeCell ref="Y7:AC7"/>
    <mergeCell ref="U4:Y4"/>
    <mergeCell ref="Z4:AD4"/>
    <mergeCell ref="AJ2:AK7"/>
    <mergeCell ref="AV2:BA2"/>
    <mergeCell ref="AL2:AU2"/>
    <mergeCell ref="AL3:BA3"/>
    <mergeCell ref="AL4:AS4"/>
    <mergeCell ref="AL5:AS5"/>
    <mergeCell ref="AT4:BA4"/>
    <mergeCell ref="AT5:BA5"/>
    <mergeCell ref="C2:AH2"/>
    <mergeCell ref="U3:Y3"/>
    <mergeCell ref="Z3:AD3"/>
    <mergeCell ref="AE3:AF3"/>
    <mergeCell ref="GA29:GC29"/>
    <mergeCell ref="GD29:GI29"/>
    <mergeCell ref="EP29:EU29"/>
    <mergeCell ref="EW29:EY29"/>
    <mergeCell ref="EZ29:FE29"/>
    <mergeCell ref="FG29:FI29"/>
    <mergeCell ref="FJ29:FO29"/>
    <mergeCell ref="FQ29:FS29"/>
    <mergeCell ref="DL29:DQ29"/>
    <mergeCell ref="DS29:DU29"/>
    <mergeCell ref="DV29:EA29"/>
    <mergeCell ref="EC29:EE29"/>
    <mergeCell ref="EF29:EK29"/>
    <mergeCell ref="EM29:EO29"/>
    <mergeCell ref="CH29:CM29"/>
    <mergeCell ref="CO29:CQ29"/>
    <mergeCell ref="CR29:CW29"/>
    <mergeCell ref="CY29:DA29"/>
    <mergeCell ref="DB29:DG29"/>
    <mergeCell ref="DI29:DK29"/>
    <mergeCell ref="AL6:AS6"/>
    <mergeCell ref="AL7:AS7"/>
    <mergeCell ref="AT6:BA6"/>
    <mergeCell ref="AT7:BA7"/>
    <mergeCell ref="BH2:BQ2"/>
    <mergeCell ref="BX2:CG2"/>
    <mergeCell ref="CH2:CM2"/>
    <mergeCell ref="BX3:CA3"/>
    <mergeCell ref="CB3:CE3"/>
    <mergeCell ref="CF3:CI3"/>
    <mergeCell ref="CJ3:CM3"/>
    <mergeCell ref="BR2:BW2"/>
    <mergeCell ref="BT3:BW3"/>
    <mergeCell ref="BP3:BS3"/>
    <mergeCell ref="BP5:BS5"/>
    <mergeCell ref="BP6:BS6"/>
    <mergeCell ref="BP7:BS7"/>
    <mergeCell ref="CJ4:CM4"/>
    <mergeCell ref="BX5:CA5"/>
    <mergeCell ref="CB5:CE5"/>
    <mergeCell ref="CF5:CI5"/>
    <mergeCell ref="CJ5:CM5"/>
    <mergeCell ref="BX6:CA6"/>
    <mergeCell ref="CB6:CE6"/>
    <mergeCell ref="CF6:CI6"/>
    <mergeCell ref="CJ6:CM6"/>
    <mergeCell ref="BT6:BW6"/>
    <mergeCell ref="BT7:BW7"/>
    <mergeCell ref="BX4:CA4"/>
    <mergeCell ref="BT4:BW4"/>
    <mergeCell ref="BT5:BW5"/>
    <mergeCell ref="CB4:CE4"/>
    <mergeCell ref="M30:X30"/>
    <mergeCell ref="M31:X31"/>
    <mergeCell ref="M29:X29"/>
    <mergeCell ref="AD29:AE29"/>
    <mergeCell ref="AD30:AE30"/>
    <mergeCell ref="AD31:AE31"/>
    <mergeCell ref="M32:X32"/>
    <mergeCell ref="M33:X33"/>
    <mergeCell ref="AD32:AE32"/>
    <mergeCell ref="AD33:AE33"/>
    <mergeCell ref="AG29:AR29"/>
    <mergeCell ref="AX29:AY29"/>
    <mergeCell ref="AG30:AR30"/>
    <mergeCell ref="AX30:AY30"/>
    <mergeCell ref="AG31:AR31"/>
    <mergeCell ref="Y30:AC30"/>
    <mergeCell ref="Y31:AC31"/>
    <mergeCell ref="Y32:AC32"/>
    <mergeCell ref="Y33:AC33"/>
    <mergeCell ref="AS33:AW33"/>
    <mergeCell ref="AS29:AW29"/>
    <mergeCell ref="AS30:AW30"/>
    <mergeCell ref="AS31:AW31"/>
    <mergeCell ref="AS32:AW32"/>
    <mergeCell ref="GK29:GN29"/>
    <mergeCell ref="GK30:GN30"/>
    <mergeCell ref="GK31:GN31"/>
    <mergeCell ref="GK32:GN32"/>
    <mergeCell ref="GK33:GN33"/>
    <mergeCell ref="DN2:DO11"/>
    <mergeCell ref="DP2:EM2"/>
    <mergeCell ref="DP3:EM3"/>
    <mergeCell ref="DP4:EM4"/>
    <mergeCell ref="DP5:EM5"/>
    <mergeCell ref="DP6:EM6"/>
    <mergeCell ref="DP7:EM7"/>
    <mergeCell ref="DP10:EM10"/>
    <mergeCell ref="DP11:EM11"/>
    <mergeCell ref="DP8:EM8"/>
    <mergeCell ref="DP9:EM9"/>
    <mergeCell ref="AZ11:BD11"/>
    <mergeCell ref="EP4:FM4"/>
    <mergeCell ref="EP5:FM5"/>
    <mergeCell ref="EP6:FM6"/>
    <mergeCell ref="EP7:FM7"/>
    <mergeCell ref="EP10:FM10"/>
    <mergeCell ref="EP11:FM11"/>
    <mergeCell ref="EP8:FM8"/>
    <mergeCell ref="EP9:FM9"/>
    <mergeCell ref="FP8:GM8"/>
    <mergeCell ref="DG6:DL6"/>
    <mergeCell ref="DG7:DL7"/>
    <mergeCell ref="CY2:DF2"/>
    <mergeCell ref="CY3:DF3"/>
    <mergeCell ref="CY6:DF6"/>
    <mergeCell ref="CY4:DF4"/>
    <mergeCell ref="CY5:DF5"/>
    <mergeCell ref="CY7:DF7"/>
    <mergeCell ref="DG2:DL2"/>
    <mergeCell ref="DG3:DL3"/>
    <mergeCell ref="DG4:DL4"/>
    <mergeCell ref="DG5:DL5"/>
    <mergeCell ref="FP9:GM9"/>
    <mergeCell ref="CW2:CX8"/>
    <mergeCell ref="CY8:DF8"/>
    <mergeCell ref="DG8:DL8"/>
    <mergeCell ref="GJ20:GN20"/>
    <mergeCell ref="GJ18:GN19"/>
    <mergeCell ref="CC11:CH11"/>
    <mergeCell ref="CN9:CS9"/>
    <mergeCell ref="CN8:CS8"/>
    <mergeCell ref="BP8:CM8"/>
    <mergeCell ref="BP9:CM9"/>
    <mergeCell ref="FP2:GM2"/>
    <mergeCell ref="FP3:GM3"/>
    <mergeCell ref="FP4:GM4"/>
    <mergeCell ref="FP5:GM5"/>
    <mergeCell ref="FP6:GM6"/>
    <mergeCell ref="FP7:GM7"/>
    <mergeCell ref="FP10:GM10"/>
    <mergeCell ref="FP11:GM11"/>
    <mergeCell ref="FN2:FO11"/>
    <mergeCell ref="EN2:EO11"/>
    <mergeCell ref="EP2:FM2"/>
    <mergeCell ref="EP3:FM3"/>
    <mergeCell ref="FP37:GM37"/>
    <mergeCell ref="C38:I38"/>
    <mergeCell ref="J38:O38"/>
    <mergeCell ref="P38:Q38"/>
    <mergeCell ref="S38:T38"/>
    <mergeCell ref="I37:L37"/>
    <mergeCell ref="M37:P37"/>
    <mergeCell ref="Q37:T37"/>
    <mergeCell ref="U37:Y37"/>
    <mergeCell ref="Z37:AD37"/>
    <mergeCell ref="AE37:AF37"/>
    <mergeCell ref="AG37:AH37"/>
    <mergeCell ref="AL37:BA37"/>
    <mergeCell ref="BH37:BK37"/>
    <mergeCell ref="BL37:BO37"/>
    <mergeCell ref="BP37:BS37"/>
    <mergeCell ref="BT37:BW37"/>
    <mergeCell ref="BX37:CA37"/>
    <mergeCell ref="CB37:CE37"/>
    <mergeCell ref="CF37:CI37"/>
    <mergeCell ref="CJ37:CM37"/>
    <mergeCell ref="CY37:DF37"/>
    <mergeCell ref="Z38:AD38"/>
    <mergeCell ref="AE38:AF38"/>
    <mergeCell ref="AG38:AH38"/>
    <mergeCell ref="AL38:AS38"/>
    <mergeCell ref="AT38:BA38"/>
    <mergeCell ref="BC38:BG38"/>
    <mergeCell ref="BH38:BK38"/>
    <mergeCell ref="BL38:BO38"/>
    <mergeCell ref="BP38:BS38"/>
    <mergeCell ref="BT38:BW38"/>
    <mergeCell ref="BX38:CA38"/>
    <mergeCell ref="CB38:CE38"/>
    <mergeCell ref="CF38:CI38"/>
    <mergeCell ref="CJ38:CM38"/>
    <mergeCell ref="CP38:CS38"/>
    <mergeCell ref="CY38:DF38"/>
    <mergeCell ref="DP36:EM36"/>
    <mergeCell ref="DG37:DL37"/>
    <mergeCell ref="DP37:EM37"/>
    <mergeCell ref="DG38:DL38"/>
    <mergeCell ref="DP38:EM38"/>
    <mergeCell ref="EP38:FM38"/>
    <mergeCell ref="FP38:GM38"/>
    <mergeCell ref="CN36:CO41"/>
    <mergeCell ref="CW36:CX42"/>
    <mergeCell ref="CY36:DF36"/>
    <mergeCell ref="DG36:DL36"/>
    <mergeCell ref="DN36:DO45"/>
    <mergeCell ref="M39:R39"/>
    <mergeCell ref="S39:T39"/>
    <mergeCell ref="V39:W39"/>
    <mergeCell ref="X39:AC39"/>
    <mergeCell ref="AD39:AE39"/>
    <mergeCell ref="AG39:AH39"/>
    <mergeCell ref="AL39:AS39"/>
    <mergeCell ref="AT39:BA39"/>
    <mergeCell ref="BC39:BG39"/>
    <mergeCell ref="BH39:BK39"/>
    <mergeCell ref="BL39:BO39"/>
    <mergeCell ref="BP39:BS39"/>
    <mergeCell ref="BT39:BW39"/>
    <mergeCell ref="BX39:CA39"/>
    <mergeCell ref="CB39:CE39"/>
    <mergeCell ref="CF39:CI39"/>
    <mergeCell ref="EP37:FM37"/>
    <mergeCell ref="CJ39:CM39"/>
    <mergeCell ref="CP39:CS39"/>
    <mergeCell ref="CY39:DF39"/>
    <mergeCell ref="DG39:DL39"/>
    <mergeCell ref="DP39:EM39"/>
    <mergeCell ref="U38:Y38"/>
    <mergeCell ref="EP39:FM39"/>
    <mergeCell ref="FP39:GM39"/>
    <mergeCell ref="C40:L40"/>
    <mergeCell ref="M40:R40"/>
    <mergeCell ref="S40:T40"/>
    <mergeCell ref="V40:W40"/>
    <mergeCell ref="X40:AC40"/>
    <mergeCell ref="AD40:AE40"/>
    <mergeCell ref="AG40:AH40"/>
    <mergeCell ref="AL40:AS40"/>
    <mergeCell ref="AT40:BA40"/>
    <mergeCell ref="BC40:BG40"/>
    <mergeCell ref="BH40:BK40"/>
    <mergeCell ref="BL40:BO40"/>
    <mergeCell ref="BP40:BS40"/>
    <mergeCell ref="BT40:BW40"/>
    <mergeCell ref="BX40:CA40"/>
    <mergeCell ref="CB40:CE40"/>
    <mergeCell ref="CF40:CI40"/>
    <mergeCell ref="CJ40:CM40"/>
    <mergeCell ref="CP40:CS40"/>
    <mergeCell ref="CY40:DF40"/>
    <mergeCell ref="DG40:DL40"/>
    <mergeCell ref="DP40:EM40"/>
    <mergeCell ref="EP40:FM40"/>
    <mergeCell ref="FP40:GM40"/>
    <mergeCell ref="C39:L39"/>
    <mergeCell ref="EN36:EO45"/>
    <mergeCell ref="EP36:FM36"/>
    <mergeCell ref="FN36:FO45"/>
    <mergeCell ref="FP36:GM36"/>
    <mergeCell ref="C37:H37"/>
    <mergeCell ref="C41:H41"/>
    <mergeCell ref="I41:M41"/>
    <mergeCell ref="O41:P41"/>
    <mergeCell ref="S41:X41"/>
    <mergeCell ref="Y41:AC41"/>
    <mergeCell ref="AE41:AF41"/>
    <mergeCell ref="AL41:AS41"/>
    <mergeCell ref="AT41:BA41"/>
    <mergeCell ref="BC41:BG41"/>
    <mergeCell ref="BH41:BK41"/>
    <mergeCell ref="BL41:BO41"/>
    <mergeCell ref="BP41:BS41"/>
    <mergeCell ref="BT41:BW41"/>
    <mergeCell ref="BX41:CA41"/>
    <mergeCell ref="CB41:CE41"/>
    <mergeCell ref="CF41:CI41"/>
    <mergeCell ref="CJ41:CM41"/>
    <mergeCell ref="CP41:CS41"/>
    <mergeCell ref="CY41:DF41"/>
    <mergeCell ref="DG41:DL41"/>
    <mergeCell ref="DP41:EM41"/>
    <mergeCell ref="EP41:FM41"/>
    <mergeCell ref="FP41:GM41"/>
    <mergeCell ref="BP42:CM42"/>
    <mergeCell ref="CN42:CS42"/>
    <mergeCell ref="CY42:DF42"/>
    <mergeCell ref="DG42:DL42"/>
    <mergeCell ref="DP42:EM42"/>
    <mergeCell ref="EP42:FM42"/>
    <mergeCell ref="FP42:GM42"/>
    <mergeCell ref="BP43:CM43"/>
    <mergeCell ref="CN43:CS43"/>
    <mergeCell ref="DP43:EM43"/>
    <mergeCell ref="EP43:FM43"/>
    <mergeCell ref="FP43:GM43"/>
    <mergeCell ref="EP44:FM44"/>
    <mergeCell ref="FP44:GM44"/>
    <mergeCell ref="AZ45:BD45"/>
    <mergeCell ref="BL45:BO45"/>
    <mergeCell ref="CC45:CH45"/>
    <mergeCell ref="DP45:EM45"/>
    <mergeCell ref="EP45:FM45"/>
    <mergeCell ref="FP45:GM45"/>
    <mergeCell ref="E46:F46"/>
    <mergeCell ref="GF46:GI46"/>
    <mergeCell ref="B47:F47"/>
    <mergeCell ref="GG47:GI47"/>
    <mergeCell ref="B48:F48"/>
    <mergeCell ref="GG48:GI48"/>
    <mergeCell ref="B49:F49"/>
    <mergeCell ref="GG49:GI49"/>
    <mergeCell ref="B50:F50"/>
    <mergeCell ref="GG50:GI50"/>
    <mergeCell ref="DP44:EM44"/>
    <mergeCell ref="GG51:GI51"/>
    <mergeCell ref="B52:F52"/>
    <mergeCell ref="GG52:GI52"/>
    <mergeCell ref="GJ52:GN53"/>
    <mergeCell ref="B53:F53"/>
    <mergeCell ref="GG53:GI53"/>
    <mergeCell ref="B54:F54"/>
    <mergeCell ref="GG54:GI54"/>
    <mergeCell ref="GJ54:GN54"/>
    <mergeCell ref="B55:F56"/>
    <mergeCell ref="H55:I56"/>
    <mergeCell ref="R55:S56"/>
    <mergeCell ref="AB55:AC56"/>
    <mergeCell ref="AL55:AM56"/>
    <mergeCell ref="AV55:AW56"/>
    <mergeCell ref="BF55:BG56"/>
    <mergeCell ref="BP55:BQ56"/>
    <mergeCell ref="BZ55:CA56"/>
    <mergeCell ref="CJ55:CK56"/>
    <mergeCell ref="CT55:CU56"/>
    <mergeCell ref="DD55:DE56"/>
    <mergeCell ref="DN55:DO56"/>
    <mergeCell ref="DX55:DY56"/>
    <mergeCell ref="EH55:EI56"/>
    <mergeCell ref="ER55:ES56"/>
    <mergeCell ref="FB55:FC56"/>
    <mergeCell ref="FL55:FM56"/>
    <mergeCell ref="FV55:FW56"/>
    <mergeCell ref="GF55:GG56"/>
    <mergeCell ref="GK55:GM56"/>
    <mergeCell ref="C63:E63"/>
    <mergeCell ref="F63:K63"/>
    <mergeCell ref="M63:X63"/>
    <mergeCell ref="Y63:AC63"/>
    <mergeCell ref="AD63:AE63"/>
    <mergeCell ref="AG63:AR63"/>
    <mergeCell ref="AS63:AW63"/>
    <mergeCell ref="AX63:AY63"/>
    <mergeCell ref="BA63:BC63"/>
    <mergeCell ref="BD63:BI63"/>
    <mergeCell ref="BK63:BM63"/>
    <mergeCell ref="BN63:BS63"/>
    <mergeCell ref="BU63:BW63"/>
    <mergeCell ref="BX63:CC63"/>
    <mergeCell ref="CE63:CG63"/>
    <mergeCell ref="CH63:CM63"/>
    <mergeCell ref="CO63:CQ63"/>
    <mergeCell ref="EW63:EY63"/>
    <mergeCell ref="EZ63:FE63"/>
    <mergeCell ref="FG63:FI63"/>
    <mergeCell ref="FJ63:FO63"/>
    <mergeCell ref="FQ63:FS63"/>
    <mergeCell ref="FT63:FY63"/>
    <mergeCell ref="GA63:GC63"/>
    <mergeCell ref="GD63:GI63"/>
    <mergeCell ref="GK63:GN63"/>
    <mergeCell ref="C64:G64"/>
    <mergeCell ref="H64:K64"/>
    <mergeCell ref="M64:X64"/>
    <mergeCell ref="Y64:AC64"/>
    <mergeCell ref="AD64:AE64"/>
    <mergeCell ref="AG64:AR64"/>
    <mergeCell ref="AS64:AW64"/>
    <mergeCell ref="AX64:AY64"/>
    <mergeCell ref="BA64:BE64"/>
    <mergeCell ref="BF64:BI64"/>
    <mergeCell ref="BK64:BO64"/>
    <mergeCell ref="BP64:BS64"/>
    <mergeCell ref="BU64:BY64"/>
    <mergeCell ref="BZ64:CC64"/>
    <mergeCell ref="CE64:CI64"/>
    <mergeCell ref="CJ64:CM64"/>
    <mergeCell ref="CO64:CS64"/>
    <mergeCell ref="CT64:CW64"/>
    <mergeCell ref="CY64:DC64"/>
    <mergeCell ref="DD64:DG64"/>
    <mergeCell ref="DI64:DM64"/>
    <mergeCell ref="DN64:DQ64"/>
    <mergeCell ref="ER64:EU64"/>
    <mergeCell ref="EW64:FA64"/>
    <mergeCell ref="FB64:FE64"/>
    <mergeCell ref="FG64:FK64"/>
    <mergeCell ref="FL64:FO64"/>
    <mergeCell ref="FQ64:FU64"/>
    <mergeCell ref="FV64:FY64"/>
    <mergeCell ref="GA64:GE64"/>
    <mergeCell ref="GF64:GI64"/>
    <mergeCell ref="GK64:GN64"/>
    <mergeCell ref="C65:G65"/>
    <mergeCell ref="H65:K65"/>
    <mergeCell ref="M65:X65"/>
    <mergeCell ref="Y65:AC65"/>
    <mergeCell ref="AD65:AE65"/>
    <mergeCell ref="AG65:AR65"/>
    <mergeCell ref="AS65:AW65"/>
    <mergeCell ref="AX65:AY65"/>
    <mergeCell ref="BA65:BE65"/>
    <mergeCell ref="BF65:BI65"/>
    <mergeCell ref="BK65:BO65"/>
    <mergeCell ref="BP65:BS65"/>
    <mergeCell ref="BU65:BY65"/>
    <mergeCell ref="BZ65:CC65"/>
    <mergeCell ref="CE65:CI65"/>
    <mergeCell ref="CJ65:CM65"/>
    <mergeCell ref="CT65:CW65"/>
    <mergeCell ref="CY65:DC65"/>
    <mergeCell ref="DD65:DG65"/>
    <mergeCell ref="DI65:DM65"/>
    <mergeCell ref="DN65:DQ65"/>
    <mergeCell ref="DS65:DW65"/>
    <mergeCell ref="ER65:EU65"/>
    <mergeCell ref="EW65:FA65"/>
    <mergeCell ref="FB65:FE65"/>
    <mergeCell ref="FG65:FK65"/>
    <mergeCell ref="FL65:FO65"/>
    <mergeCell ref="FQ65:FU65"/>
    <mergeCell ref="FV65:FY65"/>
    <mergeCell ref="GA65:GE65"/>
    <mergeCell ref="GF65:GI65"/>
    <mergeCell ref="GK65:GN65"/>
    <mergeCell ref="C66:G66"/>
    <mergeCell ref="H66:K66"/>
    <mergeCell ref="M66:X66"/>
    <mergeCell ref="Y66:AC66"/>
    <mergeCell ref="AD66:AE66"/>
    <mergeCell ref="AG66:AR66"/>
    <mergeCell ref="AS66:AW66"/>
    <mergeCell ref="AX66:AY66"/>
    <mergeCell ref="BA66:BE66"/>
    <mergeCell ref="BF66:BI66"/>
    <mergeCell ref="BK66:BO66"/>
    <mergeCell ref="BP66:BS66"/>
    <mergeCell ref="BU66:BY66"/>
    <mergeCell ref="BZ66:CC66"/>
    <mergeCell ref="CE66:CI66"/>
    <mergeCell ref="CJ66:CM66"/>
    <mergeCell ref="CT66:CW66"/>
    <mergeCell ref="CY66:DC66"/>
    <mergeCell ref="DD66:DG66"/>
    <mergeCell ref="DI66:DM66"/>
    <mergeCell ref="DN66:DQ66"/>
    <mergeCell ref="DS66:DW66"/>
    <mergeCell ref="ER66:EU66"/>
    <mergeCell ref="EW66:FA66"/>
    <mergeCell ref="FB66:FE66"/>
    <mergeCell ref="FG66:FK66"/>
    <mergeCell ref="FL66:FO66"/>
    <mergeCell ref="FQ66:FU66"/>
    <mergeCell ref="FV66:FY66"/>
    <mergeCell ref="GA66:GE66"/>
    <mergeCell ref="GF66:GI66"/>
    <mergeCell ref="GK66:GN66"/>
    <mergeCell ref="C67:G67"/>
    <mergeCell ref="H67:K67"/>
    <mergeCell ref="M67:X67"/>
    <mergeCell ref="Y67:AC67"/>
    <mergeCell ref="AD67:AE67"/>
    <mergeCell ref="AG67:AR67"/>
    <mergeCell ref="AS67:AW67"/>
    <mergeCell ref="AX67:AY67"/>
    <mergeCell ref="BA67:BE67"/>
    <mergeCell ref="BF67:BI67"/>
    <mergeCell ref="BK67:BO67"/>
    <mergeCell ref="BP67:BS67"/>
    <mergeCell ref="BU67:BY67"/>
    <mergeCell ref="BZ67:CC67"/>
    <mergeCell ref="CE67:CI67"/>
    <mergeCell ref="CJ67:CM67"/>
    <mergeCell ref="CT67:CW67"/>
    <mergeCell ref="CY67:DC67"/>
    <mergeCell ref="DD67:DG67"/>
    <mergeCell ref="DI67:DM67"/>
    <mergeCell ref="DN67:DQ67"/>
    <mergeCell ref="DS67:DW67"/>
    <mergeCell ref="ER67:EU67"/>
    <mergeCell ref="EW67:FA67"/>
    <mergeCell ref="FB67:FE67"/>
    <mergeCell ref="FG67:FK67"/>
    <mergeCell ref="FL67:FO67"/>
    <mergeCell ref="FQ67:FU67"/>
    <mergeCell ref="FV67:FY67"/>
    <mergeCell ref="GA67:GE67"/>
    <mergeCell ref="GF67:GI67"/>
    <mergeCell ref="GK67:GN67"/>
    <mergeCell ref="DX67:EA67"/>
    <mergeCell ref="EC67:EG67"/>
    <mergeCell ref="EH67:EK67"/>
    <mergeCell ref="EM67:EQ67"/>
    <mergeCell ref="BB2:BC2"/>
    <mergeCell ref="BB36:BC36"/>
    <mergeCell ref="GK21:GM22"/>
    <mergeCell ref="CP2:CU2"/>
    <mergeCell ref="CP3:CU3"/>
    <mergeCell ref="CT4:CU4"/>
    <mergeCell ref="CT5:CU5"/>
    <mergeCell ref="CT6:CU6"/>
    <mergeCell ref="CT7:CU7"/>
    <mergeCell ref="CT8:CU8"/>
    <mergeCell ref="CT9:CU9"/>
    <mergeCell ref="CP36:CU36"/>
    <mergeCell ref="CP37:CU37"/>
    <mergeCell ref="CT38:CU38"/>
    <mergeCell ref="CT39:CU39"/>
    <mergeCell ref="CT40:CU40"/>
    <mergeCell ref="CT41:CU41"/>
    <mergeCell ref="CT42:CU42"/>
    <mergeCell ref="CT43:CU43"/>
  </mergeCells>
  <conditionalFormatting sqref="H13:AA19">
    <cfRule type="cellIs" dxfId="771" priority="1829" operator="equal">
      <formula>1</formula>
    </cfRule>
  </conditionalFormatting>
  <conditionalFormatting sqref="N20:AA20">
    <cfRule type="cellIs" dxfId="770" priority="1828" operator="notEqual">
      <formula>""</formula>
    </cfRule>
  </conditionalFormatting>
  <conditionalFormatting sqref="FW20:GE20">
    <cfRule type="cellIs" dxfId="769" priority="1798" operator="notEqual">
      <formula>""</formula>
    </cfRule>
  </conditionalFormatting>
  <conditionalFormatting sqref="FV20">
    <cfRule type="cellIs" dxfId="768" priority="1794" operator="notEqual">
      <formula>""</formula>
    </cfRule>
  </conditionalFormatting>
  <conditionalFormatting sqref="AB13:BE19">
    <cfRule type="cellIs" dxfId="767" priority="869" operator="equal">
      <formula>1</formula>
    </cfRule>
  </conditionalFormatting>
  <conditionalFormatting sqref="AB20:FU20">
    <cfRule type="cellIs" dxfId="766" priority="893" operator="notEqual">
      <formula>""</formula>
    </cfRule>
  </conditionalFormatting>
  <conditionalFormatting sqref="H30:K30">
    <cfRule type="cellIs" dxfId="765" priority="1792" operator="greaterThan">
      <formula>135</formula>
    </cfRule>
    <cfRule type="cellIs" dxfId="764" priority="1793" operator="lessThan">
      <formula>90</formula>
    </cfRule>
  </conditionalFormatting>
  <conditionalFormatting sqref="H31:K31">
    <cfRule type="cellIs" dxfId="763" priority="1790" operator="greaterThan">
      <formula>85</formula>
    </cfRule>
    <cfRule type="cellIs" dxfId="762" priority="1791" operator="lessThan">
      <formula>50</formula>
    </cfRule>
  </conditionalFormatting>
  <conditionalFormatting sqref="H32:K32">
    <cfRule type="cellIs" dxfId="761" priority="1789" operator="greaterThan">
      <formula>110</formula>
    </cfRule>
  </conditionalFormatting>
  <conditionalFormatting sqref="H33:K33">
    <cfRule type="cellIs" dxfId="760" priority="1788" operator="equal">
      <formula>1</formula>
    </cfRule>
  </conditionalFormatting>
  <conditionalFormatting sqref="BP30:BS30">
    <cfRule type="cellIs" dxfId="759" priority="1780" operator="greaterThan">
      <formula>135</formula>
    </cfRule>
    <cfRule type="cellIs" dxfId="758" priority="1781" operator="lessThan">
      <formula>90</formula>
    </cfRule>
  </conditionalFormatting>
  <conditionalFormatting sqref="BP31:BS31">
    <cfRule type="cellIs" dxfId="757" priority="1778" operator="greaterThan">
      <formula>85</formula>
    </cfRule>
    <cfRule type="cellIs" dxfId="756" priority="1779" operator="lessThan">
      <formula>50</formula>
    </cfRule>
  </conditionalFormatting>
  <conditionalFormatting sqref="BP32:BS32">
    <cfRule type="cellIs" dxfId="755" priority="1777" operator="greaterThan">
      <formula>110</formula>
    </cfRule>
  </conditionalFormatting>
  <conditionalFormatting sqref="BP33:BS33">
    <cfRule type="cellIs" dxfId="754" priority="1776" operator="equal">
      <formula>1</formula>
    </cfRule>
  </conditionalFormatting>
  <conditionalFormatting sqref="BZ30:CC30 CJ30:CM30 CT30:CW30">
    <cfRule type="cellIs" dxfId="753" priority="1774" operator="greaterThan">
      <formula>135</formula>
    </cfRule>
    <cfRule type="cellIs" dxfId="752" priority="1775" operator="lessThan">
      <formula>90</formula>
    </cfRule>
  </conditionalFormatting>
  <conditionalFormatting sqref="BZ31:CC31 CJ31:CM31 CT31:CW31">
    <cfRule type="cellIs" dxfId="751" priority="1772" operator="greaterThan">
      <formula>85</formula>
    </cfRule>
    <cfRule type="cellIs" dxfId="750" priority="1773" operator="lessThan">
      <formula>50</formula>
    </cfRule>
  </conditionalFormatting>
  <conditionalFormatting sqref="BZ32:CC32 CJ32:CM32 CT32:CW32">
    <cfRule type="cellIs" dxfId="749" priority="1771" operator="greaterThan">
      <formula>110</formula>
    </cfRule>
  </conditionalFormatting>
  <conditionalFormatting sqref="BZ33:CC33 CJ33:CM33 CT33:CW33">
    <cfRule type="cellIs" dxfId="748" priority="1770" operator="equal">
      <formula>1</formula>
    </cfRule>
  </conditionalFormatting>
  <conditionalFormatting sqref="DD30:DG30">
    <cfRule type="cellIs" dxfId="747" priority="1768" operator="greaterThan">
      <formula>135</formula>
    </cfRule>
    <cfRule type="cellIs" dxfId="746" priority="1769" operator="lessThan">
      <formula>90</formula>
    </cfRule>
  </conditionalFormatting>
  <conditionalFormatting sqref="DD31:DG31">
    <cfRule type="cellIs" dxfId="745" priority="1766" operator="greaterThan">
      <formula>85</formula>
    </cfRule>
    <cfRule type="cellIs" dxfId="744" priority="1767" operator="lessThan">
      <formula>50</formula>
    </cfRule>
  </conditionalFormatting>
  <conditionalFormatting sqref="DD32:DG32">
    <cfRule type="cellIs" dxfId="743" priority="1765" operator="greaterThan">
      <formula>110</formula>
    </cfRule>
  </conditionalFormatting>
  <conditionalFormatting sqref="DD33:DG33">
    <cfRule type="cellIs" dxfId="742" priority="1764" operator="equal">
      <formula>1</formula>
    </cfRule>
  </conditionalFormatting>
  <conditionalFormatting sqref="DN30:DQ30">
    <cfRule type="cellIs" dxfId="741" priority="1762" operator="greaterThan">
      <formula>135</formula>
    </cfRule>
    <cfRule type="cellIs" dxfId="740" priority="1763" operator="lessThan">
      <formula>90</formula>
    </cfRule>
  </conditionalFormatting>
  <conditionalFormatting sqref="DN31:DQ31">
    <cfRule type="cellIs" dxfId="739" priority="1760" operator="greaterThan">
      <formula>85</formula>
    </cfRule>
    <cfRule type="cellIs" dxfId="738" priority="1761" operator="lessThan">
      <formula>50</formula>
    </cfRule>
  </conditionalFormatting>
  <conditionalFormatting sqref="DN32:DQ32">
    <cfRule type="cellIs" dxfId="737" priority="1759" operator="greaterThan">
      <formula>110</formula>
    </cfRule>
  </conditionalFormatting>
  <conditionalFormatting sqref="DN33:DQ33">
    <cfRule type="cellIs" dxfId="736" priority="1758" operator="equal">
      <formula>1</formula>
    </cfRule>
  </conditionalFormatting>
  <conditionalFormatting sqref="DX30:EA30 EH30:EK30 ER30:EU30">
    <cfRule type="cellIs" dxfId="735" priority="1756" operator="greaterThan">
      <formula>135</formula>
    </cfRule>
    <cfRule type="cellIs" dxfId="734" priority="1757" operator="lessThan">
      <formula>90</formula>
    </cfRule>
  </conditionalFormatting>
  <conditionalFormatting sqref="DX31:EA31 EH31:EK31 ER31:EU31">
    <cfRule type="cellIs" dxfId="733" priority="1754" operator="greaterThan">
      <formula>85</formula>
    </cfRule>
    <cfRule type="cellIs" dxfId="732" priority="1755" operator="lessThan">
      <formula>50</formula>
    </cfRule>
  </conditionalFormatting>
  <conditionalFormatting sqref="DX32:EA32 EH32:EK32 ER32:EU32">
    <cfRule type="cellIs" dxfId="731" priority="1753" operator="greaterThan">
      <formula>110</formula>
    </cfRule>
  </conditionalFormatting>
  <conditionalFormatting sqref="DX33:EA33 EH33:EK33 ER33:EU33">
    <cfRule type="cellIs" dxfId="730" priority="1752" operator="equal">
      <formula>1</formula>
    </cfRule>
  </conditionalFormatting>
  <conditionalFormatting sqref="FB30:FE30">
    <cfRule type="cellIs" dxfId="729" priority="1750" operator="greaterThan">
      <formula>135</formula>
    </cfRule>
    <cfRule type="cellIs" dxfId="728" priority="1751" operator="lessThan">
      <formula>90</formula>
    </cfRule>
  </conditionalFormatting>
  <conditionalFormatting sqref="FB31:FE31">
    <cfRule type="cellIs" dxfId="727" priority="1748" operator="greaterThan">
      <formula>85</formula>
    </cfRule>
    <cfRule type="cellIs" dxfId="726" priority="1749" operator="lessThan">
      <formula>50</formula>
    </cfRule>
  </conditionalFormatting>
  <conditionalFormatting sqref="FB32:FE32">
    <cfRule type="cellIs" dxfId="725" priority="1747" operator="greaterThan">
      <formula>110</formula>
    </cfRule>
  </conditionalFormatting>
  <conditionalFormatting sqref="FB33:FE33">
    <cfRule type="cellIs" dxfId="724" priority="1746" operator="equal">
      <formula>1</formula>
    </cfRule>
  </conditionalFormatting>
  <conditionalFormatting sqref="FL30:FO30">
    <cfRule type="cellIs" dxfId="723" priority="1744" operator="greaterThan">
      <formula>135</formula>
    </cfRule>
    <cfRule type="cellIs" dxfId="722" priority="1745" operator="lessThan">
      <formula>90</formula>
    </cfRule>
  </conditionalFormatting>
  <conditionalFormatting sqref="FL31:FO31">
    <cfRule type="cellIs" dxfId="721" priority="1742" operator="greaterThan">
      <formula>85</formula>
    </cfRule>
    <cfRule type="cellIs" dxfId="720" priority="1743" operator="lessThan">
      <formula>50</formula>
    </cfRule>
  </conditionalFormatting>
  <conditionalFormatting sqref="FL32:FO32">
    <cfRule type="cellIs" dxfId="719" priority="1741" operator="greaterThan">
      <formula>110</formula>
    </cfRule>
  </conditionalFormatting>
  <conditionalFormatting sqref="FL33:FO33">
    <cfRule type="cellIs" dxfId="718" priority="1740" operator="equal">
      <formula>1</formula>
    </cfRule>
  </conditionalFormatting>
  <conditionalFormatting sqref="GJ32 GO32">
    <cfRule type="cellIs" dxfId="717" priority="1735" operator="greaterThan">
      <formula>110</formula>
    </cfRule>
  </conditionalFormatting>
  <conditionalFormatting sqref="GJ33 GO33">
    <cfRule type="cellIs" dxfId="716" priority="1734" operator="equal">
      <formula>1</formula>
    </cfRule>
  </conditionalFormatting>
  <conditionalFormatting sqref="BH4:BK4">
    <cfRule type="cellIs" dxfId="715" priority="1732" operator="greaterThan">
      <formula>135</formula>
    </cfRule>
    <cfRule type="cellIs" dxfId="714" priority="1733" operator="lessThan">
      <formula>90</formula>
    </cfRule>
  </conditionalFormatting>
  <conditionalFormatting sqref="BH5:BK5">
    <cfRule type="cellIs" dxfId="713" priority="1730" operator="greaterThan">
      <formula>85</formula>
    </cfRule>
    <cfRule type="cellIs" dxfId="712" priority="1731" operator="lessThan">
      <formula>50</formula>
    </cfRule>
  </conditionalFormatting>
  <conditionalFormatting sqref="BH6:BK6">
    <cfRule type="cellIs" dxfId="711" priority="1729" operator="greaterThan">
      <formula>110</formula>
    </cfRule>
  </conditionalFormatting>
  <conditionalFormatting sqref="BL4:BO4">
    <cfRule type="cellIs" dxfId="710" priority="1726" operator="greaterThan">
      <formula>135</formula>
    </cfRule>
    <cfRule type="cellIs" dxfId="709" priority="1727" operator="lessThan">
      <formula>90</formula>
    </cfRule>
  </conditionalFormatting>
  <conditionalFormatting sqref="BL5:BO5">
    <cfRule type="cellIs" dxfId="708" priority="1724" operator="greaterThan">
      <formula>85</formula>
    </cfRule>
    <cfRule type="cellIs" dxfId="707" priority="1725" operator="lessThan">
      <formula>50</formula>
    </cfRule>
  </conditionalFormatting>
  <conditionalFormatting sqref="BL6:BO6">
    <cfRule type="cellIs" dxfId="706" priority="1723" operator="greaterThan">
      <formula>110</formula>
    </cfRule>
  </conditionalFormatting>
  <conditionalFormatting sqref="BP4:BS4">
    <cfRule type="cellIs" dxfId="705" priority="1720" operator="greaterThan">
      <formula>135</formula>
    </cfRule>
    <cfRule type="cellIs" dxfId="704" priority="1721" operator="lessThan">
      <formula>90</formula>
    </cfRule>
  </conditionalFormatting>
  <conditionalFormatting sqref="BP5:BS5">
    <cfRule type="cellIs" dxfId="703" priority="1718" operator="greaterThan">
      <formula>85</formula>
    </cfRule>
    <cfRule type="cellIs" dxfId="702" priority="1719" operator="lessThan">
      <formula>50</formula>
    </cfRule>
  </conditionalFormatting>
  <conditionalFormatting sqref="BP6:BS6">
    <cfRule type="cellIs" dxfId="701" priority="1717" operator="greaterThan">
      <formula>110</formula>
    </cfRule>
  </conditionalFormatting>
  <conditionalFormatting sqref="BX4:CA4">
    <cfRule type="cellIs" dxfId="700" priority="1680" operator="greaterThan">
      <formula>135</formula>
    </cfRule>
    <cfRule type="cellIs" dxfId="699" priority="1681" operator="lessThan">
      <formula>90</formula>
    </cfRule>
  </conditionalFormatting>
  <conditionalFormatting sqref="BX5:CA5">
    <cfRule type="cellIs" dxfId="698" priority="1678" operator="greaterThan">
      <formula>85</formula>
    </cfRule>
    <cfRule type="cellIs" dxfId="697" priority="1679" operator="lessThan">
      <formula>50</formula>
    </cfRule>
  </conditionalFormatting>
  <conditionalFormatting sqref="BX6:CA6">
    <cfRule type="cellIs" dxfId="696" priority="1677" operator="greaterThan">
      <formula>110</formula>
    </cfRule>
  </conditionalFormatting>
  <conditionalFormatting sqref="BH7:BS7">
    <cfRule type="cellIs" dxfId="695" priority="1683" operator="equal">
      <formula>1</formula>
    </cfRule>
  </conditionalFormatting>
  <conditionalFormatting sqref="CB4:CE4">
    <cfRule type="cellIs" dxfId="694" priority="1675" operator="greaterThan">
      <formula>135</formula>
    </cfRule>
    <cfRule type="cellIs" dxfId="693" priority="1676" operator="lessThan">
      <formula>90</formula>
    </cfRule>
  </conditionalFormatting>
  <conditionalFormatting sqref="CB5:CE5">
    <cfRule type="cellIs" dxfId="692" priority="1673" operator="greaterThan">
      <formula>85</formula>
    </cfRule>
    <cfRule type="cellIs" dxfId="691" priority="1674" operator="lessThan">
      <formula>50</formula>
    </cfRule>
  </conditionalFormatting>
  <conditionalFormatting sqref="CB6:CE6">
    <cfRule type="cellIs" dxfId="690" priority="1672" operator="greaterThan">
      <formula>110</formula>
    </cfRule>
  </conditionalFormatting>
  <conditionalFormatting sqref="CF4:CI4">
    <cfRule type="cellIs" dxfId="689" priority="1670" operator="greaterThan">
      <formula>135</formula>
    </cfRule>
    <cfRule type="cellIs" dxfId="688" priority="1671" operator="lessThan">
      <formula>90</formula>
    </cfRule>
  </conditionalFormatting>
  <conditionalFormatting sqref="CF5:CI5">
    <cfRule type="cellIs" dxfId="687" priority="1668" operator="greaterThan">
      <formula>85</formula>
    </cfRule>
    <cfRule type="cellIs" dxfId="686" priority="1669" operator="lessThan">
      <formula>50</formula>
    </cfRule>
  </conditionalFormatting>
  <conditionalFormatting sqref="CF6:CI6">
    <cfRule type="cellIs" dxfId="685" priority="1667" operator="greaterThan">
      <formula>110</formula>
    </cfRule>
  </conditionalFormatting>
  <conditionalFormatting sqref="BX7:CI7">
    <cfRule type="cellIs" dxfId="684" priority="1661" operator="equal">
      <formula>1</formula>
    </cfRule>
  </conditionalFormatting>
  <conditionalFormatting sqref="BD29:BI29">
    <cfRule type="expression" dxfId="683" priority="1659" stopIfTrue="1">
      <formula>"bf28&lt;&gt;"""""</formula>
    </cfRule>
  </conditionalFormatting>
  <conditionalFormatting sqref="GF33:GI33">
    <cfRule type="cellIs" dxfId="682" priority="1628" operator="equal">
      <formula>1</formula>
    </cfRule>
  </conditionalFormatting>
  <conditionalFormatting sqref="BF30:BI30">
    <cfRule type="cellIs" dxfId="681" priority="1657" operator="greaterThan">
      <formula>135</formula>
    </cfRule>
    <cfRule type="cellIs" dxfId="680" priority="1658" operator="lessThan">
      <formula>90</formula>
    </cfRule>
  </conditionalFormatting>
  <conditionalFormatting sqref="BF31:BI31">
    <cfRule type="cellIs" dxfId="679" priority="1655" operator="greaterThan">
      <formula>85</formula>
    </cfRule>
    <cfRule type="cellIs" dxfId="678" priority="1656" operator="lessThan">
      <formula>50</formula>
    </cfRule>
  </conditionalFormatting>
  <conditionalFormatting sqref="BF32:BI32">
    <cfRule type="cellIs" dxfId="677" priority="1654" operator="greaterThan">
      <formula>110</formula>
    </cfRule>
  </conditionalFormatting>
  <conditionalFormatting sqref="BF33:BI33">
    <cfRule type="cellIs" dxfId="676" priority="1653" operator="equal">
      <formula>1</formula>
    </cfRule>
  </conditionalFormatting>
  <conditionalFormatting sqref="BN29:BS29">
    <cfRule type="expression" dxfId="675" priority="1652" stopIfTrue="1">
      <formula>"bf28&lt;&gt;"""""</formula>
    </cfRule>
  </conditionalFormatting>
  <conditionalFormatting sqref="BX29:CC29">
    <cfRule type="expression" dxfId="674" priority="1651" stopIfTrue="1">
      <formula>"bf28&lt;&gt;"""""</formula>
    </cfRule>
  </conditionalFormatting>
  <conditionalFormatting sqref="CH29:CM29">
    <cfRule type="expression" dxfId="673" priority="1650" stopIfTrue="1">
      <formula>"bf28&lt;&gt;"""""</formula>
    </cfRule>
  </conditionalFormatting>
  <conditionalFormatting sqref="CR29:CW29">
    <cfRule type="expression" dxfId="672" priority="1649" stopIfTrue="1">
      <formula>"bf28&lt;&gt;"""""</formula>
    </cfRule>
  </conditionalFormatting>
  <conditionalFormatting sqref="DB29:DG29">
    <cfRule type="expression" dxfId="671" priority="1648" stopIfTrue="1">
      <formula>"bf28&lt;&gt;"""""</formula>
    </cfRule>
  </conditionalFormatting>
  <conditionalFormatting sqref="DL29:DQ29">
    <cfRule type="expression" dxfId="670" priority="1647" stopIfTrue="1">
      <formula>"bf28&lt;&gt;"""""</formula>
    </cfRule>
  </conditionalFormatting>
  <conditionalFormatting sqref="DV29:EA29">
    <cfRule type="expression" dxfId="669" priority="1646" stopIfTrue="1">
      <formula>"bf28&lt;&gt;"""""</formula>
    </cfRule>
  </conditionalFormatting>
  <conditionalFormatting sqref="EF29:EK29">
    <cfRule type="expression" dxfId="668" priority="1645" stopIfTrue="1">
      <formula>"bf28&lt;&gt;"""""</formula>
    </cfRule>
  </conditionalFormatting>
  <conditionalFormatting sqref="EP29:EU29">
    <cfRule type="expression" dxfId="667" priority="1644" stopIfTrue="1">
      <formula>"bf28&lt;&gt;"""""</formula>
    </cfRule>
  </conditionalFormatting>
  <conditionalFormatting sqref="EZ29:FE29">
    <cfRule type="expression" dxfId="666" priority="1643" stopIfTrue="1">
      <formula>"bf28&lt;&gt;"""""</formula>
    </cfRule>
  </conditionalFormatting>
  <conditionalFormatting sqref="FJ29:FO29">
    <cfRule type="expression" dxfId="665" priority="1642" stopIfTrue="1">
      <formula>"bf28&lt;&gt;"""""</formula>
    </cfRule>
  </conditionalFormatting>
  <conditionalFormatting sqref="FT29:FY29">
    <cfRule type="expression" dxfId="664" priority="1641" stopIfTrue="1">
      <formula>"bf28&lt;&gt;"""""</formula>
    </cfRule>
  </conditionalFormatting>
  <conditionalFormatting sqref="GD29:GI29">
    <cfRule type="expression" dxfId="663" priority="1640" stopIfTrue="1">
      <formula>"bf28&lt;&gt;"""""</formula>
    </cfRule>
  </conditionalFormatting>
  <conditionalFormatting sqref="FV30:FY30">
    <cfRule type="cellIs" dxfId="662" priority="1638" operator="greaterThan">
      <formula>135</formula>
    </cfRule>
    <cfRule type="cellIs" dxfId="661" priority="1639" operator="lessThan">
      <formula>90</formula>
    </cfRule>
  </conditionalFormatting>
  <conditionalFormatting sqref="FV31:FY31">
    <cfRule type="cellIs" dxfId="660" priority="1636" operator="greaterThan">
      <formula>85</formula>
    </cfRule>
    <cfRule type="cellIs" dxfId="659" priority="1637" operator="lessThan">
      <formula>50</formula>
    </cfRule>
  </conditionalFormatting>
  <conditionalFormatting sqref="FV32:FY32">
    <cfRule type="cellIs" dxfId="658" priority="1635" operator="greaterThan">
      <formula>110</formula>
    </cfRule>
  </conditionalFormatting>
  <conditionalFormatting sqref="FV33:FY33">
    <cfRule type="cellIs" dxfId="657" priority="1634" operator="equal">
      <formula>1</formula>
    </cfRule>
  </conditionalFormatting>
  <conditionalFormatting sqref="GF30:GI30">
    <cfRule type="cellIs" dxfId="656" priority="1632" operator="greaterThan">
      <formula>135</formula>
    </cfRule>
    <cfRule type="cellIs" dxfId="655" priority="1633" operator="lessThan">
      <formula>90</formula>
    </cfRule>
  </conditionalFormatting>
  <conditionalFormatting sqref="GF31:GI31">
    <cfRule type="cellIs" dxfId="654" priority="1630" operator="greaterThan">
      <formula>85</formula>
    </cfRule>
    <cfRule type="cellIs" dxfId="653" priority="1631" operator="lessThan">
      <formula>50</formula>
    </cfRule>
  </conditionalFormatting>
  <conditionalFormatting sqref="GF32:GI32">
    <cfRule type="cellIs" dxfId="652" priority="1629" operator="greaterThan">
      <formula>110</formula>
    </cfRule>
  </conditionalFormatting>
  <conditionalFormatting sqref="H47:AA53">
    <cfRule type="cellIs" dxfId="651" priority="1291" operator="equal">
      <formula>1</formula>
    </cfRule>
  </conditionalFormatting>
  <conditionalFormatting sqref="H54:AA54">
    <cfRule type="cellIs" dxfId="650" priority="1290" operator="notEqual">
      <formula>""</formula>
    </cfRule>
  </conditionalFormatting>
  <conditionalFormatting sqref="FW54:GE54">
    <cfRule type="cellIs" dxfId="649" priority="1287" operator="notEqual">
      <formula>""</formula>
    </cfRule>
  </conditionalFormatting>
  <conditionalFormatting sqref="FV54">
    <cfRule type="cellIs" dxfId="648" priority="1283" operator="notEqual">
      <formula>""</formula>
    </cfRule>
  </conditionalFormatting>
  <conditionalFormatting sqref="AB47:AU53">
    <cfRule type="cellIs" dxfId="647" priority="1286" operator="equal">
      <formula>1</formula>
    </cfRule>
  </conditionalFormatting>
  <conditionalFormatting sqref="AB54:FU54">
    <cfRule type="cellIs" dxfId="646" priority="1285" operator="notEqual">
      <formula>""</formula>
    </cfRule>
  </conditionalFormatting>
  <conditionalFormatting sqref="H64:K64">
    <cfRule type="cellIs" dxfId="645" priority="1281" operator="greaterThan">
      <formula>135</formula>
    </cfRule>
    <cfRule type="cellIs" dxfId="644" priority="1282" operator="lessThan">
      <formula>90</formula>
    </cfRule>
  </conditionalFormatting>
  <conditionalFormatting sqref="H65:K65">
    <cfRule type="cellIs" dxfId="643" priority="1279" operator="greaterThan">
      <formula>85</formula>
    </cfRule>
    <cfRule type="cellIs" dxfId="642" priority="1280" operator="lessThan">
      <formula>50</formula>
    </cfRule>
  </conditionalFormatting>
  <conditionalFormatting sqref="H66:K66">
    <cfRule type="cellIs" dxfId="641" priority="1278" operator="greaterThan">
      <formula>110</formula>
    </cfRule>
  </conditionalFormatting>
  <conditionalFormatting sqref="H67:K67">
    <cfRule type="cellIs" dxfId="640" priority="1277" operator="equal">
      <formula>1</formula>
    </cfRule>
  </conditionalFormatting>
  <conditionalFormatting sqref="BP64:BS64">
    <cfRule type="cellIs" dxfId="639" priority="1275" operator="greaterThan">
      <formula>135</formula>
    </cfRule>
    <cfRule type="cellIs" dxfId="638" priority="1276" operator="lessThan">
      <formula>90</formula>
    </cfRule>
  </conditionalFormatting>
  <conditionalFormatting sqref="BP65:BS65">
    <cfRule type="cellIs" dxfId="637" priority="1273" operator="greaterThan">
      <formula>85</formula>
    </cfRule>
    <cfRule type="cellIs" dxfId="636" priority="1274" operator="lessThan">
      <formula>50</formula>
    </cfRule>
  </conditionalFormatting>
  <conditionalFormatting sqref="BP66:BS66">
    <cfRule type="cellIs" dxfId="635" priority="1272" operator="greaterThan">
      <formula>110</formula>
    </cfRule>
  </conditionalFormatting>
  <conditionalFormatting sqref="BP67:BS67">
    <cfRule type="cellIs" dxfId="634" priority="1271" operator="equal">
      <formula>1</formula>
    </cfRule>
  </conditionalFormatting>
  <conditionalFormatting sqref="BZ64:CC64 CJ64:CM64 CT64:CW64">
    <cfRule type="cellIs" dxfId="633" priority="1269" operator="greaterThan">
      <formula>135</formula>
    </cfRule>
    <cfRule type="cellIs" dxfId="632" priority="1270" operator="lessThan">
      <formula>90</formula>
    </cfRule>
  </conditionalFormatting>
  <conditionalFormatting sqref="BZ65:CC65 CJ65:CM65 CT65:CW65">
    <cfRule type="cellIs" dxfId="631" priority="1267" operator="greaterThan">
      <formula>85</formula>
    </cfRule>
    <cfRule type="cellIs" dxfId="630" priority="1268" operator="lessThan">
      <formula>50</formula>
    </cfRule>
  </conditionalFormatting>
  <conditionalFormatting sqref="BZ66:CC66 CJ66:CM66 CT66:CW66">
    <cfRule type="cellIs" dxfId="629" priority="1266" operator="greaterThan">
      <formula>110</formula>
    </cfRule>
  </conditionalFormatting>
  <conditionalFormatting sqref="BZ67:CC67 CJ67:CM67 CT67:CW67">
    <cfRule type="cellIs" dxfId="628" priority="1265" operator="equal">
      <formula>1</formula>
    </cfRule>
  </conditionalFormatting>
  <conditionalFormatting sqref="DD64:DG64">
    <cfRule type="cellIs" dxfId="627" priority="1263" operator="greaterThan">
      <formula>135</formula>
    </cfRule>
    <cfRule type="cellIs" dxfId="626" priority="1264" operator="lessThan">
      <formula>90</formula>
    </cfRule>
  </conditionalFormatting>
  <conditionalFormatting sqref="DD65:DG65">
    <cfRule type="cellIs" dxfId="625" priority="1261" operator="greaterThan">
      <formula>85</formula>
    </cfRule>
    <cfRule type="cellIs" dxfId="624" priority="1262" operator="lessThan">
      <formula>50</formula>
    </cfRule>
  </conditionalFormatting>
  <conditionalFormatting sqref="DD66:DG66">
    <cfRule type="cellIs" dxfId="623" priority="1260" operator="greaterThan">
      <formula>110</formula>
    </cfRule>
  </conditionalFormatting>
  <conditionalFormatting sqref="DD67:DG67">
    <cfRule type="cellIs" dxfId="622" priority="1259" operator="equal">
      <formula>1</formula>
    </cfRule>
  </conditionalFormatting>
  <conditionalFormatting sqref="DN64:DQ64">
    <cfRule type="cellIs" dxfId="621" priority="1257" operator="greaterThan">
      <formula>135</formula>
    </cfRule>
    <cfRule type="cellIs" dxfId="620" priority="1258" operator="lessThan">
      <formula>90</formula>
    </cfRule>
  </conditionalFormatting>
  <conditionalFormatting sqref="DN65:DQ65">
    <cfRule type="cellIs" dxfId="619" priority="1255" operator="greaterThan">
      <formula>85</formula>
    </cfRule>
    <cfRule type="cellIs" dxfId="618" priority="1256" operator="lessThan">
      <formula>50</formula>
    </cfRule>
  </conditionalFormatting>
  <conditionalFormatting sqref="DN66:DQ66">
    <cfRule type="cellIs" dxfId="617" priority="1254" operator="greaterThan">
      <formula>110</formula>
    </cfRule>
  </conditionalFormatting>
  <conditionalFormatting sqref="DN67:DQ67">
    <cfRule type="cellIs" dxfId="616" priority="1253" operator="equal">
      <formula>1</formula>
    </cfRule>
  </conditionalFormatting>
  <conditionalFormatting sqref="DX64:EA64 EH64:EK64 ER64:EU64">
    <cfRule type="cellIs" dxfId="615" priority="1251" operator="greaterThan">
      <formula>135</formula>
    </cfRule>
    <cfRule type="cellIs" dxfId="614" priority="1252" operator="lessThan">
      <formula>90</formula>
    </cfRule>
  </conditionalFormatting>
  <conditionalFormatting sqref="DX65:EA65 EH65:EK65 ER65:EU65">
    <cfRule type="cellIs" dxfId="613" priority="1249" operator="greaterThan">
      <formula>85</formula>
    </cfRule>
    <cfRule type="cellIs" dxfId="612" priority="1250" operator="lessThan">
      <formula>50</formula>
    </cfRule>
  </conditionalFormatting>
  <conditionalFormatting sqref="DX66:EA66 EH66:EK66 ER66:EU66">
    <cfRule type="cellIs" dxfId="611" priority="1248" operator="greaterThan">
      <formula>110</formula>
    </cfRule>
  </conditionalFormatting>
  <conditionalFormatting sqref="DX67:EA67 EH67:EK67 ER67:EU67">
    <cfRule type="cellIs" dxfId="610" priority="1247" operator="equal">
      <formula>1</formula>
    </cfRule>
  </conditionalFormatting>
  <conditionalFormatting sqref="FB64:FE64">
    <cfRule type="cellIs" dxfId="609" priority="1245" operator="greaterThan">
      <formula>135</formula>
    </cfRule>
    <cfRule type="cellIs" dxfId="608" priority="1246" operator="lessThan">
      <formula>90</formula>
    </cfRule>
  </conditionalFormatting>
  <conditionalFormatting sqref="FB65:FE65">
    <cfRule type="cellIs" dxfId="607" priority="1243" operator="greaterThan">
      <formula>85</formula>
    </cfRule>
    <cfRule type="cellIs" dxfId="606" priority="1244" operator="lessThan">
      <formula>50</formula>
    </cfRule>
  </conditionalFormatting>
  <conditionalFormatting sqref="FB66:FE66">
    <cfRule type="cellIs" dxfId="605" priority="1242" operator="greaterThan">
      <formula>110</formula>
    </cfRule>
  </conditionalFormatting>
  <conditionalFormatting sqref="FB67:FE67">
    <cfRule type="cellIs" dxfId="604" priority="1241" operator="equal">
      <formula>1</formula>
    </cfRule>
  </conditionalFormatting>
  <conditionalFormatting sqref="FL64:FO64">
    <cfRule type="cellIs" dxfId="603" priority="1239" operator="greaterThan">
      <formula>135</formula>
    </cfRule>
    <cfRule type="cellIs" dxfId="602" priority="1240" operator="lessThan">
      <formula>90</formula>
    </cfRule>
  </conditionalFormatting>
  <conditionalFormatting sqref="FL65:FO65">
    <cfRule type="cellIs" dxfId="601" priority="1237" operator="greaterThan">
      <formula>85</formula>
    </cfRule>
    <cfRule type="cellIs" dxfId="600" priority="1238" operator="lessThan">
      <formula>50</formula>
    </cfRule>
  </conditionalFormatting>
  <conditionalFormatting sqref="FL66:FO66">
    <cfRule type="cellIs" dxfId="599" priority="1236" operator="greaterThan">
      <formula>110</formula>
    </cfRule>
  </conditionalFormatting>
  <conditionalFormatting sqref="FL67:FO67">
    <cfRule type="cellIs" dxfId="598" priority="1235" operator="equal">
      <formula>1</formula>
    </cfRule>
  </conditionalFormatting>
  <conditionalFormatting sqref="GJ66 GO66">
    <cfRule type="cellIs" dxfId="597" priority="1234" operator="greaterThan">
      <formula>110</formula>
    </cfRule>
  </conditionalFormatting>
  <conditionalFormatting sqref="GJ67 GO67">
    <cfRule type="cellIs" dxfId="596" priority="1233" operator="equal">
      <formula>1</formula>
    </cfRule>
  </conditionalFormatting>
  <conditionalFormatting sqref="BH38:BK38">
    <cfRule type="cellIs" dxfId="595" priority="1231" operator="greaterThan">
      <formula>135</formula>
    </cfRule>
    <cfRule type="cellIs" dxfId="594" priority="1232" operator="lessThan">
      <formula>90</formula>
    </cfRule>
  </conditionalFormatting>
  <conditionalFormatting sqref="BH39:BK39">
    <cfRule type="cellIs" dxfId="593" priority="1229" operator="greaterThan">
      <formula>85</formula>
    </cfRule>
    <cfRule type="cellIs" dxfId="592" priority="1230" operator="lessThan">
      <formula>50</formula>
    </cfRule>
  </conditionalFormatting>
  <conditionalFormatting sqref="BH40:BK40">
    <cfRule type="cellIs" dxfId="591" priority="1228" operator="greaterThan">
      <formula>110</formula>
    </cfRule>
  </conditionalFormatting>
  <conditionalFormatting sqref="BL38:BO38">
    <cfRule type="cellIs" dxfId="590" priority="1226" operator="greaterThan">
      <formula>135</formula>
    </cfRule>
    <cfRule type="cellIs" dxfId="589" priority="1227" operator="lessThan">
      <formula>90</formula>
    </cfRule>
  </conditionalFormatting>
  <conditionalFormatting sqref="BL39:BO39">
    <cfRule type="cellIs" dxfId="588" priority="1224" operator="greaterThan">
      <formula>85</formula>
    </cfRule>
    <cfRule type="cellIs" dxfId="587" priority="1225" operator="lessThan">
      <formula>50</formula>
    </cfRule>
  </conditionalFormatting>
  <conditionalFormatting sqref="BL40:BO40">
    <cfRule type="cellIs" dxfId="586" priority="1223" operator="greaterThan">
      <formula>110</formula>
    </cfRule>
  </conditionalFormatting>
  <conditionalFormatting sqref="BP38:BS38">
    <cfRule type="cellIs" dxfId="585" priority="1221" operator="greaterThan">
      <formula>135</formula>
    </cfRule>
    <cfRule type="cellIs" dxfId="584" priority="1222" operator="lessThan">
      <formula>90</formula>
    </cfRule>
  </conditionalFormatting>
  <conditionalFormatting sqref="BP39:BS39">
    <cfRule type="cellIs" dxfId="583" priority="1219" operator="greaterThan">
      <formula>85</formula>
    </cfRule>
    <cfRule type="cellIs" dxfId="582" priority="1220" operator="lessThan">
      <formula>50</formula>
    </cfRule>
  </conditionalFormatting>
  <conditionalFormatting sqref="BP40:BS40">
    <cfRule type="cellIs" dxfId="581" priority="1218" operator="greaterThan">
      <formula>110</formula>
    </cfRule>
  </conditionalFormatting>
  <conditionalFormatting sqref="BT38:BW38">
    <cfRule type="cellIs" dxfId="580" priority="1216" operator="greaterThan">
      <formula>135</formula>
    </cfRule>
    <cfRule type="cellIs" dxfId="579" priority="1217" operator="lessThan">
      <formula>90</formula>
    </cfRule>
  </conditionalFormatting>
  <conditionalFormatting sqref="BT39:BW39">
    <cfRule type="cellIs" dxfId="578" priority="1214" operator="greaterThan">
      <formula>85</formula>
    </cfRule>
    <cfRule type="cellIs" dxfId="577" priority="1215" operator="lessThan">
      <formula>50</formula>
    </cfRule>
  </conditionalFormatting>
  <conditionalFormatting sqref="BX38:CA38">
    <cfRule type="cellIs" dxfId="576" priority="1210" operator="greaterThan">
      <formula>135</formula>
    </cfRule>
    <cfRule type="cellIs" dxfId="575" priority="1211" operator="lessThan">
      <formula>90</formula>
    </cfRule>
  </conditionalFormatting>
  <conditionalFormatting sqref="BX39:CA39">
    <cfRule type="cellIs" dxfId="574" priority="1208" operator="greaterThan">
      <formula>85</formula>
    </cfRule>
    <cfRule type="cellIs" dxfId="573" priority="1209" operator="lessThan">
      <formula>50</formula>
    </cfRule>
  </conditionalFormatting>
  <conditionalFormatting sqref="BX40:CA40">
    <cfRule type="cellIs" dxfId="572" priority="1207" operator="greaterThan">
      <formula>110</formula>
    </cfRule>
  </conditionalFormatting>
  <conditionalFormatting sqref="BT40:BW40">
    <cfRule type="cellIs" dxfId="571" priority="1213" operator="greaterThan">
      <formula>110</formula>
    </cfRule>
  </conditionalFormatting>
  <conditionalFormatting sqref="BH41:BS41">
    <cfRule type="cellIs" dxfId="570" priority="1212" operator="equal">
      <formula>1</formula>
    </cfRule>
  </conditionalFormatting>
  <conditionalFormatting sqref="CB38:CE38">
    <cfRule type="cellIs" dxfId="569" priority="1205" operator="greaterThan">
      <formula>135</formula>
    </cfRule>
    <cfRule type="cellIs" dxfId="568" priority="1206" operator="lessThan">
      <formula>90</formula>
    </cfRule>
  </conditionalFormatting>
  <conditionalFormatting sqref="CB39:CE39">
    <cfRule type="cellIs" dxfId="567" priority="1203" operator="greaterThan">
      <formula>85</formula>
    </cfRule>
    <cfRule type="cellIs" dxfId="566" priority="1204" operator="lessThan">
      <formula>50</formula>
    </cfRule>
  </conditionalFormatting>
  <conditionalFormatting sqref="CB40:CE40">
    <cfRule type="cellIs" dxfId="565" priority="1202" operator="greaterThan">
      <formula>110</formula>
    </cfRule>
  </conditionalFormatting>
  <conditionalFormatting sqref="CF38:CI38">
    <cfRule type="cellIs" dxfId="564" priority="1200" operator="greaterThan">
      <formula>135</formula>
    </cfRule>
    <cfRule type="cellIs" dxfId="563" priority="1201" operator="lessThan">
      <formula>90</formula>
    </cfRule>
  </conditionalFormatting>
  <conditionalFormatting sqref="CF39:CI39">
    <cfRule type="cellIs" dxfId="562" priority="1198" operator="greaterThan">
      <formula>85</formula>
    </cfRule>
    <cfRule type="cellIs" dxfId="561" priority="1199" operator="lessThan">
      <formula>50</formula>
    </cfRule>
  </conditionalFormatting>
  <conditionalFormatting sqref="CF40:CI40">
    <cfRule type="cellIs" dxfId="560" priority="1197" operator="greaterThan">
      <formula>110</formula>
    </cfRule>
  </conditionalFormatting>
  <conditionalFormatting sqref="BX41:CI41">
    <cfRule type="cellIs" dxfId="559" priority="1191" operator="equal">
      <formula>1</formula>
    </cfRule>
  </conditionalFormatting>
  <conditionalFormatting sqref="BD63:BI63">
    <cfRule type="expression" dxfId="558" priority="1189" stopIfTrue="1">
      <formula>"bf28&lt;&gt;"""""</formula>
    </cfRule>
  </conditionalFormatting>
  <conditionalFormatting sqref="GF67:GI67">
    <cfRule type="cellIs" dxfId="557" priority="1158" operator="equal">
      <formula>1</formula>
    </cfRule>
  </conditionalFormatting>
  <conditionalFormatting sqref="BF64:BI64">
    <cfRule type="cellIs" dxfId="556" priority="1187" operator="greaterThan">
      <formula>135</formula>
    </cfRule>
    <cfRule type="cellIs" dxfId="555" priority="1188" operator="lessThan">
      <formula>90</formula>
    </cfRule>
  </conditionalFormatting>
  <conditionalFormatting sqref="BF65:BI65">
    <cfRule type="cellIs" dxfId="554" priority="1185" operator="greaterThan">
      <formula>85</formula>
    </cfRule>
    <cfRule type="cellIs" dxfId="553" priority="1186" operator="lessThan">
      <formula>50</formula>
    </cfRule>
  </conditionalFormatting>
  <conditionalFormatting sqref="BF66:BI66">
    <cfRule type="cellIs" dxfId="552" priority="1184" operator="greaterThan">
      <formula>110</formula>
    </cfRule>
  </conditionalFormatting>
  <conditionalFormatting sqref="BF67:BI67">
    <cfRule type="cellIs" dxfId="551" priority="1183" operator="equal">
      <formula>1</formula>
    </cfRule>
  </conditionalFormatting>
  <conditionalFormatting sqref="BN63:BS63">
    <cfRule type="expression" dxfId="550" priority="1182" stopIfTrue="1">
      <formula>"bf28&lt;&gt;"""""</formula>
    </cfRule>
  </conditionalFormatting>
  <conditionalFormatting sqref="BX63:CC63">
    <cfRule type="expression" dxfId="549" priority="1181" stopIfTrue="1">
      <formula>"bf28&lt;&gt;"""""</formula>
    </cfRule>
  </conditionalFormatting>
  <conditionalFormatting sqref="CH63:CM63">
    <cfRule type="expression" dxfId="548" priority="1180" stopIfTrue="1">
      <formula>"bf28&lt;&gt;"""""</formula>
    </cfRule>
  </conditionalFormatting>
  <conditionalFormatting sqref="CR63:CW63">
    <cfRule type="expression" dxfId="547" priority="1179" stopIfTrue="1">
      <formula>"bf28&lt;&gt;"""""</formula>
    </cfRule>
  </conditionalFormatting>
  <conditionalFormatting sqref="DB63:DG63">
    <cfRule type="expression" dxfId="546" priority="1178" stopIfTrue="1">
      <formula>"bf28&lt;&gt;"""""</formula>
    </cfRule>
  </conditionalFormatting>
  <conditionalFormatting sqref="DL63:DQ63">
    <cfRule type="expression" dxfId="545" priority="1177" stopIfTrue="1">
      <formula>"bf28&lt;&gt;"""""</formula>
    </cfRule>
  </conditionalFormatting>
  <conditionalFormatting sqref="DV63:EA63">
    <cfRule type="expression" dxfId="544" priority="1176" stopIfTrue="1">
      <formula>"bf28&lt;&gt;"""""</formula>
    </cfRule>
  </conditionalFormatting>
  <conditionalFormatting sqref="EF63:EK63">
    <cfRule type="expression" dxfId="543" priority="1175" stopIfTrue="1">
      <formula>"bf28&lt;&gt;"""""</formula>
    </cfRule>
  </conditionalFormatting>
  <conditionalFormatting sqref="EP63:EU63">
    <cfRule type="expression" dxfId="542" priority="1174" stopIfTrue="1">
      <formula>"bf28&lt;&gt;"""""</formula>
    </cfRule>
  </conditionalFormatting>
  <conditionalFormatting sqref="EZ63:FE63">
    <cfRule type="expression" dxfId="541" priority="1173" stopIfTrue="1">
      <formula>"bf28&lt;&gt;"""""</formula>
    </cfRule>
  </conditionalFormatting>
  <conditionalFormatting sqref="FJ63:FO63">
    <cfRule type="expression" dxfId="540" priority="1172" stopIfTrue="1">
      <formula>"bf28&lt;&gt;"""""</formula>
    </cfRule>
  </conditionalFormatting>
  <conditionalFormatting sqref="FT63:FY63">
    <cfRule type="expression" dxfId="539" priority="1171" stopIfTrue="1">
      <formula>"bf28&lt;&gt;"""""</formula>
    </cfRule>
  </conditionalFormatting>
  <conditionalFormatting sqref="GD63:GI63">
    <cfRule type="expression" dxfId="538" priority="1170" stopIfTrue="1">
      <formula>"bf28&lt;&gt;"""""</formula>
    </cfRule>
  </conditionalFormatting>
  <conditionalFormatting sqref="FV64:FY64">
    <cfRule type="cellIs" dxfId="537" priority="1168" operator="greaterThan">
      <formula>135</formula>
    </cfRule>
    <cfRule type="cellIs" dxfId="536" priority="1169" operator="lessThan">
      <formula>90</formula>
    </cfRule>
  </conditionalFormatting>
  <conditionalFormatting sqref="FV65:FY65">
    <cfRule type="cellIs" dxfId="535" priority="1166" operator="greaterThan">
      <formula>85</formula>
    </cfRule>
    <cfRule type="cellIs" dxfId="534" priority="1167" operator="lessThan">
      <formula>50</formula>
    </cfRule>
  </conditionalFormatting>
  <conditionalFormatting sqref="FV66:FY66">
    <cfRule type="cellIs" dxfId="533" priority="1165" operator="greaterThan">
      <formula>110</formula>
    </cfRule>
  </conditionalFormatting>
  <conditionalFormatting sqref="FV67:FY67">
    <cfRule type="cellIs" dxfId="532" priority="1164" operator="equal">
      <formula>1</formula>
    </cfRule>
  </conditionalFormatting>
  <conditionalFormatting sqref="GF64:GI64">
    <cfRule type="cellIs" dxfId="531" priority="1162" operator="greaterThan">
      <formula>135</formula>
    </cfRule>
    <cfRule type="cellIs" dxfId="530" priority="1163" operator="lessThan">
      <formula>90</formula>
    </cfRule>
  </conditionalFormatting>
  <conditionalFormatting sqref="GF65:GI65">
    <cfRule type="cellIs" dxfId="529" priority="1160" operator="greaterThan">
      <formula>85</formula>
    </cfRule>
    <cfRule type="cellIs" dxfId="528" priority="1161" operator="lessThan">
      <formula>50</formula>
    </cfRule>
  </conditionalFormatting>
  <conditionalFormatting sqref="GF66:GI66">
    <cfRule type="cellIs" dxfId="527" priority="1159" operator="greaterThan">
      <formula>110</formula>
    </cfRule>
  </conditionalFormatting>
  <conditionalFormatting sqref="CP38:CS38">
    <cfRule type="cellIs" dxfId="526" priority="1021" operator="greaterThan">
      <formula>135</formula>
    </cfRule>
    <cfRule type="cellIs" dxfId="525" priority="1022" operator="lessThan">
      <formula>90</formula>
    </cfRule>
  </conditionalFormatting>
  <conditionalFormatting sqref="CP39:CS39">
    <cfRule type="cellIs" dxfId="524" priority="1019" operator="greaterThan">
      <formula>85</formula>
    </cfRule>
    <cfRule type="cellIs" dxfId="523" priority="1020" operator="lessThan">
      <formula>50</formula>
    </cfRule>
  </conditionalFormatting>
  <conditionalFormatting sqref="CP40:CS40">
    <cfRule type="cellIs" dxfId="522" priority="1018" operator="greaterThan">
      <formula>110</formula>
    </cfRule>
  </conditionalFormatting>
  <conditionalFormatting sqref="CP41:CS41">
    <cfRule type="cellIs" dxfId="521" priority="1017" operator="notEqual">
      <formula>0</formula>
    </cfRule>
  </conditionalFormatting>
  <conditionalFormatting sqref="I7:M7">
    <cfRule type="cellIs" dxfId="520" priority="1014" operator="greaterThan">
      <formula>30</formula>
    </cfRule>
    <cfRule type="cellIs" dxfId="519" priority="1015" operator="greaterThan">
      <formula>25</formula>
    </cfRule>
    <cfRule type="cellIs" dxfId="518" priority="1016" operator="lessThan">
      <formula>18.5</formula>
    </cfRule>
  </conditionalFormatting>
  <conditionalFormatting sqref="Y7:AC7">
    <cfRule type="cellIs" dxfId="517" priority="1012" operator="greaterThan">
      <formula>20</formula>
    </cfRule>
    <cfRule type="cellIs" dxfId="516" priority="1013" operator="lessThan">
      <formula>15</formula>
    </cfRule>
  </conditionalFormatting>
  <conditionalFormatting sqref="X5:AC5">
    <cfRule type="cellIs" dxfId="515" priority="1010" operator="greaterThan">
      <formula>20</formula>
    </cfRule>
    <cfRule type="cellIs" dxfId="514" priority="1011" operator="lessThan">
      <formula>15</formula>
    </cfRule>
  </conditionalFormatting>
  <conditionalFormatting sqref="I41:M41">
    <cfRule type="cellIs" dxfId="513" priority="1007" operator="greaterThan">
      <formula>30</formula>
    </cfRule>
    <cfRule type="cellIs" dxfId="512" priority="1008" operator="greaterThan">
      <formula>25</formula>
    </cfRule>
    <cfRule type="cellIs" dxfId="511" priority="1009" operator="lessThan">
      <formula>18.5</formula>
    </cfRule>
  </conditionalFormatting>
  <conditionalFormatting sqref="Y41:AC41">
    <cfRule type="cellIs" dxfId="510" priority="1005" operator="greaterThan">
      <formula>20</formula>
    </cfRule>
    <cfRule type="cellIs" dxfId="509" priority="1006" operator="lessThan">
      <formula>15</formula>
    </cfRule>
  </conditionalFormatting>
  <conditionalFormatting sqref="X39:AC39">
    <cfRule type="cellIs" dxfId="508" priority="1003" operator="greaterThan">
      <formula>20</formula>
    </cfRule>
    <cfRule type="cellIs" dxfId="507" priority="1004" operator="lessThan">
      <formula>15</formula>
    </cfRule>
  </conditionalFormatting>
  <conditionalFormatting sqref="X40:AC40">
    <cfRule type="cellIs" dxfId="506" priority="1001" operator="lessThan">
      <formula>80</formula>
    </cfRule>
    <cfRule type="cellIs" dxfId="505" priority="1002" operator="greaterThan">
      <formula>85</formula>
    </cfRule>
  </conditionalFormatting>
  <conditionalFormatting sqref="AD63:AE63">
    <cfRule type="cellIs" dxfId="504" priority="999" operator="equal">
      <formula>"↘"</formula>
    </cfRule>
    <cfRule type="cellIs" dxfId="503" priority="1000" operator="equal">
      <formula>"↗"</formula>
    </cfRule>
  </conditionalFormatting>
  <conditionalFormatting sqref="AD64:AE67">
    <cfRule type="cellIs" dxfId="502" priority="997" operator="equal">
      <formula>"↘"</formula>
    </cfRule>
    <cfRule type="cellIs" dxfId="501" priority="998" operator="equal">
      <formula>"↗"</formula>
    </cfRule>
  </conditionalFormatting>
  <conditionalFormatting sqref="AX63:AY67">
    <cfRule type="cellIs" dxfId="500" priority="995" operator="equal">
      <formula>"↘"</formula>
    </cfRule>
    <cfRule type="cellIs" dxfId="499" priority="996" operator="equal">
      <formula>"↗"</formula>
    </cfRule>
  </conditionalFormatting>
  <conditionalFormatting sqref="Z38:AD38">
    <cfRule type="cellIs" dxfId="498" priority="983" operator="greaterThan">
      <formula>3</formula>
    </cfRule>
    <cfRule type="cellIs" dxfId="497" priority="984" operator="lessThan">
      <formula>2</formula>
    </cfRule>
  </conditionalFormatting>
  <conditionalFormatting sqref="Z4:AD4">
    <cfRule type="cellIs" dxfId="496" priority="981" operator="greaterThan">
      <formula>3</formula>
    </cfRule>
    <cfRule type="cellIs" dxfId="495" priority="982" operator="lessThan">
      <formula>2</formula>
    </cfRule>
  </conditionalFormatting>
  <conditionalFormatting sqref="CT42:CU43">
    <cfRule type="cellIs" dxfId="494" priority="979" operator="equal">
      <formula>"↘"</formula>
    </cfRule>
    <cfRule type="cellIs" dxfId="493" priority="980" operator="equal">
      <formula>"↗"</formula>
    </cfRule>
  </conditionalFormatting>
  <conditionalFormatting sqref="H20:M20">
    <cfRule type="cellIs" dxfId="492" priority="978" operator="notEqual">
      <formula>""</formula>
    </cfRule>
  </conditionalFormatting>
  <conditionalFormatting sqref="GK55:GL55">
    <cfRule type="cellIs" dxfId="491" priority="974" operator="equal">
      <formula>"↘"</formula>
    </cfRule>
    <cfRule type="cellIs" dxfId="490" priority="975" operator="equal">
      <formula>"↗"</formula>
    </cfRule>
  </conditionalFormatting>
  <conditionalFormatting sqref="GK21:GL21">
    <cfRule type="cellIs" dxfId="489" priority="962" operator="equal">
      <formula>"↘"</formula>
    </cfRule>
    <cfRule type="cellIs" dxfId="488" priority="963" operator="equal">
      <formula>"↗"</formula>
    </cfRule>
  </conditionalFormatting>
  <conditionalFormatting sqref="GK33:GN33">
    <cfRule type="cellIs" dxfId="487" priority="952" operator="notEqual">
      <formula>0</formula>
    </cfRule>
  </conditionalFormatting>
  <conditionalFormatting sqref="GK30:GN30">
    <cfRule type="cellIs" dxfId="486" priority="956" operator="greaterThan">
      <formula>135</formula>
    </cfRule>
    <cfRule type="cellIs" dxfId="485" priority="957" operator="lessThan">
      <formula>90</formula>
    </cfRule>
  </conditionalFormatting>
  <conditionalFormatting sqref="GK31:GN31">
    <cfRule type="cellIs" dxfId="484" priority="954" operator="greaterThan">
      <formula>85</formula>
    </cfRule>
    <cfRule type="cellIs" dxfId="483" priority="955" operator="lessThan">
      <formula>50</formula>
    </cfRule>
  </conditionalFormatting>
  <conditionalFormatting sqref="GK32:GN32">
    <cfRule type="cellIs" dxfId="482" priority="953" operator="greaterThan">
      <formula>110</formula>
    </cfRule>
  </conditionalFormatting>
  <conditionalFormatting sqref="BT4:BW4">
    <cfRule type="cellIs" dxfId="481" priority="933" operator="greaterThan">
      <formula>135</formula>
    </cfRule>
    <cfRule type="cellIs" dxfId="480" priority="934" operator="lessThan">
      <formula>90</formula>
    </cfRule>
  </conditionalFormatting>
  <conditionalFormatting sqref="BT5:BW5">
    <cfRule type="cellIs" dxfId="479" priority="931" operator="greaterThan">
      <formula>85</formula>
    </cfRule>
    <cfRule type="cellIs" dxfId="478" priority="932" operator="lessThan">
      <formula>50</formula>
    </cfRule>
  </conditionalFormatting>
  <conditionalFormatting sqref="BT6:BW6">
    <cfRule type="cellIs" dxfId="477" priority="930" operator="greaterThan">
      <formula>110</formula>
    </cfRule>
  </conditionalFormatting>
  <conditionalFormatting sqref="CJ4:CM4">
    <cfRule type="cellIs" dxfId="476" priority="928" operator="greaterThan">
      <formula>135</formula>
    </cfRule>
    <cfRule type="cellIs" dxfId="475" priority="929" operator="lessThan">
      <formula>90</formula>
    </cfRule>
  </conditionalFormatting>
  <conditionalFormatting sqref="CJ5:CM5">
    <cfRule type="cellIs" dxfId="474" priority="926" operator="greaterThan">
      <formula>85</formula>
    </cfRule>
    <cfRule type="cellIs" dxfId="473" priority="927" operator="lessThan">
      <formula>50</formula>
    </cfRule>
  </conditionalFormatting>
  <conditionalFormatting sqref="CJ6:CM6">
    <cfRule type="cellIs" dxfId="472" priority="925" operator="greaterThan">
      <formula>110</formula>
    </cfRule>
  </conditionalFormatting>
  <conditionalFormatting sqref="CP4:CS4">
    <cfRule type="cellIs" dxfId="471" priority="923" operator="greaterThan">
      <formula>135</formula>
    </cfRule>
    <cfRule type="cellIs" dxfId="470" priority="924" operator="lessThan">
      <formula>90</formula>
    </cfRule>
  </conditionalFormatting>
  <conditionalFormatting sqref="CP5:CS5">
    <cfRule type="cellIs" dxfId="469" priority="921" operator="greaterThan">
      <formula>85</formula>
    </cfRule>
    <cfRule type="cellIs" dxfId="468" priority="922" operator="lessThan">
      <formula>50</formula>
    </cfRule>
  </conditionalFormatting>
  <conditionalFormatting sqref="CP6:CS6">
    <cfRule type="cellIs" dxfId="467" priority="920" operator="greaterThan">
      <formula>110</formula>
    </cfRule>
  </conditionalFormatting>
  <conditionalFormatting sqref="CP7:CS7">
    <cfRule type="cellIs" dxfId="466" priority="919" operator="notEqual">
      <formula>0</formula>
    </cfRule>
  </conditionalFormatting>
  <conditionalFormatting sqref="GK67:GN67">
    <cfRule type="cellIs" dxfId="465" priority="907" operator="notEqual">
      <formula>0</formula>
    </cfRule>
  </conditionalFormatting>
  <conditionalFormatting sqref="GK64:GN64">
    <cfRule type="cellIs" dxfId="464" priority="911" operator="greaterThan">
      <formula>135</formula>
    </cfRule>
    <cfRule type="cellIs" dxfId="463" priority="912" operator="lessThan">
      <formula>90</formula>
    </cfRule>
  </conditionalFormatting>
  <conditionalFormatting sqref="GK65:GN65">
    <cfRule type="cellIs" dxfId="462" priority="909" operator="greaterThan">
      <formula>85</formula>
    </cfRule>
    <cfRule type="cellIs" dxfId="461" priority="910" operator="lessThan">
      <formula>50</formula>
    </cfRule>
  </conditionalFormatting>
  <conditionalFormatting sqref="GK66:GN66">
    <cfRule type="cellIs" dxfId="460" priority="908" operator="greaterThan">
      <formula>110</formula>
    </cfRule>
  </conditionalFormatting>
  <conditionalFormatting sqref="CJ38:CM38">
    <cfRule type="cellIs" dxfId="459" priority="899" operator="greaterThan">
      <formula>135</formula>
    </cfRule>
    <cfRule type="cellIs" dxfId="458" priority="900" operator="lessThan">
      <formula>90</formula>
    </cfRule>
  </conditionalFormatting>
  <conditionalFormatting sqref="CJ39:CM39">
    <cfRule type="cellIs" dxfId="457" priority="897" operator="greaterThan">
      <formula>85</formula>
    </cfRule>
    <cfRule type="cellIs" dxfId="456" priority="898" operator="lessThan">
      <formula>50</formula>
    </cfRule>
  </conditionalFormatting>
  <conditionalFormatting sqref="CJ40:CM40">
    <cfRule type="cellIs" dxfId="455" priority="896" operator="greaterThan">
      <formula>110</formula>
    </cfRule>
  </conditionalFormatting>
  <conditionalFormatting sqref="AV13">
    <cfRule type="expression" dxfId="454" priority="1796">
      <formula>AV27=2</formula>
    </cfRule>
  </conditionalFormatting>
  <conditionalFormatting sqref="AV15">
    <cfRule type="expression" dxfId="453" priority="891">
      <formula>AV27=2</formula>
    </cfRule>
  </conditionalFormatting>
  <conditionalFormatting sqref="AV14">
    <cfRule type="expression" dxfId="452" priority="892">
      <formula>AV27=2</formula>
    </cfRule>
  </conditionalFormatting>
  <conditionalFormatting sqref="AV16">
    <cfRule type="expression" dxfId="451" priority="890">
      <formula>AV27=2</formula>
    </cfRule>
  </conditionalFormatting>
  <conditionalFormatting sqref="AV17">
    <cfRule type="expression" dxfId="450" priority="888">
      <formula>AV27=2</formula>
    </cfRule>
  </conditionalFormatting>
  <conditionalFormatting sqref="AV18">
    <cfRule type="expression" dxfId="449" priority="889">
      <formula>AV27=2</formula>
    </cfRule>
  </conditionalFormatting>
  <conditionalFormatting sqref="AV19">
    <cfRule type="expression" dxfId="448" priority="887">
      <formula>AV27=2</formula>
    </cfRule>
  </conditionalFormatting>
  <conditionalFormatting sqref="AX13:AY13">
    <cfRule type="expression" dxfId="447" priority="878">
      <formula>AX27=2</formula>
    </cfRule>
  </conditionalFormatting>
  <conditionalFormatting sqref="AX14:AY14">
    <cfRule type="expression" dxfId="446" priority="877">
      <formula>AX27=2</formula>
    </cfRule>
  </conditionalFormatting>
  <conditionalFormatting sqref="AW13:BE13">
    <cfRule type="expression" dxfId="445" priority="876">
      <formula>AW27=2</formula>
    </cfRule>
  </conditionalFormatting>
  <conditionalFormatting sqref="AW15:BE15">
    <cfRule type="expression" dxfId="444" priority="874">
      <formula>AW27=2</formula>
    </cfRule>
  </conditionalFormatting>
  <conditionalFormatting sqref="AW14:BE14">
    <cfRule type="expression" dxfId="443" priority="875">
      <formula>AW27=2</formula>
    </cfRule>
  </conditionalFormatting>
  <conditionalFormatting sqref="AW16:BE16">
    <cfRule type="expression" dxfId="442" priority="873">
      <formula>AW27=2</formula>
    </cfRule>
  </conditionalFormatting>
  <conditionalFormatting sqref="AW17:BE17">
    <cfRule type="expression" dxfId="441" priority="871">
      <formula>AW27=2</formula>
    </cfRule>
  </conditionalFormatting>
  <conditionalFormatting sqref="AW18:BE18">
    <cfRule type="expression" dxfId="440" priority="872">
      <formula>AW27=2</formula>
    </cfRule>
  </conditionalFormatting>
  <conditionalFormatting sqref="AW19:BE19">
    <cfRule type="expression" dxfId="439" priority="870">
      <formula>AW27=2</formula>
    </cfRule>
  </conditionalFormatting>
  <conditionalFormatting sqref="BF13:GE19">
    <cfRule type="cellIs" dxfId="438" priority="785" operator="equal">
      <formula>1</formula>
    </cfRule>
  </conditionalFormatting>
  <conditionalFormatting sqref="BF13 BP13 BZ13 CJ13 CT13 DD13 DN13 DX13 EH13 ER13 FB13 FL13 FV13">
    <cfRule type="expression" dxfId="437" priority="801">
      <formula>BF27=2</formula>
    </cfRule>
  </conditionalFormatting>
  <conditionalFormatting sqref="BF15 BP15 BZ15 CJ15 CT15 DD15 DN15 DX15 EH15 ER15 FB15 FL15 FV15">
    <cfRule type="expression" dxfId="436" priority="799">
      <formula>BF27=2</formula>
    </cfRule>
  </conditionalFormatting>
  <conditionalFormatting sqref="BF14 BP14 BZ14 CJ14 CT14 DD14 DN14 DX14 EH14 ER14 FB14 FL14 FV14">
    <cfRule type="expression" dxfId="435" priority="800">
      <formula>BF27=2</formula>
    </cfRule>
  </conditionalFormatting>
  <conditionalFormatting sqref="BF16 BP16 BZ16 CJ16 CT16 DD16 DN16 DX16 EH16 ER16 FB16 FL16 FV16">
    <cfRule type="expression" dxfId="434" priority="798">
      <formula>BF27=2</formula>
    </cfRule>
  </conditionalFormatting>
  <conditionalFormatting sqref="BF17 BP17 BZ17 CJ17 CT17 DD17 DN17 DX17 EH17 ER17 FB17 FL17 FV17">
    <cfRule type="expression" dxfId="433" priority="796">
      <formula>BF27=2</formula>
    </cfRule>
  </conditionalFormatting>
  <conditionalFormatting sqref="BF18 BP18 BZ18 CJ18 CT18 DD18 DN18 DX18 EH18 ER18 FB18 FL18 FV18">
    <cfRule type="expression" dxfId="432" priority="797">
      <formula>BF27=2</formula>
    </cfRule>
  </conditionalFormatting>
  <conditionalFormatting sqref="BF19 BP19 BZ19 CJ19 CT19 DD19 DN19 DX19 EH19 ER19 FB19 FL19 FV19">
    <cfRule type="expression" dxfId="431" priority="795">
      <formula>BF27=2</formula>
    </cfRule>
  </conditionalFormatting>
  <conditionalFormatting sqref="BH13:BI13 BR13:BS13 CB13:CC13 CL13:CM13 CV13:CW13 DF13:DG13 DP13:DQ13 DZ13:EA13 EJ13:EK13 ET13:EU13 FD13:FE13 FN13:FO13 FX13:FY13">
    <cfRule type="expression" dxfId="430" priority="794">
      <formula>BH27=2</formula>
    </cfRule>
  </conditionalFormatting>
  <conditionalFormatting sqref="BH14:BI14 BR14:BS14 CB14:CC14 CL14:CM14 CV14:CW14 DF14:DG14 DP14:DQ14 DZ14:EA14 EJ14:EK14 ET14:EU14 FD14:FE14 FN14:FO14 FX14:FY14">
    <cfRule type="expression" dxfId="429" priority="793">
      <formula>BH27=2</formula>
    </cfRule>
  </conditionalFormatting>
  <conditionalFormatting sqref="BG13:BO13 BQ13:BY13 CA13:CI13 CK13:CS13 CU13:DC13 DE13:DM13 DO13:DW13 DY13:EG13 EI13:EQ13 ES13:FA13 FC13:FK13 FM13:FU13 FW13:GE13">
    <cfRule type="expression" dxfId="428" priority="792">
      <formula>BG27=2</formula>
    </cfRule>
  </conditionalFormatting>
  <conditionalFormatting sqref="BG15:BO15 BQ15:BY15 CA15:CI15 CK15:CS15 CU15:DC15 DE15:DM15 DO15:DW15 DY15:EG15 EI15:EQ15 ES15:FA15 FC15:FK15 FM15:FU15 FW15:GE15">
    <cfRule type="expression" dxfId="427" priority="790">
      <formula>BG27=2</formula>
    </cfRule>
  </conditionalFormatting>
  <conditionalFormatting sqref="BG14:BO14 BQ14:BY14 CA14:CI14 CK14:CS14 CU14:DC14 DE14:DM14 DO14:DW14 DY14:EG14 EI14:EQ14 ES14:FA14 FC14:FK14 FM14:FU14 FW14:GE14">
    <cfRule type="expression" dxfId="426" priority="791">
      <formula>BG27=2</formula>
    </cfRule>
  </conditionalFormatting>
  <conditionalFormatting sqref="BG16:BO16 BQ16:BY16 CA16:CI16 CK16:CS16 CU16:DC16 DE16:DM16 DO16:DW16 DY16:EG16 EI16:EQ16 ES16:FA16 FC16:FK16 FM16:FU16 FW16:GE16">
    <cfRule type="expression" dxfId="425" priority="789">
      <formula>BG27=2</formula>
    </cfRule>
  </conditionalFormatting>
  <conditionalFormatting sqref="BG17:BO17 BQ17:BY17 CA17:CI17 CK17:CS17 CU17:DC17 DE17:DM17 DO17:DW17 DY17:EG17 EI17:EQ17 ES17:FA17 FC17:FK17 FM17:FU17 FW17:GE17">
    <cfRule type="expression" dxfId="424" priority="787">
      <formula>BG27=2</formula>
    </cfRule>
  </conditionalFormatting>
  <conditionalFormatting sqref="BG18:BO18 BQ18:BY18 CA18:CI18 CK18:CS18 CU18:DC18 DE18:DM18 DO18:DW18 DY18:EG18 EI18:EQ18 ES18:FA18 FC18:FK18 FM18:FU18 FW18:GE18">
    <cfRule type="expression" dxfId="423" priority="788">
      <formula>BG27=2</formula>
    </cfRule>
  </conditionalFormatting>
  <conditionalFormatting sqref="BG19:BO19 BQ19:BY19 CA19:CI19 CK19:CS19 CU19:DC19 DE19:DM19 DO19:DW19 DY19:EG19 EI19:EQ19 ES19:FA19 FC19:FK19 FM19:FU19 FW19:GE19">
    <cfRule type="expression" dxfId="422" priority="786">
      <formula>BG27=2</formula>
    </cfRule>
  </conditionalFormatting>
  <conditionalFormatting sqref="AV47:BE53">
    <cfRule type="cellIs" dxfId="421" priority="768" operator="equal">
      <formula>1</formula>
    </cfRule>
  </conditionalFormatting>
  <conditionalFormatting sqref="AV47">
    <cfRule type="expression" dxfId="420" priority="784">
      <formula>AV61=2</formula>
    </cfRule>
  </conditionalFormatting>
  <conditionalFormatting sqref="AV49">
    <cfRule type="expression" dxfId="419" priority="782">
      <formula>AV61=2</formula>
    </cfRule>
  </conditionalFormatting>
  <conditionalFormatting sqref="AV48">
    <cfRule type="expression" dxfId="418" priority="783">
      <formula>AV61=2</formula>
    </cfRule>
  </conditionalFormatting>
  <conditionalFormatting sqref="AV50">
    <cfRule type="expression" dxfId="417" priority="781">
      <formula>AV61=2</formula>
    </cfRule>
  </conditionalFormatting>
  <conditionalFormatting sqref="AV51">
    <cfRule type="expression" dxfId="416" priority="779">
      <formula>AV61=2</formula>
    </cfRule>
  </conditionalFormatting>
  <conditionalFormatting sqref="AV52">
    <cfRule type="expression" dxfId="415" priority="780">
      <formula>AV61=2</formula>
    </cfRule>
  </conditionalFormatting>
  <conditionalFormatting sqref="AV53">
    <cfRule type="expression" dxfId="414" priority="778">
      <formula>AV61=2</formula>
    </cfRule>
  </conditionalFormatting>
  <conditionalFormatting sqref="AX47:AY47">
    <cfRule type="expression" dxfId="413" priority="777">
      <formula>AX61=2</formula>
    </cfRule>
  </conditionalFormatting>
  <conditionalFormatting sqref="AX48:AY48">
    <cfRule type="expression" dxfId="412" priority="776">
      <formula>AX61=2</formula>
    </cfRule>
  </conditionalFormatting>
  <conditionalFormatting sqref="AW47:BE47">
    <cfRule type="expression" dxfId="411" priority="775">
      <formula>AW61=2</formula>
    </cfRule>
  </conditionalFormatting>
  <conditionalFormatting sqref="AW49:BE49">
    <cfRule type="expression" dxfId="410" priority="773">
      <formula>AW61=2</formula>
    </cfRule>
  </conditionalFormatting>
  <conditionalFormatting sqref="AW48:BE48">
    <cfRule type="expression" dxfId="409" priority="774">
      <formula>AW61=2</formula>
    </cfRule>
  </conditionalFormatting>
  <conditionalFormatting sqref="AW50:BE50">
    <cfRule type="expression" dxfId="408" priority="772">
      <formula>AW61=2</formula>
    </cfRule>
  </conditionalFormatting>
  <conditionalFormatting sqref="AW51:BE51">
    <cfRule type="expression" dxfId="407" priority="770">
      <formula>AW61=2</formula>
    </cfRule>
  </conditionalFormatting>
  <conditionalFormatting sqref="AW52:BE52">
    <cfRule type="expression" dxfId="406" priority="771">
      <formula>AW61=2</formula>
    </cfRule>
  </conditionalFormatting>
  <conditionalFormatting sqref="AW53:BE53">
    <cfRule type="expression" dxfId="405" priority="769">
      <formula>AW61=2</formula>
    </cfRule>
  </conditionalFormatting>
  <conditionalFormatting sqref="BF47:GE53">
    <cfRule type="cellIs" dxfId="404" priority="751" operator="equal">
      <formula>1</formula>
    </cfRule>
  </conditionalFormatting>
  <conditionalFormatting sqref="BF47 BP47 BZ47 CJ47 CT47 DD47 DN47 DX47 EH47 ER47 FB47 FL47 FV47">
    <cfRule type="expression" dxfId="403" priority="767">
      <formula>BF61=2</formula>
    </cfRule>
  </conditionalFormatting>
  <conditionalFormatting sqref="BF49 BP49 BZ49 CJ49 CT49 DD49 DN49 DX49 EH49 ER49 FB49 FL49 FV49">
    <cfRule type="expression" dxfId="402" priority="765">
      <formula>BF61=2</formula>
    </cfRule>
  </conditionalFormatting>
  <conditionalFormatting sqref="BF48 BP48 BZ48 CJ48 CT48 DD48 DN48 DX48 EH48 ER48 FB48 FL48 FV48">
    <cfRule type="expression" dxfId="401" priority="766">
      <formula>BF61=2</formula>
    </cfRule>
  </conditionalFormatting>
  <conditionalFormatting sqref="BF50 BP50 BZ50 CJ50 CT50 DD50 DN50 DX50 EH50 ER50 FB50 FL50 FV50">
    <cfRule type="expression" dxfId="400" priority="764">
      <formula>BF61=2</formula>
    </cfRule>
  </conditionalFormatting>
  <conditionalFormatting sqref="BF51 BP51 BZ51 CJ51 CT51 DD51 DN51 DX51 EH51 ER51 FB51 FL51 FV51">
    <cfRule type="expression" dxfId="399" priority="762">
      <formula>BF61=2</formula>
    </cfRule>
  </conditionalFormatting>
  <conditionalFormatting sqref="BF52 BP52 BZ52 CJ52 CT52 DD52 DN52 DX52 EH52 ER52 FB52 FL52 FV52">
    <cfRule type="expression" dxfId="398" priority="763">
      <formula>BF61=2</formula>
    </cfRule>
  </conditionalFormatting>
  <conditionalFormatting sqref="BF53 BP53 BZ53 CJ53 CT53 DD53 DN53 DX53 EH53 ER53 FB53 FL53 FV53">
    <cfRule type="expression" dxfId="397" priority="761">
      <formula>BF61=2</formula>
    </cfRule>
  </conditionalFormatting>
  <conditionalFormatting sqref="BH47:BI47 BR47:BS47 CB47:CC47 CL47:CM47 CV47:CW47 DF47:DG47 DP47:DQ47 DZ47:EA47 EJ47:EK47 ET47:EU47 FD47:FE47 FN47:FO47 FX47:FY47">
    <cfRule type="expression" dxfId="396" priority="760">
      <formula>BH61=2</formula>
    </cfRule>
  </conditionalFormatting>
  <conditionalFormatting sqref="BH48:BI48 BR48:BS48 CB48:CC48 CL48:CM48 CV48:CW48 DF48:DG48 DP48:DQ48 DZ48:EA48 EJ48:EK48 ET48:EU48 FD48:FE48 FN48:FO48 FX48:FY48">
    <cfRule type="expression" dxfId="395" priority="759">
      <formula>BH61=2</formula>
    </cfRule>
  </conditionalFormatting>
  <conditionalFormatting sqref="BG47:BO47 BQ47:BY47 CA47:CI47 CK47:CS47 CU47:DC47 DE47:DM47 DO47:DW47 DY47:EG47 EI47:EQ47 ES47:FA47 FC47:FK47 FM47:FU47 FW47:GE47">
    <cfRule type="expression" dxfId="394" priority="758">
      <formula>BG61=2</formula>
    </cfRule>
  </conditionalFormatting>
  <conditionalFormatting sqref="BG49:BO49 BQ49:BY49 CA49:CI49 CK49:CS49 CU49:DC49 DE49:DM49 DO49:DW49 DY49:EG49 EI49:EQ49 ES49:FA49 FC49:FK49 FM49:FU49 FW49:GE49">
    <cfRule type="expression" dxfId="393" priority="756">
      <formula>BG61=2</formula>
    </cfRule>
  </conditionalFormatting>
  <conditionalFormatting sqref="BG48:BO48 BQ48:BY48 CA48:CI48 CK48:CS48 CU48:DC48 DE48:DM48 DO48:DW48 DY48:EG48 EI48:EQ48 ES48:FA48 FC48:FK48 FM48:FU48 FW48:GE48">
    <cfRule type="expression" dxfId="392" priority="757">
      <formula>BG61=2</formula>
    </cfRule>
  </conditionalFormatting>
  <conditionalFormatting sqref="BG50:BO50 BQ50:BY50 CA50:CI50 CK50:CS50 CU50:DC50 DE50:DM50 DO50:DW50 DY50:EG50 EI50:EQ50 ES50:FA50 FC50:FK50 FM50:FU50 FW50:GE50">
    <cfRule type="expression" dxfId="391" priority="755">
      <formula>BG61=2</formula>
    </cfRule>
  </conditionalFormatting>
  <conditionalFormatting sqref="BG51:BO51 BQ51:BY51 CA51:CI51 CK51:CS51 CU51:DC51 DE51:DM51 DO51:DW51 DY51:EG51 EI51:EQ51 ES51:FA51 FC51:FK51 FM51:FU51 FW51:GE51">
    <cfRule type="expression" dxfId="390" priority="753">
      <formula>BG61=2</formula>
    </cfRule>
  </conditionalFormatting>
  <conditionalFormatting sqref="BG52:BO52 BQ52:BY52 CA52:CI52 CK52:CS52 CU52:DC52 DE52:DM52 DO52:DW52 DY52:EG52 EI52:EQ52 ES52:FA52 FC52:FK52 FM52:FU52 FW52:GE52">
    <cfRule type="expression" dxfId="389" priority="754">
      <formula>BG61=2</formula>
    </cfRule>
  </conditionalFormatting>
  <conditionalFormatting sqref="BG53:BO53 BQ53:BY53 CA53:CI53 CK53:CS53 CU53:DC53 DE53:DM53 DO53:DW53 DY53:EG53 EI53:EQ53 ES53:FA53 FC53:FK53 FM53:FU53 FW53:GE53">
    <cfRule type="expression" dxfId="388" priority="752">
      <formula>BG61=2</formula>
    </cfRule>
  </conditionalFormatting>
  <conditionalFormatting sqref="J43">
    <cfRule type="cellIs" dxfId="387" priority="624" operator="greaterThan">
      <formula>$Y$44</formula>
    </cfRule>
  </conditionalFormatting>
  <conditionalFormatting sqref="J9">
    <cfRule type="cellIs" dxfId="386" priority="621" operator="greaterThan">
      <formula>$Y$44</formula>
    </cfRule>
  </conditionalFormatting>
  <pageMargins left="0.15748031496062992" right="0.39370078740157483" top="0.15748031496062992" bottom="0.15748031496062992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O68"/>
  <sheetViews>
    <sheetView zoomScale="150" zoomScaleNormal="150" workbookViewId="0">
      <selection activeCell="V5" sqref="V5:W6"/>
    </sheetView>
  </sheetViews>
  <sheetFormatPr baseColWidth="10" defaultRowHeight="15" x14ac:dyDescent="0.25"/>
  <cols>
    <col min="1" max="198" width="0.7109375" style="12" customWidth="1"/>
    <col min="199" max="16384" width="11.42578125" style="12"/>
  </cols>
  <sheetData>
    <row r="1" spans="2:197" ht="5.0999999999999996" customHeight="1" thickTop="1" thickBot="1" x14ac:dyDescent="0.3">
      <c r="B1" s="9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10"/>
      <c r="BO1" s="10"/>
      <c r="BP1" s="10"/>
      <c r="BQ1" s="10"/>
      <c r="BR1" s="10"/>
      <c r="BS1" s="10"/>
      <c r="BT1" s="10"/>
      <c r="BU1" s="10"/>
      <c r="BV1" s="10"/>
      <c r="BW1" s="10"/>
      <c r="BX1" s="10"/>
      <c r="BY1" s="10"/>
      <c r="BZ1" s="10"/>
      <c r="CA1" s="10"/>
      <c r="CB1" s="10"/>
      <c r="CC1" s="10"/>
      <c r="CD1" s="10"/>
      <c r="CE1" s="10"/>
      <c r="CF1" s="10"/>
      <c r="CG1" s="10"/>
      <c r="CH1" s="10"/>
      <c r="CI1" s="10"/>
      <c r="CJ1" s="10"/>
      <c r="CK1" s="10"/>
      <c r="CL1" s="10"/>
      <c r="CM1" s="10"/>
      <c r="CN1" s="10"/>
      <c r="CO1" s="10"/>
      <c r="CP1" s="10"/>
      <c r="CQ1" s="10"/>
      <c r="CR1" s="10"/>
      <c r="CS1" s="10"/>
      <c r="CT1" s="10"/>
      <c r="CU1" s="10"/>
      <c r="CV1" s="10"/>
      <c r="CW1" s="10"/>
      <c r="CX1" s="10"/>
      <c r="CY1" s="10"/>
      <c r="CZ1" s="10"/>
      <c r="DA1" s="10"/>
      <c r="DB1" s="10"/>
      <c r="DC1" s="10"/>
      <c r="DD1" s="10"/>
      <c r="DE1" s="10"/>
      <c r="DF1" s="10"/>
      <c r="DG1" s="10"/>
      <c r="DH1" s="10"/>
      <c r="DI1" s="10"/>
      <c r="DJ1" s="10"/>
      <c r="DK1" s="10"/>
      <c r="DL1" s="10"/>
      <c r="DM1" s="10"/>
      <c r="DN1" s="10"/>
      <c r="DO1" s="10"/>
      <c r="DP1" s="10"/>
      <c r="DQ1" s="10"/>
      <c r="DR1" s="10"/>
      <c r="DS1" s="10"/>
      <c r="DT1" s="10"/>
      <c r="DU1" s="10"/>
      <c r="DV1" s="10"/>
      <c r="DW1" s="10"/>
      <c r="DX1" s="10"/>
      <c r="DY1" s="10"/>
      <c r="DZ1" s="10"/>
      <c r="EA1" s="10"/>
      <c r="EB1" s="10"/>
      <c r="EC1" s="10"/>
      <c r="ED1" s="10"/>
      <c r="EE1" s="10"/>
      <c r="EF1" s="10"/>
      <c r="EG1" s="10"/>
      <c r="EH1" s="10"/>
      <c r="EI1" s="10"/>
      <c r="EJ1" s="10"/>
      <c r="EK1" s="10"/>
      <c r="EL1" s="10"/>
      <c r="EM1" s="10"/>
      <c r="EN1" s="10"/>
      <c r="EO1" s="10"/>
      <c r="EP1" s="10"/>
      <c r="EQ1" s="24"/>
      <c r="ER1" s="24"/>
      <c r="ES1" s="24"/>
      <c r="ET1" s="24"/>
      <c r="EU1" s="24"/>
      <c r="EV1" s="24"/>
      <c r="EW1" s="24"/>
      <c r="EX1" s="24"/>
      <c r="EY1" s="24"/>
      <c r="EZ1" s="24"/>
      <c r="FA1" s="24"/>
      <c r="FB1" s="24"/>
      <c r="FC1" s="24"/>
      <c r="FD1" s="24"/>
      <c r="FE1" s="24"/>
      <c r="FF1" s="24"/>
      <c r="FG1" s="24"/>
      <c r="FH1" s="24"/>
      <c r="FI1" s="24"/>
      <c r="FJ1" s="24"/>
      <c r="FK1" s="24"/>
      <c r="FL1" s="24"/>
      <c r="FM1" s="24"/>
      <c r="FN1" s="24"/>
      <c r="FO1" s="24"/>
      <c r="FP1" s="24"/>
      <c r="FQ1" s="24"/>
      <c r="FR1" s="24"/>
      <c r="FS1" s="24"/>
      <c r="FT1" s="24"/>
      <c r="FU1" s="24"/>
      <c r="FV1" s="24"/>
      <c r="FW1" s="24"/>
      <c r="FX1" s="24"/>
      <c r="FY1" s="24"/>
      <c r="FZ1" s="24"/>
      <c r="GA1" s="24"/>
      <c r="GB1" s="24"/>
      <c r="GC1" s="24"/>
      <c r="GD1" s="24"/>
      <c r="GE1" s="24"/>
      <c r="GF1" s="24"/>
      <c r="GG1" s="24"/>
      <c r="GH1" s="24"/>
      <c r="GI1" s="24"/>
      <c r="GJ1" s="24"/>
      <c r="GK1" s="24"/>
      <c r="GL1" s="24"/>
      <c r="GM1" s="24"/>
      <c r="GN1" s="11"/>
    </row>
    <row r="2" spans="2:197" ht="8.4499999999999993" customHeight="1" thickTop="1" thickBot="1" x14ac:dyDescent="0.3">
      <c r="B2" s="13"/>
      <c r="C2" s="283">
        <f>'Semaine n°1'!C2:AH2+7</f>
        <v>40658</v>
      </c>
      <c r="D2" s="284"/>
      <c r="E2" s="284"/>
      <c r="F2" s="284"/>
      <c r="G2" s="284"/>
      <c r="H2" s="284"/>
      <c r="I2" s="284"/>
      <c r="J2" s="284"/>
      <c r="K2" s="284"/>
      <c r="L2" s="284"/>
      <c r="M2" s="284"/>
      <c r="N2" s="284"/>
      <c r="O2" s="284"/>
      <c r="P2" s="284"/>
      <c r="Q2" s="284"/>
      <c r="R2" s="284"/>
      <c r="S2" s="284"/>
      <c r="T2" s="284"/>
      <c r="U2" s="284"/>
      <c r="V2" s="284"/>
      <c r="W2" s="284"/>
      <c r="X2" s="284"/>
      <c r="Y2" s="284"/>
      <c r="Z2" s="284"/>
      <c r="AA2" s="284"/>
      <c r="AB2" s="284"/>
      <c r="AC2" s="284"/>
      <c r="AD2" s="284"/>
      <c r="AE2" s="284"/>
      <c r="AF2" s="284"/>
      <c r="AG2" s="284"/>
      <c r="AH2" s="285"/>
      <c r="AI2" s="90"/>
      <c r="AJ2" s="279" t="s">
        <v>58</v>
      </c>
      <c r="AK2" s="280"/>
      <c r="AL2" s="281" t="s">
        <v>59</v>
      </c>
      <c r="AM2" s="282"/>
      <c r="AN2" s="282"/>
      <c r="AO2" s="282"/>
      <c r="AP2" s="282"/>
      <c r="AQ2" s="282"/>
      <c r="AR2" s="282"/>
      <c r="AS2" s="282"/>
      <c r="AT2" s="282"/>
      <c r="AU2" s="282"/>
      <c r="AV2" s="311">
        <v>0.4513888888888889</v>
      </c>
      <c r="AW2" s="311"/>
      <c r="AX2" s="311"/>
      <c r="AY2" s="311"/>
      <c r="AZ2" s="311"/>
      <c r="BA2" s="311"/>
      <c r="BB2" s="309"/>
      <c r="BC2" s="310"/>
      <c r="BD2" s="46"/>
      <c r="BE2" s="46"/>
      <c r="BF2" s="46"/>
      <c r="BG2" s="90"/>
      <c r="BH2" s="275" t="s">
        <v>52</v>
      </c>
      <c r="BI2" s="275"/>
      <c r="BJ2" s="275"/>
      <c r="BK2" s="275"/>
      <c r="BL2" s="275"/>
      <c r="BM2" s="275"/>
      <c r="BN2" s="276"/>
      <c r="BO2" s="276"/>
      <c r="BP2" s="276"/>
      <c r="BQ2" s="276"/>
      <c r="BR2" s="125"/>
      <c r="BS2" s="126"/>
      <c r="BT2" s="277"/>
      <c r="BU2" s="277"/>
      <c r="BV2" s="277"/>
      <c r="BW2" s="277"/>
      <c r="BX2" s="275" t="s">
        <v>53</v>
      </c>
      <c r="BY2" s="275"/>
      <c r="BZ2" s="275"/>
      <c r="CA2" s="275"/>
      <c r="CB2" s="275"/>
      <c r="CC2" s="275"/>
      <c r="CD2" s="276"/>
      <c r="CE2" s="276"/>
      <c r="CF2" s="276"/>
      <c r="CG2" s="276"/>
      <c r="CH2" s="125">
        <v>0.98958333333333337</v>
      </c>
      <c r="CI2" s="126"/>
      <c r="CJ2" s="277"/>
      <c r="CK2" s="277"/>
      <c r="CL2" s="277"/>
      <c r="CM2" s="278"/>
      <c r="CN2" s="242" t="s">
        <v>68</v>
      </c>
      <c r="CO2" s="243"/>
      <c r="CP2" s="137" t="s">
        <v>69</v>
      </c>
      <c r="CQ2" s="138"/>
      <c r="CR2" s="138"/>
      <c r="CS2" s="138"/>
      <c r="CT2" s="139"/>
      <c r="CU2" s="140"/>
      <c r="CW2" s="209" t="s">
        <v>61</v>
      </c>
      <c r="CX2" s="248"/>
      <c r="CY2" s="104" t="s">
        <v>26</v>
      </c>
      <c r="CZ2" s="105"/>
      <c r="DA2" s="105"/>
      <c r="DB2" s="105"/>
      <c r="DC2" s="105"/>
      <c r="DD2" s="108"/>
      <c r="DE2" s="108"/>
      <c r="DF2" s="253"/>
      <c r="DG2" s="192"/>
      <c r="DH2" s="192"/>
      <c r="DI2" s="192"/>
      <c r="DJ2" s="192"/>
      <c r="DK2" s="192"/>
      <c r="DL2" s="192"/>
      <c r="DM2" s="67"/>
      <c r="DN2" s="209" t="s">
        <v>14</v>
      </c>
      <c r="DO2" s="210"/>
      <c r="DP2" s="189" t="s">
        <v>32</v>
      </c>
      <c r="DQ2" s="190"/>
      <c r="DR2" s="190"/>
      <c r="DS2" s="190"/>
      <c r="DT2" s="190"/>
      <c r="DU2" s="190"/>
      <c r="DV2" s="190"/>
      <c r="DW2" s="190"/>
      <c r="DX2" s="190"/>
      <c r="DY2" s="190"/>
      <c r="DZ2" s="190"/>
      <c r="EA2" s="190"/>
      <c r="EB2" s="190"/>
      <c r="EC2" s="190"/>
      <c r="ED2" s="190"/>
      <c r="EE2" s="190"/>
      <c r="EF2" s="190"/>
      <c r="EG2" s="190"/>
      <c r="EH2" s="190"/>
      <c r="EI2" s="190"/>
      <c r="EJ2" s="190"/>
      <c r="EK2" s="190"/>
      <c r="EL2" s="190"/>
      <c r="EM2" s="191"/>
      <c r="EN2" s="209" t="s">
        <v>15</v>
      </c>
      <c r="EO2" s="210"/>
      <c r="EP2" s="189" t="s">
        <v>19</v>
      </c>
      <c r="EQ2" s="190"/>
      <c r="ER2" s="190"/>
      <c r="ES2" s="190"/>
      <c r="ET2" s="190"/>
      <c r="EU2" s="190"/>
      <c r="EV2" s="190"/>
      <c r="EW2" s="190"/>
      <c r="EX2" s="190"/>
      <c r="EY2" s="190"/>
      <c r="EZ2" s="190"/>
      <c r="FA2" s="190"/>
      <c r="FB2" s="190"/>
      <c r="FC2" s="190"/>
      <c r="FD2" s="190"/>
      <c r="FE2" s="190"/>
      <c r="FF2" s="190"/>
      <c r="FG2" s="190"/>
      <c r="FH2" s="190"/>
      <c r="FI2" s="190"/>
      <c r="FJ2" s="190"/>
      <c r="FK2" s="190"/>
      <c r="FL2" s="190"/>
      <c r="FM2" s="191"/>
      <c r="FN2" s="209" t="s">
        <v>16</v>
      </c>
      <c r="FO2" s="210"/>
      <c r="FP2" s="189" t="s">
        <v>22</v>
      </c>
      <c r="FQ2" s="190"/>
      <c r="FR2" s="190"/>
      <c r="FS2" s="190"/>
      <c r="FT2" s="190"/>
      <c r="FU2" s="190"/>
      <c r="FV2" s="190"/>
      <c r="FW2" s="190"/>
      <c r="FX2" s="190"/>
      <c r="FY2" s="190"/>
      <c r="FZ2" s="190"/>
      <c r="GA2" s="190"/>
      <c r="GB2" s="190"/>
      <c r="GC2" s="190"/>
      <c r="GD2" s="190"/>
      <c r="GE2" s="190"/>
      <c r="GF2" s="190"/>
      <c r="GG2" s="190"/>
      <c r="GH2" s="190"/>
      <c r="GI2" s="190"/>
      <c r="GJ2" s="190"/>
      <c r="GK2" s="190"/>
      <c r="GL2" s="190"/>
      <c r="GM2" s="191"/>
      <c r="GN2" s="14"/>
    </row>
    <row r="3" spans="2:197" ht="8.4499999999999993" customHeight="1" thickTop="1" x14ac:dyDescent="0.25">
      <c r="B3" s="13"/>
      <c r="C3" s="215" t="s">
        <v>42</v>
      </c>
      <c r="D3" s="216"/>
      <c r="E3" s="216"/>
      <c r="F3" s="216"/>
      <c r="G3" s="216"/>
      <c r="H3" s="217"/>
      <c r="I3" s="260" t="str">
        <f>YEAR(C2-Renseignements!B$4)-1900&amp;"a"</f>
        <v>43a</v>
      </c>
      <c r="J3" s="260"/>
      <c r="K3" s="260"/>
      <c r="L3" s="261"/>
      <c r="M3" s="262" t="str">
        <f>MONTH(C2-Renseignements!B$4)&amp;"m"</f>
        <v>2m</v>
      </c>
      <c r="N3" s="262"/>
      <c r="O3" s="262"/>
      <c r="P3" s="263"/>
      <c r="Q3" s="262" t="str">
        <f>DAY(C2-Renseignements!B$4)&amp;"j"</f>
        <v>4j</v>
      </c>
      <c r="R3" s="262"/>
      <c r="S3" s="262"/>
      <c r="T3" s="263"/>
      <c r="U3" s="264" t="s">
        <v>48</v>
      </c>
      <c r="V3" s="219"/>
      <c r="W3" s="219"/>
      <c r="X3" s="219"/>
      <c r="Y3" s="219"/>
      <c r="Z3" s="265">
        <v>43.8</v>
      </c>
      <c r="AA3" s="266"/>
      <c r="AB3" s="266"/>
      <c r="AC3" s="266"/>
      <c r="AD3" s="267"/>
      <c r="AE3" s="268" t="s">
        <v>38</v>
      </c>
      <c r="AF3" s="99"/>
      <c r="AG3" s="312"/>
      <c r="AH3" s="313"/>
      <c r="AI3" s="90"/>
      <c r="AJ3" s="280"/>
      <c r="AK3" s="280"/>
      <c r="AL3" s="222" t="s">
        <v>25</v>
      </c>
      <c r="AM3" s="269"/>
      <c r="AN3" s="269"/>
      <c r="AO3" s="269"/>
      <c r="AP3" s="269"/>
      <c r="AQ3" s="269"/>
      <c r="AR3" s="269"/>
      <c r="AS3" s="269"/>
      <c r="AT3" s="269"/>
      <c r="AU3" s="269"/>
      <c r="AV3" s="269"/>
      <c r="AW3" s="269"/>
      <c r="AX3" s="269"/>
      <c r="AY3" s="269"/>
      <c r="AZ3" s="269"/>
      <c r="BA3" s="269"/>
      <c r="BC3" s="90"/>
      <c r="BD3" s="35"/>
      <c r="BE3" s="35"/>
      <c r="BF3" s="35"/>
      <c r="BG3" s="90"/>
      <c r="BH3" s="270" t="s">
        <v>9</v>
      </c>
      <c r="BI3" s="270"/>
      <c r="BJ3" s="270"/>
      <c r="BK3" s="270"/>
      <c r="BL3" s="270" t="s">
        <v>10</v>
      </c>
      <c r="BM3" s="270"/>
      <c r="BN3" s="270"/>
      <c r="BO3" s="270"/>
      <c r="BP3" s="270" t="s">
        <v>11</v>
      </c>
      <c r="BQ3" s="270"/>
      <c r="BR3" s="270"/>
      <c r="BS3" s="271"/>
      <c r="BT3" s="176" t="s">
        <v>12</v>
      </c>
      <c r="BU3" s="177"/>
      <c r="BV3" s="177"/>
      <c r="BW3" s="272"/>
      <c r="BX3" s="273" t="s">
        <v>9</v>
      </c>
      <c r="BY3" s="270"/>
      <c r="BZ3" s="270"/>
      <c r="CA3" s="270"/>
      <c r="CB3" s="270" t="s">
        <v>10</v>
      </c>
      <c r="CC3" s="270"/>
      <c r="CD3" s="270"/>
      <c r="CE3" s="270"/>
      <c r="CF3" s="270" t="s">
        <v>11</v>
      </c>
      <c r="CG3" s="270"/>
      <c r="CH3" s="270"/>
      <c r="CI3" s="271"/>
      <c r="CJ3" s="176" t="s">
        <v>12</v>
      </c>
      <c r="CK3" s="177"/>
      <c r="CL3" s="177"/>
      <c r="CM3" s="274"/>
      <c r="CN3" s="244"/>
      <c r="CO3" s="245"/>
      <c r="CP3" s="141" t="s">
        <v>12</v>
      </c>
      <c r="CQ3" s="142"/>
      <c r="CR3" s="142"/>
      <c r="CS3" s="142"/>
      <c r="CT3" s="100"/>
      <c r="CU3" s="143"/>
      <c r="CW3" s="249"/>
      <c r="CX3" s="250"/>
      <c r="CY3" s="160" t="s">
        <v>63</v>
      </c>
      <c r="CZ3" s="160"/>
      <c r="DA3" s="160"/>
      <c r="DB3" s="160"/>
      <c r="DC3" s="160"/>
      <c r="DD3" s="201"/>
      <c r="DE3" s="201"/>
      <c r="DF3" s="201"/>
      <c r="DG3" s="259" t="str">
        <f>IF(DG2&lt;&gt;"",DG2*Renseignements!B8/1000,"")</f>
        <v/>
      </c>
      <c r="DH3" s="259"/>
      <c r="DI3" s="259"/>
      <c r="DJ3" s="259"/>
      <c r="DK3" s="259"/>
      <c r="DL3" s="259"/>
      <c r="DM3" s="67"/>
      <c r="DN3" s="211"/>
      <c r="DO3" s="212"/>
      <c r="DP3" s="186" t="s">
        <v>18</v>
      </c>
      <c r="DQ3" s="187"/>
      <c r="DR3" s="187"/>
      <c r="DS3" s="187"/>
      <c r="DT3" s="187"/>
      <c r="DU3" s="187"/>
      <c r="DV3" s="187"/>
      <c r="DW3" s="187"/>
      <c r="DX3" s="187"/>
      <c r="DY3" s="187"/>
      <c r="DZ3" s="187"/>
      <c r="EA3" s="187"/>
      <c r="EB3" s="187"/>
      <c r="EC3" s="187"/>
      <c r="ED3" s="187"/>
      <c r="EE3" s="187"/>
      <c r="EF3" s="187"/>
      <c r="EG3" s="187"/>
      <c r="EH3" s="187"/>
      <c r="EI3" s="187"/>
      <c r="EJ3" s="187"/>
      <c r="EK3" s="187"/>
      <c r="EL3" s="187"/>
      <c r="EM3" s="188"/>
      <c r="EN3" s="211"/>
      <c r="EO3" s="212"/>
      <c r="EP3" s="186" t="s">
        <v>20</v>
      </c>
      <c r="EQ3" s="187"/>
      <c r="ER3" s="187"/>
      <c r="ES3" s="187"/>
      <c r="ET3" s="187"/>
      <c r="EU3" s="187"/>
      <c r="EV3" s="187"/>
      <c r="EW3" s="187"/>
      <c r="EX3" s="187"/>
      <c r="EY3" s="187"/>
      <c r="EZ3" s="187"/>
      <c r="FA3" s="187"/>
      <c r="FB3" s="187"/>
      <c r="FC3" s="187"/>
      <c r="FD3" s="187"/>
      <c r="FE3" s="187"/>
      <c r="FF3" s="187"/>
      <c r="FG3" s="187"/>
      <c r="FH3" s="187"/>
      <c r="FI3" s="187"/>
      <c r="FJ3" s="187"/>
      <c r="FK3" s="187"/>
      <c r="FL3" s="187"/>
      <c r="FM3" s="188"/>
      <c r="FN3" s="211"/>
      <c r="FO3" s="212"/>
      <c r="FP3" s="186"/>
      <c r="FQ3" s="187"/>
      <c r="FR3" s="187"/>
      <c r="FS3" s="187"/>
      <c r="FT3" s="187"/>
      <c r="FU3" s="187"/>
      <c r="FV3" s="187"/>
      <c r="FW3" s="187"/>
      <c r="FX3" s="187"/>
      <c r="FY3" s="187"/>
      <c r="FZ3" s="187"/>
      <c r="GA3" s="187"/>
      <c r="GB3" s="187"/>
      <c r="GC3" s="187"/>
      <c r="GD3" s="187"/>
      <c r="GE3" s="187"/>
      <c r="GF3" s="187"/>
      <c r="GG3" s="187"/>
      <c r="GH3" s="187"/>
      <c r="GI3" s="187"/>
      <c r="GJ3" s="187"/>
      <c r="GK3" s="187"/>
      <c r="GL3" s="187"/>
      <c r="GM3" s="188"/>
      <c r="GN3" s="14"/>
    </row>
    <row r="4" spans="2:197" ht="8.4499999999999993" customHeight="1" x14ac:dyDescent="0.25">
      <c r="B4" s="13"/>
      <c r="C4" s="104" t="s">
        <v>0</v>
      </c>
      <c r="D4" s="94"/>
      <c r="E4" s="94"/>
      <c r="F4" s="94"/>
      <c r="G4" s="94"/>
      <c r="H4" s="94"/>
      <c r="I4" s="94"/>
      <c r="J4" s="232">
        <v>95</v>
      </c>
      <c r="K4" s="97"/>
      <c r="L4" s="97"/>
      <c r="M4" s="97"/>
      <c r="N4" s="97"/>
      <c r="O4" s="97"/>
      <c r="P4" s="233" t="s">
        <v>37</v>
      </c>
      <c r="Q4" s="103"/>
      <c r="R4" s="88"/>
      <c r="S4" s="316"/>
      <c r="T4" s="317"/>
      <c r="U4" s="98" t="s">
        <v>47</v>
      </c>
      <c r="V4" s="94"/>
      <c r="W4" s="94"/>
      <c r="X4" s="94"/>
      <c r="Y4" s="94"/>
      <c r="Z4" s="255">
        <v>2.6</v>
      </c>
      <c r="AA4" s="256"/>
      <c r="AB4" s="256"/>
      <c r="AC4" s="256"/>
      <c r="AD4" s="257"/>
      <c r="AE4" s="233"/>
      <c r="AF4" s="103"/>
      <c r="AG4" s="314"/>
      <c r="AH4" s="315"/>
      <c r="AI4" s="90"/>
      <c r="AJ4" s="280"/>
      <c r="AK4" s="280"/>
      <c r="AL4" s="258" t="s">
        <v>56</v>
      </c>
      <c r="AM4" s="258"/>
      <c r="AN4" s="258"/>
      <c r="AO4" s="258"/>
      <c r="AP4" s="258"/>
      <c r="AQ4" s="258"/>
      <c r="AR4" s="237"/>
      <c r="AS4" s="237"/>
      <c r="AT4" s="258" t="s">
        <v>57</v>
      </c>
      <c r="AU4" s="237"/>
      <c r="AV4" s="237"/>
      <c r="AW4" s="237"/>
      <c r="AX4" s="237"/>
      <c r="AY4" s="237"/>
      <c r="AZ4" s="237"/>
      <c r="BA4" s="237"/>
      <c r="BC4" s="151" t="s">
        <v>33</v>
      </c>
      <c r="BD4" s="152"/>
      <c r="BE4" s="152"/>
      <c r="BF4" s="152"/>
      <c r="BG4" s="152"/>
      <c r="BH4" s="112"/>
      <c r="BI4" s="112"/>
      <c r="BJ4" s="113"/>
      <c r="BK4" s="113"/>
      <c r="BL4" s="112"/>
      <c r="BM4" s="112"/>
      <c r="BN4" s="113"/>
      <c r="BO4" s="113"/>
      <c r="BP4" s="164"/>
      <c r="BQ4" s="164"/>
      <c r="BR4" s="165"/>
      <c r="BS4" s="207"/>
      <c r="BT4" s="167" t="str">
        <f>IF(BH4&lt;&gt;"",AVERAGE(BH4:BP4),"")</f>
        <v/>
      </c>
      <c r="BU4" s="164"/>
      <c r="BV4" s="165"/>
      <c r="BW4" s="166"/>
      <c r="BX4" s="241"/>
      <c r="BY4" s="112"/>
      <c r="BZ4" s="113"/>
      <c r="CA4" s="113"/>
      <c r="CB4" s="112"/>
      <c r="CC4" s="112"/>
      <c r="CD4" s="113"/>
      <c r="CE4" s="113"/>
      <c r="CF4" s="164"/>
      <c r="CG4" s="164"/>
      <c r="CH4" s="165"/>
      <c r="CI4" s="207"/>
      <c r="CJ4" s="167" t="str">
        <f>IF(BX4&lt;&gt;"",AVERAGE(BX4:CF4),"")</f>
        <v/>
      </c>
      <c r="CK4" s="164"/>
      <c r="CL4" s="165"/>
      <c r="CM4" s="207"/>
      <c r="CN4" s="244"/>
      <c r="CO4" s="245"/>
      <c r="CP4" s="164" t="str">
        <f>IF(BT4&lt;&gt;"",AVERAGE(BT4,CJ4,GK30,#REF!,#REF!),"")</f>
        <v/>
      </c>
      <c r="CQ4" s="164"/>
      <c r="CR4" s="165"/>
      <c r="CS4" s="165"/>
      <c r="CT4" s="107"/>
      <c r="CU4" s="144"/>
      <c r="CW4" s="249"/>
      <c r="CX4" s="250"/>
      <c r="CY4" s="160" t="s">
        <v>29</v>
      </c>
      <c r="CZ4" s="201"/>
      <c r="DA4" s="201"/>
      <c r="DB4" s="201"/>
      <c r="DC4" s="201"/>
      <c r="DD4" s="201"/>
      <c r="DE4" s="201"/>
      <c r="DF4" s="201"/>
      <c r="DG4" s="208"/>
      <c r="DH4" s="208"/>
      <c r="DI4" s="208"/>
      <c r="DJ4" s="208"/>
      <c r="DK4" s="208"/>
      <c r="DL4" s="208"/>
      <c r="DM4" s="67"/>
      <c r="DN4" s="211"/>
      <c r="DO4" s="212"/>
      <c r="DP4" s="189" t="s">
        <v>23</v>
      </c>
      <c r="DQ4" s="190"/>
      <c r="DR4" s="190"/>
      <c r="DS4" s="190"/>
      <c r="DT4" s="190"/>
      <c r="DU4" s="190"/>
      <c r="DV4" s="190"/>
      <c r="DW4" s="190"/>
      <c r="DX4" s="190"/>
      <c r="DY4" s="190"/>
      <c r="DZ4" s="190"/>
      <c r="EA4" s="190"/>
      <c r="EB4" s="190"/>
      <c r="EC4" s="190"/>
      <c r="ED4" s="190"/>
      <c r="EE4" s="190"/>
      <c r="EF4" s="190"/>
      <c r="EG4" s="190"/>
      <c r="EH4" s="190"/>
      <c r="EI4" s="190"/>
      <c r="EJ4" s="190"/>
      <c r="EK4" s="190"/>
      <c r="EL4" s="190"/>
      <c r="EM4" s="191"/>
      <c r="EN4" s="211"/>
      <c r="EO4" s="212"/>
      <c r="EP4" s="189" t="s">
        <v>21</v>
      </c>
      <c r="EQ4" s="190"/>
      <c r="ER4" s="190"/>
      <c r="ES4" s="190"/>
      <c r="ET4" s="190"/>
      <c r="EU4" s="190"/>
      <c r="EV4" s="190"/>
      <c r="EW4" s="190"/>
      <c r="EX4" s="190"/>
      <c r="EY4" s="190"/>
      <c r="EZ4" s="190"/>
      <c r="FA4" s="190"/>
      <c r="FB4" s="190"/>
      <c r="FC4" s="190"/>
      <c r="FD4" s="190"/>
      <c r="FE4" s="190"/>
      <c r="FF4" s="190"/>
      <c r="FG4" s="190"/>
      <c r="FH4" s="190"/>
      <c r="FI4" s="190"/>
      <c r="FJ4" s="190"/>
      <c r="FK4" s="190"/>
      <c r="FL4" s="190"/>
      <c r="FM4" s="191"/>
      <c r="FN4" s="211"/>
      <c r="FO4" s="212"/>
      <c r="FP4" s="189" t="s">
        <v>17</v>
      </c>
      <c r="FQ4" s="190"/>
      <c r="FR4" s="190"/>
      <c r="FS4" s="190"/>
      <c r="FT4" s="190"/>
      <c r="FU4" s="190"/>
      <c r="FV4" s="190"/>
      <c r="FW4" s="190"/>
      <c r="FX4" s="190"/>
      <c r="FY4" s="190"/>
      <c r="FZ4" s="190"/>
      <c r="GA4" s="190"/>
      <c r="GB4" s="190"/>
      <c r="GC4" s="190"/>
      <c r="GD4" s="190"/>
      <c r="GE4" s="190"/>
      <c r="GF4" s="190"/>
      <c r="GG4" s="190"/>
      <c r="GH4" s="190"/>
      <c r="GI4" s="190"/>
      <c r="GJ4" s="190"/>
      <c r="GK4" s="190"/>
      <c r="GL4" s="190"/>
      <c r="GM4" s="191"/>
      <c r="GN4" s="14"/>
    </row>
    <row r="5" spans="2:197" ht="8.4499999999999993" customHeight="1" x14ac:dyDescent="0.25">
      <c r="B5" s="13"/>
      <c r="C5" s="104" t="s">
        <v>8</v>
      </c>
      <c r="D5" s="94"/>
      <c r="E5" s="94"/>
      <c r="F5" s="94"/>
      <c r="G5" s="94"/>
      <c r="H5" s="94"/>
      <c r="I5" s="94"/>
      <c r="J5" s="94"/>
      <c r="K5" s="94"/>
      <c r="L5" s="94"/>
      <c r="M5" s="232">
        <v>15.6</v>
      </c>
      <c r="N5" s="97">
        <v>18</v>
      </c>
      <c r="O5" s="97"/>
      <c r="P5" s="97"/>
      <c r="Q5" s="97"/>
      <c r="R5" s="97"/>
      <c r="S5" s="233" t="s">
        <v>37</v>
      </c>
      <c r="T5" s="103"/>
      <c r="U5" s="88"/>
      <c r="V5" s="316"/>
      <c r="W5" s="316"/>
      <c r="X5" s="234">
        <f>IF(J4&lt;&gt;"",(M5/J4)*100,"")</f>
        <v>16.421052631578949</v>
      </c>
      <c r="Y5" s="235"/>
      <c r="Z5" s="235">
        <f>IF(J4&lt;&gt;"",(N5/J4)*100,"")</f>
        <v>18.947368421052634</v>
      </c>
      <c r="AA5" s="235"/>
      <c r="AB5" s="235"/>
      <c r="AC5" s="235"/>
      <c r="AD5" s="233" t="s">
        <v>38</v>
      </c>
      <c r="AE5" s="103"/>
      <c r="AF5" s="88"/>
      <c r="AG5" s="316"/>
      <c r="AH5" s="317" t="s">
        <v>38</v>
      </c>
      <c r="AI5" s="47"/>
      <c r="AJ5" s="280"/>
      <c r="AK5" s="280"/>
      <c r="AL5" s="238"/>
      <c r="AM5" s="238"/>
      <c r="AN5" s="238"/>
      <c r="AO5" s="238"/>
      <c r="AP5" s="238"/>
      <c r="AQ5" s="238"/>
      <c r="AR5" s="239"/>
      <c r="AS5" s="239"/>
      <c r="AT5" s="238"/>
      <c r="AU5" s="239"/>
      <c r="AV5" s="239"/>
      <c r="AW5" s="239"/>
      <c r="AX5" s="239"/>
      <c r="AY5" s="239"/>
      <c r="AZ5" s="239"/>
      <c r="BA5" s="239"/>
      <c r="BC5" s="151" t="s">
        <v>34</v>
      </c>
      <c r="BD5" s="152" t="s">
        <v>2</v>
      </c>
      <c r="BE5" s="152"/>
      <c r="BF5" s="152"/>
      <c r="BG5" s="152"/>
      <c r="BH5" s="112"/>
      <c r="BI5" s="112"/>
      <c r="BJ5" s="113"/>
      <c r="BK5" s="113"/>
      <c r="BL5" s="112"/>
      <c r="BM5" s="112"/>
      <c r="BN5" s="113"/>
      <c r="BO5" s="113"/>
      <c r="BP5" s="164"/>
      <c r="BQ5" s="164"/>
      <c r="BR5" s="165"/>
      <c r="BS5" s="207"/>
      <c r="BT5" s="167" t="str">
        <f>IF(BH5&lt;&gt;"",AVERAGE(BH5:BP5),"")</f>
        <v/>
      </c>
      <c r="BU5" s="164"/>
      <c r="BV5" s="165"/>
      <c r="BW5" s="166"/>
      <c r="BX5" s="241"/>
      <c r="BY5" s="112"/>
      <c r="BZ5" s="113"/>
      <c r="CA5" s="113"/>
      <c r="CB5" s="112"/>
      <c r="CC5" s="112"/>
      <c r="CD5" s="113"/>
      <c r="CE5" s="113"/>
      <c r="CF5" s="164"/>
      <c r="CG5" s="164"/>
      <c r="CH5" s="165"/>
      <c r="CI5" s="207"/>
      <c r="CJ5" s="167" t="str">
        <f>IF(BX5&lt;&gt;"",AVERAGE(BX5:CF5),"")</f>
        <v/>
      </c>
      <c r="CK5" s="164"/>
      <c r="CL5" s="165"/>
      <c r="CM5" s="207"/>
      <c r="CN5" s="244"/>
      <c r="CO5" s="245"/>
      <c r="CP5" s="164" t="str">
        <f>IF(BT5&lt;&gt;"",AVERAGE(BP5,CJ5,GK31,#REF!,#REF!),"")</f>
        <v/>
      </c>
      <c r="CQ5" s="164"/>
      <c r="CR5" s="165"/>
      <c r="CS5" s="165"/>
      <c r="CT5" s="107"/>
      <c r="CU5" s="144"/>
      <c r="CW5" s="249"/>
      <c r="CX5" s="250"/>
      <c r="CY5" s="160" t="s">
        <v>28</v>
      </c>
      <c r="CZ5" s="201"/>
      <c r="DA5" s="201"/>
      <c r="DB5" s="201"/>
      <c r="DC5" s="201"/>
      <c r="DD5" s="201"/>
      <c r="DE5" s="201"/>
      <c r="DF5" s="201"/>
      <c r="DG5" s="254" t="str">
        <f>IF(DG4&lt;&gt;"",(DG3/((HOUR(DG4)*60)+(MINUTE(DG4))))*60,"")</f>
        <v/>
      </c>
      <c r="DH5" s="254"/>
      <c r="DI5" s="254"/>
      <c r="DJ5" s="254"/>
      <c r="DK5" s="254"/>
      <c r="DL5" s="254"/>
      <c r="DM5" s="67"/>
      <c r="DN5" s="211"/>
      <c r="DO5" s="212"/>
      <c r="DP5" s="186" t="s">
        <v>18</v>
      </c>
      <c r="DQ5" s="187"/>
      <c r="DR5" s="187"/>
      <c r="DS5" s="187"/>
      <c r="DT5" s="187"/>
      <c r="DU5" s="187"/>
      <c r="DV5" s="187"/>
      <c r="DW5" s="187"/>
      <c r="DX5" s="187"/>
      <c r="DY5" s="187"/>
      <c r="DZ5" s="187"/>
      <c r="EA5" s="187"/>
      <c r="EB5" s="187"/>
      <c r="EC5" s="187"/>
      <c r="ED5" s="187"/>
      <c r="EE5" s="187"/>
      <c r="EF5" s="187"/>
      <c r="EG5" s="187"/>
      <c r="EH5" s="187"/>
      <c r="EI5" s="187"/>
      <c r="EJ5" s="187"/>
      <c r="EK5" s="187"/>
      <c r="EL5" s="187"/>
      <c r="EM5" s="188"/>
      <c r="EN5" s="211"/>
      <c r="EO5" s="212"/>
      <c r="EP5" s="186" t="s">
        <v>18</v>
      </c>
      <c r="EQ5" s="187"/>
      <c r="ER5" s="187"/>
      <c r="ES5" s="187"/>
      <c r="ET5" s="187"/>
      <c r="EU5" s="187"/>
      <c r="EV5" s="187"/>
      <c r="EW5" s="187"/>
      <c r="EX5" s="187"/>
      <c r="EY5" s="187"/>
      <c r="EZ5" s="187"/>
      <c r="FA5" s="187"/>
      <c r="FB5" s="187"/>
      <c r="FC5" s="187"/>
      <c r="FD5" s="187"/>
      <c r="FE5" s="187"/>
      <c r="FF5" s="187"/>
      <c r="FG5" s="187"/>
      <c r="FH5" s="187"/>
      <c r="FI5" s="187"/>
      <c r="FJ5" s="187"/>
      <c r="FK5" s="187"/>
      <c r="FL5" s="187"/>
      <c r="FM5" s="188"/>
      <c r="FN5" s="211"/>
      <c r="FO5" s="212"/>
      <c r="FP5" s="186" t="s">
        <v>18</v>
      </c>
      <c r="FQ5" s="187"/>
      <c r="FR5" s="187"/>
      <c r="FS5" s="187"/>
      <c r="FT5" s="187"/>
      <c r="FU5" s="187"/>
      <c r="FV5" s="187"/>
      <c r="FW5" s="187"/>
      <c r="FX5" s="187"/>
      <c r="FY5" s="187"/>
      <c r="FZ5" s="187"/>
      <c r="GA5" s="187"/>
      <c r="GB5" s="187"/>
      <c r="GC5" s="187"/>
      <c r="GD5" s="187"/>
      <c r="GE5" s="187"/>
      <c r="GF5" s="187"/>
      <c r="GG5" s="187"/>
      <c r="GH5" s="187"/>
      <c r="GI5" s="187"/>
      <c r="GJ5" s="187"/>
      <c r="GK5" s="187"/>
      <c r="GL5" s="187"/>
      <c r="GM5" s="188"/>
      <c r="GN5" s="14"/>
    </row>
    <row r="6" spans="2:197" ht="8.4499999999999993" customHeight="1" x14ac:dyDescent="0.25">
      <c r="B6" s="13"/>
      <c r="C6" s="104" t="s">
        <v>7</v>
      </c>
      <c r="D6" s="94"/>
      <c r="E6" s="94"/>
      <c r="F6" s="94"/>
      <c r="G6" s="94"/>
      <c r="H6" s="94"/>
      <c r="I6" s="94"/>
      <c r="J6" s="94"/>
      <c r="K6" s="94"/>
      <c r="L6" s="94"/>
      <c r="M6" s="232">
        <f>IF(J4&lt;&gt;"",J4-M5,"")</f>
        <v>79.400000000000006</v>
      </c>
      <c r="N6" s="97">
        <f>IF(J4&lt;&gt;"",J4-N5,"")</f>
        <v>77</v>
      </c>
      <c r="O6" s="97"/>
      <c r="P6" s="97"/>
      <c r="Q6" s="97"/>
      <c r="R6" s="97"/>
      <c r="S6" s="233" t="s">
        <v>37</v>
      </c>
      <c r="T6" s="103"/>
      <c r="U6" s="88"/>
      <c r="V6" s="316"/>
      <c r="W6" s="316"/>
      <c r="X6" s="286">
        <f>IF(J4&lt;&gt;"",(N6/J4)*100,"")</f>
        <v>81.05263157894737</v>
      </c>
      <c r="Y6" s="97"/>
      <c r="Z6" s="97"/>
      <c r="AA6" s="97"/>
      <c r="AB6" s="97"/>
      <c r="AC6" s="97"/>
      <c r="AD6" s="233" t="s">
        <v>38</v>
      </c>
      <c r="AE6" s="103"/>
      <c r="AF6" s="88"/>
      <c r="AG6" s="316"/>
      <c r="AH6" s="317"/>
      <c r="AI6" s="90"/>
      <c r="AJ6" s="280"/>
      <c r="AK6" s="280"/>
      <c r="AL6" s="236" t="s">
        <v>29</v>
      </c>
      <c r="AM6" s="236"/>
      <c r="AN6" s="236"/>
      <c r="AO6" s="236"/>
      <c r="AP6" s="236"/>
      <c r="AQ6" s="236"/>
      <c r="AR6" s="237"/>
      <c r="AS6" s="237"/>
      <c r="AT6" s="238">
        <f>IF(AND(AL5&lt;&gt;"",AT5&lt;&gt;""),AT5-AL5,0)</f>
        <v>0</v>
      </c>
      <c r="AU6" s="239"/>
      <c r="AV6" s="239">
        <v>0.41666666666666669</v>
      </c>
      <c r="AW6" s="239"/>
      <c r="AX6" s="239"/>
      <c r="AY6" s="239"/>
      <c r="AZ6" s="239"/>
      <c r="BA6" s="239"/>
      <c r="BC6" s="151" t="s">
        <v>35</v>
      </c>
      <c r="BD6" s="152" t="s">
        <v>3</v>
      </c>
      <c r="BE6" s="152"/>
      <c r="BF6" s="152"/>
      <c r="BG6" s="152"/>
      <c r="BH6" s="112"/>
      <c r="BI6" s="112"/>
      <c r="BJ6" s="113"/>
      <c r="BK6" s="113"/>
      <c r="BL6" s="112"/>
      <c r="BM6" s="112"/>
      <c r="BN6" s="113"/>
      <c r="BO6" s="113"/>
      <c r="BP6" s="112"/>
      <c r="BQ6" s="112"/>
      <c r="BR6" s="113"/>
      <c r="BS6" s="240"/>
      <c r="BT6" s="167" t="str">
        <f>IF(BH6&lt;&gt;"",AVERAGE(BH6:BP6),"")</f>
        <v/>
      </c>
      <c r="BU6" s="164"/>
      <c r="BV6" s="165"/>
      <c r="BW6" s="166"/>
      <c r="BX6" s="241"/>
      <c r="BY6" s="112"/>
      <c r="BZ6" s="113"/>
      <c r="CA6" s="113"/>
      <c r="CB6" s="112"/>
      <c r="CC6" s="112"/>
      <c r="CD6" s="113"/>
      <c r="CE6" s="113"/>
      <c r="CF6" s="112"/>
      <c r="CG6" s="112"/>
      <c r="CH6" s="113"/>
      <c r="CI6" s="240"/>
      <c r="CJ6" s="167" t="str">
        <f>IF(BX6&lt;&gt;"",AVERAGE(BX6:CF6),"")</f>
        <v/>
      </c>
      <c r="CK6" s="164"/>
      <c r="CL6" s="165"/>
      <c r="CM6" s="207"/>
      <c r="CN6" s="244"/>
      <c r="CO6" s="245"/>
      <c r="CP6" s="164" t="str">
        <f>IF(BT6&lt;&gt;"",AVERAGE(BP6,CJ6,GK32,#REF!,#REF!),"")</f>
        <v/>
      </c>
      <c r="CQ6" s="164"/>
      <c r="CR6" s="165"/>
      <c r="CS6" s="165"/>
      <c r="CT6" s="107"/>
      <c r="CU6" s="144"/>
      <c r="CW6" s="249"/>
      <c r="CX6" s="250"/>
      <c r="CY6" s="160" t="s">
        <v>27</v>
      </c>
      <c r="CZ6" s="160"/>
      <c r="DA6" s="160"/>
      <c r="DB6" s="160"/>
      <c r="DC6" s="160"/>
      <c r="DD6" s="201"/>
      <c r="DE6" s="201"/>
      <c r="DF6" s="201"/>
      <c r="DG6" s="208"/>
      <c r="DH6" s="208"/>
      <c r="DI6" s="208"/>
      <c r="DJ6" s="208"/>
      <c r="DK6" s="208"/>
      <c r="DL6" s="208"/>
      <c r="DM6" s="67"/>
      <c r="DN6" s="211"/>
      <c r="DO6" s="212"/>
      <c r="DP6" s="189"/>
      <c r="DQ6" s="190"/>
      <c r="DR6" s="190"/>
      <c r="DS6" s="190"/>
      <c r="DT6" s="190"/>
      <c r="DU6" s="190"/>
      <c r="DV6" s="190"/>
      <c r="DW6" s="190"/>
      <c r="DX6" s="190"/>
      <c r="DY6" s="190"/>
      <c r="DZ6" s="190"/>
      <c r="EA6" s="190"/>
      <c r="EB6" s="190"/>
      <c r="EC6" s="190"/>
      <c r="ED6" s="190"/>
      <c r="EE6" s="190"/>
      <c r="EF6" s="190"/>
      <c r="EG6" s="190"/>
      <c r="EH6" s="190"/>
      <c r="EI6" s="190"/>
      <c r="EJ6" s="190"/>
      <c r="EK6" s="190"/>
      <c r="EL6" s="190"/>
      <c r="EM6" s="191"/>
      <c r="EN6" s="211"/>
      <c r="EO6" s="212"/>
      <c r="EP6" s="189"/>
      <c r="EQ6" s="190"/>
      <c r="ER6" s="190"/>
      <c r="ES6" s="190"/>
      <c r="ET6" s="190"/>
      <c r="EU6" s="190"/>
      <c r="EV6" s="190"/>
      <c r="EW6" s="190"/>
      <c r="EX6" s="190"/>
      <c r="EY6" s="190"/>
      <c r="EZ6" s="190"/>
      <c r="FA6" s="190"/>
      <c r="FB6" s="190"/>
      <c r="FC6" s="190"/>
      <c r="FD6" s="190"/>
      <c r="FE6" s="190"/>
      <c r="FF6" s="190"/>
      <c r="FG6" s="190"/>
      <c r="FH6" s="190"/>
      <c r="FI6" s="190"/>
      <c r="FJ6" s="190"/>
      <c r="FK6" s="190"/>
      <c r="FL6" s="190"/>
      <c r="FM6" s="191"/>
      <c r="FN6" s="211"/>
      <c r="FO6" s="212"/>
      <c r="FP6" s="189" t="s">
        <v>24</v>
      </c>
      <c r="FQ6" s="190"/>
      <c r="FR6" s="190"/>
      <c r="FS6" s="190"/>
      <c r="FT6" s="190"/>
      <c r="FU6" s="190"/>
      <c r="FV6" s="190"/>
      <c r="FW6" s="190"/>
      <c r="FX6" s="190"/>
      <c r="FY6" s="190"/>
      <c r="FZ6" s="190"/>
      <c r="GA6" s="190"/>
      <c r="GB6" s="190"/>
      <c r="GC6" s="190"/>
      <c r="GD6" s="190"/>
      <c r="GE6" s="190"/>
      <c r="GF6" s="190"/>
      <c r="GG6" s="190"/>
      <c r="GH6" s="190"/>
      <c r="GI6" s="190"/>
      <c r="GJ6" s="190"/>
      <c r="GK6" s="190"/>
      <c r="GL6" s="190"/>
      <c r="GM6" s="191"/>
      <c r="GN6" s="14"/>
    </row>
    <row r="7" spans="2:197" ht="8.4499999999999993" customHeight="1" thickBot="1" x14ac:dyDescent="0.3">
      <c r="B7" s="13"/>
      <c r="C7" s="218" t="s">
        <v>1</v>
      </c>
      <c r="D7" s="219"/>
      <c r="E7" s="219"/>
      <c r="F7" s="219"/>
      <c r="G7" s="219"/>
      <c r="H7" s="219"/>
      <c r="I7" s="220">
        <f>IF(J4&lt;&gt;"",J4/(1.92*1.92),"")</f>
        <v>25.770399305555557</v>
      </c>
      <c r="J7" s="221"/>
      <c r="K7" s="221"/>
      <c r="L7" s="221"/>
      <c r="M7" s="221"/>
      <c r="N7" s="91"/>
      <c r="O7" s="97"/>
      <c r="P7" s="97"/>
      <c r="Q7" s="50"/>
      <c r="R7" s="50"/>
      <c r="S7" s="218" t="s">
        <v>46</v>
      </c>
      <c r="T7" s="219"/>
      <c r="U7" s="219"/>
      <c r="V7" s="219"/>
      <c r="W7" s="219"/>
      <c r="X7" s="219"/>
      <c r="Y7" s="220">
        <f>(1.2*I7)+(0.23*(YEAR(C2-Renseignements!B$4)-1900))-(10.8*Renseignements!B$6)-5.4</f>
        <v>24.614479166666669</v>
      </c>
      <c r="Z7" s="221"/>
      <c r="AA7" s="221"/>
      <c r="AB7" s="221"/>
      <c r="AC7" s="221"/>
      <c r="AD7" s="91"/>
      <c r="AE7" s="97"/>
      <c r="AF7" s="289"/>
      <c r="AG7" s="48"/>
      <c r="AH7" s="49"/>
      <c r="AI7" s="35"/>
      <c r="AJ7" s="280"/>
      <c r="AK7" s="280"/>
      <c r="AL7" s="222" t="s">
        <v>60</v>
      </c>
      <c r="AM7" s="223"/>
      <c r="AN7" s="223"/>
      <c r="AO7" s="223"/>
      <c r="AP7" s="223"/>
      <c r="AQ7" s="223"/>
      <c r="AR7" s="224"/>
      <c r="AS7" s="224"/>
      <c r="AT7" s="125" t="str">
        <f>IF(BR2&lt;&gt;"",AV2+AT6,"")</f>
        <v/>
      </c>
      <c r="AU7" s="225"/>
      <c r="AV7" s="225">
        <v>0.41666666666666669</v>
      </c>
      <c r="AW7" s="225"/>
      <c r="AX7" s="225"/>
      <c r="AY7" s="225"/>
      <c r="AZ7" s="225"/>
      <c r="BA7" s="225"/>
      <c r="BC7" s="151" t="s">
        <v>36</v>
      </c>
      <c r="BD7" s="152" t="s">
        <v>13</v>
      </c>
      <c r="BE7" s="152"/>
      <c r="BF7" s="152"/>
      <c r="BG7" s="152"/>
      <c r="BH7" s="112"/>
      <c r="BI7" s="112"/>
      <c r="BJ7" s="113"/>
      <c r="BK7" s="113"/>
      <c r="BL7" s="112"/>
      <c r="BM7" s="112"/>
      <c r="BN7" s="113"/>
      <c r="BO7" s="113"/>
      <c r="BP7" s="162"/>
      <c r="BQ7" s="162"/>
      <c r="BR7" s="163"/>
      <c r="BS7" s="226"/>
      <c r="BT7" s="227">
        <f>IF(BR2&lt;&gt;"",SUM(BH7:BS7),0)</f>
        <v>0</v>
      </c>
      <c r="BU7" s="228"/>
      <c r="BV7" s="228"/>
      <c r="BW7" s="229"/>
      <c r="BX7" s="230"/>
      <c r="BY7" s="162"/>
      <c r="BZ7" s="163"/>
      <c r="CA7" s="163"/>
      <c r="CB7" s="162"/>
      <c r="CC7" s="162"/>
      <c r="CD7" s="163"/>
      <c r="CE7" s="163"/>
      <c r="CF7" s="162"/>
      <c r="CG7" s="162"/>
      <c r="CH7" s="163"/>
      <c r="CI7" s="226"/>
      <c r="CJ7" s="227">
        <f>IF(CH2&lt;&gt;"",SUM(BX7:CI7),0)</f>
        <v>0</v>
      </c>
      <c r="CK7" s="228"/>
      <c r="CL7" s="228"/>
      <c r="CM7" s="228"/>
      <c r="CN7" s="246"/>
      <c r="CO7" s="247"/>
      <c r="CP7" s="158">
        <f>IF(BP7&lt;&gt;"",SUM(BT7,CJ7,GK33,#REF!,#REF!),0)</f>
        <v>0</v>
      </c>
      <c r="CQ7" s="159"/>
      <c r="CR7" s="159"/>
      <c r="CS7" s="231"/>
      <c r="CT7" s="107"/>
      <c r="CU7" s="144"/>
      <c r="CW7" s="249"/>
      <c r="CX7" s="250"/>
      <c r="CY7" s="160" t="s">
        <v>62</v>
      </c>
      <c r="CZ7" s="201"/>
      <c r="DA7" s="201"/>
      <c r="DB7" s="201"/>
      <c r="DC7" s="201"/>
      <c r="DD7" s="201"/>
      <c r="DE7" s="201"/>
      <c r="DF7" s="201"/>
      <c r="DG7" s="192"/>
      <c r="DH7" s="192"/>
      <c r="DI7" s="192"/>
      <c r="DJ7" s="192"/>
      <c r="DK7" s="192"/>
      <c r="DL7" s="192"/>
      <c r="DM7" s="67"/>
      <c r="DN7" s="211"/>
      <c r="DO7" s="212"/>
      <c r="DP7" s="186"/>
      <c r="DQ7" s="193"/>
      <c r="DR7" s="193"/>
      <c r="DS7" s="193"/>
      <c r="DT7" s="193"/>
      <c r="DU7" s="193"/>
      <c r="DV7" s="193"/>
      <c r="DW7" s="193"/>
      <c r="DX7" s="193"/>
      <c r="DY7" s="193"/>
      <c r="DZ7" s="193"/>
      <c r="EA7" s="193"/>
      <c r="EB7" s="193"/>
      <c r="EC7" s="193"/>
      <c r="ED7" s="193"/>
      <c r="EE7" s="193"/>
      <c r="EF7" s="193"/>
      <c r="EG7" s="193"/>
      <c r="EH7" s="193"/>
      <c r="EI7" s="193"/>
      <c r="EJ7" s="193"/>
      <c r="EK7" s="193"/>
      <c r="EL7" s="193"/>
      <c r="EM7" s="194"/>
      <c r="EN7" s="211"/>
      <c r="EO7" s="212"/>
      <c r="EP7" s="186"/>
      <c r="EQ7" s="187"/>
      <c r="ER7" s="187"/>
      <c r="ES7" s="187"/>
      <c r="ET7" s="187"/>
      <c r="EU7" s="187"/>
      <c r="EV7" s="187"/>
      <c r="EW7" s="187"/>
      <c r="EX7" s="187"/>
      <c r="EY7" s="187"/>
      <c r="EZ7" s="187"/>
      <c r="FA7" s="187"/>
      <c r="FB7" s="187"/>
      <c r="FC7" s="187"/>
      <c r="FD7" s="187"/>
      <c r="FE7" s="187"/>
      <c r="FF7" s="187"/>
      <c r="FG7" s="187"/>
      <c r="FH7" s="187"/>
      <c r="FI7" s="187"/>
      <c r="FJ7" s="187"/>
      <c r="FK7" s="187"/>
      <c r="FL7" s="187"/>
      <c r="FM7" s="188"/>
      <c r="FN7" s="211"/>
      <c r="FO7" s="212"/>
      <c r="FP7" s="186" t="s">
        <v>18</v>
      </c>
      <c r="FQ7" s="187"/>
      <c r="FR7" s="187"/>
      <c r="FS7" s="187"/>
      <c r="FT7" s="187"/>
      <c r="FU7" s="187"/>
      <c r="FV7" s="187"/>
      <c r="FW7" s="187"/>
      <c r="FX7" s="187"/>
      <c r="FY7" s="187"/>
      <c r="FZ7" s="187"/>
      <c r="GA7" s="187"/>
      <c r="GB7" s="187"/>
      <c r="GC7" s="187"/>
      <c r="GD7" s="187"/>
      <c r="GE7" s="187"/>
      <c r="GF7" s="187"/>
      <c r="GG7" s="187"/>
      <c r="GH7" s="187"/>
      <c r="GI7" s="187"/>
      <c r="GJ7" s="187"/>
      <c r="GK7" s="187"/>
      <c r="GL7" s="187"/>
      <c r="GM7" s="188"/>
      <c r="GN7" s="14"/>
    </row>
    <row r="8" spans="2:197" ht="8.4499999999999993" customHeight="1" thickTop="1" x14ac:dyDescent="0.25">
      <c r="B8" s="13"/>
      <c r="C8" s="290" t="s">
        <v>84</v>
      </c>
      <c r="D8" s="291"/>
      <c r="E8" s="291"/>
      <c r="F8" s="291"/>
      <c r="G8" s="291"/>
      <c r="H8" s="291"/>
      <c r="I8" s="291"/>
      <c r="J8" s="291"/>
      <c r="K8" s="291"/>
      <c r="L8" s="291"/>
      <c r="M8" s="292"/>
      <c r="N8" s="292"/>
      <c r="O8" s="292"/>
      <c r="P8" s="292"/>
      <c r="Q8" s="292"/>
      <c r="R8" s="292"/>
      <c r="S8" s="292"/>
      <c r="T8" s="292"/>
      <c r="U8" s="292"/>
      <c r="V8" s="292"/>
      <c r="W8" s="292"/>
      <c r="X8" s="293"/>
      <c r="Y8" s="294">
        <v>40624</v>
      </c>
      <c r="Z8" s="102"/>
      <c r="AA8" s="102"/>
      <c r="AB8" s="102"/>
      <c r="AC8" s="102"/>
      <c r="AD8" s="102"/>
      <c r="AE8" s="102"/>
      <c r="AF8" s="102"/>
      <c r="AG8" s="102"/>
      <c r="AH8" s="102"/>
      <c r="AI8" s="304" t="str">
        <f>IF((Y9-C2)=1,"Attention, contrôle TP/INR demain",IF((Y9-C2)=0,"Attention, contrôle TP/INR aujourd'hui",IF((Y9-C2)&lt;0,"Attention, date de contrôle TP/INR dépassée de "&amp;-(Y9-C2)&amp;" jour(s)","")))</f>
        <v>Attention, date de contrôle TP/INR dépassée de 20 jour(s)</v>
      </c>
      <c r="AJ8" s="305"/>
      <c r="AK8" s="305"/>
      <c r="AL8" s="305"/>
      <c r="AM8" s="305"/>
      <c r="AN8" s="305"/>
      <c r="AO8" s="305"/>
      <c r="AP8" s="305"/>
      <c r="AQ8" s="305"/>
      <c r="AR8" s="305"/>
      <c r="AS8" s="305"/>
      <c r="AT8" s="305"/>
      <c r="AU8" s="305"/>
      <c r="AV8" s="305"/>
      <c r="AW8" s="305"/>
      <c r="AX8" s="305"/>
      <c r="AY8" s="305"/>
      <c r="AZ8" s="305"/>
      <c r="BA8" s="305"/>
      <c r="BB8" s="305"/>
      <c r="BC8" s="305"/>
      <c r="BD8" s="305"/>
      <c r="BE8" s="305"/>
      <c r="BF8" s="305"/>
      <c r="BG8" s="305"/>
      <c r="BH8" s="305"/>
      <c r="BI8" s="305"/>
      <c r="BJ8" s="305"/>
      <c r="BK8" s="305"/>
      <c r="BL8" s="305"/>
      <c r="BM8" s="305"/>
      <c r="BN8" s="305"/>
      <c r="BO8" s="90"/>
      <c r="BP8" s="195" t="s">
        <v>75</v>
      </c>
      <c r="BQ8" s="196"/>
      <c r="BR8" s="196"/>
      <c r="BS8" s="196"/>
      <c r="BT8" s="196"/>
      <c r="BU8" s="196"/>
      <c r="BV8" s="196"/>
      <c r="BW8" s="196"/>
      <c r="BX8" s="196"/>
      <c r="BY8" s="196"/>
      <c r="BZ8" s="196"/>
      <c r="CA8" s="196"/>
      <c r="CB8" s="196"/>
      <c r="CC8" s="196"/>
      <c r="CD8" s="196"/>
      <c r="CE8" s="196"/>
      <c r="CF8" s="196"/>
      <c r="CG8" s="196"/>
      <c r="CH8" s="196"/>
      <c r="CI8" s="196"/>
      <c r="CJ8" s="196"/>
      <c r="CK8" s="196"/>
      <c r="CL8" s="196"/>
      <c r="CM8" s="197"/>
      <c r="CN8" s="198" t="e">
        <f>SUM(DG8,GJ20,#REF!,#REF!)</f>
        <v>#REF!</v>
      </c>
      <c r="CO8" s="199"/>
      <c r="CP8" s="199"/>
      <c r="CQ8" s="199"/>
      <c r="CR8" s="199"/>
      <c r="CS8" s="200"/>
      <c r="CT8" s="107"/>
      <c r="CU8" s="144"/>
      <c r="CW8" s="251"/>
      <c r="CX8" s="252"/>
      <c r="CY8" s="160" t="s">
        <v>73</v>
      </c>
      <c r="CZ8" s="201"/>
      <c r="DA8" s="201"/>
      <c r="DB8" s="201"/>
      <c r="DC8" s="201"/>
      <c r="DD8" s="201"/>
      <c r="DE8" s="201"/>
      <c r="DF8" s="201"/>
      <c r="DG8" s="192"/>
      <c r="DH8" s="192"/>
      <c r="DI8" s="192"/>
      <c r="DJ8" s="192"/>
      <c r="DK8" s="192"/>
      <c r="DL8" s="192"/>
      <c r="DM8" s="67"/>
      <c r="DN8" s="211"/>
      <c r="DO8" s="212"/>
      <c r="DP8" s="189" t="s">
        <v>71</v>
      </c>
      <c r="DQ8" s="190"/>
      <c r="DR8" s="190"/>
      <c r="DS8" s="190"/>
      <c r="DT8" s="190"/>
      <c r="DU8" s="190"/>
      <c r="DV8" s="190"/>
      <c r="DW8" s="190"/>
      <c r="DX8" s="190"/>
      <c r="DY8" s="190"/>
      <c r="DZ8" s="190"/>
      <c r="EA8" s="190"/>
      <c r="EB8" s="190"/>
      <c r="EC8" s="190"/>
      <c r="ED8" s="190"/>
      <c r="EE8" s="190"/>
      <c r="EF8" s="190"/>
      <c r="EG8" s="190"/>
      <c r="EH8" s="190"/>
      <c r="EI8" s="190"/>
      <c r="EJ8" s="190"/>
      <c r="EK8" s="190"/>
      <c r="EL8" s="190"/>
      <c r="EM8" s="191"/>
      <c r="EN8" s="211"/>
      <c r="EO8" s="212"/>
      <c r="EP8" s="189"/>
      <c r="EQ8" s="190"/>
      <c r="ER8" s="190"/>
      <c r="ES8" s="190"/>
      <c r="ET8" s="190"/>
      <c r="EU8" s="190"/>
      <c r="EV8" s="190"/>
      <c r="EW8" s="190"/>
      <c r="EX8" s="190"/>
      <c r="EY8" s="190"/>
      <c r="EZ8" s="190"/>
      <c r="FA8" s="190"/>
      <c r="FB8" s="190"/>
      <c r="FC8" s="190"/>
      <c r="FD8" s="190"/>
      <c r="FE8" s="190"/>
      <c r="FF8" s="190"/>
      <c r="FG8" s="190"/>
      <c r="FH8" s="190"/>
      <c r="FI8" s="190"/>
      <c r="FJ8" s="190"/>
      <c r="FK8" s="190"/>
      <c r="FL8" s="190"/>
      <c r="FM8" s="191"/>
      <c r="FN8" s="211"/>
      <c r="FO8" s="212"/>
      <c r="FP8" s="189" t="s">
        <v>71</v>
      </c>
      <c r="FQ8" s="190"/>
      <c r="FR8" s="190"/>
      <c r="FS8" s="190"/>
      <c r="FT8" s="190"/>
      <c r="FU8" s="190"/>
      <c r="FV8" s="190"/>
      <c r="FW8" s="190"/>
      <c r="FX8" s="190"/>
      <c r="FY8" s="190"/>
      <c r="FZ8" s="190"/>
      <c r="GA8" s="190"/>
      <c r="GB8" s="190"/>
      <c r="GC8" s="190"/>
      <c r="GD8" s="190"/>
      <c r="GE8" s="190"/>
      <c r="GF8" s="190"/>
      <c r="GG8" s="190"/>
      <c r="GH8" s="190"/>
      <c r="GI8" s="190"/>
      <c r="GJ8" s="190"/>
      <c r="GK8" s="190"/>
      <c r="GL8" s="190"/>
      <c r="GM8" s="191"/>
      <c r="GN8" s="14"/>
    </row>
    <row r="9" spans="2:197" ht="8.4499999999999993" customHeight="1" thickBot="1" x14ac:dyDescent="0.3">
      <c r="B9" s="13"/>
      <c r="C9" s="98" t="s">
        <v>86</v>
      </c>
      <c r="D9" s="94"/>
      <c r="E9" s="94"/>
      <c r="F9" s="94"/>
      <c r="G9" s="94"/>
      <c r="H9" s="289"/>
      <c r="I9" s="289"/>
      <c r="J9" s="302">
        <f>C2-Y8</f>
        <v>34</v>
      </c>
      <c r="K9" s="103"/>
      <c r="L9" s="103"/>
      <c r="M9" s="303" t="s">
        <v>91</v>
      </c>
      <c r="N9" s="273"/>
      <c r="O9" s="295" t="s">
        <v>85</v>
      </c>
      <c r="P9" s="103"/>
      <c r="Q9" s="103"/>
      <c r="R9" s="103"/>
      <c r="S9" s="103"/>
      <c r="T9" s="103"/>
      <c r="U9" s="103"/>
      <c r="V9" s="103"/>
      <c r="W9" s="103"/>
      <c r="X9" s="103"/>
      <c r="Y9" s="294">
        <f>Y8+Y10</f>
        <v>40638</v>
      </c>
      <c r="Z9" s="102"/>
      <c r="AA9" s="102"/>
      <c r="AB9" s="102"/>
      <c r="AC9" s="102"/>
      <c r="AD9" s="102"/>
      <c r="AE9" s="102"/>
      <c r="AF9" s="102"/>
      <c r="AG9" s="102"/>
      <c r="AH9" s="102"/>
      <c r="AI9" s="306"/>
      <c r="AJ9" s="305"/>
      <c r="AK9" s="305"/>
      <c r="AL9" s="305"/>
      <c r="AM9" s="305"/>
      <c r="AN9" s="305"/>
      <c r="AO9" s="305"/>
      <c r="AP9" s="305"/>
      <c r="AQ9" s="305"/>
      <c r="AR9" s="305"/>
      <c r="AS9" s="305"/>
      <c r="AT9" s="305"/>
      <c r="AU9" s="305"/>
      <c r="AV9" s="305"/>
      <c r="AW9" s="305"/>
      <c r="AX9" s="305"/>
      <c r="AY9" s="305"/>
      <c r="AZ9" s="305"/>
      <c r="BA9" s="305"/>
      <c r="BB9" s="305"/>
      <c r="BC9" s="305"/>
      <c r="BD9" s="305"/>
      <c r="BE9" s="305"/>
      <c r="BF9" s="305"/>
      <c r="BG9" s="305"/>
      <c r="BH9" s="305"/>
      <c r="BI9" s="305"/>
      <c r="BJ9" s="305"/>
      <c r="BK9" s="305"/>
      <c r="BL9" s="305"/>
      <c r="BM9" s="305"/>
      <c r="BN9" s="305"/>
      <c r="BO9" s="90"/>
      <c r="BP9" s="202" t="s">
        <v>76</v>
      </c>
      <c r="BQ9" s="203"/>
      <c r="BR9" s="203"/>
      <c r="BS9" s="203"/>
      <c r="BT9" s="203"/>
      <c r="BU9" s="203"/>
      <c r="BV9" s="203"/>
      <c r="BW9" s="203"/>
      <c r="BX9" s="203"/>
      <c r="BY9" s="203"/>
      <c r="BZ9" s="203"/>
      <c r="CA9" s="203"/>
      <c r="CB9" s="203"/>
      <c r="CC9" s="203"/>
      <c r="CD9" s="203"/>
      <c r="CE9" s="203"/>
      <c r="CF9" s="203"/>
      <c r="CG9" s="203"/>
      <c r="CH9" s="203"/>
      <c r="CI9" s="203"/>
      <c r="CJ9" s="203"/>
      <c r="CK9" s="203"/>
      <c r="CL9" s="203"/>
      <c r="CM9" s="204"/>
      <c r="CN9" s="205" t="e">
        <f>SUM(DG4,CC11,#REF!,#REF!)</f>
        <v>#REF!</v>
      </c>
      <c r="CO9" s="206"/>
      <c r="CP9" s="206"/>
      <c r="CQ9" s="206"/>
      <c r="CR9" s="203"/>
      <c r="CS9" s="204"/>
      <c r="CT9" s="145"/>
      <c r="CU9" s="146"/>
      <c r="CV9" s="90"/>
      <c r="CW9" s="90"/>
      <c r="CX9" s="90"/>
      <c r="CY9" s="90"/>
      <c r="CZ9" s="90"/>
      <c r="DA9" s="90"/>
      <c r="DB9" s="90"/>
      <c r="DC9" s="90"/>
      <c r="DD9" s="90"/>
      <c r="DE9" s="90"/>
      <c r="DF9" s="90"/>
      <c r="DG9" s="90"/>
      <c r="DH9" s="90"/>
      <c r="DI9" s="90"/>
      <c r="DJ9" s="90"/>
      <c r="DK9" s="90"/>
      <c r="DM9" s="67"/>
      <c r="DN9" s="211"/>
      <c r="DO9" s="212"/>
      <c r="DP9" s="186" t="s">
        <v>70</v>
      </c>
      <c r="DQ9" s="187"/>
      <c r="DR9" s="187"/>
      <c r="DS9" s="187"/>
      <c r="DT9" s="187"/>
      <c r="DU9" s="187"/>
      <c r="DV9" s="187"/>
      <c r="DW9" s="187"/>
      <c r="DX9" s="187"/>
      <c r="DY9" s="187"/>
      <c r="DZ9" s="187"/>
      <c r="EA9" s="187"/>
      <c r="EB9" s="187"/>
      <c r="EC9" s="187"/>
      <c r="ED9" s="187"/>
      <c r="EE9" s="187"/>
      <c r="EF9" s="187"/>
      <c r="EG9" s="187"/>
      <c r="EH9" s="187"/>
      <c r="EI9" s="187"/>
      <c r="EJ9" s="187"/>
      <c r="EK9" s="187"/>
      <c r="EL9" s="187"/>
      <c r="EM9" s="188"/>
      <c r="EN9" s="211"/>
      <c r="EO9" s="212"/>
      <c r="EP9" s="186"/>
      <c r="EQ9" s="187"/>
      <c r="ER9" s="187"/>
      <c r="ES9" s="187"/>
      <c r="ET9" s="187"/>
      <c r="EU9" s="187"/>
      <c r="EV9" s="187"/>
      <c r="EW9" s="187"/>
      <c r="EX9" s="187"/>
      <c r="EY9" s="187"/>
      <c r="EZ9" s="187"/>
      <c r="FA9" s="187"/>
      <c r="FB9" s="187"/>
      <c r="FC9" s="187"/>
      <c r="FD9" s="187"/>
      <c r="FE9" s="187"/>
      <c r="FF9" s="187"/>
      <c r="FG9" s="187"/>
      <c r="FH9" s="187"/>
      <c r="FI9" s="187"/>
      <c r="FJ9" s="187"/>
      <c r="FK9" s="187"/>
      <c r="FL9" s="187"/>
      <c r="FM9" s="188"/>
      <c r="FN9" s="211"/>
      <c r="FO9" s="212"/>
      <c r="FP9" s="186" t="s">
        <v>70</v>
      </c>
      <c r="FQ9" s="187"/>
      <c r="FR9" s="187"/>
      <c r="FS9" s="187"/>
      <c r="FT9" s="187"/>
      <c r="FU9" s="187"/>
      <c r="FV9" s="187"/>
      <c r="FW9" s="187"/>
      <c r="FX9" s="187"/>
      <c r="FY9" s="187"/>
      <c r="FZ9" s="187"/>
      <c r="GA9" s="187"/>
      <c r="GB9" s="187"/>
      <c r="GC9" s="187"/>
      <c r="GD9" s="187"/>
      <c r="GE9" s="187"/>
      <c r="GF9" s="187"/>
      <c r="GG9" s="187"/>
      <c r="GH9" s="187"/>
      <c r="GI9" s="187"/>
      <c r="GJ9" s="187"/>
      <c r="GK9" s="187"/>
      <c r="GL9" s="187"/>
      <c r="GM9" s="188"/>
      <c r="GN9" s="14"/>
    </row>
    <row r="10" spans="2:197" ht="8.4499999999999993" customHeight="1" thickTop="1" x14ac:dyDescent="0.25">
      <c r="B10" s="13"/>
      <c r="C10" s="296" t="s">
        <v>90</v>
      </c>
      <c r="D10" s="297"/>
      <c r="E10" s="297"/>
      <c r="F10" s="297"/>
      <c r="G10" s="297"/>
      <c r="H10" s="297"/>
      <c r="I10" s="297"/>
      <c r="J10" s="297"/>
      <c r="K10" s="297"/>
      <c r="L10" s="297"/>
      <c r="M10" s="298"/>
      <c r="N10" s="298"/>
      <c r="O10" s="298"/>
      <c r="P10" s="298"/>
      <c r="Q10" s="298"/>
      <c r="R10" s="298"/>
      <c r="S10" s="298"/>
      <c r="T10" s="298"/>
      <c r="U10" s="298"/>
      <c r="V10" s="298"/>
      <c r="W10" s="298"/>
      <c r="X10" s="298"/>
      <c r="Y10" s="299">
        <v>14</v>
      </c>
      <c r="Z10" s="300"/>
      <c r="AA10" s="300"/>
      <c r="AB10" s="300"/>
      <c r="AC10" s="300"/>
      <c r="AD10" s="301" t="s">
        <v>89</v>
      </c>
      <c r="AE10" s="95"/>
      <c r="AF10" s="95"/>
      <c r="AG10" s="95"/>
      <c r="AH10" s="96"/>
      <c r="AI10" s="306"/>
      <c r="AJ10" s="305"/>
      <c r="AK10" s="305"/>
      <c r="AL10" s="305"/>
      <c r="AM10" s="305"/>
      <c r="AN10" s="305"/>
      <c r="AO10" s="305"/>
      <c r="AP10" s="305"/>
      <c r="AQ10" s="305"/>
      <c r="AR10" s="305"/>
      <c r="AS10" s="305"/>
      <c r="AT10" s="305"/>
      <c r="AU10" s="305"/>
      <c r="AV10" s="305"/>
      <c r="AW10" s="305"/>
      <c r="AX10" s="305"/>
      <c r="AY10" s="305"/>
      <c r="AZ10" s="305"/>
      <c r="BA10" s="305"/>
      <c r="BB10" s="305"/>
      <c r="BC10" s="305"/>
      <c r="BD10" s="305"/>
      <c r="BE10" s="305"/>
      <c r="BF10" s="305"/>
      <c r="BG10" s="305"/>
      <c r="BH10" s="305"/>
      <c r="BI10" s="305"/>
      <c r="BJ10" s="305"/>
      <c r="BK10" s="305"/>
      <c r="BL10" s="305"/>
      <c r="BM10" s="305"/>
      <c r="BN10" s="305"/>
      <c r="BO10" s="90"/>
      <c r="BP10" s="90"/>
      <c r="BQ10" s="90"/>
      <c r="BR10" s="90"/>
      <c r="BS10" s="90"/>
      <c r="BT10" s="90"/>
      <c r="BU10" s="90"/>
      <c r="BV10" s="90"/>
      <c r="BW10" s="90"/>
      <c r="BX10" s="90"/>
      <c r="BY10" s="90"/>
      <c r="BZ10" s="90"/>
      <c r="CA10" s="90"/>
      <c r="CB10" s="90"/>
      <c r="CC10" s="90"/>
      <c r="CD10" s="90"/>
      <c r="CE10" s="90"/>
      <c r="CF10" s="90"/>
      <c r="CG10" s="90"/>
      <c r="CH10" s="90"/>
      <c r="CI10" s="90"/>
      <c r="CJ10" s="90"/>
      <c r="CK10" s="90"/>
      <c r="CL10" s="90"/>
      <c r="CM10" s="90"/>
      <c r="CN10" s="90"/>
      <c r="CO10" s="90"/>
      <c r="CP10" s="90"/>
      <c r="CQ10" s="90"/>
      <c r="CR10" s="90"/>
      <c r="CS10" s="90"/>
      <c r="CT10" s="90"/>
      <c r="CU10" s="90"/>
      <c r="CV10" s="90"/>
      <c r="CW10" s="90"/>
      <c r="CX10" s="90"/>
      <c r="CY10" s="90"/>
      <c r="CZ10" s="90"/>
      <c r="DA10" s="90"/>
      <c r="DB10" s="90"/>
      <c r="DC10" s="90"/>
      <c r="DD10" s="90"/>
      <c r="DE10" s="90"/>
      <c r="DF10" s="90"/>
      <c r="DG10" s="90"/>
      <c r="DH10" s="90"/>
      <c r="DI10" s="90"/>
      <c r="DJ10" s="90"/>
      <c r="DK10" s="90"/>
      <c r="DL10" s="90"/>
      <c r="DM10" s="90"/>
      <c r="DN10" s="211"/>
      <c r="DO10" s="212"/>
      <c r="DP10" s="189" t="s">
        <v>72</v>
      </c>
      <c r="DQ10" s="190"/>
      <c r="DR10" s="190"/>
      <c r="DS10" s="190"/>
      <c r="DT10" s="190"/>
      <c r="DU10" s="190"/>
      <c r="DV10" s="190"/>
      <c r="DW10" s="190"/>
      <c r="DX10" s="190"/>
      <c r="DY10" s="190"/>
      <c r="DZ10" s="190"/>
      <c r="EA10" s="190"/>
      <c r="EB10" s="190"/>
      <c r="EC10" s="190"/>
      <c r="ED10" s="190"/>
      <c r="EE10" s="190"/>
      <c r="EF10" s="190"/>
      <c r="EG10" s="190"/>
      <c r="EH10" s="190"/>
      <c r="EI10" s="190"/>
      <c r="EJ10" s="190"/>
      <c r="EK10" s="190"/>
      <c r="EL10" s="190"/>
      <c r="EM10" s="191"/>
      <c r="EN10" s="211"/>
      <c r="EO10" s="212"/>
      <c r="EP10" s="189"/>
      <c r="EQ10" s="190"/>
      <c r="ER10" s="190"/>
      <c r="ES10" s="190"/>
      <c r="ET10" s="190"/>
      <c r="EU10" s="190"/>
      <c r="EV10" s="190"/>
      <c r="EW10" s="190"/>
      <c r="EX10" s="190"/>
      <c r="EY10" s="190"/>
      <c r="EZ10" s="190"/>
      <c r="FA10" s="190"/>
      <c r="FB10" s="190"/>
      <c r="FC10" s="190"/>
      <c r="FD10" s="190"/>
      <c r="FE10" s="190"/>
      <c r="FF10" s="190"/>
      <c r="FG10" s="190"/>
      <c r="FH10" s="190"/>
      <c r="FI10" s="190"/>
      <c r="FJ10" s="190"/>
      <c r="FK10" s="190"/>
      <c r="FL10" s="190"/>
      <c r="FM10" s="191"/>
      <c r="FN10" s="211"/>
      <c r="FO10" s="212"/>
      <c r="FP10" s="189" t="s">
        <v>72</v>
      </c>
      <c r="FQ10" s="190"/>
      <c r="FR10" s="190"/>
      <c r="FS10" s="190"/>
      <c r="FT10" s="190"/>
      <c r="FU10" s="190"/>
      <c r="FV10" s="190"/>
      <c r="FW10" s="190"/>
      <c r="FX10" s="190"/>
      <c r="FY10" s="190"/>
      <c r="FZ10" s="190"/>
      <c r="GA10" s="190"/>
      <c r="GB10" s="190"/>
      <c r="GC10" s="190"/>
      <c r="GD10" s="190"/>
      <c r="GE10" s="190"/>
      <c r="GF10" s="190"/>
      <c r="GG10" s="190"/>
      <c r="GH10" s="190"/>
      <c r="GI10" s="190"/>
      <c r="GJ10" s="190"/>
      <c r="GK10" s="190"/>
      <c r="GL10" s="190"/>
      <c r="GM10" s="191"/>
      <c r="GN10" s="14"/>
    </row>
    <row r="11" spans="2:197" s="40" customFormat="1" ht="8.4499999999999993" customHeight="1" x14ac:dyDescent="0.25">
      <c r="B11" s="37"/>
      <c r="C11" s="38" t="s">
        <v>4</v>
      </c>
      <c r="D11" s="39"/>
      <c r="E11" s="39"/>
      <c r="G11" s="39"/>
      <c r="H11" s="39"/>
      <c r="J11" s="39"/>
      <c r="K11" s="39"/>
      <c r="L11" s="39"/>
      <c r="M11" s="39"/>
      <c r="N11" s="39"/>
      <c r="O11" s="39"/>
      <c r="P11" s="39"/>
      <c r="Q11" s="39"/>
      <c r="R11" s="39"/>
      <c r="S11" s="39"/>
      <c r="T11" s="39"/>
      <c r="U11" s="39"/>
      <c r="V11" s="39"/>
      <c r="W11" s="41"/>
      <c r="X11" s="41"/>
      <c r="Y11" s="41"/>
      <c r="Z11" s="41"/>
      <c r="AA11" s="41"/>
      <c r="AB11" s="41"/>
      <c r="AC11" s="41"/>
      <c r="AD11" s="41"/>
      <c r="AE11" s="41"/>
      <c r="AF11" s="42"/>
      <c r="AH11" s="43"/>
      <c r="AI11" s="39"/>
      <c r="AJ11" s="39"/>
      <c r="AK11" s="39"/>
      <c r="AL11" s="39"/>
      <c r="AM11" s="39"/>
      <c r="AN11" s="39"/>
      <c r="AO11" s="39"/>
      <c r="AP11" s="39"/>
      <c r="AQ11" s="39"/>
      <c r="AR11" s="39"/>
      <c r="AS11" s="39"/>
      <c r="AT11" s="39"/>
      <c r="AU11" s="39"/>
      <c r="AV11" s="39"/>
      <c r="AW11" s="39"/>
      <c r="AZ11" s="184">
        <v>100</v>
      </c>
      <c r="BA11" s="123"/>
      <c r="BB11" s="123"/>
      <c r="BC11" s="123"/>
      <c r="BD11" s="115"/>
      <c r="BE11" s="44" t="s">
        <v>30</v>
      </c>
      <c r="BG11" s="39"/>
      <c r="BH11" s="39"/>
      <c r="BI11" s="39"/>
      <c r="BJ11" s="39"/>
      <c r="BK11" s="39"/>
      <c r="BL11" s="184">
        <v>60</v>
      </c>
      <c r="BM11" s="123"/>
      <c r="BN11" s="123"/>
      <c r="BO11" s="123"/>
      <c r="BP11" s="44" t="s">
        <v>31</v>
      </c>
      <c r="BQ11" s="39"/>
      <c r="BR11" s="39"/>
      <c r="BS11" s="39"/>
      <c r="BT11" s="39"/>
      <c r="BU11" s="44" t="s">
        <v>66</v>
      </c>
      <c r="BV11" s="39"/>
      <c r="BW11" s="41"/>
      <c r="BX11" s="42"/>
      <c r="BY11" s="39"/>
      <c r="BZ11" s="39"/>
      <c r="CA11" s="39"/>
      <c r="CB11" s="39"/>
      <c r="CC11" s="156">
        <f>IF(F29&lt;&gt;"",(90-COUNTBLANK(H20:GE20)/2)*(1/(24*60)),"")</f>
        <v>6.25E-2</v>
      </c>
      <c r="CD11" s="157"/>
      <c r="CE11" s="157"/>
      <c r="CF11" s="157"/>
      <c r="CG11" s="115"/>
      <c r="CH11" s="115"/>
      <c r="CI11" s="44" t="s">
        <v>67</v>
      </c>
      <c r="CJ11" s="39"/>
      <c r="CK11" s="39"/>
      <c r="CL11" s="39"/>
      <c r="CM11" s="39"/>
      <c r="CN11" s="39"/>
      <c r="CP11" s="39"/>
      <c r="CQ11" s="39"/>
      <c r="CR11" s="39"/>
      <c r="CS11" s="39"/>
      <c r="CU11" s="41"/>
      <c r="DN11" s="213"/>
      <c r="DO11" s="214"/>
      <c r="DP11" s="186" t="s">
        <v>70</v>
      </c>
      <c r="DQ11" s="187"/>
      <c r="DR11" s="187"/>
      <c r="DS11" s="187"/>
      <c r="DT11" s="187"/>
      <c r="DU11" s="187"/>
      <c r="DV11" s="187"/>
      <c r="DW11" s="187"/>
      <c r="DX11" s="187"/>
      <c r="DY11" s="187"/>
      <c r="DZ11" s="187"/>
      <c r="EA11" s="187"/>
      <c r="EB11" s="187"/>
      <c r="EC11" s="187"/>
      <c r="ED11" s="187"/>
      <c r="EE11" s="187"/>
      <c r="EF11" s="187"/>
      <c r="EG11" s="187"/>
      <c r="EH11" s="187"/>
      <c r="EI11" s="187"/>
      <c r="EJ11" s="187"/>
      <c r="EK11" s="187"/>
      <c r="EL11" s="187"/>
      <c r="EM11" s="188"/>
      <c r="EN11" s="213"/>
      <c r="EO11" s="214"/>
      <c r="EP11" s="186"/>
      <c r="EQ11" s="187"/>
      <c r="ER11" s="187"/>
      <c r="ES11" s="187"/>
      <c r="ET11" s="187"/>
      <c r="EU11" s="187"/>
      <c r="EV11" s="187"/>
      <c r="EW11" s="187"/>
      <c r="EX11" s="187"/>
      <c r="EY11" s="187"/>
      <c r="EZ11" s="187"/>
      <c r="FA11" s="187"/>
      <c r="FB11" s="187"/>
      <c r="FC11" s="187"/>
      <c r="FD11" s="187"/>
      <c r="FE11" s="187"/>
      <c r="FF11" s="187"/>
      <c r="FG11" s="187"/>
      <c r="FH11" s="187"/>
      <c r="FI11" s="187"/>
      <c r="FJ11" s="187"/>
      <c r="FK11" s="187"/>
      <c r="FL11" s="187"/>
      <c r="FM11" s="188"/>
      <c r="FN11" s="213"/>
      <c r="FO11" s="214"/>
      <c r="FP11" s="186" t="s">
        <v>70</v>
      </c>
      <c r="FQ11" s="187"/>
      <c r="FR11" s="187"/>
      <c r="FS11" s="187"/>
      <c r="FT11" s="187"/>
      <c r="FU11" s="187"/>
      <c r="FV11" s="187"/>
      <c r="FW11" s="187"/>
      <c r="FX11" s="187"/>
      <c r="FY11" s="187"/>
      <c r="FZ11" s="187"/>
      <c r="GA11" s="187"/>
      <c r="GB11" s="187"/>
      <c r="GC11" s="187"/>
      <c r="GD11" s="187"/>
      <c r="GE11" s="187"/>
      <c r="GF11" s="187"/>
      <c r="GG11" s="187"/>
      <c r="GH11" s="187"/>
      <c r="GI11" s="187"/>
      <c r="GJ11" s="187"/>
      <c r="GK11" s="187"/>
      <c r="GL11" s="187"/>
      <c r="GM11" s="188"/>
      <c r="GN11" s="55"/>
    </row>
    <row r="12" spans="2:197" ht="6.95" customHeight="1" thickBot="1" x14ac:dyDescent="0.3">
      <c r="B12" s="15"/>
      <c r="C12" s="5"/>
      <c r="D12" s="5"/>
      <c r="E12" s="124"/>
      <c r="F12" s="124"/>
      <c r="G12" s="93" t="s">
        <v>5</v>
      </c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5"/>
      <c r="CZ12" s="5"/>
      <c r="DA12" s="5"/>
      <c r="DB12" s="5"/>
      <c r="DC12" s="5"/>
      <c r="DD12" s="5"/>
      <c r="DE12" s="5"/>
      <c r="DF12" s="5"/>
      <c r="DG12" s="5"/>
      <c r="DH12" s="5"/>
      <c r="DI12" s="5"/>
      <c r="DJ12" s="5"/>
      <c r="DK12" s="5"/>
      <c r="DL12" s="5"/>
      <c r="DM12" s="5"/>
      <c r="DN12" s="5"/>
      <c r="DO12" s="5"/>
      <c r="DP12" s="5"/>
      <c r="DQ12" s="5"/>
      <c r="DR12" s="5"/>
      <c r="DS12" s="5"/>
      <c r="DT12" s="5"/>
      <c r="DU12" s="5"/>
      <c r="DV12" s="5"/>
      <c r="DW12" s="5"/>
      <c r="DX12" s="5"/>
      <c r="DY12" s="5"/>
      <c r="DZ12" s="5"/>
      <c r="EA12" s="5"/>
      <c r="EB12" s="5"/>
      <c r="EC12" s="5"/>
      <c r="ED12" s="5"/>
      <c r="EE12" s="5"/>
      <c r="EF12" s="5"/>
      <c r="EG12" s="5"/>
      <c r="EH12" s="5"/>
      <c r="EI12" s="5"/>
      <c r="EJ12" s="5"/>
      <c r="EK12" s="5"/>
      <c r="EL12" s="5"/>
      <c r="EM12" s="5"/>
      <c r="EN12" s="5"/>
      <c r="EO12" s="5"/>
      <c r="EP12" s="5"/>
      <c r="EQ12" s="5"/>
      <c r="ER12" s="5"/>
      <c r="GF12" s="185" t="s">
        <v>5</v>
      </c>
      <c r="GG12" s="111"/>
      <c r="GH12" s="111"/>
      <c r="GI12" s="111"/>
      <c r="GJ12" s="89"/>
      <c r="GK12" s="89"/>
      <c r="GL12" s="89"/>
      <c r="GM12" s="92"/>
      <c r="GN12" s="56"/>
      <c r="GO12" s="89"/>
    </row>
    <row r="13" spans="2:197" ht="6" customHeight="1" thickTop="1" x14ac:dyDescent="0.25">
      <c r="B13" s="116">
        <f>E14+30</f>
        <v>240</v>
      </c>
      <c r="C13" s="117"/>
      <c r="D13" s="117"/>
      <c r="E13" s="101"/>
      <c r="F13" s="101"/>
      <c r="G13" s="16"/>
      <c r="H13" s="63" t="str">
        <f t="shared" ref="H13:BS13" si="0">IF(H20&gt;=240,1,"")</f>
        <v/>
      </c>
      <c r="I13" s="64" t="str">
        <f t="shared" si="0"/>
        <v/>
      </c>
      <c r="J13" s="64" t="str">
        <f t="shared" si="0"/>
        <v/>
      </c>
      <c r="K13" s="64" t="str">
        <f t="shared" si="0"/>
        <v/>
      </c>
      <c r="L13" s="64" t="str">
        <f t="shared" si="0"/>
        <v/>
      </c>
      <c r="M13" s="64" t="str">
        <f t="shared" si="0"/>
        <v/>
      </c>
      <c r="N13" s="2" t="str">
        <f t="shared" si="0"/>
        <v/>
      </c>
      <c r="O13" s="2" t="str">
        <f t="shared" si="0"/>
        <v/>
      </c>
      <c r="P13" s="2" t="str">
        <f t="shared" si="0"/>
        <v/>
      </c>
      <c r="Q13" s="3" t="str">
        <f t="shared" si="0"/>
        <v/>
      </c>
      <c r="R13" s="30" t="str">
        <f t="shared" si="0"/>
        <v/>
      </c>
      <c r="S13" s="2" t="str">
        <f t="shared" si="0"/>
        <v/>
      </c>
      <c r="T13" s="2" t="str">
        <f t="shared" si="0"/>
        <v/>
      </c>
      <c r="U13" s="2" t="str">
        <f t="shared" si="0"/>
        <v/>
      </c>
      <c r="V13" s="2" t="str">
        <f t="shared" si="0"/>
        <v/>
      </c>
      <c r="W13" s="2" t="str">
        <f t="shared" si="0"/>
        <v/>
      </c>
      <c r="X13" s="2" t="str">
        <f t="shared" si="0"/>
        <v/>
      </c>
      <c r="Y13" s="2" t="str">
        <f t="shared" si="0"/>
        <v/>
      </c>
      <c r="Z13" s="2" t="str">
        <f t="shared" si="0"/>
        <v/>
      </c>
      <c r="AA13" s="2" t="str">
        <f t="shared" si="0"/>
        <v/>
      </c>
      <c r="AB13" s="30" t="str">
        <f t="shared" si="0"/>
        <v/>
      </c>
      <c r="AC13" s="2" t="str">
        <f t="shared" si="0"/>
        <v/>
      </c>
      <c r="AD13" s="2" t="str">
        <f t="shared" si="0"/>
        <v/>
      </c>
      <c r="AE13" s="2" t="str">
        <f t="shared" si="0"/>
        <v/>
      </c>
      <c r="AF13" s="2" t="str">
        <f t="shared" si="0"/>
        <v/>
      </c>
      <c r="AG13" s="2" t="str">
        <f t="shared" si="0"/>
        <v/>
      </c>
      <c r="AH13" s="2" t="str">
        <f t="shared" si="0"/>
        <v/>
      </c>
      <c r="AI13" s="2" t="str">
        <f t="shared" si="0"/>
        <v/>
      </c>
      <c r="AJ13" s="2" t="str">
        <f t="shared" si="0"/>
        <v/>
      </c>
      <c r="AK13" s="2" t="str">
        <f t="shared" si="0"/>
        <v/>
      </c>
      <c r="AL13" s="30" t="str">
        <f t="shared" si="0"/>
        <v/>
      </c>
      <c r="AM13" s="2" t="str">
        <f t="shared" si="0"/>
        <v/>
      </c>
      <c r="AN13" s="2" t="str">
        <f t="shared" si="0"/>
        <v/>
      </c>
      <c r="AO13" s="2" t="str">
        <f t="shared" si="0"/>
        <v/>
      </c>
      <c r="AP13" s="2" t="str">
        <f t="shared" si="0"/>
        <v/>
      </c>
      <c r="AQ13" s="2" t="str">
        <f t="shared" si="0"/>
        <v/>
      </c>
      <c r="AR13" s="2" t="str">
        <f t="shared" si="0"/>
        <v/>
      </c>
      <c r="AS13" s="2" t="str">
        <f t="shared" si="0"/>
        <v/>
      </c>
      <c r="AT13" s="2" t="str">
        <f t="shared" si="0"/>
        <v/>
      </c>
      <c r="AU13" s="2" t="str">
        <f t="shared" si="0"/>
        <v/>
      </c>
      <c r="AV13" s="80" t="str">
        <f t="shared" si="0"/>
        <v/>
      </c>
      <c r="AW13" s="2" t="str">
        <f t="shared" si="0"/>
        <v/>
      </c>
      <c r="AX13" s="2" t="str">
        <f t="shared" si="0"/>
        <v/>
      </c>
      <c r="AY13" s="2" t="str">
        <f t="shared" si="0"/>
        <v/>
      </c>
      <c r="AZ13" s="2" t="str">
        <f t="shared" si="0"/>
        <v/>
      </c>
      <c r="BA13" s="2" t="str">
        <f t="shared" si="0"/>
        <v/>
      </c>
      <c r="BB13" s="2" t="str">
        <f t="shared" si="0"/>
        <v/>
      </c>
      <c r="BC13" s="2" t="str">
        <f t="shared" si="0"/>
        <v/>
      </c>
      <c r="BD13" s="2" t="str">
        <f t="shared" si="0"/>
        <v/>
      </c>
      <c r="BE13" s="81" t="str">
        <f t="shared" si="0"/>
        <v/>
      </c>
      <c r="BF13" s="80" t="str">
        <f t="shared" si="0"/>
        <v/>
      </c>
      <c r="BG13" s="2" t="str">
        <f t="shared" si="0"/>
        <v/>
      </c>
      <c r="BH13" s="2" t="str">
        <f t="shared" si="0"/>
        <v/>
      </c>
      <c r="BI13" s="2" t="str">
        <f t="shared" si="0"/>
        <v/>
      </c>
      <c r="BJ13" s="2" t="str">
        <f t="shared" si="0"/>
        <v/>
      </c>
      <c r="BK13" s="2" t="str">
        <f t="shared" si="0"/>
        <v/>
      </c>
      <c r="BL13" s="2" t="str">
        <f t="shared" si="0"/>
        <v/>
      </c>
      <c r="BM13" s="2" t="str">
        <f t="shared" si="0"/>
        <v/>
      </c>
      <c r="BN13" s="2" t="str">
        <f t="shared" si="0"/>
        <v/>
      </c>
      <c r="BO13" s="81" t="str">
        <f t="shared" si="0"/>
        <v/>
      </c>
      <c r="BP13" s="80" t="str">
        <f t="shared" si="0"/>
        <v/>
      </c>
      <c r="BQ13" s="2" t="str">
        <f t="shared" si="0"/>
        <v/>
      </c>
      <c r="BR13" s="2" t="str">
        <f t="shared" si="0"/>
        <v/>
      </c>
      <c r="BS13" s="2" t="str">
        <f t="shared" si="0"/>
        <v/>
      </c>
      <c r="BT13" s="2" t="str">
        <f t="shared" ref="BT13:EE13" si="1">IF(BT20&gt;=240,1,"")</f>
        <v/>
      </c>
      <c r="BU13" s="2" t="str">
        <f t="shared" si="1"/>
        <v/>
      </c>
      <c r="BV13" s="2" t="str">
        <f t="shared" si="1"/>
        <v/>
      </c>
      <c r="BW13" s="2" t="str">
        <f t="shared" si="1"/>
        <v/>
      </c>
      <c r="BX13" s="2" t="str">
        <f t="shared" si="1"/>
        <v/>
      </c>
      <c r="BY13" s="81" t="str">
        <f t="shared" si="1"/>
        <v/>
      </c>
      <c r="BZ13" s="80" t="str">
        <f t="shared" si="1"/>
        <v/>
      </c>
      <c r="CA13" s="2" t="str">
        <f t="shared" si="1"/>
        <v/>
      </c>
      <c r="CB13" s="2" t="str">
        <f t="shared" si="1"/>
        <v/>
      </c>
      <c r="CC13" s="2" t="str">
        <f t="shared" si="1"/>
        <v/>
      </c>
      <c r="CD13" s="2" t="str">
        <f t="shared" si="1"/>
        <v/>
      </c>
      <c r="CE13" s="2" t="str">
        <f t="shared" si="1"/>
        <v/>
      </c>
      <c r="CF13" s="2" t="str">
        <f t="shared" si="1"/>
        <v/>
      </c>
      <c r="CG13" s="2" t="str">
        <f t="shared" si="1"/>
        <v/>
      </c>
      <c r="CH13" s="2" t="str">
        <f t="shared" si="1"/>
        <v/>
      </c>
      <c r="CI13" s="81" t="str">
        <f t="shared" si="1"/>
        <v/>
      </c>
      <c r="CJ13" s="80" t="str">
        <f t="shared" si="1"/>
        <v/>
      </c>
      <c r="CK13" s="2" t="str">
        <f t="shared" si="1"/>
        <v/>
      </c>
      <c r="CL13" s="2" t="str">
        <f t="shared" si="1"/>
        <v/>
      </c>
      <c r="CM13" s="2" t="str">
        <f t="shared" si="1"/>
        <v/>
      </c>
      <c r="CN13" s="2" t="str">
        <f t="shared" si="1"/>
        <v/>
      </c>
      <c r="CO13" s="2" t="str">
        <f t="shared" si="1"/>
        <v/>
      </c>
      <c r="CP13" s="2" t="str">
        <f t="shared" si="1"/>
        <v/>
      </c>
      <c r="CQ13" s="2" t="str">
        <f t="shared" si="1"/>
        <v/>
      </c>
      <c r="CR13" s="2" t="str">
        <f t="shared" si="1"/>
        <v/>
      </c>
      <c r="CS13" s="81" t="str">
        <f t="shared" si="1"/>
        <v/>
      </c>
      <c r="CT13" s="80" t="str">
        <f t="shared" si="1"/>
        <v/>
      </c>
      <c r="CU13" s="2" t="str">
        <f t="shared" si="1"/>
        <v/>
      </c>
      <c r="CV13" s="2" t="str">
        <f t="shared" si="1"/>
        <v/>
      </c>
      <c r="CW13" s="2" t="str">
        <f t="shared" si="1"/>
        <v/>
      </c>
      <c r="CX13" s="2" t="str">
        <f t="shared" si="1"/>
        <v/>
      </c>
      <c r="CY13" s="2" t="str">
        <f t="shared" si="1"/>
        <v/>
      </c>
      <c r="CZ13" s="2" t="str">
        <f t="shared" si="1"/>
        <v/>
      </c>
      <c r="DA13" s="2" t="str">
        <f t="shared" si="1"/>
        <v/>
      </c>
      <c r="DB13" s="2" t="str">
        <f t="shared" si="1"/>
        <v/>
      </c>
      <c r="DC13" s="81" t="str">
        <f t="shared" si="1"/>
        <v/>
      </c>
      <c r="DD13" s="80" t="str">
        <f t="shared" si="1"/>
        <v/>
      </c>
      <c r="DE13" s="2" t="str">
        <f t="shared" si="1"/>
        <v/>
      </c>
      <c r="DF13" s="2" t="str">
        <f t="shared" si="1"/>
        <v/>
      </c>
      <c r="DG13" s="2" t="str">
        <f t="shared" si="1"/>
        <v/>
      </c>
      <c r="DH13" s="2" t="str">
        <f t="shared" si="1"/>
        <v/>
      </c>
      <c r="DI13" s="2" t="str">
        <f t="shared" si="1"/>
        <v/>
      </c>
      <c r="DJ13" s="2" t="str">
        <f t="shared" si="1"/>
        <v/>
      </c>
      <c r="DK13" s="2" t="str">
        <f t="shared" si="1"/>
        <v/>
      </c>
      <c r="DL13" s="2" t="str">
        <f t="shared" si="1"/>
        <v/>
      </c>
      <c r="DM13" s="81" t="str">
        <f t="shared" si="1"/>
        <v/>
      </c>
      <c r="DN13" s="80" t="str">
        <f t="shared" si="1"/>
        <v/>
      </c>
      <c r="DO13" s="2" t="str">
        <f t="shared" si="1"/>
        <v/>
      </c>
      <c r="DP13" s="2" t="str">
        <f t="shared" si="1"/>
        <v/>
      </c>
      <c r="DQ13" s="2" t="str">
        <f t="shared" si="1"/>
        <v/>
      </c>
      <c r="DR13" s="2" t="str">
        <f t="shared" si="1"/>
        <v/>
      </c>
      <c r="DS13" s="2" t="str">
        <f t="shared" si="1"/>
        <v/>
      </c>
      <c r="DT13" s="2" t="str">
        <f t="shared" si="1"/>
        <v/>
      </c>
      <c r="DU13" s="2" t="str">
        <f t="shared" si="1"/>
        <v/>
      </c>
      <c r="DV13" s="2" t="str">
        <f t="shared" si="1"/>
        <v/>
      </c>
      <c r="DW13" s="81" t="str">
        <f t="shared" si="1"/>
        <v/>
      </c>
      <c r="DX13" s="80" t="str">
        <f t="shared" si="1"/>
        <v/>
      </c>
      <c r="DY13" s="2" t="str">
        <f t="shared" si="1"/>
        <v/>
      </c>
      <c r="DZ13" s="2" t="str">
        <f t="shared" si="1"/>
        <v/>
      </c>
      <c r="EA13" s="2" t="str">
        <f t="shared" si="1"/>
        <v/>
      </c>
      <c r="EB13" s="2" t="str">
        <f t="shared" si="1"/>
        <v/>
      </c>
      <c r="EC13" s="2" t="str">
        <f t="shared" si="1"/>
        <v/>
      </c>
      <c r="ED13" s="2" t="str">
        <f t="shared" si="1"/>
        <v/>
      </c>
      <c r="EE13" s="2" t="str">
        <f t="shared" si="1"/>
        <v/>
      </c>
      <c r="EF13" s="2" t="str">
        <f t="shared" ref="EF13:GE13" si="2">IF(EF20&gt;=240,1,"")</f>
        <v/>
      </c>
      <c r="EG13" s="81" t="str">
        <f t="shared" si="2"/>
        <v/>
      </c>
      <c r="EH13" s="80" t="str">
        <f t="shared" si="2"/>
        <v/>
      </c>
      <c r="EI13" s="2" t="str">
        <f t="shared" si="2"/>
        <v/>
      </c>
      <c r="EJ13" s="2" t="str">
        <f t="shared" si="2"/>
        <v/>
      </c>
      <c r="EK13" s="2" t="str">
        <f t="shared" si="2"/>
        <v/>
      </c>
      <c r="EL13" s="2" t="str">
        <f t="shared" si="2"/>
        <v/>
      </c>
      <c r="EM13" s="2" t="str">
        <f t="shared" si="2"/>
        <v/>
      </c>
      <c r="EN13" s="2" t="str">
        <f t="shared" si="2"/>
        <v/>
      </c>
      <c r="EO13" s="2" t="str">
        <f t="shared" si="2"/>
        <v/>
      </c>
      <c r="EP13" s="2" t="str">
        <f t="shared" si="2"/>
        <v/>
      </c>
      <c r="EQ13" s="81" t="str">
        <f t="shared" si="2"/>
        <v/>
      </c>
      <c r="ER13" s="80" t="str">
        <f t="shared" si="2"/>
        <v/>
      </c>
      <c r="ES13" s="2" t="str">
        <f t="shared" si="2"/>
        <v/>
      </c>
      <c r="ET13" s="2" t="str">
        <f t="shared" si="2"/>
        <v/>
      </c>
      <c r="EU13" s="2" t="str">
        <f t="shared" si="2"/>
        <v/>
      </c>
      <c r="EV13" s="2" t="str">
        <f t="shared" si="2"/>
        <v/>
      </c>
      <c r="EW13" s="2" t="str">
        <f t="shared" si="2"/>
        <v/>
      </c>
      <c r="EX13" s="2" t="str">
        <f t="shared" si="2"/>
        <v/>
      </c>
      <c r="EY13" s="2" t="str">
        <f t="shared" si="2"/>
        <v/>
      </c>
      <c r="EZ13" s="2" t="str">
        <f t="shared" si="2"/>
        <v/>
      </c>
      <c r="FA13" s="81" t="str">
        <f t="shared" si="2"/>
        <v/>
      </c>
      <c r="FB13" s="80" t="str">
        <f t="shared" si="2"/>
        <v/>
      </c>
      <c r="FC13" s="2" t="str">
        <f t="shared" si="2"/>
        <v/>
      </c>
      <c r="FD13" s="2" t="str">
        <f t="shared" si="2"/>
        <v/>
      </c>
      <c r="FE13" s="2" t="str">
        <f t="shared" si="2"/>
        <v/>
      </c>
      <c r="FF13" s="2" t="str">
        <f t="shared" si="2"/>
        <v/>
      </c>
      <c r="FG13" s="2" t="str">
        <f t="shared" si="2"/>
        <v/>
      </c>
      <c r="FH13" s="2" t="str">
        <f t="shared" si="2"/>
        <v/>
      </c>
      <c r="FI13" s="2" t="str">
        <f t="shared" si="2"/>
        <v/>
      </c>
      <c r="FJ13" s="2" t="str">
        <f t="shared" si="2"/>
        <v/>
      </c>
      <c r="FK13" s="81" t="str">
        <f t="shared" si="2"/>
        <v/>
      </c>
      <c r="FL13" s="80" t="str">
        <f t="shared" si="2"/>
        <v/>
      </c>
      <c r="FM13" s="2" t="str">
        <f t="shared" si="2"/>
        <v/>
      </c>
      <c r="FN13" s="2" t="str">
        <f t="shared" si="2"/>
        <v/>
      </c>
      <c r="FO13" s="2" t="str">
        <f t="shared" si="2"/>
        <v/>
      </c>
      <c r="FP13" s="2" t="str">
        <f t="shared" si="2"/>
        <v/>
      </c>
      <c r="FQ13" s="2" t="str">
        <f t="shared" si="2"/>
        <v/>
      </c>
      <c r="FR13" s="2" t="str">
        <f t="shared" si="2"/>
        <v/>
      </c>
      <c r="FS13" s="2" t="str">
        <f t="shared" si="2"/>
        <v/>
      </c>
      <c r="FT13" s="2" t="str">
        <f t="shared" si="2"/>
        <v/>
      </c>
      <c r="FU13" s="81" t="str">
        <f t="shared" si="2"/>
        <v/>
      </c>
      <c r="FV13" s="80" t="str">
        <f t="shared" si="2"/>
        <v/>
      </c>
      <c r="FW13" s="2" t="str">
        <f t="shared" si="2"/>
        <v/>
      </c>
      <c r="FX13" s="2" t="str">
        <f t="shared" si="2"/>
        <v/>
      </c>
      <c r="FY13" s="2" t="str">
        <f t="shared" si="2"/>
        <v/>
      </c>
      <c r="FZ13" s="2" t="str">
        <f t="shared" si="2"/>
        <v/>
      </c>
      <c r="GA13" s="2" t="str">
        <f t="shared" si="2"/>
        <v/>
      </c>
      <c r="GB13" s="2" t="str">
        <f t="shared" si="2"/>
        <v/>
      </c>
      <c r="GC13" s="2" t="str">
        <f t="shared" si="2"/>
        <v/>
      </c>
      <c r="GD13" s="2" t="str">
        <f t="shared" si="2"/>
        <v/>
      </c>
      <c r="GE13" s="85" t="str">
        <f t="shared" si="2"/>
        <v/>
      </c>
      <c r="GF13" s="82"/>
      <c r="GG13" s="114">
        <f t="shared" ref="GG13:GG18" si="3">GG14+30</f>
        <v>240</v>
      </c>
      <c r="GH13" s="114"/>
      <c r="GI13" s="115"/>
      <c r="GJ13" s="90"/>
      <c r="GK13" s="90"/>
      <c r="GL13" s="90"/>
      <c r="GM13" s="87"/>
      <c r="GN13" s="57"/>
      <c r="GO13" s="90"/>
    </row>
    <row r="14" spans="2:197" ht="6" customHeight="1" x14ac:dyDescent="0.25">
      <c r="B14" s="116">
        <f t="shared" ref="B14:B19" si="4">B15+30</f>
        <v>210</v>
      </c>
      <c r="C14" s="117"/>
      <c r="D14" s="117"/>
      <c r="E14" s="101">
        <f t="shared" ref="E14:E19" si="5">E15+30</f>
        <v>210</v>
      </c>
      <c r="F14" s="101"/>
      <c r="G14" s="18"/>
      <c r="H14" s="63" t="str">
        <f t="shared" ref="H14:BS14" si="6">IF(H20&gt;=210,1,"")</f>
        <v/>
      </c>
      <c r="I14" s="64" t="str">
        <f t="shared" si="6"/>
        <v/>
      </c>
      <c r="J14" s="64" t="str">
        <f t="shared" si="6"/>
        <v/>
      </c>
      <c r="K14" s="64" t="str">
        <f t="shared" si="6"/>
        <v/>
      </c>
      <c r="L14" s="64" t="str">
        <f t="shared" si="6"/>
        <v/>
      </c>
      <c r="M14" s="64" t="str">
        <f t="shared" si="6"/>
        <v/>
      </c>
      <c r="N14" s="2" t="str">
        <f t="shared" si="6"/>
        <v/>
      </c>
      <c r="O14" s="2" t="str">
        <f t="shared" si="6"/>
        <v/>
      </c>
      <c r="P14" s="2" t="str">
        <f t="shared" si="6"/>
        <v/>
      </c>
      <c r="Q14" s="3" t="str">
        <f t="shared" si="6"/>
        <v/>
      </c>
      <c r="R14" s="30" t="str">
        <f t="shared" si="6"/>
        <v/>
      </c>
      <c r="S14" s="2" t="str">
        <f t="shared" si="6"/>
        <v/>
      </c>
      <c r="T14" s="2" t="str">
        <f t="shared" si="6"/>
        <v/>
      </c>
      <c r="U14" s="2" t="str">
        <f t="shared" si="6"/>
        <v/>
      </c>
      <c r="V14" s="2" t="str">
        <f t="shared" si="6"/>
        <v/>
      </c>
      <c r="W14" s="2" t="str">
        <f t="shared" si="6"/>
        <v/>
      </c>
      <c r="X14" s="2" t="str">
        <f t="shared" si="6"/>
        <v/>
      </c>
      <c r="Y14" s="2" t="str">
        <f t="shared" si="6"/>
        <v/>
      </c>
      <c r="Z14" s="2" t="str">
        <f t="shared" si="6"/>
        <v/>
      </c>
      <c r="AA14" s="2" t="str">
        <f t="shared" si="6"/>
        <v/>
      </c>
      <c r="AB14" s="30" t="str">
        <f t="shared" si="6"/>
        <v/>
      </c>
      <c r="AC14" s="2" t="str">
        <f t="shared" si="6"/>
        <v/>
      </c>
      <c r="AD14" s="2" t="str">
        <f t="shared" si="6"/>
        <v/>
      </c>
      <c r="AE14" s="2" t="str">
        <f t="shared" si="6"/>
        <v/>
      </c>
      <c r="AF14" s="2" t="str">
        <f t="shared" si="6"/>
        <v/>
      </c>
      <c r="AG14" s="2" t="str">
        <f t="shared" si="6"/>
        <v/>
      </c>
      <c r="AH14" s="2" t="str">
        <f t="shared" si="6"/>
        <v/>
      </c>
      <c r="AI14" s="2" t="str">
        <f t="shared" si="6"/>
        <v/>
      </c>
      <c r="AJ14" s="2" t="str">
        <f t="shared" si="6"/>
        <v/>
      </c>
      <c r="AK14" s="2" t="str">
        <f t="shared" si="6"/>
        <v/>
      </c>
      <c r="AL14" s="30" t="str">
        <f t="shared" si="6"/>
        <v/>
      </c>
      <c r="AM14" s="2" t="str">
        <f t="shared" si="6"/>
        <v/>
      </c>
      <c r="AN14" s="2" t="str">
        <f t="shared" si="6"/>
        <v/>
      </c>
      <c r="AO14" s="2" t="str">
        <f t="shared" si="6"/>
        <v/>
      </c>
      <c r="AP14" s="2" t="str">
        <f t="shared" si="6"/>
        <v/>
      </c>
      <c r="AQ14" s="2" t="str">
        <f t="shared" si="6"/>
        <v/>
      </c>
      <c r="AR14" s="2" t="str">
        <f t="shared" si="6"/>
        <v/>
      </c>
      <c r="AS14" s="2" t="str">
        <f t="shared" si="6"/>
        <v/>
      </c>
      <c r="AT14" s="2" t="str">
        <f t="shared" si="6"/>
        <v/>
      </c>
      <c r="AU14" s="2" t="str">
        <f t="shared" si="6"/>
        <v/>
      </c>
      <c r="AV14" s="80" t="str">
        <f t="shared" si="6"/>
        <v/>
      </c>
      <c r="AW14" s="2" t="str">
        <f t="shared" si="6"/>
        <v/>
      </c>
      <c r="AX14" s="2" t="str">
        <f t="shared" si="6"/>
        <v/>
      </c>
      <c r="AY14" s="2" t="str">
        <f t="shared" si="6"/>
        <v/>
      </c>
      <c r="AZ14" s="2" t="str">
        <f t="shared" si="6"/>
        <v/>
      </c>
      <c r="BA14" s="2" t="str">
        <f t="shared" si="6"/>
        <v/>
      </c>
      <c r="BB14" s="2" t="str">
        <f t="shared" si="6"/>
        <v/>
      </c>
      <c r="BC14" s="2" t="str">
        <f t="shared" si="6"/>
        <v/>
      </c>
      <c r="BD14" s="2" t="str">
        <f t="shared" si="6"/>
        <v/>
      </c>
      <c r="BE14" s="81" t="str">
        <f t="shared" si="6"/>
        <v/>
      </c>
      <c r="BF14" s="80" t="str">
        <f t="shared" si="6"/>
        <v/>
      </c>
      <c r="BG14" s="2" t="str">
        <f t="shared" si="6"/>
        <v/>
      </c>
      <c r="BH14" s="2" t="str">
        <f t="shared" si="6"/>
        <v/>
      </c>
      <c r="BI14" s="2" t="str">
        <f t="shared" si="6"/>
        <v/>
      </c>
      <c r="BJ14" s="2" t="str">
        <f t="shared" si="6"/>
        <v/>
      </c>
      <c r="BK14" s="2" t="str">
        <f t="shared" si="6"/>
        <v/>
      </c>
      <c r="BL14" s="2" t="str">
        <f t="shared" si="6"/>
        <v/>
      </c>
      <c r="BM14" s="2" t="str">
        <f t="shared" si="6"/>
        <v/>
      </c>
      <c r="BN14" s="2" t="str">
        <f t="shared" si="6"/>
        <v/>
      </c>
      <c r="BO14" s="81" t="str">
        <f t="shared" si="6"/>
        <v/>
      </c>
      <c r="BP14" s="80" t="str">
        <f t="shared" si="6"/>
        <v/>
      </c>
      <c r="BQ14" s="2" t="str">
        <f t="shared" si="6"/>
        <v/>
      </c>
      <c r="BR14" s="2" t="str">
        <f t="shared" si="6"/>
        <v/>
      </c>
      <c r="BS14" s="2" t="str">
        <f t="shared" si="6"/>
        <v/>
      </c>
      <c r="BT14" s="2" t="str">
        <f t="shared" ref="BT14:EE14" si="7">IF(BT20&gt;=210,1,"")</f>
        <v/>
      </c>
      <c r="BU14" s="2" t="str">
        <f t="shared" si="7"/>
        <v/>
      </c>
      <c r="BV14" s="2" t="str">
        <f t="shared" si="7"/>
        <v/>
      </c>
      <c r="BW14" s="2" t="str">
        <f t="shared" si="7"/>
        <v/>
      </c>
      <c r="BX14" s="2" t="str">
        <f t="shared" si="7"/>
        <v/>
      </c>
      <c r="BY14" s="81" t="str">
        <f t="shared" si="7"/>
        <v/>
      </c>
      <c r="BZ14" s="80" t="str">
        <f t="shared" si="7"/>
        <v/>
      </c>
      <c r="CA14" s="2" t="str">
        <f t="shared" si="7"/>
        <v/>
      </c>
      <c r="CB14" s="2" t="str">
        <f t="shared" si="7"/>
        <v/>
      </c>
      <c r="CC14" s="2" t="str">
        <f t="shared" si="7"/>
        <v/>
      </c>
      <c r="CD14" s="2" t="str">
        <f t="shared" si="7"/>
        <v/>
      </c>
      <c r="CE14" s="2" t="str">
        <f t="shared" si="7"/>
        <v/>
      </c>
      <c r="CF14" s="2" t="str">
        <f t="shared" si="7"/>
        <v/>
      </c>
      <c r="CG14" s="2" t="str">
        <f t="shared" si="7"/>
        <v/>
      </c>
      <c r="CH14" s="2" t="str">
        <f t="shared" si="7"/>
        <v/>
      </c>
      <c r="CI14" s="81" t="str">
        <f t="shared" si="7"/>
        <v/>
      </c>
      <c r="CJ14" s="80" t="str">
        <f t="shared" si="7"/>
        <v/>
      </c>
      <c r="CK14" s="2" t="str">
        <f t="shared" si="7"/>
        <v/>
      </c>
      <c r="CL14" s="2" t="str">
        <f t="shared" si="7"/>
        <v/>
      </c>
      <c r="CM14" s="2" t="str">
        <f t="shared" si="7"/>
        <v/>
      </c>
      <c r="CN14" s="2" t="str">
        <f t="shared" si="7"/>
        <v/>
      </c>
      <c r="CO14" s="2" t="str">
        <f t="shared" si="7"/>
        <v/>
      </c>
      <c r="CP14" s="2" t="str">
        <f t="shared" si="7"/>
        <v/>
      </c>
      <c r="CQ14" s="2" t="str">
        <f t="shared" si="7"/>
        <v/>
      </c>
      <c r="CR14" s="2" t="str">
        <f t="shared" si="7"/>
        <v/>
      </c>
      <c r="CS14" s="81" t="str">
        <f t="shared" si="7"/>
        <v/>
      </c>
      <c r="CT14" s="80" t="str">
        <f t="shared" si="7"/>
        <v/>
      </c>
      <c r="CU14" s="2" t="str">
        <f t="shared" si="7"/>
        <v/>
      </c>
      <c r="CV14" s="2" t="str">
        <f t="shared" si="7"/>
        <v/>
      </c>
      <c r="CW14" s="2" t="str">
        <f t="shared" si="7"/>
        <v/>
      </c>
      <c r="CX14" s="2" t="str">
        <f t="shared" si="7"/>
        <v/>
      </c>
      <c r="CY14" s="2" t="str">
        <f t="shared" si="7"/>
        <v/>
      </c>
      <c r="CZ14" s="2" t="str">
        <f t="shared" si="7"/>
        <v/>
      </c>
      <c r="DA14" s="2" t="str">
        <f t="shared" si="7"/>
        <v/>
      </c>
      <c r="DB14" s="2" t="str">
        <f t="shared" si="7"/>
        <v/>
      </c>
      <c r="DC14" s="81" t="str">
        <f t="shared" si="7"/>
        <v/>
      </c>
      <c r="DD14" s="80" t="str">
        <f t="shared" si="7"/>
        <v/>
      </c>
      <c r="DE14" s="2" t="str">
        <f t="shared" si="7"/>
        <v/>
      </c>
      <c r="DF14" s="2" t="str">
        <f t="shared" si="7"/>
        <v/>
      </c>
      <c r="DG14" s="2" t="str">
        <f t="shared" si="7"/>
        <v/>
      </c>
      <c r="DH14" s="2" t="str">
        <f t="shared" si="7"/>
        <v/>
      </c>
      <c r="DI14" s="2" t="str">
        <f t="shared" si="7"/>
        <v/>
      </c>
      <c r="DJ14" s="2">
        <f t="shared" si="7"/>
        <v>1</v>
      </c>
      <c r="DK14" s="2" t="str">
        <f t="shared" si="7"/>
        <v/>
      </c>
      <c r="DL14" s="2" t="str">
        <f t="shared" si="7"/>
        <v/>
      </c>
      <c r="DM14" s="81" t="str">
        <f t="shared" si="7"/>
        <v/>
      </c>
      <c r="DN14" s="80" t="str">
        <f t="shared" si="7"/>
        <v/>
      </c>
      <c r="DO14" s="2" t="str">
        <f t="shared" si="7"/>
        <v/>
      </c>
      <c r="DP14" s="2" t="str">
        <f t="shared" si="7"/>
        <v/>
      </c>
      <c r="DQ14" s="2" t="str">
        <f t="shared" si="7"/>
        <v/>
      </c>
      <c r="DR14" s="2" t="str">
        <f t="shared" si="7"/>
        <v/>
      </c>
      <c r="DS14" s="2" t="str">
        <f t="shared" si="7"/>
        <v/>
      </c>
      <c r="DT14" s="2" t="str">
        <f t="shared" si="7"/>
        <v/>
      </c>
      <c r="DU14" s="2" t="str">
        <f t="shared" si="7"/>
        <v/>
      </c>
      <c r="DV14" s="2" t="str">
        <f t="shared" si="7"/>
        <v/>
      </c>
      <c r="DW14" s="81" t="str">
        <f t="shared" si="7"/>
        <v/>
      </c>
      <c r="DX14" s="80" t="str">
        <f t="shared" si="7"/>
        <v/>
      </c>
      <c r="DY14" s="2" t="str">
        <f t="shared" si="7"/>
        <v/>
      </c>
      <c r="DZ14" s="2" t="str">
        <f t="shared" si="7"/>
        <v/>
      </c>
      <c r="EA14" s="2" t="str">
        <f t="shared" si="7"/>
        <v/>
      </c>
      <c r="EB14" s="2" t="str">
        <f t="shared" si="7"/>
        <v/>
      </c>
      <c r="EC14" s="2" t="str">
        <f t="shared" si="7"/>
        <v/>
      </c>
      <c r="ED14" s="2" t="str">
        <f t="shared" si="7"/>
        <v/>
      </c>
      <c r="EE14" s="2" t="str">
        <f t="shared" si="7"/>
        <v/>
      </c>
      <c r="EF14" s="2" t="str">
        <f t="shared" ref="EF14:GE14" si="8">IF(EF20&gt;=210,1,"")</f>
        <v/>
      </c>
      <c r="EG14" s="81" t="str">
        <f t="shared" si="8"/>
        <v/>
      </c>
      <c r="EH14" s="80" t="str">
        <f t="shared" si="8"/>
        <v/>
      </c>
      <c r="EI14" s="2" t="str">
        <f t="shared" si="8"/>
        <v/>
      </c>
      <c r="EJ14" s="2" t="str">
        <f t="shared" si="8"/>
        <v/>
      </c>
      <c r="EK14" s="2" t="str">
        <f t="shared" si="8"/>
        <v/>
      </c>
      <c r="EL14" s="2" t="str">
        <f t="shared" si="8"/>
        <v/>
      </c>
      <c r="EM14" s="2" t="str">
        <f t="shared" si="8"/>
        <v/>
      </c>
      <c r="EN14" s="2" t="str">
        <f t="shared" si="8"/>
        <v/>
      </c>
      <c r="EO14" s="2" t="str">
        <f t="shared" si="8"/>
        <v/>
      </c>
      <c r="EP14" s="2" t="str">
        <f t="shared" si="8"/>
        <v/>
      </c>
      <c r="EQ14" s="81" t="str">
        <f t="shared" si="8"/>
        <v/>
      </c>
      <c r="ER14" s="80" t="str">
        <f t="shared" si="8"/>
        <v/>
      </c>
      <c r="ES14" s="2" t="str">
        <f t="shared" si="8"/>
        <v/>
      </c>
      <c r="ET14" s="2" t="str">
        <f t="shared" si="8"/>
        <v/>
      </c>
      <c r="EU14" s="2" t="str">
        <f t="shared" si="8"/>
        <v/>
      </c>
      <c r="EV14" s="2" t="str">
        <f t="shared" si="8"/>
        <v/>
      </c>
      <c r="EW14" s="2" t="str">
        <f t="shared" si="8"/>
        <v/>
      </c>
      <c r="EX14" s="2" t="str">
        <f t="shared" si="8"/>
        <v/>
      </c>
      <c r="EY14" s="2" t="str">
        <f t="shared" si="8"/>
        <v/>
      </c>
      <c r="EZ14" s="2" t="str">
        <f t="shared" si="8"/>
        <v/>
      </c>
      <c r="FA14" s="81" t="str">
        <f t="shared" si="8"/>
        <v/>
      </c>
      <c r="FB14" s="80" t="str">
        <f t="shared" si="8"/>
        <v/>
      </c>
      <c r="FC14" s="2" t="str">
        <f t="shared" si="8"/>
        <v/>
      </c>
      <c r="FD14" s="2" t="str">
        <f t="shared" si="8"/>
        <v/>
      </c>
      <c r="FE14" s="2" t="str">
        <f t="shared" si="8"/>
        <v/>
      </c>
      <c r="FF14" s="2" t="str">
        <f t="shared" si="8"/>
        <v/>
      </c>
      <c r="FG14" s="2" t="str">
        <f t="shared" si="8"/>
        <v/>
      </c>
      <c r="FH14" s="2" t="str">
        <f t="shared" si="8"/>
        <v/>
      </c>
      <c r="FI14" s="2" t="str">
        <f t="shared" si="8"/>
        <v/>
      </c>
      <c r="FJ14" s="2" t="str">
        <f t="shared" si="8"/>
        <v/>
      </c>
      <c r="FK14" s="81" t="str">
        <f t="shared" si="8"/>
        <v/>
      </c>
      <c r="FL14" s="80" t="str">
        <f t="shared" si="8"/>
        <v/>
      </c>
      <c r="FM14" s="2" t="str">
        <f t="shared" si="8"/>
        <v/>
      </c>
      <c r="FN14" s="2" t="str">
        <f t="shared" si="8"/>
        <v/>
      </c>
      <c r="FO14" s="2" t="str">
        <f t="shared" si="8"/>
        <v/>
      </c>
      <c r="FP14" s="2" t="str">
        <f t="shared" si="8"/>
        <v/>
      </c>
      <c r="FQ14" s="2" t="str">
        <f t="shared" si="8"/>
        <v/>
      </c>
      <c r="FR14" s="2" t="str">
        <f t="shared" si="8"/>
        <v/>
      </c>
      <c r="FS14" s="2" t="str">
        <f t="shared" si="8"/>
        <v/>
      </c>
      <c r="FT14" s="2" t="str">
        <f t="shared" si="8"/>
        <v/>
      </c>
      <c r="FU14" s="81" t="str">
        <f t="shared" si="8"/>
        <v/>
      </c>
      <c r="FV14" s="80" t="str">
        <f t="shared" si="8"/>
        <v/>
      </c>
      <c r="FW14" s="2" t="str">
        <f t="shared" si="8"/>
        <v/>
      </c>
      <c r="FX14" s="2" t="str">
        <f t="shared" si="8"/>
        <v/>
      </c>
      <c r="FY14" s="2" t="str">
        <f t="shared" si="8"/>
        <v/>
      </c>
      <c r="FZ14" s="2" t="str">
        <f t="shared" si="8"/>
        <v/>
      </c>
      <c r="GA14" s="2" t="str">
        <f t="shared" si="8"/>
        <v/>
      </c>
      <c r="GB14" s="2" t="str">
        <f t="shared" si="8"/>
        <v/>
      </c>
      <c r="GC14" s="2" t="str">
        <f t="shared" si="8"/>
        <v/>
      </c>
      <c r="GD14" s="2" t="str">
        <f t="shared" si="8"/>
        <v/>
      </c>
      <c r="GE14" s="85" t="str">
        <f t="shared" si="8"/>
        <v/>
      </c>
      <c r="GF14" s="83"/>
      <c r="GG14" s="114">
        <f t="shared" si="3"/>
        <v>210</v>
      </c>
      <c r="GH14" s="114"/>
      <c r="GI14" s="115"/>
      <c r="GJ14" s="90"/>
      <c r="GK14" s="90"/>
      <c r="GL14" s="90"/>
      <c r="GM14" s="87"/>
      <c r="GN14" s="57"/>
      <c r="GO14" s="90"/>
    </row>
    <row r="15" spans="2:197" ht="6" customHeight="1" x14ac:dyDescent="0.25">
      <c r="B15" s="116">
        <f t="shared" si="4"/>
        <v>180</v>
      </c>
      <c r="C15" s="117"/>
      <c r="D15" s="117"/>
      <c r="E15" s="101">
        <f t="shared" si="5"/>
        <v>180</v>
      </c>
      <c r="F15" s="101"/>
      <c r="G15" s="18"/>
      <c r="H15" s="63" t="str">
        <f t="shared" ref="H15:BS15" si="9">IF(H20&gt;=180,1,"")</f>
        <v/>
      </c>
      <c r="I15" s="64" t="str">
        <f t="shared" si="9"/>
        <v/>
      </c>
      <c r="J15" s="64" t="str">
        <f t="shared" si="9"/>
        <v/>
      </c>
      <c r="K15" s="64" t="str">
        <f t="shared" si="9"/>
        <v/>
      </c>
      <c r="L15" s="64" t="str">
        <f t="shared" si="9"/>
        <v/>
      </c>
      <c r="M15" s="64" t="str">
        <f t="shared" si="9"/>
        <v/>
      </c>
      <c r="N15" s="2" t="str">
        <f t="shared" si="9"/>
        <v/>
      </c>
      <c r="O15" s="2" t="str">
        <f t="shared" si="9"/>
        <v/>
      </c>
      <c r="P15" s="2" t="str">
        <f t="shared" si="9"/>
        <v/>
      </c>
      <c r="Q15" s="3" t="str">
        <f t="shared" si="9"/>
        <v/>
      </c>
      <c r="R15" s="30" t="str">
        <f t="shared" si="9"/>
        <v/>
      </c>
      <c r="S15" s="2" t="str">
        <f t="shared" si="9"/>
        <v/>
      </c>
      <c r="T15" s="2" t="str">
        <f t="shared" si="9"/>
        <v/>
      </c>
      <c r="U15" s="2" t="str">
        <f t="shared" si="9"/>
        <v/>
      </c>
      <c r="V15" s="2" t="str">
        <f t="shared" si="9"/>
        <v/>
      </c>
      <c r="W15" s="2" t="str">
        <f t="shared" si="9"/>
        <v/>
      </c>
      <c r="X15" s="2" t="str">
        <f t="shared" si="9"/>
        <v/>
      </c>
      <c r="Y15" s="2" t="str">
        <f t="shared" si="9"/>
        <v/>
      </c>
      <c r="Z15" s="2" t="str">
        <f t="shared" si="9"/>
        <v/>
      </c>
      <c r="AA15" s="2" t="str">
        <f t="shared" si="9"/>
        <v/>
      </c>
      <c r="AB15" s="30" t="str">
        <f t="shared" si="9"/>
        <v/>
      </c>
      <c r="AC15" s="2" t="str">
        <f t="shared" si="9"/>
        <v/>
      </c>
      <c r="AD15" s="2" t="str">
        <f t="shared" si="9"/>
        <v/>
      </c>
      <c r="AE15" s="2" t="str">
        <f t="shared" si="9"/>
        <v/>
      </c>
      <c r="AF15" s="2" t="str">
        <f t="shared" si="9"/>
        <v/>
      </c>
      <c r="AG15" s="2" t="str">
        <f t="shared" si="9"/>
        <v/>
      </c>
      <c r="AH15" s="2" t="str">
        <f t="shared" si="9"/>
        <v/>
      </c>
      <c r="AI15" s="2" t="str">
        <f t="shared" si="9"/>
        <v/>
      </c>
      <c r="AJ15" s="2" t="str">
        <f t="shared" si="9"/>
        <v/>
      </c>
      <c r="AK15" s="2" t="str">
        <f t="shared" si="9"/>
        <v/>
      </c>
      <c r="AL15" s="30" t="str">
        <f t="shared" si="9"/>
        <v/>
      </c>
      <c r="AM15" s="2" t="str">
        <f t="shared" si="9"/>
        <v/>
      </c>
      <c r="AN15" s="2" t="str">
        <f t="shared" si="9"/>
        <v/>
      </c>
      <c r="AO15" s="2" t="str">
        <f t="shared" si="9"/>
        <v/>
      </c>
      <c r="AP15" s="2" t="str">
        <f t="shared" si="9"/>
        <v/>
      </c>
      <c r="AQ15" s="2" t="str">
        <f t="shared" si="9"/>
        <v/>
      </c>
      <c r="AR15" s="2" t="str">
        <f t="shared" si="9"/>
        <v/>
      </c>
      <c r="AS15" s="2" t="str">
        <f t="shared" si="9"/>
        <v/>
      </c>
      <c r="AT15" s="2" t="str">
        <f t="shared" si="9"/>
        <v/>
      </c>
      <c r="AU15" s="2" t="str">
        <f t="shared" si="9"/>
        <v/>
      </c>
      <c r="AV15" s="80" t="str">
        <f t="shared" si="9"/>
        <v/>
      </c>
      <c r="AW15" s="2" t="str">
        <f t="shared" si="9"/>
        <v/>
      </c>
      <c r="AX15" s="2" t="str">
        <f t="shared" si="9"/>
        <v/>
      </c>
      <c r="AY15" s="2" t="str">
        <f t="shared" si="9"/>
        <v/>
      </c>
      <c r="AZ15" s="2" t="str">
        <f t="shared" si="9"/>
        <v/>
      </c>
      <c r="BA15" s="2" t="str">
        <f t="shared" si="9"/>
        <v/>
      </c>
      <c r="BB15" s="2" t="str">
        <f t="shared" si="9"/>
        <v/>
      </c>
      <c r="BC15" s="2" t="str">
        <f t="shared" si="9"/>
        <v/>
      </c>
      <c r="BD15" s="2" t="str">
        <f t="shared" si="9"/>
        <v/>
      </c>
      <c r="BE15" s="81" t="str">
        <f t="shared" si="9"/>
        <v/>
      </c>
      <c r="BF15" s="80" t="str">
        <f t="shared" si="9"/>
        <v/>
      </c>
      <c r="BG15" s="2" t="str">
        <f t="shared" si="9"/>
        <v/>
      </c>
      <c r="BH15" s="2" t="str">
        <f t="shared" si="9"/>
        <v/>
      </c>
      <c r="BI15" s="2" t="str">
        <f t="shared" si="9"/>
        <v/>
      </c>
      <c r="BJ15" s="2" t="str">
        <f t="shared" si="9"/>
        <v/>
      </c>
      <c r="BK15" s="2" t="str">
        <f t="shared" si="9"/>
        <v/>
      </c>
      <c r="BL15" s="2" t="str">
        <f t="shared" si="9"/>
        <v/>
      </c>
      <c r="BM15" s="2" t="str">
        <f t="shared" si="9"/>
        <v/>
      </c>
      <c r="BN15" s="2" t="str">
        <f t="shared" si="9"/>
        <v/>
      </c>
      <c r="BO15" s="81" t="str">
        <f t="shared" si="9"/>
        <v/>
      </c>
      <c r="BP15" s="80" t="str">
        <f t="shared" si="9"/>
        <v/>
      </c>
      <c r="BQ15" s="2" t="str">
        <f t="shared" si="9"/>
        <v/>
      </c>
      <c r="BR15" s="2" t="str">
        <f t="shared" si="9"/>
        <v/>
      </c>
      <c r="BS15" s="2" t="str">
        <f t="shared" si="9"/>
        <v/>
      </c>
      <c r="BT15" s="2" t="str">
        <f t="shared" ref="BT15:EE15" si="10">IF(BT20&gt;=180,1,"")</f>
        <v/>
      </c>
      <c r="BU15" s="2" t="str">
        <f t="shared" si="10"/>
        <v/>
      </c>
      <c r="BV15" s="2" t="str">
        <f t="shared" si="10"/>
        <v/>
      </c>
      <c r="BW15" s="2" t="str">
        <f t="shared" si="10"/>
        <v/>
      </c>
      <c r="BX15" s="2" t="str">
        <f t="shared" si="10"/>
        <v/>
      </c>
      <c r="BY15" s="81" t="str">
        <f t="shared" si="10"/>
        <v/>
      </c>
      <c r="BZ15" s="80" t="str">
        <f t="shared" si="10"/>
        <v/>
      </c>
      <c r="CA15" s="2" t="str">
        <f t="shared" si="10"/>
        <v/>
      </c>
      <c r="CB15" s="2" t="str">
        <f t="shared" si="10"/>
        <v/>
      </c>
      <c r="CC15" s="2" t="str">
        <f t="shared" si="10"/>
        <v/>
      </c>
      <c r="CD15" s="2" t="str">
        <f t="shared" si="10"/>
        <v/>
      </c>
      <c r="CE15" s="2" t="str">
        <f t="shared" si="10"/>
        <v/>
      </c>
      <c r="CF15" s="2" t="str">
        <f t="shared" si="10"/>
        <v/>
      </c>
      <c r="CG15" s="2" t="str">
        <f t="shared" si="10"/>
        <v/>
      </c>
      <c r="CH15" s="2" t="str">
        <f t="shared" si="10"/>
        <v/>
      </c>
      <c r="CI15" s="81" t="str">
        <f t="shared" si="10"/>
        <v/>
      </c>
      <c r="CJ15" s="80" t="str">
        <f t="shared" si="10"/>
        <v/>
      </c>
      <c r="CK15" s="2" t="str">
        <f t="shared" si="10"/>
        <v/>
      </c>
      <c r="CL15" s="2" t="str">
        <f t="shared" si="10"/>
        <v/>
      </c>
      <c r="CM15" s="2" t="str">
        <f t="shared" si="10"/>
        <v/>
      </c>
      <c r="CN15" s="2" t="str">
        <f t="shared" si="10"/>
        <v/>
      </c>
      <c r="CO15" s="2" t="str">
        <f t="shared" si="10"/>
        <v/>
      </c>
      <c r="CP15" s="2" t="str">
        <f t="shared" si="10"/>
        <v/>
      </c>
      <c r="CQ15" s="2" t="str">
        <f t="shared" si="10"/>
        <v/>
      </c>
      <c r="CR15" s="2" t="str">
        <f t="shared" si="10"/>
        <v/>
      </c>
      <c r="CS15" s="81" t="str">
        <f t="shared" si="10"/>
        <v/>
      </c>
      <c r="CT15" s="80" t="str">
        <f t="shared" si="10"/>
        <v/>
      </c>
      <c r="CU15" s="2" t="str">
        <f t="shared" si="10"/>
        <v/>
      </c>
      <c r="CV15" s="2" t="str">
        <f t="shared" si="10"/>
        <v/>
      </c>
      <c r="CW15" s="2" t="str">
        <f t="shared" si="10"/>
        <v/>
      </c>
      <c r="CX15" s="2" t="str">
        <f t="shared" si="10"/>
        <v/>
      </c>
      <c r="CY15" s="2" t="str">
        <f t="shared" si="10"/>
        <v/>
      </c>
      <c r="CZ15" s="2" t="str">
        <f t="shared" si="10"/>
        <v/>
      </c>
      <c r="DA15" s="2" t="str">
        <f t="shared" si="10"/>
        <v/>
      </c>
      <c r="DB15" s="2" t="str">
        <f t="shared" si="10"/>
        <v/>
      </c>
      <c r="DC15" s="81" t="str">
        <f t="shared" si="10"/>
        <v/>
      </c>
      <c r="DD15" s="80" t="str">
        <f t="shared" si="10"/>
        <v/>
      </c>
      <c r="DE15" s="2" t="str">
        <f t="shared" si="10"/>
        <v/>
      </c>
      <c r="DF15" s="2" t="str">
        <f t="shared" si="10"/>
        <v/>
      </c>
      <c r="DG15" s="2" t="str">
        <f t="shared" si="10"/>
        <v/>
      </c>
      <c r="DH15" s="2" t="str">
        <f t="shared" si="10"/>
        <v/>
      </c>
      <c r="DI15" s="2">
        <f t="shared" si="10"/>
        <v>1</v>
      </c>
      <c r="DJ15" s="2">
        <f t="shared" si="10"/>
        <v>1</v>
      </c>
      <c r="DK15" s="2" t="str">
        <f t="shared" si="10"/>
        <v/>
      </c>
      <c r="DL15" s="2" t="str">
        <f t="shared" si="10"/>
        <v/>
      </c>
      <c r="DM15" s="81" t="str">
        <f t="shared" si="10"/>
        <v/>
      </c>
      <c r="DN15" s="80" t="str">
        <f t="shared" si="10"/>
        <v/>
      </c>
      <c r="DO15" s="2" t="str">
        <f t="shared" si="10"/>
        <v/>
      </c>
      <c r="DP15" s="2" t="str">
        <f t="shared" si="10"/>
        <v/>
      </c>
      <c r="DQ15" s="2" t="str">
        <f t="shared" si="10"/>
        <v/>
      </c>
      <c r="DR15" s="2" t="str">
        <f t="shared" si="10"/>
        <v/>
      </c>
      <c r="DS15" s="2" t="str">
        <f t="shared" si="10"/>
        <v/>
      </c>
      <c r="DT15" s="2" t="str">
        <f t="shared" si="10"/>
        <v/>
      </c>
      <c r="DU15" s="2" t="str">
        <f t="shared" si="10"/>
        <v/>
      </c>
      <c r="DV15" s="2" t="str">
        <f t="shared" si="10"/>
        <v/>
      </c>
      <c r="DW15" s="81" t="str">
        <f t="shared" si="10"/>
        <v/>
      </c>
      <c r="DX15" s="80" t="str">
        <f t="shared" si="10"/>
        <v/>
      </c>
      <c r="DY15" s="2" t="str">
        <f t="shared" si="10"/>
        <v/>
      </c>
      <c r="DZ15" s="2" t="str">
        <f t="shared" si="10"/>
        <v/>
      </c>
      <c r="EA15" s="2" t="str">
        <f t="shared" si="10"/>
        <v/>
      </c>
      <c r="EB15" s="2" t="str">
        <f t="shared" si="10"/>
        <v/>
      </c>
      <c r="EC15" s="2" t="str">
        <f t="shared" si="10"/>
        <v/>
      </c>
      <c r="ED15" s="2" t="str">
        <f t="shared" si="10"/>
        <v/>
      </c>
      <c r="EE15" s="2" t="str">
        <f t="shared" si="10"/>
        <v/>
      </c>
      <c r="EF15" s="2" t="str">
        <f t="shared" ref="EF15:GE15" si="11">IF(EF20&gt;=180,1,"")</f>
        <v/>
      </c>
      <c r="EG15" s="81" t="str">
        <f t="shared" si="11"/>
        <v/>
      </c>
      <c r="EH15" s="80" t="str">
        <f t="shared" si="11"/>
        <v/>
      </c>
      <c r="EI15" s="2" t="str">
        <f t="shared" si="11"/>
        <v/>
      </c>
      <c r="EJ15" s="2" t="str">
        <f t="shared" si="11"/>
        <v/>
      </c>
      <c r="EK15" s="2" t="str">
        <f t="shared" si="11"/>
        <v/>
      </c>
      <c r="EL15" s="2" t="str">
        <f t="shared" si="11"/>
        <v/>
      </c>
      <c r="EM15" s="2" t="str">
        <f t="shared" si="11"/>
        <v/>
      </c>
      <c r="EN15" s="2" t="str">
        <f t="shared" si="11"/>
        <v/>
      </c>
      <c r="EO15" s="2" t="str">
        <f t="shared" si="11"/>
        <v/>
      </c>
      <c r="EP15" s="2" t="str">
        <f t="shared" si="11"/>
        <v/>
      </c>
      <c r="EQ15" s="81" t="str">
        <f t="shared" si="11"/>
        <v/>
      </c>
      <c r="ER15" s="80" t="str">
        <f t="shared" si="11"/>
        <v/>
      </c>
      <c r="ES15" s="2" t="str">
        <f t="shared" si="11"/>
        <v/>
      </c>
      <c r="ET15" s="2" t="str">
        <f t="shared" si="11"/>
        <v/>
      </c>
      <c r="EU15" s="2" t="str">
        <f t="shared" si="11"/>
        <v/>
      </c>
      <c r="EV15" s="2" t="str">
        <f t="shared" si="11"/>
        <v/>
      </c>
      <c r="EW15" s="2" t="str">
        <f t="shared" si="11"/>
        <v/>
      </c>
      <c r="EX15" s="2" t="str">
        <f t="shared" si="11"/>
        <v/>
      </c>
      <c r="EY15" s="2" t="str">
        <f t="shared" si="11"/>
        <v/>
      </c>
      <c r="EZ15" s="2" t="str">
        <f t="shared" si="11"/>
        <v/>
      </c>
      <c r="FA15" s="81" t="str">
        <f t="shared" si="11"/>
        <v/>
      </c>
      <c r="FB15" s="80" t="str">
        <f t="shared" si="11"/>
        <v/>
      </c>
      <c r="FC15" s="2" t="str">
        <f t="shared" si="11"/>
        <v/>
      </c>
      <c r="FD15" s="2" t="str">
        <f t="shared" si="11"/>
        <v/>
      </c>
      <c r="FE15" s="2" t="str">
        <f t="shared" si="11"/>
        <v/>
      </c>
      <c r="FF15" s="2" t="str">
        <f t="shared" si="11"/>
        <v/>
      </c>
      <c r="FG15" s="2" t="str">
        <f t="shared" si="11"/>
        <v/>
      </c>
      <c r="FH15" s="2" t="str">
        <f t="shared" si="11"/>
        <v/>
      </c>
      <c r="FI15" s="2" t="str">
        <f t="shared" si="11"/>
        <v/>
      </c>
      <c r="FJ15" s="2" t="str">
        <f t="shared" si="11"/>
        <v/>
      </c>
      <c r="FK15" s="81" t="str">
        <f t="shared" si="11"/>
        <v/>
      </c>
      <c r="FL15" s="80" t="str">
        <f t="shared" si="11"/>
        <v/>
      </c>
      <c r="FM15" s="2" t="str">
        <f t="shared" si="11"/>
        <v/>
      </c>
      <c r="FN15" s="2" t="str">
        <f t="shared" si="11"/>
        <v/>
      </c>
      <c r="FO15" s="2" t="str">
        <f t="shared" si="11"/>
        <v/>
      </c>
      <c r="FP15" s="2" t="str">
        <f t="shared" si="11"/>
        <v/>
      </c>
      <c r="FQ15" s="2" t="str">
        <f t="shared" si="11"/>
        <v/>
      </c>
      <c r="FR15" s="2" t="str">
        <f t="shared" si="11"/>
        <v/>
      </c>
      <c r="FS15" s="2" t="str">
        <f t="shared" si="11"/>
        <v/>
      </c>
      <c r="FT15" s="2" t="str">
        <f t="shared" si="11"/>
        <v/>
      </c>
      <c r="FU15" s="81" t="str">
        <f t="shared" si="11"/>
        <v/>
      </c>
      <c r="FV15" s="80" t="str">
        <f t="shared" si="11"/>
        <v/>
      </c>
      <c r="FW15" s="2" t="str">
        <f t="shared" si="11"/>
        <v/>
      </c>
      <c r="FX15" s="2" t="str">
        <f t="shared" si="11"/>
        <v/>
      </c>
      <c r="FY15" s="2" t="str">
        <f t="shared" si="11"/>
        <v/>
      </c>
      <c r="FZ15" s="2" t="str">
        <f t="shared" si="11"/>
        <v/>
      </c>
      <c r="GA15" s="2" t="str">
        <f t="shared" si="11"/>
        <v/>
      </c>
      <c r="GB15" s="2" t="str">
        <f t="shared" si="11"/>
        <v/>
      </c>
      <c r="GC15" s="2" t="str">
        <f t="shared" si="11"/>
        <v/>
      </c>
      <c r="GD15" s="2" t="str">
        <f t="shared" si="11"/>
        <v/>
      </c>
      <c r="GE15" s="85" t="str">
        <f t="shared" si="11"/>
        <v/>
      </c>
      <c r="GF15" s="83"/>
      <c r="GG15" s="114">
        <f t="shared" si="3"/>
        <v>180</v>
      </c>
      <c r="GH15" s="114"/>
      <c r="GI15" s="115"/>
      <c r="GJ15" s="90"/>
      <c r="GK15" s="90"/>
      <c r="GL15" s="90"/>
      <c r="GM15" s="87"/>
      <c r="GN15" s="57"/>
      <c r="GO15" s="90"/>
    </row>
    <row r="16" spans="2:197" ht="6" customHeight="1" thickBot="1" x14ac:dyDescent="0.3">
      <c r="B16" s="116">
        <f t="shared" si="4"/>
        <v>150</v>
      </c>
      <c r="C16" s="117"/>
      <c r="D16" s="117"/>
      <c r="E16" s="101">
        <f t="shared" si="5"/>
        <v>150</v>
      </c>
      <c r="F16" s="101"/>
      <c r="G16" s="20"/>
      <c r="H16" s="63" t="str">
        <f t="shared" ref="H16:BS16" si="12">IF(H20&gt;=150,1,"")</f>
        <v/>
      </c>
      <c r="I16" s="64" t="str">
        <f t="shared" si="12"/>
        <v/>
      </c>
      <c r="J16" s="64" t="str">
        <f t="shared" si="12"/>
        <v/>
      </c>
      <c r="K16" s="64" t="str">
        <f t="shared" si="12"/>
        <v/>
      </c>
      <c r="L16" s="64" t="str">
        <f t="shared" si="12"/>
        <v/>
      </c>
      <c r="M16" s="64" t="str">
        <f t="shared" si="12"/>
        <v/>
      </c>
      <c r="N16" s="2" t="str">
        <f t="shared" si="12"/>
        <v/>
      </c>
      <c r="O16" s="2" t="str">
        <f t="shared" si="12"/>
        <v/>
      </c>
      <c r="P16" s="2" t="str">
        <f t="shared" si="12"/>
        <v/>
      </c>
      <c r="Q16" s="3" t="str">
        <f t="shared" si="12"/>
        <v/>
      </c>
      <c r="R16" s="30" t="str">
        <f t="shared" si="12"/>
        <v/>
      </c>
      <c r="S16" s="2" t="str">
        <f t="shared" si="12"/>
        <v/>
      </c>
      <c r="T16" s="2" t="str">
        <f t="shared" si="12"/>
        <v/>
      </c>
      <c r="U16" s="2" t="str">
        <f t="shared" si="12"/>
        <v/>
      </c>
      <c r="V16" s="2" t="str">
        <f t="shared" si="12"/>
        <v/>
      </c>
      <c r="W16" s="2" t="str">
        <f t="shared" si="12"/>
        <v/>
      </c>
      <c r="X16" s="2" t="str">
        <f t="shared" si="12"/>
        <v/>
      </c>
      <c r="Y16" s="2" t="str">
        <f t="shared" si="12"/>
        <v/>
      </c>
      <c r="Z16" s="2" t="str">
        <f t="shared" si="12"/>
        <v/>
      </c>
      <c r="AA16" s="2" t="str">
        <f t="shared" si="12"/>
        <v/>
      </c>
      <c r="AB16" s="30" t="str">
        <f t="shared" si="12"/>
        <v/>
      </c>
      <c r="AC16" s="2" t="str">
        <f t="shared" si="12"/>
        <v/>
      </c>
      <c r="AD16" s="2" t="str">
        <f t="shared" si="12"/>
        <v/>
      </c>
      <c r="AE16" s="2" t="str">
        <f t="shared" si="12"/>
        <v/>
      </c>
      <c r="AF16" s="2" t="str">
        <f t="shared" si="12"/>
        <v/>
      </c>
      <c r="AG16" s="2" t="str">
        <f t="shared" si="12"/>
        <v/>
      </c>
      <c r="AH16" s="2" t="str">
        <f t="shared" si="12"/>
        <v/>
      </c>
      <c r="AI16" s="2" t="str">
        <f t="shared" si="12"/>
        <v/>
      </c>
      <c r="AJ16" s="2" t="str">
        <f t="shared" si="12"/>
        <v/>
      </c>
      <c r="AK16" s="2" t="str">
        <f t="shared" si="12"/>
        <v/>
      </c>
      <c r="AL16" s="30" t="str">
        <f t="shared" si="12"/>
        <v/>
      </c>
      <c r="AM16" s="2" t="str">
        <f t="shared" si="12"/>
        <v/>
      </c>
      <c r="AN16" s="2" t="str">
        <f t="shared" si="12"/>
        <v/>
      </c>
      <c r="AO16" s="2" t="str">
        <f t="shared" si="12"/>
        <v/>
      </c>
      <c r="AP16" s="2" t="str">
        <f t="shared" si="12"/>
        <v/>
      </c>
      <c r="AQ16" s="2" t="str">
        <f t="shared" si="12"/>
        <v/>
      </c>
      <c r="AR16" s="2" t="str">
        <f t="shared" si="12"/>
        <v/>
      </c>
      <c r="AS16" s="2">
        <f t="shared" si="12"/>
        <v>1</v>
      </c>
      <c r="AT16" s="2" t="str">
        <f t="shared" si="12"/>
        <v/>
      </c>
      <c r="AU16" s="2" t="str">
        <f t="shared" si="12"/>
        <v/>
      </c>
      <c r="AV16" s="80" t="str">
        <f t="shared" si="12"/>
        <v/>
      </c>
      <c r="AW16" s="2" t="str">
        <f t="shared" si="12"/>
        <v/>
      </c>
      <c r="AX16" s="2" t="str">
        <f t="shared" si="12"/>
        <v/>
      </c>
      <c r="AY16" s="2" t="str">
        <f t="shared" si="12"/>
        <v/>
      </c>
      <c r="AZ16" s="2" t="str">
        <f t="shared" si="12"/>
        <v/>
      </c>
      <c r="BA16" s="2" t="str">
        <f t="shared" si="12"/>
        <v/>
      </c>
      <c r="BB16" s="2" t="str">
        <f t="shared" si="12"/>
        <v/>
      </c>
      <c r="BC16" s="2" t="str">
        <f t="shared" si="12"/>
        <v/>
      </c>
      <c r="BD16" s="2" t="str">
        <f t="shared" si="12"/>
        <v/>
      </c>
      <c r="BE16" s="81" t="str">
        <f t="shared" si="12"/>
        <v/>
      </c>
      <c r="BF16" s="80" t="str">
        <f t="shared" si="12"/>
        <v/>
      </c>
      <c r="BG16" s="2" t="str">
        <f t="shared" si="12"/>
        <v/>
      </c>
      <c r="BH16" s="2" t="str">
        <f t="shared" si="12"/>
        <v/>
      </c>
      <c r="BI16" s="2" t="str">
        <f t="shared" si="12"/>
        <v/>
      </c>
      <c r="BJ16" s="2" t="str">
        <f t="shared" si="12"/>
        <v/>
      </c>
      <c r="BK16" s="2" t="str">
        <f t="shared" si="12"/>
        <v/>
      </c>
      <c r="BL16" s="2" t="str">
        <f t="shared" si="12"/>
        <v/>
      </c>
      <c r="BM16" s="2" t="str">
        <f t="shared" si="12"/>
        <v/>
      </c>
      <c r="BN16" s="2" t="str">
        <f t="shared" si="12"/>
        <v/>
      </c>
      <c r="BO16" s="81" t="str">
        <f t="shared" si="12"/>
        <v/>
      </c>
      <c r="BP16" s="80" t="str">
        <f t="shared" si="12"/>
        <v/>
      </c>
      <c r="BQ16" s="2" t="str">
        <f t="shared" si="12"/>
        <v/>
      </c>
      <c r="BR16" s="2" t="str">
        <f t="shared" si="12"/>
        <v/>
      </c>
      <c r="BS16" s="2" t="str">
        <f t="shared" si="12"/>
        <v/>
      </c>
      <c r="BT16" s="2" t="str">
        <f t="shared" ref="BT16:EE16" si="13">IF(BT20&gt;=150,1,"")</f>
        <v/>
      </c>
      <c r="BU16" s="2" t="str">
        <f t="shared" si="13"/>
        <v/>
      </c>
      <c r="BV16" s="2" t="str">
        <f t="shared" si="13"/>
        <v/>
      </c>
      <c r="BW16" s="2" t="str">
        <f t="shared" si="13"/>
        <v/>
      </c>
      <c r="BX16" s="2" t="str">
        <f t="shared" si="13"/>
        <v/>
      </c>
      <c r="BY16" s="81" t="str">
        <f t="shared" si="13"/>
        <v/>
      </c>
      <c r="BZ16" s="80" t="str">
        <f t="shared" si="13"/>
        <v/>
      </c>
      <c r="CA16" s="2" t="str">
        <f t="shared" si="13"/>
        <v/>
      </c>
      <c r="CB16" s="2" t="str">
        <f t="shared" si="13"/>
        <v/>
      </c>
      <c r="CC16" s="2" t="str">
        <f t="shared" si="13"/>
        <v/>
      </c>
      <c r="CD16" s="2" t="str">
        <f t="shared" si="13"/>
        <v/>
      </c>
      <c r="CE16" s="2" t="str">
        <f t="shared" si="13"/>
        <v/>
      </c>
      <c r="CF16" s="2" t="str">
        <f t="shared" si="13"/>
        <v/>
      </c>
      <c r="CG16" s="2" t="str">
        <f t="shared" si="13"/>
        <v/>
      </c>
      <c r="CH16" s="2" t="str">
        <f t="shared" si="13"/>
        <v/>
      </c>
      <c r="CI16" s="81" t="str">
        <f t="shared" si="13"/>
        <v/>
      </c>
      <c r="CJ16" s="80" t="str">
        <f t="shared" si="13"/>
        <v/>
      </c>
      <c r="CK16" s="2" t="str">
        <f t="shared" si="13"/>
        <v/>
      </c>
      <c r="CL16" s="2" t="str">
        <f t="shared" si="13"/>
        <v/>
      </c>
      <c r="CM16" s="2" t="str">
        <f t="shared" si="13"/>
        <v/>
      </c>
      <c r="CN16" s="2" t="str">
        <f t="shared" si="13"/>
        <v/>
      </c>
      <c r="CO16" s="2" t="str">
        <f t="shared" si="13"/>
        <v/>
      </c>
      <c r="CP16" s="2" t="str">
        <f t="shared" si="13"/>
        <v/>
      </c>
      <c r="CQ16" s="2" t="str">
        <f t="shared" si="13"/>
        <v/>
      </c>
      <c r="CR16" s="2" t="str">
        <f t="shared" si="13"/>
        <v/>
      </c>
      <c r="CS16" s="81" t="str">
        <f t="shared" si="13"/>
        <v/>
      </c>
      <c r="CT16" s="80" t="str">
        <f t="shared" si="13"/>
        <v/>
      </c>
      <c r="CU16" s="2" t="str">
        <f t="shared" si="13"/>
        <v/>
      </c>
      <c r="CV16" s="2" t="str">
        <f t="shared" si="13"/>
        <v/>
      </c>
      <c r="CW16" s="2" t="str">
        <f t="shared" si="13"/>
        <v/>
      </c>
      <c r="CX16" s="2" t="str">
        <f t="shared" si="13"/>
        <v/>
      </c>
      <c r="CY16" s="2" t="str">
        <f t="shared" si="13"/>
        <v/>
      </c>
      <c r="CZ16" s="2" t="str">
        <f t="shared" si="13"/>
        <v/>
      </c>
      <c r="DA16" s="2" t="str">
        <f t="shared" si="13"/>
        <v/>
      </c>
      <c r="DB16" s="2" t="str">
        <f t="shared" si="13"/>
        <v/>
      </c>
      <c r="DC16" s="81" t="str">
        <f t="shared" si="13"/>
        <v/>
      </c>
      <c r="DD16" s="80" t="str">
        <f t="shared" si="13"/>
        <v/>
      </c>
      <c r="DE16" s="2" t="str">
        <f t="shared" si="13"/>
        <v/>
      </c>
      <c r="DF16" s="2" t="str">
        <f t="shared" si="13"/>
        <v/>
      </c>
      <c r="DG16" s="2" t="str">
        <f t="shared" si="13"/>
        <v/>
      </c>
      <c r="DH16" s="2">
        <f t="shared" si="13"/>
        <v>1</v>
      </c>
      <c r="DI16" s="2">
        <f t="shared" si="13"/>
        <v>1</v>
      </c>
      <c r="DJ16" s="2">
        <f t="shared" si="13"/>
        <v>1</v>
      </c>
      <c r="DK16" s="2" t="str">
        <f t="shared" si="13"/>
        <v/>
      </c>
      <c r="DL16" s="2" t="str">
        <f t="shared" si="13"/>
        <v/>
      </c>
      <c r="DM16" s="81" t="str">
        <f t="shared" si="13"/>
        <v/>
      </c>
      <c r="DN16" s="80" t="str">
        <f t="shared" si="13"/>
        <v/>
      </c>
      <c r="DO16" s="2" t="str">
        <f t="shared" si="13"/>
        <v/>
      </c>
      <c r="DP16" s="2" t="str">
        <f t="shared" si="13"/>
        <v/>
      </c>
      <c r="DQ16" s="2" t="str">
        <f t="shared" si="13"/>
        <v/>
      </c>
      <c r="DR16" s="2" t="str">
        <f t="shared" si="13"/>
        <v/>
      </c>
      <c r="DS16" s="2" t="str">
        <f t="shared" si="13"/>
        <v/>
      </c>
      <c r="DT16" s="2" t="str">
        <f t="shared" si="13"/>
        <v/>
      </c>
      <c r="DU16" s="2" t="str">
        <f t="shared" si="13"/>
        <v/>
      </c>
      <c r="DV16" s="2" t="str">
        <f t="shared" si="13"/>
        <v/>
      </c>
      <c r="DW16" s="81" t="str">
        <f t="shared" si="13"/>
        <v/>
      </c>
      <c r="DX16" s="80" t="str">
        <f t="shared" si="13"/>
        <v/>
      </c>
      <c r="DY16" s="2" t="str">
        <f t="shared" si="13"/>
        <v/>
      </c>
      <c r="DZ16" s="2" t="str">
        <f t="shared" si="13"/>
        <v/>
      </c>
      <c r="EA16" s="2" t="str">
        <f t="shared" si="13"/>
        <v/>
      </c>
      <c r="EB16" s="2" t="str">
        <f t="shared" si="13"/>
        <v/>
      </c>
      <c r="EC16" s="2" t="str">
        <f t="shared" si="13"/>
        <v/>
      </c>
      <c r="ED16" s="2" t="str">
        <f t="shared" si="13"/>
        <v/>
      </c>
      <c r="EE16" s="2" t="str">
        <f t="shared" si="13"/>
        <v/>
      </c>
      <c r="EF16" s="2" t="str">
        <f t="shared" ref="EF16:GE16" si="14">IF(EF20&gt;=150,1,"")</f>
        <v/>
      </c>
      <c r="EG16" s="81" t="str">
        <f t="shared" si="14"/>
        <v/>
      </c>
      <c r="EH16" s="80" t="str">
        <f t="shared" si="14"/>
        <v/>
      </c>
      <c r="EI16" s="2" t="str">
        <f t="shared" si="14"/>
        <v/>
      </c>
      <c r="EJ16" s="2" t="str">
        <f t="shared" si="14"/>
        <v/>
      </c>
      <c r="EK16" s="2" t="str">
        <f t="shared" si="14"/>
        <v/>
      </c>
      <c r="EL16" s="2" t="str">
        <f t="shared" si="14"/>
        <v/>
      </c>
      <c r="EM16" s="2" t="str">
        <f t="shared" si="14"/>
        <v/>
      </c>
      <c r="EN16" s="2" t="str">
        <f t="shared" si="14"/>
        <v/>
      </c>
      <c r="EO16" s="2" t="str">
        <f t="shared" si="14"/>
        <v/>
      </c>
      <c r="EP16" s="2" t="str">
        <f t="shared" si="14"/>
        <v/>
      </c>
      <c r="EQ16" s="81" t="str">
        <f t="shared" si="14"/>
        <v/>
      </c>
      <c r="ER16" s="80" t="str">
        <f t="shared" si="14"/>
        <v/>
      </c>
      <c r="ES16" s="2" t="str">
        <f t="shared" si="14"/>
        <v/>
      </c>
      <c r="ET16" s="2" t="str">
        <f t="shared" si="14"/>
        <v/>
      </c>
      <c r="EU16" s="2" t="str">
        <f t="shared" si="14"/>
        <v/>
      </c>
      <c r="EV16" s="2" t="str">
        <f t="shared" si="14"/>
        <v/>
      </c>
      <c r="EW16" s="2" t="str">
        <f t="shared" si="14"/>
        <v/>
      </c>
      <c r="EX16" s="2" t="str">
        <f t="shared" si="14"/>
        <v/>
      </c>
      <c r="EY16" s="2" t="str">
        <f t="shared" si="14"/>
        <v/>
      </c>
      <c r="EZ16" s="2" t="str">
        <f t="shared" si="14"/>
        <v/>
      </c>
      <c r="FA16" s="81" t="str">
        <f t="shared" si="14"/>
        <v/>
      </c>
      <c r="FB16" s="80" t="str">
        <f t="shared" si="14"/>
        <v/>
      </c>
      <c r="FC16" s="2" t="str">
        <f t="shared" si="14"/>
        <v/>
      </c>
      <c r="FD16" s="2" t="str">
        <f t="shared" si="14"/>
        <v/>
      </c>
      <c r="FE16" s="2" t="str">
        <f t="shared" si="14"/>
        <v/>
      </c>
      <c r="FF16" s="2" t="str">
        <f t="shared" si="14"/>
        <v/>
      </c>
      <c r="FG16" s="2" t="str">
        <f t="shared" si="14"/>
        <v/>
      </c>
      <c r="FH16" s="2" t="str">
        <f t="shared" si="14"/>
        <v/>
      </c>
      <c r="FI16" s="2" t="str">
        <f t="shared" si="14"/>
        <v/>
      </c>
      <c r="FJ16" s="2" t="str">
        <f t="shared" si="14"/>
        <v/>
      </c>
      <c r="FK16" s="81" t="str">
        <f t="shared" si="14"/>
        <v/>
      </c>
      <c r="FL16" s="80" t="str">
        <f t="shared" si="14"/>
        <v/>
      </c>
      <c r="FM16" s="2" t="str">
        <f t="shared" si="14"/>
        <v/>
      </c>
      <c r="FN16" s="2" t="str">
        <f t="shared" si="14"/>
        <v/>
      </c>
      <c r="FO16" s="2" t="str">
        <f t="shared" si="14"/>
        <v/>
      </c>
      <c r="FP16" s="2" t="str">
        <f t="shared" si="14"/>
        <v/>
      </c>
      <c r="FQ16" s="2" t="str">
        <f t="shared" si="14"/>
        <v/>
      </c>
      <c r="FR16" s="2" t="str">
        <f t="shared" si="14"/>
        <v/>
      </c>
      <c r="FS16" s="2" t="str">
        <f t="shared" si="14"/>
        <v/>
      </c>
      <c r="FT16" s="2" t="str">
        <f t="shared" si="14"/>
        <v/>
      </c>
      <c r="FU16" s="81" t="str">
        <f t="shared" si="14"/>
        <v/>
      </c>
      <c r="FV16" s="80" t="str">
        <f t="shared" si="14"/>
        <v/>
      </c>
      <c r="FW16" s="2" t="str">
        <f t="shared" si="14"/>
        <v/>
      </c>
      <c r="FX16" s="2" t="str">
        <f t="shared" si="14"/>
        <v/>
      </c>
      <c r="FY16" s="2" t="str">
        <f t="shared" si="14"/>
        <v/>
      </c>
      <c r="FZ16" s="2" t="str">
        <f t="shared" si="14"/>
        <v/>
      </c>
      <c r="GA16" s="2" t="str">
        <f t="shared" si="14"/>
        <v/>
      </c>
      <c r="GB16" s="2" t="str">
        <f t="shared" si="14"/>
        <v/>
      </c>
      <c r="GC16" s="2" t="str">
        <f t="shared" si="14"/>
        <v/>
      </c>
      <c r="GD16" s="2" t="str">
        <f t="shared" si="14"/>
        <v/>
      </c>
      <c r="GE16" s="85" t="str">
        <f t="shared" si="14"/>
        <v/>
      </c>
      <c r="GF16" s="84"/>
      <c r="GG16" s="114">
        <f t="shared" si="3"/>
        <v>150</v>
      </c>
      <c r="GH16" s="114"/>
      <c r="GI16" s="115"/>
      <c r="GJ16" s="90"/>
      <c r="GK16" s="90"/>
      <c r="GL16" s="90"/>
      <c r="GM16" s="87"/>
      <c r="GN16" s="57"/>
      <c r="GO16" s="90"/>
    </row>
    <row r="17" spans="2:197" ht="6" customHeight="1" thickTop="1" x14ac:dyDescent="0.25">
      <c r="B17" s="116">
        <f t="shared" si="4"/>
        <v>120</v>
      </c>
      <c r="C17" s="117"/>
      <c r="D17" s="117"/>
      <c r="E17" s="101">
        <f t="shared" si="5"/>
        <v>120</v>
      </c>
      <c r="F17" s="101"/>
      <c r="G17" s="22"/>
      <c r="H17" s="63" t="str">
        <f t="shared" ref="H17:BS17" si="15">IF(H20&gt;=120,1,"")</f>
        <v/>
      </c>
      <c r="I17" s="64" t="str">
        <f t="shared" si="15"/>
        <v/>
      </c>
      <c r="J17" s="64" t="str">
        <f t="shared" si="15"/>
        <v/>
      </c>
      <c r="K17" s="64" t="str">
        <f t="shared" si="15"/>
        <v/>
      </c>
      <c r="L17" s="64" t="str">
        <f t="shared" si="15"/>
        <v/>
      </c>
      <c r="M17" s="64" t="str">
        <f t="shared" si="15"/>
        <v/>
      </c>
      <c r="N17" s="2" t="str">
        <f t="shared" si="15"/>
        <v/>
      </c>
      <c r="O17" s="2">
        <f t="shared" si="15"/>
        <v>1</v>
      </c>
      <c r="P17" s="2">
        <f t="shared" si="15"/>
        <v>1</v>
      </c>
      <c r="Q17" s="3">
        <f t="shared" si="15"/>
        <v>1</v>
      </c>
      <c r="R17" s="30">
        <f t="shared" si="15"/>
        <v>1</v>
      </c>
      <c r="S17" s="2">
        <f t="shared" si="15"/>
        <v>1</v>
      </c>
      <c r="T17" s="2">
        <f t="shared" si="15"/>
        <v>1</v>
      </c>
      <c r="U17" s="2">
        <f t="shared" si="15"/>
        <v>1</v>
      </c>
      <c r="V17" s="2">
        <f t="shared" si="15"/>
        <v>1</v>
      </c>
      <c r="W17" s="2">
        <f t="shared" si="15"/>
        <v>1</v>
      </c>
      <c r="X17" s="2">
        <f t="shared" si="15"/>
        <v>1</v>
      </c>
      <c r="Y17" s="2">
        <f t="shared" si="15"/>
        <v>1</v>
      </c>
      <c r="Z17" s="2" t="str">
        <f t="shared" si="15"/>
        <v/>
      </c>
      <c r="AA17" s="2" t="str">
        <f t="shared" si="15"/>
        <v/>
      </c>
      <c r="AB17" s="30">
        <f t="shared" si="15"/>
        <v>1</v>
      </c>
      <c r="AC17" s="2" t="str">
        <f t="shared" si="15"/>
        <v/>
      </c>
      <c r="AD17" s="2" t="str">
        <f t="shared" si="15"/>
        <v/>
      </c>
      <c r="AE17" s="2" t="str">
        <f t="shared" si="15"/>
        <v/>
      </c>
      <c r="AF17" s="2" t="str">
        <f t="shared" si="15"/>
        <v/>
      </c>
      <c r="AG17" s="2" t="str">
        <f t="shared" si="15"/>
        <v/>
      </c>
      <c r="AH17" s="2" t="str">
        <f t="shared" si="15"/>
        <v/>
      </c>
      <c r="AI17" s="2">
        <f t="shared" si="15"/>
        <v>1</v>
      </c>
      <c r="AJ17" s="2">
        <f t="shared" si="15"/>
        <v>1</v>
      </c>
      <c r="AK17" s="2">
        <f t="shared" si="15"/>
        <v>1</v>
      </c>
      <c r="AL17" s="30">
        <f t="shared" si="15"/>
        <v>1</v>
      </c>
      <c r="AM17" s="2">
        <f t="shared" si="15"/>
        <v>1</v>
      </c>
      <c r="AN17" s="2">
        <f t="shared" si="15"/>
        <v>1</v>
      </c>
      <c r="AO17" s="2">
        <f t="shared" si="15"/>
        <v>1</v>
      </c>
      <c r="AP17" s="2">
        <f t="shared" si="15"/>
        <v>1</v>
      </c>
      <c r="AQ17" s="2">
        <f t="shared" si="15"/>
        <v>1</v>
      </c>
      <c r="AR17" s="2">
        <f t="shared" si="15"/>
        <v>1</v>
      </c>
      <c r="AS17" s="2">
        <f t="shared" si="15"/>
        <v>1</v>
      </c>
      <c r="AT17" s="2">
        <f t="shared" si="15"/>
        <v>1</v>
      </c>
      <c r="AU17" s="2" t="str">
        <f t="shared" si="15"/>
        <v/>
      </c>
      <c r="AV17" s="80" t="str">
        <f t="shared" si="15"/>
        <v/>
      </c>
      <c r="AW17" s="2" t="str">
        <f t="shared" si="15"/>
        <v/>
      </c>
      <c r="AX17" s="2" t="str">
        <f t="shared" si="15"/>
        <v/>
      </c>
      <c r="AY17" s="2" t="str">
        <f t="shared" si="15"/>
        <v/>
      </c>
      <c r="AZ17" s="2" t="str">
        <f t="shared" si="15"/>
        <v/>
      </c>
      <c r="BA17" s="2" t="str">
        <f t="shared" si="15"/>
        <v/>
      </c>
      <c r="BB17" s="2" t="str">
        <f t="shared" si="15"/>
        <v/>
      </c>
      <c r="BC17" s="2" t="str">
        <f t="shared" si="15"/>
        <v/>
      </c>
      <c r="BD17" s="2" t="str">
        <f t="shared" si="15"/>
        <v/>
      </c>
      <c r="BE17" s="81" t="str">
        <f t="shared" si="15"/>
        <v/>
      </c>
      <c r="BF17" s="80" t="str">
        <f t="shared" si="15"/>
        <v/>
      </c>
      <c r="BG17" s="2" t="str">
        <f t="shared" si="15"/>
        <v/>
      </c>
      <c r="BH17" s="2" t="str">
        <f t="shared" si="15"/>
        <v/>
      </c>
      <c r="BI17" s="2" t="str">
        <f t="shared" si="15"/>
        <v/>
      </c>
      <c r="BJ17" s="2" t="str">
        <f t="shared" si="15"/>
        <v/>
      </c>
      <c r="BK17" s="2" t="str">
        <f t="shared" si="15"/>
        <v/>
      </c>
      <c r="BL17" s="2" t="str">
        <f t="shared" si="15"/>
        <v/>
      </c>
      <c r="BM17" s="2" t="str">
        <f t="shared" si="15"/>
        <v/>
      </c>
      <c r="BN17" s="2" t="str">
        <f t="shared" si="15"/>
        <v/>
      </c>
      <c r="BO17" s="81" t="str">
        <f t="shared" si="15"/>
        <v/>
      </c>
      <c r="BP17" s="80" t="str">
        <f t="shared" si="15"/>
        <v/>
      </c>
      <c r="BQ17" s="2" t="str">
        <f t="shared" si="15"/>
        <v/>
      </c>
      <c r="BR17" s="2" t="str">
        <f t="shared" si="15"/>
        <v/>
      </c>
      <c r="BS17" s="2" t="str">
        <f t="shared" si="15"/>
        <v/>
      </c>
      <c r="BT17" s="2" t="str">
        <f t="shared" ref="BT17:EE17" si="16">IF(BT20&gt;=120,1,"")</f>
        <v/>
      </c>
      <c r="BU17" s="2" t="str">
        <f t="shared" si="16"/>
        <v/>
      </c>
      <c r="BV17" s="2" t="str">
        <f t="shared" si="16"/>
        <v/>
      </c>
      <c r="BW17" s="2" t="str">
        <f t="shared" si="16"/>
        <v/>
      </c>
      <c r="BX17" s="2" t="str">
        <f t="shared" si="16"/>
        <v/>
      </c>
      <c r="BY17" s="81" t="str">
        <f t="shared" si="16"/>
        <v/>
      </c>
      <c r="BZ17" s="80" t="str">
        <f t="shared" si="16"/>
        <v/>
      </c>
      <c r="CA17" s="2" t="str">
        <f t="shared" si="16"/>
        <v/>
      </c>
      <c r="CB17" s="2" t="str">
        <f t="shared" si="16"/>
        <v/>
      </c>
      <c r="CC17" s="2" t="str">
        <f t="shared" si="16"/>
        <v/>
      </c>
      <c r="CD17" s="2" t="str">
        <f t="shared" si="16"/>
        <v/>
      </c>
      <c r="CE17" s="2" t="str">
        <f t="shared" si="16"/>
        <v/>
      </c>
      <c r="CF17" s="2" t="str">
        <f t="shared" si="16"/>
        <v/>
      </c>
      <c r="CG17" s="2" t="str">
        <f t="shared" si="16"/>
        <v/>
      </c>
      <c r="CH17" s="2" t="str">
        <f t="shared" si="16"/>
        <v/>
      </c>
      <c r="CI17" s="81" t="str">
        <f t="shared" si="16"/>
        <v/>
      </c>
      <c r="CJ17" s="80" t="str">
        <f t="shared" si="16"/>
        <v/>
      </c>
      <c r="CK17" s="2" t="str">
        <f t="shared" si="16"/>
        <v/>
      </c>
      <c r="CL17" s="2" t="str">
        <f t="shared" si="16"/>
        <v/>
      </c>
      <c r="CM17" s="2" t="str">
        <f t="shared" si="16"/>
        <v/>
      </c>
      <c r="CN17" s="2" t="str">
        <f t="shared" si="16"/>
        <v/>
      </c>
      <c r="CO17" s="2" t="str">
        <f t="shared" si="16"/>
        <v/>
      </c>
      <c r="CP17" s="2" t="str">
        <f t="shared" si="16"/>
        <v/>
      </c>
      <c r="CQ17" s="2" t="str">
        <f t="shared" si="16"/>
        <v/>
      </c>
      <c r="CR17" s="2" t="str">
        <f t="shared" si="16"/>
        <v/>
      </c>
      <c r="CS17" s="81" t="str">
        <f t="shared" si="16"/>
        <v/>
      </c>
      <c r="CT17" s="80" t="str">
        <f t="shared" si="16"/>
        <v/>
      </c>
      <c r="CU17" s="2" t="str">
        <f t="shared" si="16"/>
        <v/>
      </c>
      <c r="CV17" s="2" t="str">
        <f t="shared" si="16"/>
        <v/>
      </c>
      <c r="CW17" s="2" t="str">
        <f t="shared" si="16"/>
        <v/>
      </c>
      <c r="CX17" s="2" t="str">
        <f t="shared" si="16"/>
        <v/>
      </c>
      <c r="CY17" s="2" t="str">
        <f t="shared" si="16"/>
        <v/>
      </c>
      <c r="CZ17" s="2" t="str">
        <f t="shared" si="16"/>
        <v/>
      </c>
      <c r="DA17" s="2" t="str">
        <f t="shared" si="16"/>
        <v/>
      </c>
      <c r="DB17" s="2" t="str">
        <f t="shared" si="16"/>
        <v/>
      </c>
      <c r="DC17" s="81" t="str">
        <f t="shared" si="16"/>
        <v/>
      </c>
      <c r="DD17" s="80" t="str">
        <f t="shared" si="16"/>
        <v/>
      </c>
      <c r="DE17" s="2">
        <f t="shared" si="16"/>
        <v>1</v>
      </c>
      <c r="DF17" s="2">
        <f t="shared" si="16"/>
        <v>1</v>
      </c>
      <c r="DG17" s="2">
        <f t="shared" si="16"/>
        <v>1</v>
      </c>
      <c r="DH17" s="2">
        <f t="shared" si="16"/>
        <v>1</v>
      </c>
      <c r="DI17" s="2">
        <f t="shared" si="16"/>
        <v>1</v>
      </c>
      <c r="DJ17" s="2">
        <f t="shared" si="16"/>
        <v>1</v>
      </c>
      <c r="DK17" s="2">
        <f t="shared" si="16"/>
        <v>1</v>
      </c>
      <c r="DL17" s="2" t="str">
        <f t="shared" si="16"/>
        <v/>
      </c>
      <c r="DM17" s="81" t="str">
        <f t="shared" si="16"/>
        <v/>
      </c>
      <c r="DN17" s="80" t="str">
        <f t="shared" si="16"/>
        <v/>
      </c>
      <c r="DO17" s="2" t="str">
        <f t="shared" si="16"/>
        <v/>
      </c>
      <c r="DP17" s="2" t="str">
        <f t="shared" si="16"/>
        <v/>
      </c>
      <c r="DQ17" s="2" t="str">
        <f t="shared" si="16"/>
        <v/>
      </c>
      <c r="DR17" s="2" t="str">
        <f t="shared" si="16"/>
        <v/>
      </c>
      <c r="DS17" s="2" t="str">
        <f t="shared" si="16"/>
        <v/>
      </c>
      <c r="DT17" s="2" t="str">
        <f t="shared" si="16"/>
        <v/>
      </c>
      <c r="DU17" s="2" t="str">
        <f t="shared" si="16"/>
        <v/>
      </c>
      <c r="DV17" s="2" t="str">
        <f t="shared" si="16"/>
        <v/>
      </c>
      <c r="DW17" s="81" t="str">
        <f t="shared" si="16"/>
        <v/>
      </c>
      <c r="DX17" s="80" t="str">
        <f t="shared" si="16"/>
        <v/>
      </c>
      <c r="DY17" s="2" t="str">
        <f t="shared" si="16"/>
        <v/>
      </c>
      <c r="DZ17" s="2" t="str">
        <f t="shared" si="16"/>
        <v/>
      </c>
      <c r="EA17" s="2" t="str">
        <f t="shared" si="16"/>
        <v/>
      </c>
      <c r="EB17" s="2" t="str">
        <f t="shared" si="16"/>
        <v/>
      </c>
      <c r="EC17" s="2" t="str">
        <f t="shared" si="16"/>
        <v/>
      </c>
      <c r="ED17" s="2" t="str">
        <f t="shared" si="16"/>
        <v/>
      </c>
      <c r="EE17" s="2" t="str">
        <f t="shared" si="16"/>
        <v/>
      </c>
      <c r="EF17" s="2" t="str">
        <f t="shared" ref="EF17:GE17" si="17">IF(EF20&gt;=120,1,"")</f>
        <v/>
      </c>
      <c r="EG17" s="81" t="str">
        <f t="shared" si="17"/>
        <v/>
      </c>
      <c r="EH17" s="80" t="str">
        <f t="shared" si="17"/>
        <v/>
      </c>
      <c r="EI17" s="2" t="str">
        <f t="shared" si="17"/>
        <v/>
      </c>
      <c r="EJ17" s="2" t="str">
        <f t="shared" si="17"/>
        <v/>
      </c>
      <c r="EK17" s="2" t="str">
        <f t="shared" si="17"/>
        <v/>
      </c>
      <c r="EL17" s="2" t="str">
        <f t="shared" si="17"/>
        <v/>
      </c>
      <c r="EM17" s="2" t="str">
        <f t="shared" si="17"/>
        <v/>
      </c>
      <c r="EN17" s="2" t="str">
        <f t="shared" si="17"/>
        <v/>
      </c>
      <c r="EO17" s="2" t="str">
        <f t="shared" si="17"/>
        <v/>
      </c>
      <c r="EP17" s="2" t="str">
        <f t="shared" si="17"/>
        <v/>
      </c>
      <c r="EQ17" s="81" t="str">
        <f t="shared" si="17"/>
        <v/>
      </c>
      <c r="ER17" s="80" t="str">
        <f t="shared" si="17"/>
        <v/>
      </c>
      <c r="ES17" s="2" t="str">
        <f t="shared" si="17"/>
        <v/>
      </c>
      <c r="ET17" s="2" t="str">
        <f t="shared" si="17"/>
        <v/>
      </c>
      <c r="EU17" s="2" t="str">
        <f t="shared" si="17"/>
        <v/>
      </c>
      <c r="EV17" s="2" t="str">
        <f t="shared" si="17"/>
        <v/>
      </c>
      <c r="EW17" s="2" t="str">
        <f t="shared" si="17"/>
        <v/>
      </c>
      <c r="EX17" s="2" t="str">
        <f t="shared" si="17"/>
        <v/>
      </c>
      <c r="EY17" s="2" t="str">
        <f t="shared" si="17"/>
        <v/>
      </c>
      <c r="EZ17" s="2" t="str">
        <f t="shared" si="17"/>
        <v/>
      </c>
      <c r="FA17" s="81" t="str">
        <f t="shared" si="17"/>
        <v/>
      </c>
      <c r="FB17" s="80" t="str">
        <f t="shared" si="17"/>
        <v/>
      </c>
      <c r="FC17" s="2" t="str">
        <f t="shared" si="17"/>
        <v/>
      </c>
      <c r="FD17" s="2" t="str">
        <f t="shared" si="17"/>
        <v/>
      </c>
      <c r="FE17" s="2" t="str">
        <f t="shared" si="17"/>
        <v/>
      </c>
      <c r="FF17" s="2" t="str">
        <f t="shared" si="17"/>
        <v/>
      </c>
      <c r="FG17" s="2" t="str">
        <f t="shared" si="17"/>
        <v/>
      </c>
      <c r="FH17" s="2" t="str">
        <f t="shared" si="17"/>
        <v/>
      </c>
      <c r="FI17" s="2" t="str">
        <f t="shared" si="17"/>
        <v/>
      </c>
      <c r="FJ17" s="2" t="str">
        <f t="shared" si="17"/>
        <v/>
      </c>
      <c r="FK17" s="81" t="str">
        <f t="shared" si="17"/>
        <v/>
      </c>
      <c r="FL17" s="80" t="str">
        <f t="shared" si="17"/>
        <v/>
      </c>
      <c r="FM17" s="2" t="str">
        <f t="shared" si="17"/>
        <v/>
      </c>
      <c r="FN17" s="2" t="str">
        <f t="shared" si="17"/>
        <v/>
      </c>
      <c r="FO17" s="2" t="str">
        <f t="shared" si="17"/>
        <v/>
      </c>
      <c r="FP17" s="2" t="str">
        <f t="shared" si="17"/>
        <v/>
      </c>
      <c r="FQ17" s="2" t="str">
        <f t="shared" si="17"/>
        <v/>
      </c>
      <c r="FR17" s="2" t="str">
        <f t="shared" si="17"/>
        <v/>
      </c>
      <c r="FS17" s="2" t="str">
        <f t="shared" si="17"/>
        <v/>
      </c>
      <c r="FT17" s="2" t="str">
        <f t="shared" si="17"/>
        <v/>
      </c>
      <c r="FU17" s="81" t="str">
        <f t="shared" si="17"/>
        <v/>
      </c>
      <c r="FV17" s="80" t="str">
        <f t="shared" si="17"/>
        <v/>
      </c>
      <c r="FW17" s="2" t="str">
        <f t="shared" si="17"/>
        <v/>
      </c>
      <c r="FX17" s="2" t="str">
        <f t="shared" si="17"/>
        <v/>
      </c>
      <c r="FY17" s="2" t="str">
        <f t="shared" si="17"/>
        <v/>
      </c>
      <c r="FZ17" s="2" t="str">
        <f t="shared" si="17"/>
        <v/>
      </c>
      <c r="GA17" s="2" t="str">
        <f t="shared" si="17"/>
        <v/>
      </c>
      <c r="GB17" s="2" t="str">
        <f t="shared" si="17"/>
        <v/>
      </c>
      <c r="GC17" s="2" t="str">
        <f t="shared" si="17"/>
        <v/>
      </c>
      <c r="GD17" s="2" t="str">
        <f t="shared" si="17"/>
        <v/>
      </c>
      <c r="GE17" s="85" t="str">
        <f t="shared" si="17"/>
        <v/>
      </c>
      <c r="GF17" s="86"/>
      <c r="GG17" s="114">
        <f t="shared" si="3"/>
        <v>120</v>
      </c>
      <c r="GH17" s="114"/>
      <c r="GI17" s="115"/>
      <c r="GJ17" s="90"/>
      <c r="GK17" s="90"/>
      <c r="GL17" s="90"/>
      <c r="GM17" s="87"/>
      <c r="GN17" s="57"/>
      <c r="GO17" s="90"/>
    </row>
    <row r="18" spans="2:197" ht="6" customHeight="1" x14ac:dyDescent="0.25">
      <c r="B18" s="116">
        <f t="shared" si="4"/>
        <v>90</v>
      </c>
      <c r="C18" s="117"/>
      <c r="D18" s="117"/>
      <c r="E18" s="101">
        <f t="shared" si="5"/>
        <v>90</v>
      </c>
      <c r="F18" s="101"/>
      <c r="G18" s="18"/>
      <c r="H18" s="63" t="str">
        <f t="shared" ref="H18:BS18" si="18">IF(H20&gt;=90,1,"")</f>
        <v/>
      </c>
      <c r="I18" s="64" t="str">
        <f t="shared" si="18"/>
        <v/>
      </c>
      <c r="J18" s="64" t="str">
        <f t="shared" si="18"/>
        <v/>
      </c>
      <c r="K18" s="64" t="str">
        <f t="shared" si="18"/>
        <v/>
      </c>
      <c r="L18" s="64">
        <f t="shared" si="18"/>
        <v>1</v>
      </c>
      <c r="M18" s="64">
        <f t="shared" si="18"/>
        <v>1</v>
      </c>
      <c r="N18" s="2">
        <f t="shared" si="18"/>
        <v>1</v>
      </c>
      <c r="O18" s="2">
        <f t="shared" si="18"/>
        <v>1</v>
      </c>
      <c r="P18" s="2">
        <f t="shared" si="18"/>
        <v>1</v>
      </c>
      <c r="Q18" s="3">
        <f t="shared" si="18"/>
        <v>1</v>
      </c>
      <c r="R18" s="30">
        <f t="shared" si="18"/>
        <v>1</v>
      </c>
      <c r="S18" s="2">
        <f t="shared" si="18"/>
        <v>1</v>
      </c>
      <c r="T18" s="2">
        <f t="shared" si="18"/>
        <v>1</v>
      </c>
      <c r="U18" s="2">
        <f t="shared" si="18"/>
        <v>1</v>
      </c>
      <c r="V18" s="2">
        <f t="shared" si="18"/>
        <v>1</v>
      </c>
      <c r="W18" s="2">
        <f t="shared" si="18"/>
        <v>1</v>
      </c>
      <c r="X18" s="2">
        <f t="shared" si="18"/>
        <v>1</v>
      </c>
      <c r="Y18" s="2">
        <f t="shared" si="18"/>
        <v>1</v>
      </c>
      <c r="Z18" s="2">
        <f t="shared" si="18"/>
        <v>1</v>
      </c>
      <c r="AA18" s="2">
        <f t="shared" si="18"/>
        <v>1</v>
      </c>
      <c r="AB18" s="30">
        <f t="shared" si="18"/>
        <v>1</v>
      </c>
      <c r="AC18" s="2">
        <f t="shared" si="18"/>
        <v>1</v>
      </c>
      <c r="AD18" s="2">
        <f t="shared" si="18"/>
        <v>1</v>
      </c>
      <c r="AE18" s="2">
        <f t="shared" si="18"/>
        <v>1</v>
      </c>
      <c r="AF18" s="2" t="str">
        <f t="shared" si="18"/>
        <v/>
      </c>
      <c r="AG18" s="2" t="str">
        <f t="shared" si="18"/>
        <v/>
      </c>
      <c r="AH18" s="2">
        <f t="shared" si="18"/>
        <v>1</v>
      </c>
      <c r="AI18" s="2">
        <f t="shared" si="18"/>
        <v>1</v>
      </c>
      <c r="AJ18" s="2">
        <f t="shared" si="18"/>
        <v>1</v>
      </c>
      <c r="AK18" s="2">
        <f t="shared" si="18"/>
        <v>1</v>
      </c>
      <c r="AL18" s="30">
        <f t="shared" si="18"/>
        <v>1</v>
      </c>
      <c r="AM18" s="2">
        <f t="shared" si="18"/>
        <v>1</v>
      </c>
      <c r="AN18" s="2">
        <f t="shared" si="18"/>
        <v>1</v>
      </c>
      <c r="AO18" s="2">
        <f t="shared" si="18"/>
        <v>1</v>
      </c>
      <c r="AP18" s="2">
        <f t="shared" si="18"/>
        <v>1</v>
      </c>
      <c r="AQ18" s="2">
        <f t="shared" si="18"/>
        <v>1</v>
      </c>
      <c r="AR18" s="2">
        <f t="shared" si="18"/>
        <v>1</v>
      </c>
      <c r="AS18" s="2">
        <f t="shared" si="18"/>
        <v>1</v>
      </c>
      <c r="AT18" s="2">
        <f t="shared" si="18"/>
        <v>1</v>
      </c>
      <c r="AU18" s="2">
        <f t="shared" si="18"/>
        <v>1</v>
      </c>
      <c r="AV18" s="80">
        <f t="shared" si="18"/>
        <v>1</v>
      </c>
      <c r="AW18" s="2" t="str">
        <f t="shared" si="18"/>
        <v/>
      </c>
      <c r="AX18" s="2" t="str">
        <f t="shared" si="18"/>
        <v/>
      </c>
      <c r="AY18" s="2" t="str">
        <f t="shared" si="18"/>
        <v/>
      </c>
      <c r="AZ18" s="2" t="str">
        <f t="shared" si="18"/>
        <v/>
      </c>
      <c r="BA18" s="2" t="str">
        <f t="shared" si="18"/>
        <v/>
      </c>
      <c r="BB18" s="2" t="str">
        <f t="shared" si="18"/>
        <v/>
      </c>
      <c r="BC18" s="2" t="str">
        <f t="shared" si="18"/>
        <v/>
      </c>
      <c r="BD18" s="2" t="str">
        <f t="shared" si="18"/>
        <v/>
      </c>
      <c r="BE18" s="81" t="str">
        <f t="shared" si="18"/>
        <v/>
      </c>
      <c r="BF18" s="80" t="str">
        <f t="shared" si="18"/>
        <v/>
      </c>
      <c r="BG18" s="2" t="str">
        <f t="shared" si="18"/>
        <v/>
      </c>
      <c r="BH18" s="2" t="str">
        <f t="shared" si="18"/>
        <v/>
      </c>
      <c r="BI18" s="2" t="str">
        <f t="shared" si="18"/>
        <v/>
      </c>
      <c r="BJ18" s="2" t="str">
        <f t="shared" si="18"/>
        <v/>
      </c>
      <c r="BK18" s="2" t="str">
        <f t="shared" si="18"/>
        <v/>
      </c>
      <c r="BL18" s="2" t="str">
        <f t="shared" si="18"/>
        <v/>
      </c>
      <c r="BM18" s="2" t="str">
        <f t="shared" si="18"/>
        <v/>
      </c>
      <c r="BN18" s="2" t="str">
        <f t="shared" si="18"/>
        <v/>
      </c>
      <c r="BO18" s="81" t="str">
        <f t="shared" si="18"/>
        <v/>
      </c>
      <c r="BP18" s="80" t="str">
        <f t="shared" si="18"/>
        <v/>
      </c>
      <c r="BQ18" s="2" t="str">
        <f t="shared" si="18"/>
        <v/>
      </c>
      <c r="BR18" s="2" t="str">
        <f t="shared" si="18"/>
        <v/>
      </c>
      <c r="BS18" s="2" t="str">
        <f t="shared" si="18"/>
        <v/>
      </c>
      <c r="BT18" s="2" t="str">
        <f t="shared" ref="BT18:EE18" si="19">IF(BT20&gt;=90,1,"")</f>
        <v/>
      </c>
      <c r="BU18" s="2" t="str">
        <f t="shared" si="19"/>
        <v/>
      </c>
      <c r="BV18" s="2" t="str">
        <f t="shared" si="19"/>
        <v/>
      </c>
      <c r="BW18" s="2" t="str">
        <f t="shared" si="19"/>
        <v/>
      </c>
      <c r="BX18" s="2" t="str">
        <f t="shared" si="19"/>
        <v/>
      </c>
      <c r="BY18" s="81" t="str">
        <f t="shared" si="19"/>
        <v/>
      </c>
      <c r="BZ18" s="80" t="str">
        <f t="shared" si="19"/>
        <v/>
      </c>
      <c r="CA18" s="2" t="str">
        <f t="shared" si="19"/>
        <v/>
      </c>
      <c r="CB18" s="2" t="str">
        <f t="shared" si="19"/>
        <v/>
      </c>
      <c r="CC18" s="2" t="str">
        <f t="shared" si="19"/>
        <v/>
      </c>
      <c r="CD18" s="2" t="str">
        <f t="shared" si="19"/>
        <v/>
      </c>
      <c r="CE18" s="2" t="str">
        <f t="shared" si="19"/>
        <v/>
      </c>
      <c r="CF18" s="2" t="str">
        <f t="shared" si="19"/>
        <v/>
      </c>
      <c r="CG18" s="2" t="str">
        <f t="shared" si="19"/>
        <v/>
      </c>
      <c r="CH18" s="2" t="str">
        <f t="shared" si="19"/>
        <v/>
      </c>
      <c r="CI18" s="81" t="str">
        <f t="shared" si="19"/>
        <v/>
      </c>
      <c r="CJ18" s="80" t="str">
        <f t="shared" si="19"/>
        <v/>
      </c>
      <c r="CK18" s="2">
        <f t="shared" si="19"/>
        <v>1</v>
      </c>
      <c r="CL18" s="2" t="str">
        <f t="shared" si="19"/>
        <v/>
      </c>
      <c r="CM18" s="2" t="str">
        <f t="shared" si="19"/>
        <v/>
      </c>
      <c r="CN18" s="2" t="str">
        <f t="shared" si="19"/>
        <v/>
      </c>
      <c r="CO18" s="2" t="str">
        <f t="shared" si="19"/>
        <v/>
      </c>
      <c r="CP18" s="2" t="str">
        <f t="shared" si="19"/>
        <v/>
      </c>
      <c r="CQ18" s="2" t="str">
        <f t="shared" si="19"/>
        <v/>
      </c>
      <c r="CR18" s="2" t="str">
        <f t="shared" si="19"/>
        <v/>
      </c>
      <c r="CS18" s="81" t="str">
        <f t="shared" si="19"/>
        <v/>
      </c>
      <c r="CT18" s="80" t="str">
        <f t="shared" si="19"/>
        <v/>
      </c>
      <c r="CU18" s="2" t="str">
        <f t="shared" si="19"/>
        <v/>
      </c>
      <c r="CV18" s="2" t="str">
        <f t="shared" si="19"/>
        <v/>
      </c>
      <c r="CW18" s="2" t="str">
        <f t="shared" si="19"/>
        <v/>
      </c>
      <c r="CX18" s="2" t="str">
        <f t="shared" si="19"/>
        <v/>
      </c>
      <c r="CY18" s="2" t="str">
        <f t="shared" si="19"/>
        <v/>
      </c>
      <c r="CZ18" s="2" t="str">
        <f t="shared" si="19"/>
        <v/>
      </c>
      <c r="DA18" s="2">
        <f t="shared" si="19"/>
        <v>1</v>
      </c>
      <c r="DB18" s="2" t="str">
        <f t="shared" si="19"/>
        <v/>
      </c>
      <c r="DC18" s="81" t="str">
        <f t="shared" si="19"/>
        <v/>
      </c>
      <c r="DD18" s="80">
        <f t="shared" si="19"/>
        <v>1</v>
      </c>
      <c r="DE18" s="2">
        <f t="shared" si="19"/>
        <v>1</v>
      </c>
      <c r="DF18" s="2">
        <f t="shared" si="19"/>
        <v>1</v>
      </c>
      <c r="DG18" s="2">
        <f t="shared" si="19"/>
        <v>1</v>
      </c>
      <c r="DH18" s="2">
        <f t="shared" si="19"/>
        <v>1</v>
      </c>
      <c r="DI18" s="2">
        <f t="shared" si="19"/>
        <v>1</v>
      </c>
      <c r="DJ18" s="2">
        <f t="shared" si="19"/>
        <v>1</v>
      </c>
      <c r="DK18" s="2">
        <f t="shared" si="19"/>
        <v>1</v>
      </c>
      <c r="DL18" s="2" t="str">
        <f t="shared" si="19"/>
        <v/>
      </c>
      <c r="DM18" s="81" t="str">
        <f t="shared" si="19"/>
        <v/>
      </c>
      <c r="DN18" s="80" t="str">
        <f t="shared" si="19"/>
        <v/>
      </c>
      <c r="DO18" s="2" t="str">
        <f t="shared" si="19"/>
        <v/>
      </c>
      <c r="DP18" s="2" t="str">
        <f t="shared" si="19"/>
        <v/>
      </c>
      <c r="DQ18" s="2" t="str">
        <f t="shared" si="19"/>
        <v/>
      </c>
      <c r="DR18" s="2" t="str">
        <f t="shared" si="19"/>
        <v/>
      </c>
      <c r="DS18" s="2" t="str">
        <f t="shared" si="19"/>
        <v/>
      </c>
      <c r="DT18" s="2" t="str">
        <f t="shared" si="19"/>
        <v/>
      </c>
      <c r="DU18" s="2" t="str">
        <f t="shared" si="19"/>
        <v/>
      </c>
      <c r="DV18" s="2" t="str">
        <f t="shared" si="19"/>
        <v/>
      </c>
      <c r="DW18" s="81" t="str">
        <f t="shared" si="19"/>
        <v/>
      </c>
      <c r="DX18" s="80" t="str">
        <f t="shared" si="19"/>
        <v/>
      </c>
      <c r="DY18" s="2" t="str">
        <f t="shared" si="19"/>
        <v/>
      </c>
      <c r="DZ18" s="2" t="str">
        <f t="shared" si="19"/>
        <v/>
      </c>
      <c r="EA18" s="2" t="str">
        <f t="shared" si="19"/>
        <v/>
      </c>
      <c r="EB18" s="2" t="str">
        <f t="shared" si="19"/>
        <v/>
      </c>
      <c r="EC18" s="2" t="str">
        <f t="shared" si="19"/>
        <v/>
      </c>
      <c r="ED18" s="2" t="str">
        <f t="shared" si="19"/>
        <v/>
      </c>
      <c r="EE18" s="2" t="str">
        <f t="shared" si="19"/>
        <v/>
      </c>
      <c r="EF18" s="2" t="str">
        <f t="shared" ref="EF18:GE18" si="20">IF(EF20&gt;=90,1,"")</f>
        <v/>
      </c>
      <c r="EG18" s="81" t="str">
        <f t="shared" si="20"/>
        <v/>
      </c>
      <c r="EH18" s="80" t="str">
        <f t="shared" si="20"/>
        <v/>
      </c>
      <c r="EI18" s="2" t="str">
        <f t="shared" si="20"/>
        <v/>
      </c>
      <c r="EJ18" s="2" t="str">
        <f t="shared" si="20"/>
        <v/>
      </c>
      <c r="EK18" s="2">
        <f t="shared" si="20"/>
        <v>1</v>
      </c>
      <c r="EL18" s="2" t="str">
        <f t="shared" si="20"/>
        <v/>
      </c>
      <c r="EM18" s="2" t="str">
        <f t="shared" si="20"/>
        <v/>
      </c>
      <c r="EN18" s="2" t="str">
        <f t="shared" si="20"/>
        <v/>
      </c>
      <c r="EO18" s="2" t="str">
        <f t="shared" si="20"/>
        <v/>
      </c>
      <c r="EP18" s="2" t="str">
        <f t="shared" si="20"/>
        <v/>
      </c>
      <c r="EQ18" s="81" t="str">
        <f t="shared" si="20"/>
        <v/>
      </c>
      <c r="ER18" s="80" t="str">
        <f t="shared" si="20"/>
        <v/>
      </c>
      <c r="ES18" s="2" t="str">
        <f t="shared" si="20"/>
        <v/>
      </c>
      <c r="ET18" s="2" t="str">
        <f t="shared" si="20"/>
        <v/>
      </c>
      <c r="EU18" s="2" t="str">
        <f t="shared" si="20"/>
        <v/>
      </c>
      <c r="EV18" s="2" t="str">
        <f t="shared" si="20"/>
        <v/>
      </c>
      <c r="EW18" s="2" t="str">
        <f t="shared" si="20"/>
        <v/>
      </c>
      <c r="EX18" s="2" t="str">
        <f t="shared" si="20"/>
        <v/>
      </c>
      <c r="EY18" s="2" t="str">
        <f t="shared" si="20"/>
        <v/>
      </c>
      <c r="EZ18" s="2" t="str">
        <f t="shared" si="20"/>
        <v/>
      </c>
      <c r="FA18" s="81" t="str">
        <f t="shared" si="20"/>
        <v/>
      </c>
      <c r="FB18" s="80" t="str">
        <f t="shared" si="20"/>
        <v/>
      </c>
      <c r="FC18" s="2" t="str">
        <f t="shared" si="20"/>
        <v/>
      </c>
      <c r="FD18" s="2" t="str">
        <f t="shared" si="20"/>
        <v/>
      </c>
      <c r="FE18" s="2" t="str">
        <f t="shared" si="20"/>
        <v/>
      </c>
      <c r="FF18" s="2" t="str">
        <f t="shared" si="20"/>
        <v/>
      </c>
      <c r="FG18" s="2" t="str">
        <f t="shared" si="20"/>
        <v/>
      </c>
      <c r="FH18" s="2" t="str">
        <f t="shared" si="20"/>
        <v/>
      </c>
      <c r="FI18" s="2" t="str">
        <f t="shared" si="20"/>
        <v/>
      </c>
      <c r="FJ18" s="2" t="str">
        <f t="shared" si="20"/>
        <v/>
      </c>
      <c r="FK18" s="81" t="str">
        <f t="shared" si="20"/>
        <v/>
      </c>
      <c r="FL18" s="80" t="str">
        <f t="shared" si="20"/>
        <v/>
      </c>
      <c r="FM18" s="2" t="str">
        <f t="shared" si="20"/>
        <v/>
      </c>
      <c r="FN18" s="2" t="str">
        <f t="shared" si="20"/>
        <v/>
      </c>
      <c r="FO18" s="2" t="str">
        <f t="shared" si="20"/>
        <v/>
      </c>
      <c r="FP18" s="2" t="str">
        <f t="shared" si="20"/>
        <v/>
      </c>
      <c r="FQ18" s="2" t="str">
        <f t="shared" si="20"/>
        <v/>
      </c>
      <c r="FR18" s="2" t="str">
        <f t="shared" si="20"/>
        <v/>
      </c>
      <c r="FS18" s="2" t="str">
        <f t="shared" si="20"/>
        <v/>
      </c>
      <c r="FT18" s="2" t="str">
        <f t="shared" si="20"/>
        <v/>
      </c>
      <c r="FU18" s="81" t="str">
        <f t="shared" si="20"/>
        <v/>
      </c>
      <c r="FV18" s="80" t="str">
        <f t="shared" si="20"/>
        <v/>
      </c>
      <c r="FW18" s="2" t="str">
        <f t="shared" si="20"/>
        <v/>
      </c>
      <c r="FX18" s="2" t="str">
        <f t="shared" si="20"/>
        <v/>
      </c>
      <c r="FY18" s="2" t="str">
        <f t="shared" si="20"/>
        <v/>
      </c>
      <c r="FZ18" s="2" t="str">
        <f t="shared" si="20"/>
        <v/>
      </c>
      <c r="GA18" s="2" t="str">
        <f t="shared" si="20"/>
        <v/>
      </c>
      <c r="GB18" s="2" t="str">
        <f t="shared" si="20"/>
        <v/>
      </c>
      <c r="GC18" s="2" t="str">
        <f t="shared" si="20"/>
        <v/>
      </c>
      <c r="GD18" s="2" t="str">
        <f t="shared" si="20"/>
        <v/>
      </c>
      <c r="GE18" s="85" t="str">
        <f t="shared" si="20"/>
        <v/>
      </c>
      <c r="GF18" s="83"/>
      <c r="GG18" s="114">
        <f t="shared" si="3"/>
        <v>90</v>
      </c>
      <c r="GH18" s="114"/>
      <c r="GI18" s="115"/>
      <c r="GJ18" s="180" t="s">
        <v>74</v>
      </c>
      <c r="GK18" s="181"/>
      <c r="GL18" s="181"/>
      <c r="GM18" s="181"/>
      <c r="GN18" s="182"/>
      <c r="GO18" s="90"/>
    </row>
    <row r="19" spans="2:197" ht="6" customHeight="1" x14ac:dyDescent="0.25">
      <c r="B19" s="116">
        <f t="shared" si="4"/>
        <v>60</v>
      </c>
      <c r="C19" s="117"/>
      <c r="D19" s="117"/>
      <c r="E19" s="101">
        <f t="shared" si="5"/>
        <v>60</v>
      </c>
      <c r="F19" s="101"/>
      <c r="G19" s="18"/>
      <c r="H19" s="63" t="str">
        <f t="shared" ref="H19:BS19" si="21">IF(H20&gt;=60,1,"")</f>
        <v/>
      </c>
      <c r="I19" s="64" t="str">
        <f t="shared" si="21"/>
        <v/>
      </c>
      <c r="J19" s="64">
        <f t="shared" si="21"/>
        <v>1</v>
      </c>
      <c r="K19" s="64">
        <f t="shared" si="21"/>
        <v>1</v>
      </c>
      <c r="L19" s="64">
        <f t="shared" si="21"/>
        <v>1</v>
      </c>
      <c r="M19" s="64">
        <f t="shared" si="21"/>
        <v>1</v>
      </c>
      <c r="N19" s="2">
        <f t="shared" si="21"/>
        <v>1</v>
      </c>
      <c r="O19" s="2">
        <f t="shared" si="21"/>
        <v>1</v>
      </c>
      <c r="P19" s="2">
        <f t="shared" si="21"/>
        <v>1</v>
      </c>
      <c r="Q19" s="3">
        <f t="shared" si="21"/>
        <v>1</v>
      </c>
      <c r="R19" s="30">
        <f t="shared" si="21"/>
        <v>1</v>
      </c>
      <c r="S19" s="2">
        <f t="shared" si="21"/>
        <v>1</v>
      </c>
      <c r="T19" s="2">
        <f t="shared" si="21"/>
        <v>1</v>
      </c>
      <c r="U19" s="2">
        <f t="shared" si="21"/>
        <v>1</v>
      </c>
      <c r="V19" s="2">
        <f t="shared" si="21"/>
        <v>1</v>
      </c>
      <c r="W19" s="2">
        <f t="shared" si="21"/>
        <v>1</v>
      </c>
      <c r="X19" s="2">
        <f t="shared" si="21"/>
        <v>1</v>
      </c>
      <c r="Y19" s="2">
        <f t="shared" si="21"/>
        <v>1</v>
      </c>
      <c r="Z19" s="2">
        <f t="shared" si="21"/>
        <v>1</v>
      </c>
      <c r="AA19" s="2">
        <f t="shared" si="21"/>
        <v>1</v>
      </c>
      <c r="AB19" s="30">
        <f t="shared" si="21"/>
        <v>1</v>
      </c>
      <c r="AC19" s="2">
        <f t="shared" si="21"/>
        <v>1</v>
      </c>
      <c r="AD19" s="2">
        <f t="shared" si="21"/>
        <v>1</v>
      </c>
      <c r="AE19" s="2">
        <f t="shared" si="21"/>
        <v>1</v>
      </c>
      <c r="AF19" s="2">
        <f t="shared" si="21"/>
        <v>1</v>
      </c>
      <c r="AG19" s="2">
        <f t="shared" si="21"/>
        <v>1</v>
      </c>
      <c r="AH19" s="2">
        <f t="shared" si="21"/>
        <v>1</v>
      </c>
      <c r="AI19" s="2">
        <f t="shared" si="21"/>
        <v>1</v>
      </c>
      <c r="AJ19" s="2">
        <f t="shared" si="21"/>
        <v>1</v>
      </c>
      <c r="AK19" s="2">
        <f t="shared" si="21"/>
        <v>1</v>
      </c>
      <c r="AL19" s="30">
        <f t="shared" si="21"/>
        <v>1</v>
      </c>
      <c r="AM19" s="2">
        <f t="shared" si="21"/>
        <v>1</v>
      </c>
      <c r="AN19" s="2">
        <f t="shared" si="21"/>
        <v>1</v>
      </c>
      <c r="AO19" s="2">
        <f t="shared" si="21"/>
        <v>1</v>
      </c>
      <c r="AP19" s="2">
        <f t="shared" si="21"/>
        <v>1</v>
      </c>
      <c r="AQ19" s="2">
        <f t="shared" si="21"/>
        <v>1</v>
      </c>
      <c r="AR19" s="2">
        <f t="shared" si="21"/>
        <v>1</v>
      </c>
      <c r="AS19" s="2">
        <f t="shared" si="21"/>
        <v>1</v>
      </c>
      <c r="AT19" s="2">
        <f t="shared" si="21"/>
        <v>1</v>
      </c>
      <c r="AU19" s="2">
        <f t="shared" si="21"/>
        <v>1</v>
      </c>
      <c r="AV19" s="80">
        <f t="shared" si="21"/>
        <v>1</v>
      </c>
      <c r="AW19" s="2">
        <f t="shared" si="21"/>
        <v>1</v>
      </c>
      <c r="AX19" s="2">
        <f t="shared" si="21"/>
        <v>1</v>
      </c>
      <c r="AY19" s="2" t="str">
        <f t="shared" si="21"/>
        <v/>
      </c>
      <c r="AZ19" s="2" t="str">
        <f t="shared" si="21"/>
        <v/>
      </c>
      <c r="BA19" s="2" t="str">
        <f t="shared" si="21"/>
        <v/>
      </c>
      <c r="BB19" s="2" t="str">
        <f t="shared" si="21"/>
        <v/>
      </c>
      <c r="BC19" s="2" t="str">
        <f t="shared" si="21"/>
        <v/>
      </c>
      <c r="BD19" s="2" t="str">
        <f t="shared" si="21"/>
        <v/>
      </c>
      <c r="BE19" s="81" t="str">
        <f t="shared" si="21"/>
        <v/>
      </c>
      <c r="BF19" s="80" t="str">
        <f t="shared" si="21"/>
        <v/>
      </c>
      <c r="BG19" s="2" t="str">
        <f t="shared" si="21"/>
        <v/>
      </c>
      <c r="BH19" s="2" t="str">
        <f t="shared" si="21"/>
        <v/>
      </c>
      <c r="BI19" s="2" t="str">
        <f t="shared" si="21"/>
        <v/>
      </c>
      <c r="BJ19" s="2" t="str">
        <f t="shared" si="21"/>
        <v/>
      </c>
      <c r="BK19" s="2" t="str">
        <f t="shared" si="21"/>
        <v/>
      </c>
      <c r="BL19" s="2" t="str">
        <f t="shared" si="21"/>
        <v/>
      </c>
      <c r="BM19" s="2" t="str">
        <f t="shared" si="21"/>
        <v/>
      </c>
      <c r="BN19" s="2" t="str">
        <f t="shared" si="21"/>
        <v/>
      </c>
      <c r="BO19" s="81" t="str">
        <f t="shared" si="21"/>
        <v/>
      </c>
      <c r="BP19" s="80" t="str">
        <f t="shared" si="21"/>
        <v/>
      </c>
      <c r="BQ19" s="2" t="str">
        <f t="shared" si="21"/>
        <v/>
      </c>
      <c r="BR19" s="2" t="str">
        <f t="shared" si="21"/>
        <v/>
      </c>
      <c r="BS19" s="2" t="str">
        <f t="shared" si="21"/>
        <v/>
      </c>
      <c r="BT19" s="2" t="str">
        <f t="shared" ref="BT19:EE19" si="22">IF(BT20&gt;=60,1,"")</f>
        <v/>
      </c>
      <c r="BU19" s="2" t="str">
        <f t="shared" si="22"/>
        <v/>
      </c>
      <c r="BV19" s="2" t="str">
        <f t="shared" si="22"/>
        <v/>
      </c>
      <c r="BW19" s="2" t="str">
        <f t="shared" si="22"/>
        <v/>
      </c>
      <c r="BX19" s="2" t="str">
        <f t="shared" si="22"/>
        <v/>
      </c>
      <c r="BY19" s="81" t="str">
        <f t="shared" si="22"/>
        <v/>
      </c>
      <c r="BZ19" s="80" t="str">
        <f t="shared" si="22"/>
        <v/>
      </c>
      <c r="CA19" s="2" t="str">
        <f t="shared" si="22"/>
        <v/>
      </c>
      <c r="CB19" s="2" t="str">
        <f t="shared" si="22"/>
        <v/>
      </c>
      <c r="CC19" s="2" t="str">
        <f t="shared" si="22"/>
        <v/>
      </c>
      <c r="CD19" s="2" t="str">
        <f t="shared" si="22"/>
        <v/>
      </c>
      <c r="CE19" s="2" t="str">
        <f t="shared" si="22"/>
        <v/>
      </c>
      <c r="CF19" s="2" t="str">
        <f t="shared" si="22"/>
        <v/>
      </c>
      <c r="CG19" s="2" t="str">
        <f t="shared" si="22"/>
        <v/>
      </c>
      <c r="CH19" s="2" t="str">
        <f t="shared" si="22"/>
        <v/>
      </c>
      <c r="CI19" s="81" t="str">
        <f t="shared" si="22"/>
        <v/>
      </c>
      <c r="CJ19" s="80" t="str">
        <f t="shared" si="22"/>
        <v/>
      </c>
      <c r="CK19" s="2">
        <f t="shared" si="22"/>
        <v>1</v>
      </c>
      <c r="CL19" s="2" t="str">
        <f t="shared" si="22"/>
        <v/>
      </c>
      <c r="CM19" s="2" t="str">
        <f t="shared" si="22"/>
        <v/>
      </c>
      <c r="CN19" s="2" t="str">
        <f t="shared" si="22"/>
        <v/>
      </c>
      <c r="CO19" s="2" t="str">
        <f t="shared" si="22"/>
        <v/>
      </c>
      <c r="CP19" s="2" t="str">
        <f t="shared" si="22"/>
        <v/>
      </c>
      <c r="CQ19" s="2" t="str">
        <f t="shared" si="22"/>
        <v/>
      </c>
      <c r="CR19" s="2" t="str">
        <f t="shared" si="22"/>
        <v/>
      </c>
      <c r="CS19" s="81" t="str">
        <f t="shared" si="22"/>
        <v/>
      </c>
      <c r="CT19" s="80" t="str">
        <f t="shared" si="22"/>
        <v/>
      </c>
      <c r="CU19" s="2" t="str">
        <f t="shared" si="22"/>
        <v/>
      </c>
      <c r="CV19" s="2" t="str">
        <f t="shared" si="22"/>
        <v/>
      </c>
      <c r="CW19" s="2" t="str">
        <f t="shared" si="22"/>
        <v/>
      </c>
      <c r="CX19" s="2" t="str">
        <f t="shared" si="22"/>
        <v/>
      </c>
      <c r="CY19" s="2" t="str">
        <f t="shared" si="22"/>
        <v/>
      </c>
      <c r="CZ19" s="2">
        <f t="shared" si="22"/>
        <v>1</v>
      </c>
      <c r="DA19" s="2">
        <f t="shared" si="22"/>
        <v>1</v>
      </c>
      <c r="DB19" s="2" t="str">
        <f t="shared" si="22"/>
        <v/>
      </c>
      <c r="DC19" s="81">
        <f t="shared" si="22"/>
        <v>1</v>
      </c>
      <c r="DD19" s="80">
        <f t="shared" si="22"/>
        <v>1</v>
      </c>
      <c r="DE19" s="2">
        <f t="shared" si="22"/>
        <v>1</v>
      </c>
      <c r="DF19" s="2">
        <f t="shared" si="22"/>
        <v>1</v>
      </c>
      <c r="DG19" s="2">
        <f t="shared" si="22"/>
        <v>1</v>
      </c>
      <c r="DH19" s="2">
        <f t="shared" si="22"/>
        <v>1</v>
      </c>
      <c r="DI19" s="2">
        <f t="shared" si="22"/>
        <v>1</v>
      </c>
      <c r="DJ19" s="2">
        <f t="shared" si="22"/>
        <v>1</v>
      </c>
      <c r="DK19" s="2">
        <f t="shared" si="22"/>
        <v>1</v>
      </c>
      <c r="DL19" s="2" t="str">
        <f t="shared" si="22"/>
        <v/>
      </c>
      <c r="DM19" s="81" t="str">
        <f t="shared" si="22"/>
        <v/>
      </c>
      <c r="DN19" s="80" t="str">
        <f t="shared" si="22"/>
        <v/>
      </c>
      <c r="DO19" s="2" t="str">
        <f t="shared" si="22"/>
        <v/>
      </c>
      <c r="DP19" s="2" t="str">
        <f t="shared" si="22"/>
        <v/>
      </c>
      <c r="DQ19" s="2" t="str">
        <f t="shared" si="22"/>
        <v/>
      </c>
      <c r="DR19" s="2" t="str">
        <f t="shared" si="22"/>
        <v/>
      </c>
      <c r="DS19" s="2" t="str">
        <f t="shared" si="22"/>
        <v/>
      </c>
      <c r="DT19" s="2" t="str">
        <f t="shared" si="22"/>
        <v/>
      </c>
      <c r="DU19" s="2" t="str">
        <f t="shared" si="22"/>
        <v/>
      </c>
      <c r="DV19" s="2" t="str">
        <f t="shared" si="22"/>
        <v/>
      </c>
      <c r="DW19" s="81" t="str">
        <f t="shared" si="22"/>
        <v/>
      </c>
      <c r="DX19" s="80" t="str">
        <f t="shared" si="22"/>
        <v/>
      </c>
      <c r="DY19" s="2" t="str">
        <f t="shared" si="22"/>
        <v/>
      </c>
      <c r="DZ19" s="2" t="str">
        <f t="shared" si="22"/>
        <v/>
      </c>
      <c r="EA19" s="2" t="str">
        <f t="shared" si="22"/>
        <v/>
      </c>
      <c r="EB19" s="2" t="str">
        <f t="shared" si="22"/>
        <v/>
      </c>
      <c r="EC19" s="2" t="str">
        <f t="shared" si="22"/>
        <v/>
      </c>
      <c r="ED19" s="2" t="str">
        <f t="shared" si="22"/>
        <v/>
      </c>
      <c r="EE19" s="2" t="str">
        <f t="shared" si="22"/>
        <v/>
      </c>
      <c r="EF19" s="2" t="str">
        <f t="shared" ref="EF19:GE19" si="23">IF(EF20&gt;=60,1,"")</f>
        <v/>
      </c>
      <c r="EG19" s="81" t="str">
        <f t="shared" si="23"/>
        <v/>
      </c>
      <c r="EH19" s="80" t="str">
        <f t="shared" si="23"/>
        <v/>
      </c>
      <c r="EI19" s="2" t="str">
        <f t="shared" si="23"/>
        <v/>
      </c>
      <c r="EJ19" s="2" t="str">
        <f t="shared" si="23"/>
        <v/>
      </c>
      <c r="EK19" s="2">
        <f t="shared" si="23"/>
        <v>1</v>
      </c>
      <c r="EL19" s="2" t="str">
        <f t="shared" si="23"/>
        <v/>
      </c>
      <c r="EM19" s="2" t="str">
        <f t="shared" si="23"/>
        <v/>
      </c>
      <c r="EN19" s="2" t="str">
        <f t="shared" si="23"/>
        <v/>
      </c>
      <c r="EO19" s="2" t="str">
        <f t="shared" si="23"/>
        <v/>
      </c>
      <c r="EP19" s="2" t="str">
        <f t="shared" si="23"/>
        <v/>
      </c>
      <c r="EQ19" s="81" t="str">
        <f t="shared" si="23"/>
        <v/>
      </c>
      <c r="ER19" s="80" t="str">
        <f t="shared" si="23"/>
        <v/>
      </c>
      <c r="ES19" s="2" t="str">
        <f t="shared" si="23"/>
        <v/>
      </c>
      <c r="ET19" s="2" t="str">
        <f t="shared" si="23"/>
        <v/>
      </c>
      <c r="EU19" s="2" t="str">
        <f t="shared" si="23"/>
        <v/>
      </c>
      <c r="EV19" s="2" t="str">
        <f t="shared" si="23"/>
        <v/>
      </c>
      <c r="EW19" s="2" t="str">
        <f t="shared" si="23"/>
        <v/>
      </c>
      <c r="EX19" s="2" t="str">
        <f t="shared" si="23"/>
        <v/>
      </c>
      <c r="EY19" s="2" t="str">
        <f t="shared" si="23"/>
        <v/>
      </c>
      <c r="EZ19" s="2" t="str">
        <f t="shared" si="23"/>
        <v/>
      </c>
      <c r="FA19" s="81" t="str">
        <f t="shared" si="23"/>
        <v/>
      </c>
      <c r="FB19" s="80" t="str">
        <f t="shared" si="23"/>
        <v/>
      </c>
      <c r="FC19" s="2" t="str">
        <f t="shared" si="23"/>
        <v/>
      </c>
      <c r="FD19" s="2" t="str">
        <f t="shared" si="23"/>
        <v/>
      </c>
      <c r="FE19" s="2" t="str">
        <f t="shared" si="23"/>
        <v/>
      </c>
      <c r="FF19" s="2" t="str">
        <f t="shared" si="23"/>
        <v/>
      </c>
      <c r="FG19" s="2" t="str">
        <f t="shared" si="23"/>
        <v/>
      </c>
      <c r="FH19" s="2" t="str">
        <f t="shared" si="23"/>
        <v/>
      </c>
      <c r="FI19" s="2" t="str">
        <f t="shared" si="23"/>
        <v/>
      </c>
      <c r="FJ19" s="2" t="str">
        <f t="shared" si="23"/>
        <v/>
      </c>
      <c r="FK19" s="81" t="str">
        <f t="shared" si="23"/>
        <v/>
      </c>
      <c r="FL19" s="80" t="str">
        <f t="shared" si="23"/>
        <v/>
      </c>
      <c r="FM19" s="2" t="str">
        <f t="shared" si="23"/>
        <v/>
      </c>
      <c r="FN19" s="2" t="str">
        <f t="shared" si="23"/>
        <v/>
      </c>
      <c r="FO19" s="2" t="str">
        <f t="shared" si="23"/>
        <v/>
      </c>
      <c r="FP19" s="2" t="str">
        <f t="shared" si="23"/>
        <v/>
      </c>
      <c r="FQ19" s="2" t="str">
        <f t="shared" si="23"/>
        <v/>
      </c>
      <c r="FR19" s="2" t="str">
        <f t="shared" si="23"/>
        <v/>
      </c>
      <c r="FS19" s="2" t="str">
        <f t="shared" si="23"/>
        <v/>
      </c>
      <c r="FT19" s="2" t="str">
        <f t="shared" si="23"/>
        <v/>
      </c>
      <c r="FU19" s="81" t="str">
        <f t="shared" si="23"/>
        <v/>
      </c>
      <c r="FV19" s="80" t="str">
        <f t="shared" si="23"/>
        <v/>
      </c>
      <c r="FW19" s="2" t="str">
        <f t="shared" si="23"/>
        <v/>
      </c>
      <c r="FX19" s="2" t="str">
        <f t="shared" si="23"/>
        <v/>
      </c>
      <c r="FY19" s="2" t="str">
        <f t="shared" si="23"/>
        <v/>
      </c>
      <c r="FZ19" s="2" t="str">
        <f t="shared" si="23"/>
        <v/>
      </c>
      <c r="GA19" s="2" t="str">
        <f t="shared" si="23"/>
        <v/>
      </c>
      <c r="GB19" s="2" t="str">
        <f t="shared" si="23"/>
        <v/>
      </c>
      <c r="GC19" s="2" t="str">
        <f t="shared" si="23"/>
        <v/>
      </c>
      <c r="GD19" s="2" t="str">
        <f t="shared" si="23"/>
        <v/>
      </c>
      <c r="GE19" s="85" t="str">
        <f t="shared" si="23"/>
        <v/>
      </c>
      <c r="GF19" s="83"/>
      <c r="GG19" s="114">
        <f>GG20+30</f>
        <v>60</v>
      </c>
      <c r="GH19" s="114"/>
      <c r="GI19" s="115"/>
      <c r="GJ19" s="180"/>
      <c r="GK19" s="181"/>
      <c r="GL19" s="181"/>
      <c r="GM19" s="181"/>
      <c r="GN19" s="182"/>
      <c r="GO19" s="90"/>
    </row>
    <row r="20" spans="2:197" ht="9" customHeight="1" thickBot="1" x14ac:dyDescent="0.3">
      <c r="B20" s="116">
        <v>30</v>
      </c>
      <c r="C20" s="117"/>
      <c r="D20" s="117"/>
      <c r="E20" s="101">
        <v>30</v>
      </c>
      <c r="F20" s="101"/>
      <c r="G20" s="20"/>
      <c r="H20" s="65">
        <v>36</v>
      </c>
      <c r="I20" s="66">
        <v>42</v>
      </c>
      <c r="J20" s="66">
        <v>63</v>
      </c>
      <c r="K20" s="66">
        <v>78</v>
      </c>
      <c r="L20" s="66">
        <v>92</v>
      </c>
      <c r="M20" s="66">
        <v>95</v>
      </c>
      <c r="N20" s="32">
        <v>110</v>
      </c>
      <c r="O20" s="32">
        <v>125</v>
      </c>
      <c r="P20" s="32">
        <v>125</v>
      </c>
      <c r="Q20" s="33">
        <v>125</v>
      </c>
      <c r="R20" s="34">
        <v>125</v>
      </c>
      <c r="S20" s="32">
        <v>125</v>
      </c>
      <c r="T20" s="32">
        <v>125</v>
      </c>
      <c r="U20" s="32">
        <v>125</v>
      </c>
      <c r="V20" s="32">
        <v>125</v>
      </c>
      <c r="W20" s="32">
        <v>125</v>
      </c>
      <c r="X20" s="32">
        <v>125</v>
      </c>
      <c r="Y20" s="32">
        <v>120</v>
      </c>
      <c r="Z20" s="32">
        <v>110</v>
      </c>
      <c r="AA20" s="32">
        <v>110</v>
      </c>
      <c r="AB20" s="34">
        <v>120</v>
      </c>
      <c r="AC20" s="32">
        <v>90</v>
      </c>
      <c r="AD20" s="32">
        <v>90</v>
      </c>
      <c r="AE20" s="32">
        <v>90</v>
      </c>
      <c r="AF20" s="32">
        <v>85</v>
      </c>
      <c r="AG20" s="32">
        <v>85</v>
      </c>
      <c r="AH20" s="32">
        <v>95</v>
      </c>
      <c r="AI20" s="32">
        <v>120</v>
      </c>
      <c r="AJ20" s="32">
        <v>135</v>
      </c>
      <c r="AK20" s="32">
        <v>136</v>
      </c>
      <c r="AL20" s="34">
        <v>125</v>
      </c>
      <c r="AM20" s="32">
        <v>120</v>
      </c>
      <c r="AN20" s="32">
        <v>145</v>
      </c>
      <c r="AO20" s="32">
        <v>145</v>
      </c>
      <c r="AP20" s="32">
        <v>125</v>
      </c>
      <c r="AQ20" s="32">
        <v>145</v>
      </c>
      <c r="AR20" s="32">
        <v>125</v>
      </c>
      <c r="AS20" s="32">
        <v>150</v>
      </c>
      <c r="AT20" s="32">
        <v>120</v>
      </c>
      <c r="AU20" s="32">
        <v>110</v>
      </c>
      <c r="AV20" s="34">
        <v>90</v>
      </c>
      <c r="AW20" s="32">
        <v>80</v>
      </c>
      <c r="AX20" s="32">
        <v>60</v>
      </c>
      <c r="AY20" s="32">
        <v>45</v>
      </c>
      <c r="AZ20" s="32">
        <v>50</v>
      </c>
      <c r="BA20" s="32">
        <v>45</v>
      </c>
      <c r="BB20" s="32">
        <v>10</v>
      </c>
      <c r="BC20" s="32">
        <v>10</v>
      </c>
      <c r="BD20" s="32">
        <v>10</v>
      </c>
      <c r="BE20" s="32">
        <v>10</v>
      </c>
      <c r="BF20" s="34">
        <v>10</v>
      </c>
      <c r="BG20" s="32">
        <v>1</v>
      </c>
      <c r="BH20" s="32">
        <v>1</v>
      </c>
      <c r="BI20" s="32">
        <v>1</v>
      </c>
      <c r="BJ20" s="32">
        <v>1</v>
      </c>
      <c r="BK20" s="32">
        <v>1</v>
      </c>
      <c r="BL20" s="32">
        <v>1</v>
      </c>
      <c r="BM20" s="32">
        <v>1</v>
      </c>
      <c r="BN20" s="32">
        <v>1</v>
      </c>
      <c r="BO20" s="32">
        <v>1</v>
      </c>
      <c r="BP20" s="34">
        <v>1</v>
      </c>
      <c r="BQ20" s="32">
        <v>1</v>
      </c>
      <c r="BR20" s="32">
        <v>1</v>
      </c>
      <c r="BS20" s="32">
        <v>1</v>
      </c>
      <c r="BT20" s="32">
        <v>1</v>
      </c>
      <c r="BU20" s="32">
        <v>1</v>
      </c>
      <c r="BV20" s="32">
        <v>1</v>
      </c>
      <c r="BW20" s="32">
        <v>1</v>
      </c>
      <c r="BX20" s="32">
        <v>1</v>
      </c>
      <c r="BY20" s="32">
        <v>1</v>
      </c>
      <c r="BZ20" s="34">
        <v>1</v>
      </c>
      <c r="CA20" s="32">
        <v>1</v>
      </c>
      <c r="CB20" s="32">
        <v>1</v>
      </c>
      <c r="CC20" s="32">
        <v>1</v>
      </c>
      <c r="CD20" s="32">
        <v>1</v>
      </c>
      <c r="CE20" s="32">
        <v>1</v>
      </c>
      <c r="CF20" s="32">
        <v>1</v>
      </c>
      <c r="CG20" s="32">
        <v>1</v>
      </c>
      <c r="CH20" s="32">
        <v>1</v>
      </c>
      <c r="CI20" s="32">
        <v>1</v>
      </c>
      <c r="CJ20" s="34">
        <v>1</v>
      </c>
      <c r="CK20" s="32">
        <v>111</v>
      </c>
      <c r="CL20" s="32">
        <v>1</v>
      </c>
      <c r="CM20" s="32">
        <v>1</v>
      </c>
      <c r="CN20" s="32">
        <v>1</v>
      </c>
      <c r="CO20" s="32">
        <v>1</v>
      </c>
      <c r="CP20" s="32">
        <v>1</v>
      </c>
      <c r="CQ20" s="32">
        <v>1</v>
      </c>
      <c r="CR20" s="32">
        <v>1</v>
      </c>
      <c r="CS20" s="32">
        <v>1</v>
      </c>
      <c r="CT20" s="34">
        <v>1</v>
      </c>
      <c r="CU20" s="32">
        <v>1</v>
      </c>
      <c r="CV20" s="32">
        <v>25</v>
      </c>
      <c r="CW20" s="32">
        <v>35</v>
      </c>
      <c r="CX20" s="32">
        <v>45</v>
      </c>
      <c r="CY20" s="32">
        <v>56</v>
      </c>
      <c r="CZ20" s="32">
        <v>61</v>
      </c>
      <c r="DA20" s="32">
        <v>111</v>
      </c>
      <c r="DB20" s="32">
        <v>50</v>
      </c>
      <c r="DC20" s="32">
        <v>65</v>
      </c>
      <c r="DD20" s="34">
        <v>95</v>
      </c>
      <c r="DE20" s="32">
        <v>125</v>
      </c>
      <c r="DF20" s="32">
        <v>135</v>
      </c>
      <c r="DG20" s="32">
        <v>140</v>
      </c>
      <c r="DH20" s="32">
        <v>150</v>
      </c>
      <c r="DI20" s="32">
        <v>180</v>
      </c>
      <c r="DJ20" s="32">
        <v>210</v>
      </c>
      <c r="DK20" s="32">
        <v>120</v>
      </c>
      <c r="DL20" s="32">
        <v>12</v>
      </c>
      <c r="DM20" s="32">
        <v>1</v>
      </c>
      <c r="DN20" s="34">
        <v>1</v>
      </c>
      <c r="DO20" s="32">
        <v>1</v>
      </c>
      <c r="DP20" s="32">
        <v>1</v>
      </c>
      <c r="DQ20" s="32">
        <v>1</v>
      </c>
      <c r="DR20" s="32">
        <v>1</v>
      </c>
      <c r="DS20" s="32">
        <v>1</v>
      </c>
      <c r="DT20" s="32">
        <v>41</v>
      </c>
      <c r="DU20" s="32">
        <v>1</v>
      </c>
      <c r="DV20" s="32">
        <v>1</v>
      </c>
      <c r="DW20" s="32">
        <v>1</v>
      </c>
      <c r="DX20" s="34">
        <v>1</v>
      </c>
      <c r="DY20" s="32">
        <v>1</v>
      </c>
      <c r="DZ20" s="32">
        <v>1</v>
      </c>
      <c r="EA20" s="32">
        <v>1</v>
      </c>
      <c r="EB20" s="32">
        <v>1</v>
      </c>
      <c r="EC20" s="32">
        <v>1</v>
      </c>
      <c r="ED20" s="32">
        <v>1</v>
      </c>
      <c r="EE20" s="32">
        <v>1</v>
      </c>
      <c r="EF20" s="32">
        <v>1</v>
      </c>
      <c r="EG20" s="32">
        <v>1</v>
      </c>
      <c r="EH20" s="34">
        <v>1</v>
      </c>
      <c r="EI20" s="32">
        <v>1</v>
      </c>
      <c r="EJ20" s="32">
        <v>1</v>
      </c>
      <c r="EK20" s="32">
        <v>111</v>
      </c>
      <c r="EL20" s="32">
        <v>14</v>
      </c>
      <c r="EM20" s="32">
        <v>1</v>
      </c>
      <c r="EN20" s="32">
        <v>1</v>
      </c>
      <c r="EO20" s="32">
        <v>1</v>
      </c>
      <c r="EP20" s="32">
        <v>1</v>
      </c>
      <c r="EQ20" s="32">
        <v>11</v>
      </c>
      <c r="ER20" s="34">
        <v>1</v>
      </c>
      <c r="ES20" s="32">
        <v>1</v>
      </c>
      <c r="ET20" s="32">
        <v>1</v>
      </c>
      <c r="EU20" s="32">
        <v>1</v>
      </c>
      <c r="EV20" s="32">
        <v>1</v>
      </c>
      <c r="EW20" s="32">
        <v>11</v>
      </c>
      <c r="EX20" s="32">
        <v>1</v>
      </c>
      <c r="EY20" s="32">
        <v>1</v>
      </c>
      <c r="EZ20" s="32">
        <v>1</v>
      </c>
      <c r="FA20" s="32">
        <v>1</v>
      </c>
      <c r="FB20" s="34">
        <v>1</v>
      </c>
      <c r="FC20" s="32">
        <v>1</v>
      </c>
      <c r="FD20" s="32">
        <v>1</v>
      </c>
      <c r="FE20" s="32">
        <v>1</v>
      </c>
      <c r="FF20" s="32">
        <v>1</v>
      </c>
      <c r="FG20" s="32">
        <v>1</v>
      </c>
      <c r="FH20" s="32">
        <v>1</v>
      </c>
      <c r="FI20" s="32">
        <v>1</v>
      </c>
      <c r="FJ20" s="32">
        <v>1</v>
      </c>
      <c r="FK20" s="32">
        <v>1</v>
      </c>
      <c r="FL20" s="34">
        <v>1</v>
      </c>
      <c r="FM20" s="32">
        <v>1</v>
      </c>
      <c r="FN20" s="32">
        <v>1</v>
      </c>
      <c r="FO20" s="32">
        <v>1</v>
      </c>
      <c r="FP20" s="32">
        <v>1</v>
      </c>
      <c r="FQ20" s="32">
        <v>1</v>
      </c>
      <c r="FR20" s="32">
        <v>1</v>
      </c>
      <c r="FS20" s="32">
        <v>1</v>
      </c>
      <c r="FT20" s="32">
        <v>1</v>
      </c>
      <c r="FU20" s="32">
        <v>1</v>
      </c>
      <c r="FV20" s="34">
        <v>1</v>
      </c>
      <c r="FW20" s="32">
        <v>1</v>
      </c>
      <c r="FX20" s="32">
        <v>1</v>
      </c>
      <c r="FY20" s="32">
        <v>1</v>
      </c>
      <c r="FZ20" s="32">
        <v>1</v>
      </c>
      <c r="GA20" s="32">
        <v>1</v>
      </c>
      <c r="GB20" s="32">
        <v>1</v>
      </c>
      <c r="GC20" s="32">
        <v>1</v>
      </c>
      <c r="GD20" s="32">
        <v>1</v>
      </c>
      <c r="GE20" s="33">
        <v>1</v>
      </c>
      <c r="GF20" s="21"/>
      <c r="GG20" s="114">
        <v>30</v>
      </c>
      <c r="GH20" s="114"/>
      <c r="GI20" s="115"/>
      <c r="GJ20" s="183"/>
      <c r="GK20" s="130"/>
      <c r="GL20" s="130"/>
      <c r="GM20" s="130"/>
      <c r="GN20" s="182"/>
      <c r="GO20" s="90"/>
    </row>
    <row r="21" spans="2:197" ht="5.0999999999999996" customHeight="1" thickTop="1" x14ac:dyDescent="0.25">
      <c r="B21" s="116">
        <v>0</v>
      </c>
      <c r="C21" s="117"/>
      <c r="D21" s="117"/>
      <c r="E21" s="101"/>
      <c r="F21" s="101"/>
      <c r="G21" s="5"/>
      <c r="H21" s="119">
        <v>0</v>
      </c>
      <c r="I21" s="120"/>
      <c r="J21" s="27"/>
      <c r="K21" s="28"/>
      <c r="L21" s="27"/>
      <c r="M21" s="28"/>
      <c r="N21" s="27"/>
      <c r="O21" s="28"/>
      <c r="P21" s="29"/>
      <c r="Q21" s="29"/>
      <c r="R21" s="119">
        <f>H21+5</f>
        <v>5</v>
      </c>
      <c r="S21" s="120"/>
      <c r="T21" s="27"/>
      <c r="U21" s="28"/>
      <c r="V21" s="27"/>
      <c r="W21" s="28"/>
      <c r="X21" s="27"/>
      <c r="Y21" s="28"/>
      <c r="Z21" s="29"/>
      <c r="AA21" s="29"/>
      <c r="AB21" s="119">
        <f>R21+5</f>
        <v>10</v>
      </c>
      <c r="AC21" s="120"/>
      <c r="AD21" s="27"/>
      <c r="AE21" s="28"/>
      <c r="AF21" s="27"/>
      <c r="AG21" s="28"/>
      <c r="AH21" s="27"/>
      <c r="AI21" s="28"/>
      <c r="AJ21" s="29"/>
      <c r="AK21" s="29"/>
      <c r="AL21" s="119">
        <f>AB21+5</f>
        <v>15</v>
      </c>
      <c r="AM21" s="120"/>
      <c r="AN21" s="27"/>
      <c r="AO21" s="28"/>
      <c r="AP21" s="27"/>
      <c r="AQ21" s="28"/>
      <c r="AR21" s="27"/>
      <c r="AS21" s="28"/>
      <c r="AT21" s="29"/>
      <c r="AU21" s="29"/>
      <c r="AV21" s="119">
        <f>AL21+5</f>
        <v>20</v>
      </c>
      <c r="AW21" s="120"/>
      <c r="AX21" s="27"/>
      <c r="AY21" s="28"/>
      <c r="AZ21" s="27"/>
      <c r="BA21" s="28"/>
      <c r="BB21" s="27"/>
      <c r="BC21" s="28"/>
      <c r="BD21" s="29"/>
      <c r="BE21" s="29"/>
      <c r="BF21" s="119">
        <f>AV21+5</f>
        <v>25</v>
      </c>
      <c r="BG21" s="120"/>
      <c r="BH21" s="27"/>
      <c r="BI21" s="28"/>
      <c r="BJ21" s="27"/>
      <c r="BK21" s="28"/>
      <c r="BL21" s="27"/>
      <c r="BM21" s="28"/>
      <c r="BN21" s="29"/>
      <c r="BO21" s="29"/>
      <c r="BP21" s="119">
        <f>BF21+5</f>
        <v>30</v>
      </c>
      <c r="BQ21" s="120"/>
      <c r="BR21" s="27"/>
      <c r="BS21" s="28"/>
      <c r="BT21" s="27"/>
      <c r="BU21" s="28"/>
      <c r="BV21" s="27"/>
      <c r="BW21" s="28"/>
      <c r="BX21" s="29"/>
      <c r="BY21" s="29"/>
      <c r="BZ21" s="119">
        <f>BP21+5</f>
        <v>35</v>
      </c>
      <c r="CA21" s="120"/>
      <c r="CB21" s="27"/>
      <c r="CC21" s="28"/>
      <c r="CD21" s="27"/>
      <c r="CE21" s="28"/>
      <c r="CF21" s="27"/>
      <c r="CG21" s="28"/>
      <c r="CH21" s="29"/>
      <c r="CI21" s="29"/>
      <c r="CJ21" s="119">
        <f>BZ21+5</f>
        <v>40</v>
      </c>
      <c r="CK21" s="120"/>
      <c r="CL21" s="27"/>
      <c r="CM21" s="28"/>
      <c r="CN21" s="27"/>
      <c r="CO21" s="28"/>
      <c r="CP21" s="27"/>
      <c r="CQ21" s="28"/>
      <c r="CR21" s="29"/>
      <c r="CS21" s="29"/>
      <c r="CT21" s="119">
        <f>CJ21+5</f>
        <v>45</v>
      </c>
      <c r="CU21" s="120"/>
      <c r="CV21" s="27"/>
      <c r="CW21" s="28"/>
      <c r="CX21" s="27"/>
      <c r="CY21" s="28"/>
      <c r="CZ21" s="27"/>
      <c r="DA21" s="28"/>
      <c r="DB21" s="29"/>
      <c r="DC21" s="29"/>
      <c r="DD21" s="119">
        <f>CT21+5</f>
        <v>50</v>
      </c>
      <c r="DE21" s="120"/>
      <c r="DF21" s="27"/>
      <c r="DG21" s="28"/>
      <c r="DH21" s="27"/>
      <c r="DI21" s="28"/>
      <c r="DJ21" s="27"/>
      <c r="DK21" s="28"/>
      <c r="DL21" s="29"/>
      <c r="DM21" s="29"/>
      <c r="DN21" s="119">
        <f>DD21+5</f>
        <v>55</v>
      </c>
      <c r="DO21" s="120"/>
      <c r="DP21" s="27"/>
      <c r="DQ21" s="28"/>
      <c r="DR21" s="27"/>
      <c r="DS21" s="28"/>
      <c r="DT21" s="27"/>
      <c r="DU21" s="28"/>
      <c r="DV21" s="29"/>
      <c r="DW21" s="29"/>
      <c r="DX21" s="119">
        <f>DN21+5</f>
        <v>60</v>
      </c>
      <c r="DY21" s="120"/>
      <c r="DZ21" s="27"/>
      <c r="EA21" s="28"/>
      <c r="EB21" s="27"/>
      <c r="EC21" s="28"/>
      <c r="ED21" s="27"/>
      <c r="EE21" s="28"/>
      <c r="EF21" s="29"/>
      <c r="EG21" s="29"/>
      <c r="EH21" s="119">
        <f>DX21+5</f>
        <v>65</v>
      </c>
      <c r="EI21" s="120"/>
      <c r="EJ21" s="27"/>
      <c r="EK21" s="28"/>
      <c r="EL21" s="27"/>
      <c r="EM21" s="28"/>
      <c r="EN21" s="27"/>
      <c r="EO21" s="28"/>
      <c r="EP21" s="29"/>
      <c r="EQ21" s="29"/>
      <c r="ER21" s="119">
        <f>EH21+5</f>
        <v>70</v>
      </c>
      <c r="ES21" s="120"/>
      <c r="ET21" s="27"/>
      <c r="EU21" s="28"/>
      <c r="EV21" s="27"/>
      <c r="EW21" s="28"/>
      <c r="EX21" s="27"/>
      <c r="EY21" s="28"/>
      <c r="EZ21" s="29"/>
      <c r="FA21" s="29"/>
      <c r="FB21" s="119">
        <f>ER21+5</f>
        <v>75</v>
      </c>
      <c r="FC21" s="120"/>
      <c r="FD21" s="27"/>
      <c r="FE21" s="28"/>
      <c r="FF21" s="27"/>
      <c r="FG21" s="28"/>
      <c r="FH21" s="27"/>
      <c r="FI21" s="28"/>
      <c r="FJ21" s="29"/>
      <c r="FK21" s="29"/>
      <c r="FL21" s="119">
        <f>FB21+5</f>
        <v>80</v>
      </c>
      <c r="FM21" s="120"/>
      <c r="FN21" s="27"/>
      <c r="FO21" s="28"/>
      <c r="FP21" s="27"/>
      <c r="FQ21" s="28"/>
      <c r="FR21" s="27"/>
      <c r="FS21" s="28"/>
      <c r="FT21" s="29"/>
      <c r="FU21" s="29"/>
      <c r="FV21" s="119">
        <f>FL21+5</f>
        <v>85</v>
      </c>
      <c r="FW21" s="120"/>
      <c r="FX21" s="27"/>
      <c r="FY21" s="28"/>
      <c r="FZ21" s="27"/>
      <c r="GA21" s="28"/>
      <c r="GB21" s="27"/>
      <c r="GC21" s="28"/>
      <c r="GD21" s="29"/>
      <c r="GE21" s="29"/>
      <c r="GF21" s="119">
        <f>FV21+5</f>
        <v>90</v>
      </c>
      <c r="GG21" s="120"/>
      <c r="GK21" s="132"/>
      <c r="GL21" s="133"/>
      <c r="GM21" s="134"/>
      <c r="GN21" s="14"/>
    </row>
    <row r="22" spans="2:197" ht="5.0999999999999996" customHeight="1" x14ac:dyDescent="0.25">
      <c r="B22" s="118"/>
      <c r="C22" s="101"/>
      <c r="D22" s="101"/>
      <c r="E22" s="101"/>
      <c r="F22" s="101"/>
      <c r="G22" s="5"/>
      <c r="H22" s="121"/>
      <c r="I22" s="122"/>
      <c r="J22" s="29"/>
      <c r="K22" s="29"/>
      <c r="L22" s="29"/>
      <c r="M22" s="29"/>
      <c r="N22" s="29"/>
      <c r="O22" s="29"/>
      <c r="P22" s="29"/>
      <c r="Q22" s="29"/>
      <c r="R22" s="121"/>
      <c r="S22" s="122"/>
      <c r="T22" s="29"/>
      <c r="U22" s="29"/>
      <c r="V22" s="29"/>
      <c r="W22" s="29"/>
      <c r="X22" s="29"/>
      <c r="Y22" s="29"/>
      <c r="Z22" s="29"/>
      <c r="AA22" s="29"/>
      <c r="AB22" s="121"/>
      <c r="AC22" s="122"/>
      <c r="AD22" s="29"/>
      <c r="AE22" s="29"/>
      <c r="AF22" s="29"/>
      <c r="AG22" s="29"/>
      <c r="AH22" s="29"/>
      <c r="AI22" s="29"/>
      <c r="AJ22" s="29"/>
      <c r="AK22" s="29"/>
      <c r="AL22" s="121"/>
      <c r="AM22" s="122"/>
      <c r="AN22" s="29"/>
      <c r="AO22" s="29"/>
      <c r="AP22" s="29"/>
      <c r="AQ22" s="29"/>
      <c r="AR22" s="29"/>
      <c r="AS22" s="29"/>
      <c r="AT22" s="29"/>
      <c r="AU22" s="29"/>
      <c r="AV22" s="121"/>
      <c r="AW22" s="122"/>
      <c r="AX22" s="29"/>
      <c r="AY22" s="29"/>
      <c r="AZ22" s="29"/>
      <c r="BA22" s="29"/>
      <c r="BB22" s="29"/>
      <c r="BC22" s="29"/>
      <c r="BD22" s="29"/>
      <c r="BE22" s="29"/>
      <c r="BF22" s="121"/>
      <c r="BG22" s="122"/>
      <c r="BH22" s="29"/>
      <c r="BI22" s="29"/>
      <c r="BJ22" s="29"/>
      <c r="BK22" s="29"/>
      <c r="BL22" s="29"/>
      <c r="BM22" s="29"/>
      <c r="BN22" s="29"/>
      <c r="BO22" s="29"/>
      <c r="BP22" s="121"/>
      <c r="BQ22" s="122"/>
      <c r="BR22" s="29"/>
      <c r="BS22" s="29"/>
      <c r="BT22" s="29"/>
      <c r="BU22" s="29"/>
      <c r="BV22" s="29"/>
      <c r="BW22" s="29"/>
      <c r="BX22" s="29"/>
      <c r="BY22" s="29"/>
      <c r="BZ22" s="121"/>
      <c r="CA22" s="122"/>
      <c r="CB22" s="29"/>
      <c r="CC22" s="29"/>
      <c r="CD22" s="29"/>
      <c r="CE22" s="29"/>
      <c r="CF22" s="29"/>
      <c r="CG22" s="29"/>
      <c r="CH22" s="29"/>
      <c r="CI22" s="29"/>
      <c r="CJ22" s="121"/>
      <c r="CK22" s="122"/>
      <c r="CL22" s="29"/>
      <c r="CM22" s="29"/>
      <c r="CN22" s="29"/>
      <c r="CO22" s="29"/>
      <c r="CP22" s="29"/>
      <c r="CQ22" s="29"/>
      <c r="CR22" s="29"/>
      <c r="CS22" s="29"/>
      <c r="CT22" s="121"/>
      <c r="CU22" s="122"/>
      <c r="CV22" s="29"/>
      <c r="CW22" s="29"/>
      <c r="CX22" s="29"/>
      <c r="CY22" s="29"/>
      <c r="CZ22" s="29"/>
      <c r="DA22" s="29"/>
      <c r="DB22" s="29"/>
      <c r="DC22" s="29"/>
      <c r="DD22" s="121"/>
      <c r="DE22" s="122"/>
      <c r="DF22" s="29"/>
      <c r="DG22" s="29"/>
      <c r="DH22" s="29"/>
      <c r="DI22" s="29"/>
      <c r="DJ22" s="29"/>
      <c r="DK22" s="29"/>
      <c r="DL22" s="29"/>
      <c r="DM22" s="29"/>
      <c r="DN22" s="121"/>
      <c r="DO22" s="122"/>
      <c r="DP22" s="29"/>
      <c r="DQ22" s="29"/>
      <c r="DR22" s="29"/>
      <c r="DS22" s="29"/>
      <c r="DT22" s="29"/>
      <c r="DU22" s="29"/>
      <c r="DV22" s="29"/>
      <c r="DW22" s="29"/>
      <c r="DX22" s="121"/>
      <c r="DY22" s="122"/>
      <c r="DZ22" s="29"/>
      <c r="EA22" s="29"/>
      <c r="EB22" s="29"/>
      <c r="EC22" s="29"/>
      <c r="ED22" s="29"/>
      <c r="EE22" s="29"/>
      <c r="EF22" s="29"/>
      <c r="EG22" s="29"/>
      <c r="EH22" s="121"/>
      <c r="EI22" s="122"/>
      <c r="EJ22" s="29"/>
      <c r="EK22" s="29"/>
      <c r="EL22" s="29"/>
      <c r="EM22" s="29"/>
      <c r="EN22" s="29"/>
      <c r="EO22" s="29"/>
      <c r="EP22" s="29"/>
      <c r="EQ22" s="29"/>
      <c r="ER22" s="121"/>
      <c r="ES22" s="122"/>
      <c r="ET22" s="29"/>
      <c r="EU22" s="29"/>
      <c r="EV22" s="29"/>
      <c r="EW22" s="29"/>
      <c r="EX22" s="29"/>
      <c r="EY22" s="29"/>
      <c r="EZ22" s="29"/>
      <c r="FA22" s="29"/>
      <c r="FB22" s="121"/>
      <c r="FC22" s="122"/>
      <c r="FD22" s="29"/>
      <c r="FE22" s="29"/>
      <c r="FF22" s="29"/>
      <c r="FG22" s="29"/>
      <c r="FH22" s="29"/>
      <c r="FI22" s="29"/>
      <c r="FJ22" s="29"/>
      <c r="FK22" s="29"/>
      <c r="FL22" s="121"/>
      <c r="FM22" s="122"/>
      <c r="FN22" s="29"/>
      <c r="FO22" s="29"/>
      <c r="FP22" s="29"/>
      <c r="FQ22" s="29"/>
      <c r="FR22" s="29"/>
      <c r="FS22" s="29"/>
      <c r="FT22" s="29"/>
      <c r="FU22" s="29"/>
      <c r="FV22" s="121"/>
      <c r="FW22" s="122"/>
      <c r="FX22" s="29"/>
      <c r="FY22" s="29"/>
      <c r="FZ22" s="29"/>
      <c r="GA22" s="29"/>
      <c r="GB22" s="29"/>
      <c r="GC22" s="29"/>
      <c r="GD22" s="29"/>
      <c r="GE22" s="29"/>
      <c r="GF22" s="121"/>
      <c r="GG22" s="122"/>
      <c r="GK22" s="135"/>
      <c r="GL22" s="99"/>
      <c r="GM22" s="136"/>
      <c r="GN22" s="14"/>
    </row>
    <row r="23" spans="2:197" s="75" customFormat="1" ht="20.100000000000001" hidden="1" customHeight="1" x14ac:dyDescent="0.25">
      <c r="B23" s="76"/>
      <c r="C23" s="77"/>
      <c r="D23" s="77"/>
      <c r="E23" s="77"/>
      <c r="F23" s="77"/>
      <c r="G23" s="78"/>
      <c r="H23" s="78"/>
      <c r="I23" s="78"/>
      <c r="J23" s="78"/>
      <c r="K23" s="78"/>
      <c r="L23" s="78"/>
      <c r="M23" s="78"/>
      <c r="N23" s="78">
        <f>IF(X20&lt;&gt;"",M23+N20,M23)</f>
        <v>110</v>
      </c>
      <c r="O23" s="78">
        <f>IF(Y20&lt;&gt;"",N23+O20,N23)</f>
        <v>235</v>
      </c>
      <c r="P23" s="78">
        <f t="shared" ref="P23:CA23" si="24">IF(Z20&lt;&gt;"",O23+P20,O23)</f>
        <v>360</v>
      </c>
      <c r="Q23" s="78">
        <f t="shared" si="24"/>
        <v>485</v>
      </c>
      <c r="R23" s="78">
        <f t="shared" si="24"/>
        <v>610</v>
      </c>
      <c r="S23" s="78">
        <f t="shared" si="24"/>
        <v>735</v>
      </c>
      <c r="T23" s="78">
        <f t="shared" si="24"/>
        <v>860</v>
      </c>
      <c r="U23" s="78">
        <f t="shared" si="24"/>
        <v>985</v>
      </c>
      <c r="V23" s="78">
        <f t="shared" si="24"/>
        <v>1110</v>
      </c>
      <c r="W23" s="78">
        <f t="shared" si="24"/>
        <v>1235</v>
      </c>
      <c r="X23" s="78">
        <f t="shared" si="24"/>
        <v>1360</v>
      </c>
      <c r="Y23" s="78">
        <f t="shared" si="24"/>
        <v>1480</v>
      </c>
      <c r="Z23" s="78">
        <f t="shared" si="24"/>
        <v>1590</v>
      </c>
      <c r="AA23" s="78">
        <f t="shared" si="24"/>
        <v>1700</v>
      </c>
      <c r="AB23" s="78">
        <f t="shared" si="24"/>
        <v>1820</v>
      </c>
      <c r="AC23" s="78">
        <f t="shared" si="24"/>
        <v>1910</v>
      </c>
      <c r="AD23" s="78">
        <f t="shared" si="24"/>
        <v>2000</v>
      </c>
      <c r="AE23" s="78">
        <f t="shared" si="24"/>
        <v>2090</v>
      </c>
      <c r="AF23" s="78">
        <f t="shared" si="24"/>
        <v>2175</v>
      </c>
      <c r="AG23" s="78">
        <f t="shared" si="24"/>
        <v>2260</v>
      </c>
      <c r="AH23" s="78">
        <f t="shared" si="24"/>
        <v>2355</v>
      </c>
      <c r="AI23" s="78">
        <f t="shared" si="24"/>
        <v>2475</v>
      </c>
      <c r="AJ23" s="78">
        <f t="shared" si="24"/>
        <v>2610</v>
      </c>
      <c r="AK23" s="78">
        <f t="shared" si="24"/>
        <v>2746</v>
      </c>
      <c r="AL23" s="78">
        <f t="shared" si="24"/>
        <v>2871</v>
      </c>
      <c r="AM23" s="78">
        <f t="shared" si="24"/>
        <v>2991</v>
      </c>
      <c r="AN23" s="78">
        <f t="shared" si="24"/>
        <v>3136</v>
      </c>
      <c r="AO23" s="78">
        <f t="shared" si="24"/>
        <v>3281</v>
      </c>
      <c r="AP23" s="78">
        <f t="shared" si="24"/>
        <v>3406</v>
      </c>
      <c r="AQ23" s="78">
        <f t="shared" si="24"/>
        <v>3551</v>
      </c>
      <c r="AR23" s="78">
        <f t="shared" si="24"/>
        <v>3676</v>
      </c>
      <c r="AS23" s="78">
        <f t="shared" si="24"/>
        <v>3826</v>
      </c>
      <c r="AT23" s="78">
        <f t="shared" si="24"/>
        <v>3946</v>
      </c>
      <c r="AU23" s="78">
        <f t="shared" si="24"/>
        <v>4056</v>
      </c>
      <c r="AV23" s="78">
        <f t="shared" si="24"/>
        <v>4146</v>
      </c>
      <c r="AW23" s="78">
        <f t="shared" si="24"/>
        <v>4226</v>
      </c>
      <c r="AX23" s="78">
        <f t="shared" si="24"/>
        <v>4286</v>
      </c>
      <c r="AY23" s="78">
        <f t="shared" si="24"/>
        <v>4331</v>
      </c>
      <c r="AZ23" s="78">
        <f t="shared" si="24"/>
        <v>4381</v>
      </c>
      <c r="BA23" s="78">
        <f t="shared" si="24"/>
        <v>4426</v>
      </c>
      <c r="BB23" s="78">
        <f t="shared" si="24"/>
        <v>4436</v>
      </c>
      <c r="BC23" s="78">
        <f t="shared" si="24"/>
        <v>4446</v>
      </c>
      <c r="BD23" s="78">
        <f t="shared" si="24"/>
        <v>4456</v>
      </c>
      <c r="BE23" s="78">
        <f t="shared" si="24"/>
        <v>4466</v>
      </c>
      <c r="BF23" s="78">
        <f t="shared" si="24"/>
        <v>4476</v>
      </c>
      <c r="BG23" s="78">
        <f t="shared" si="24"/>
        <v>4477</v>
      </c>
      <c r="BH23" s="78">
        <f t="shared" si="24"/>
        <v>4478</v>
      </c>
      <c r="BI23" s="78">
        <f t="shared" si="24"/>
        <v>4479</v>
      </c>
      <c r="BJ23" s="78">
        <f t="shared" si="24"/>
        <v>4480</v>
      </c>
      <c r="BK23" s="78">
        <f t="shared" si="24"/>
        <v>4481</v>
      </c>
      <c r="BL23" s="78">
        <f t="shared" si="24"/>
        <v>4482</v>
      </c>
      <c r="BM23" s="78">
        <f t="shared" si="24"/>
        <v>4483</v>
      </c>
      <c r="BN23" s="78">
        <f t="shared" si="24"/>
        <v>4484</v>
      </c>
      <c r="BO23" s="78">
        <f t="shared" si="24"/>
        <v>4485</v>
      </c>
      <c r="BP23" s="78">
        <f t="shared" si="24"/>
        <v>4486</v>
      </c>
      <c r="BQ23" s="78">
        <f t="shared" si="24"/>
        <v>4487</v>
      </c>
      <c r="BR23" s="78">
        <f t="shared" si="24"/>
        <v>4488</v>
      </c>
      <c r="BS23" s="78">
        <f t="shared" si="24"/>
        <v>4489</v>
      </c>
      <c r="BT23" s="78">
        <f t="shared" si="24"/>
        <v>4490</v>
      </c>
      <c r="BU23" s="78">
        <f t="shared" si="24"/>
        <v>4491</v>
      </c>
      <c r="BV23" s="78">
        <f t="shared" si="24"/>
        <v>4492</v>
      </c>
      <c r="BW23" s="78">
        <f t="shared" si="24"/>
        <v>4493</v>
      </c>
      <c r="BX23" s="78">
        <f t="shared" si="24"/>
        <v>4494</v>
      </c>
      <c r="BY23" s="78">
        <f t="shared" si="24"/>
        <v>4495</v>
      </c>
      <c r="BZ23" s="78">
        <f t="shared" si="24"/>
        <v>4496</v>
      </c>
      <c r="CA23" s="78">
        <f t="shared" si="24"/>
        <v>4497</v>
      </c>
      <c r="CB23" s="78">
        <f t="shared" ref="CB23:EM23" si="25">IF(CL20&lt;&gt;"",CA23+CB20,CA23)</f>
        <v>4498</v>
      </c>
      <c r="CC23" s="78">
        <f t="shared" si="25"/>
        <v>4499</v>
      </c>
      <c r="CD23" s="78">
        <f t="shared" si="25"/>
        <v>4500</v>
      </c>
      <c r="CE23" s="78">
        <f t="shared" si="25"/>
        <v>4501</v>
      </c>
      <c r="CF23" s="78">
        <f t="shared" si="25"/>
        <v>4502</v>
      </c>
      <c r="CG23" s="78">
        <f t="shared" si="25"/>
        <v>4503</v>
      </c>
      <c r="CH23" s="78">
        <f t="shared" si="25"/>
        <v>4504</v>
      </c>
      <c r="CI23" s="78">
        <f t="shared" si="25"/>
        <v>4505</v>
      </c>
      <c r="CJ23" s="78">
        <f t="shared" si="25"/>
        <v>4506</v>
      </c>
      <c r="CK23" s="78">
        <f t="shared" si="25"/>
        <v>4617</v>
      </c>
      <c r="CL23" s="78">
        <f t="shared" si="25"/>
        <v>4618</v>
      </c>
      <c r="CM23" s="78">
        <f t="shared" si="25"/>
        <v>4619</v>
      </c>
      <c r="CN23" s="78">
        <f t="shared" si="25"/>
        <v>4620</v>
      </c>
      <c r="CO23" s="78">
        <f t="shared" si="25"/>
        <v>4621</v>
      </c>
      <c r="CP23" s="78">
        <f t="shared" si="25"/>
        <v>4622</v>
      </c>
      <c r="CQ23" s="78">
        <f t="shared" si="25"/>
        <v>4623</v>
      </c>
      <c r="CR23" s="78">
        <f t="shared" si="25"/>
        <v>4624</v>
      </c>
      <c r="CS23" s="78">
        <f t="shared" si="25"/>
        <v>4625</v>
      </c>
      <c r="CT23" s="78">
        <f t="shared" si="25"/>
        <v>4626</v>
      </c>
      <c r="CU23" s="78">
        <f t="shared" si="25"/>
        <v>4627</v>
      </c>
      <c r="CV23" s="78">
        <f t="shared" si="25"/>
        <v>4652</v>
      </c>
      <c r="CW23" s="78">
        <f t="shared" si="25"/>
        <v>4687</v>
      </c>
      <c r="CX23" s="78">
        <f t="shared" si="25"/>
        <v>4732</v>
      </c>
      <c r="CY23" s="78">
        <f t="shared" si="25"/>
        <v>4788</v>
      </c>
      <c r="CZ23" s="78">
        <f t="shared" si="25"/>
        <v>4849</v>
      </c>
      <c r="DA23" s="78">
        <f t="shared" si="25"/>
        <v>4960</v>
      </c>
      <c r="DB23" s="78">
        <f t="shared" si="25"/>
        <v>5010</v>
      </c>
      <c r="DC23" s="78">
        <f t="shared" si="25"/>
        <v>5075</v>
      </c>
      <c r="DD23" s="78">
        <f t="shared" si="25"/>
        <v>5170</v>
      </c>
      <c r="DE23" s="78">
        <f t="shared" si="25"/>
        <v>5295</v>
      </c>
      <c r="DF23" s="78">
        <f t="shared" si="25"/>
        <v>5430</v>
      </c>
      <c r="DG23" s="78">
        <f t="shared" si="25"/>
        <v>5570</v>
      </c>
      <c r="DH23" s="78">
        <f t="shared" si="25"/>
        <v>5720</v>
      </c>
      <c r="DI23" s="78">
        <f t="shared" si="25"/>
        <v>5900</v>
      </c>
      <c r="DJ23" s="78">
        <f t="shared" si="25"/>
        <v>6110</v>
      </c>
      <c r="DK23" s="78">
        <f t="shared" si="25"/>
        <v>6230</v>
      </c>
      <c r="DL23" s="78">
        <f t="shared" si="25"/>
        <v>6242</v>
      </c>
      <c r="DM23" s="78">
        <f t="shared" si="25"/>
        <v>6243</v>
      </c>
      <c r="DN23" s="78">
        <f t="shared" si="25"/>
        <v>6244</v>
      </c>
      <c r="DO23" s="78">
        <f t="shared" si="25"/>
        <v>6245</v>
      </c>
      <c r="DP23" s="78">
        <f t="shared" si="25"/>
        <v>6246</v>
      </c>
      <c r="DQ23" s="78">
        <f t="shared" si="25"/>
        <v>6247</v>
      </c>
      <c r="DR23" s="78">
        <f t="shared" si="25"/>
        <v>6248</v>
      </c>
      <c r="DS23" s="78">
        <f t="shared" si="25"/>
        <v>6249</v>
      </c>
      <c r="DT23" s="78">
        <f t="shared" si="25"/>
        <v>6290</v>
      </c>
      <c r="DU23" s="78">
        <f t="shared" si="25"/>
        <v>6291</v>
      </c>
      <c r="DV23" s="78">
        <f t="shared" si="25"/>
        <v>6292</v>
      </c>
      <c r="DW23" s="78">
        <f t="shared" si="25"/>
        <v>6293</v>
      </c>
      <c r="DX23" s="78">
        <f t="shared" si="25"/>
        <v>6294</v>
      </c>
      <c r="DY23" s="78">
        <f t="shared" si="25"/>
        <v>6295</v>
      </c>
      <c r="DZ23" s="78">
        <f t="shared" si="25"/>
        <v>6296</v>
      </c>
      <c r="EA23" s="78">
        <f t="shared" si="25"/>
        <v>6297</v>
      </c>
      <c r="EB23" s="78">
        <f t="shared" si="25"/>
        <v>6298</v>
      </c>
      <c r="EC23" s="78">
        <f t="shared" si="25"/>
        <v>6299</v>
      </c>
      <c r="ED23" s="78">
        <f t="shared" si="25"/>
        <v>6300</v>
      </c>
      <c r="EE23" s="78">
        <f t="shared" si="25"/>
        <v>6301</v>
      </c>
      <c r="EF23" s="78">
        <f t="shared" si="25"/>
        <v>6302</v>
      </c>
      <c r="EG23" s="78">
        <f t="shared" si="25"/>
        <v>6303</v>
      </c>
      <c r="EH23" s="78">
        <f t="shared" si="25"/>
        <v>6304</v>
      </c>
      <c r="EI23" s="78">
        <f t="shared" si="25"/>
        <v>6305</v>
      </c>
      <c r="EJ23" s="78">
        <f t="shared" si="25"/>
        <v>6306</v>
      </c>
      <c r="EK23" s="78">
        <f t="shared" si="25"/>
        <v>6417</v>
      </c>
      <c r="EL23" s="78">
        <f t="shared" si="25"/>
        <v>6431</v>
      </c>
      <c r="EM23" s="78">
        <f t="shared" si="25"/>
        <v>6432</v>
      </c>
      <c r="EN23" s="78">
        <f t="shared" ref="EN23:FU23" si="26">IF(EX20&lt;&gt;"",EM23+EN20,EM23)</f>
        <v>6433</v>
      </c>
      <c r="EO23" s="78">
        <f t="shared" si="26"/>
        <v>6434</v>
      </c>
      <c r="EP23" s="78">
        <f t="shared" si="26"/>
        <v>6435</v>
      </c>
      <c r="EQ23" s="78">
        <f t="shared" si="26"/>
        <v>6446</v>
      </c>
      <c r="ER23" s="78">
        <f t="shared" si="26"/>
        <v>6447</v>
      </c>
      <c r="ES23" s="78">
        <f t="shared" si="26"/>
        <v>6448</v>
      </c>
      <c r="ET23" s="78">
        <f t="shared" si="26"/>
        <v>6449</v>
      </c>
      <c r="EU23" s="78">
        <f t="shared" si="26"/>
        <v>6450</v>
      </c>
      <c r="EV23" s="78">
        <f t="shared" si="26"/>
        <v>6451</v>
      </c>
      <c r="EW23" s="78">
        <f t="shared" si="26"/>
        <v>6462</v>
      </c>
      <c r="EX23" s="78">
        <f t="shared" si="26"/>
        <v>6463</v>
      </c>
      <c r="EY23" s="78">
        <f t="shared" si="26"/>
        <v>6464</v>
      </c>
      <c r="EZ23" s="78">
        <f t="shared" si="26"/>
        <v>6465</v>
      </c>
      <c r="FA23" s="78">
        <f t="shared" si="26"/>
        <v>6466</v>
      </c>
      <c r="FB23" s="78">
        <f t="shared" si="26"/>
        <v>6467</v>
      </c>
      <c r="FC23" s="78">
        <f t="shared" si="26"/>
        <v>6468</v>
      </c>
      <c r="FD23" s="78">
        <f t="shared" si="26"/>
        <v>6469</v>
      </c>
      <c r="FE23" s="78">
        <f t="shared" si="26"/>
        <v>6470</v>
      </c>
      <c r="FF23" s="78">
        <f t="shared" si="26"/>
        <v>6471</v>
      </c>
      <c r="FG23" s="78">
        <f t="shared" si="26"/>
        <v>6472</v>
      </c>
      <c r="FH23" s="78">
        <f t="shared" si="26"/>
        <v>6473</v>
      </c>
      <c r="FI23" s="78">
        <f t="shared" si="26"/>
        <v>6474</v>
      </c>
      <c r="FJ23" s="78">
        <f t="shared" si="26"/>
        <v>6475</v>
      </c>
      <c r="FK23" s="78">
        <f t="shared" si="26"/>
        <v>6476</v>
      </c>
      <c r="FL23" s="78">
        <f t="shared" si="26"/>
        <v>6477</v>
      </c>
      <c r="FM23" s="78">
        <f t="shared" si="26"/>
        <v>6478</v>
      </c>
      <c r="FN23" s="78">
        <f t="shared" si="26"/>
        <v>6479</v>
      </c>
      <c r="FO23" s="78">
        <f t="shared" si="26"/>
        <v>6480</v>
      </c>
      <c r="FP23" s="78">
        <f t="shared" si="26"/>
        <v>6481</v>
      </c>
      <c r="FQ23" s="78">
        <f t="shared" si="26"/>
        <v>6482</v>
      </c>
      <c r="FR23" s="78">
        <f t="shared" si="26"/>
        <v>6483</v>
      </c>
      <c r="FS23" s="78">
        <f t="shared" si="26"/>
        <v>6484</v>
      </c>
      <c r="FT23" s="78">
        <f t="shared" si="26"/>
        <v>6485</v>
      </c>
      <c r="FU23" s="78">
        <f t="shared" si="26"/>
        <v>6486</v>
      </c>
      <c r="FV23" s="78">
        <f>IF(GF20&lt;&gt;"",FU23+FV20,FU23)</f>
        <v>6486</v>
      </c>
      <c r="FW23" s="78">
        <f>IF(GG20="",FV23+FW20,FV23)</f>
        <v>6486</v>
      </c>
      <c r="FX23" s="78">
        <f t="shared" ref="FX23:GE23" si="27">IF(GH20&lt;&gt;"",FW23+FX20,FW23)</f>
        <v>6486</v>
      </c>
      <c r="FY23" s="78">
        <f t="shared" si="27"/>
        <v>6486</v>
      </c>
      <c r="FZ23" s="78">
        <f t="shared" si="27"/>
        <v>6486</v>
      </c>
      <c r="GA23" s="78">
        <f t="shared" si="27"/>
        <v>6486</v>
      </c>
      <c r="GB23" s="78">
        <f t="shared" si="27"/>
        <v>6486</v>
      </c>
      <c r="GC23" s="78">
        <f t="shared" si="27"/>
        <v>6486</v>
      </c>
      <c r="GD23" s="78">
        <f t="shared" si="27"/>
        <v>6486</v>
      </c>
      <c r="GE23" s="78">
        <f t="shared" si="27"/>
        <v>6486</v>
      </c>
      <c r="GF23" s="78"/>
      <c r="GG23" s="78"/>
      <c r="GM23" s="78"/>
      <c r="GN23" s="79"/>
    </row>
    <row r="24" spans="2:197" s="75" customFormat="1" ht="20.100000000000001" hidden="1" customHeight="1" x14ac:dyDescent="0.25">
      <c r="B24" s="76"/>
      <c r="C24" s="77"/>
      <c r="D24" s="77"/>
      <c r="E24" s="77"/>
      <c r="F24" s="77"/>
      <c r="G24" s="78"/>
      <c r="H24" s="78"/>
      <c r="I24" s="78"/>
      <c r="J24" s="78"/>
      <c r="K24" s="78"/>
      <c r="L24" s="78"/>
      <c r="M24" s="78"/>
      <c r="N24" s="78">
        <f t="shared" ref="N24:BY24" si="28">IF(X20&lt;&gt;"",M24+1,M24)</f>
        <v>1</v>
      </c>
      <c r="O24" s="78">
        <f t="shared" si="28"/>
        <v>2</v>
      </c>
      <c r="P24" s="78">
        <f t="shared" si="28"/>
        <v>3</v>
      </c>
      <c r="Q24" s="78">
        <f t="shared" si="28"/>
        <v>4</v>
      </c>
      <c r="R24" s="78">
        <f t="shared" si="28"/>
        <v>5</v>
      </c>
      <c r="S24" s="78">
        <f t="shared" si="28"/>
        <v>6</v>
      </c>
      <c r="T24" s="78">
        <f t="shared" si="28"/>
        <v>7</v>
      </c>
      <c r="U24" s="78">
        <f t="shared" si="28"/>
        <v>8</v>
      </c>
      <c r="V24" s="78">
        <f t="shared" si="28"/>
        <v>9</v>
      </c>
      <c r="W24" s="78">
        <f t="shared" si="28"/>
        <v>10</v>
      </c>
      <c r="X24" s="78">
        <f t="shared" si="28"/>
        <v>11</v>
      </c>
      <c r="Y24" s="78">
        <f t="shared" si="28"/>
        <v>12</v>
      </c>
      <c r="Z24" s="78">
        <f t="shared" si="28"/>
        <v>13</v>
      </c>
      <c r="AA24" s="78">
        <f t="shared" si="28"/>
        <v>14</v>
      </c>
      <c r="AB24" s="78">
        <f t="shared" si="28"/>
        <v>15</v>
      </c>
      <c r="AC24" s="78">
        <f t="shared" si="28"/>
        <v>16</v>
      </c>
      <c r="AD24" s="78">
        <f t="shared" si="28"/>
        <v>17</v>
      </c>
      <c r="AE24" s="78">
        <f t="shared" si="28"/>
        <v>18</v>
      </c>
      <c r="AF24" s="78">
        <f t="shared" si="28"/>
        <v>19</v>
      </c>
      <c r="AG24" s="78">
        <f t="shared" si="28"/>
        <v>20</v>
      </c>
      <c r="AH24" s="78">
        <f t="shared" si="28"/>
        <v>21</v>
      </c>
      <c r="AI24" s="78">
        <f t="shared" si="28"/>
        <v>22</v>
      </c>
      <c r="AJ24" s="78">
        <f t="shared" si="28"/>
        <v>23</v>
      </c>
      <c r="AK24" s="78">
        <f t="shared" si="28"/>
        <v>24</v>
      </c>
      <c r="AL24" s="78">
        <f t="shared" si="28"/>
        <v>25</v>
      </c>
      <c r="AM24" s="78">
        <f t="shared" si="28"/>
        <v>26</v>
      </c>
      <c r="AN24" s="78">
        <f t="shared" si="28"/>
        <v>27</v>
      </c>
      <c r="AO24" s="78">
        <f t="shared" si="28"/>
        <v>28</v>
      </c>
      <c r="AP24" s="78">
        <f t="shared" si="28"/>
        <v>29</v>
      </c>
      <c r="AQ24" s="78">
        <f t="shared" si="28"/>
        <v>30</v>
      </c>
      <c r="AR24" s="78">
        <f t="shared" si="28"/>
        <v>31</v>
      </c>
      <c r="AS24" s="78">
        <f t="shared" si="28"/>
        <v>32</v>
      </c>
      <c r="AT24" s="78">
        <f t="shared" si="28"/>
        <v>33</v>
      </c>
      <c r="AU24" s="78">
        <f t="shared" si="28"/>
        <v>34</v>
      </c>
      <c r="AV24" s="78">
        <f t="shared" si="28"/>
        <v>35</v>
      </c>
      <c r="AW24" s="78">
        <f t="shared" si="28"/>
        <v>36</v>
      </c>
      <c r="AX24" s="78">
        <f t="shared" si="28"/>
        <v>37</v>
      </c>
      <c r="AY24" s="78">
        <f t="shared" si="28"/>
        <v>38</v>
      </c>
      <c r="AZ24" s="78">
        <f t="shared" si="28"/>
        <v>39</v>
      </c>
      <c r="BA24" s="78">
        <f t="shared" si="28"/>
        <v>40</v>
      </c>
      <c r="BB24" s="78">
        <f t="shared" si="28"/>
        <v>41</v>
      </c>
      <c r="BC24" s="78">
        <f t="shared" si="28"/>
        <v>42</v>
      </c>
      <c r="BD24" s="78">
        <f t="shared" si="28"/>
        <v>43</v>
      </c>
      <c r="BE24" s="78">
        <f t="shared" si="28"/>
        <v>44</v>
      </c>
      <c r="BF24" s="78">
        <f t="shared" si="28"/>
        <v>45</v>
      </c>
      <c r="BG24" s="78">
        <f t="shared" si="28"/>
        <v>46</v>
      </c>
      <c r="BH24" s="78">
        <f t="shared" si="28"/>
        <v>47</v>
      </c>
      <c r="BI24" s="78">
        <f t="shared" si="28"/>
        <v>48</v>
      </c>
      <c r="BJ24" s="78">
        <f t="shared" si="28"/>
        <v>49</v>
      </c>
      <c r="BK24" s="78">
        <f t="shared" si="28"/>
        <v>50</v>
      </c>
      <c r="BL24" s="78">
        <f t="shared" si="28"/>
        <v>51</v>
      </c>
      <c r="BM24" s="78">
        <f t="shared" si="28"/>
        <v>52</v>
      </c>
      <c r="BN24" s="78">
        <f t="shared" si="28"/>
        <v>53</v>
      </c>
      <c r="BO24" s="78">
        <f t="shared" si="28"/>
        <v>54</v>
      </c>
      <c r="BP24" s="78">
        <f t="shared" si="28"/>
        <v>55</v>
      </c>
      <c r="BQ24" s="78">
        <f t="shared" si="28"/>
        <v>56</v>
      </c>
      <c r="BR24" s="78">
        <f t="shared" si="28"/>
        <v>57</v>
      </c>
      <c r="BS24" s="78">
        <f t="shared" si="28"/>
        <v>58</v>
      </c>
      <c r="BT24" s="78">
        <f t="shared" si="28"/>
        <v>59</v>
      </c>
      <c r="BU24" s="78">
        <f t="shared" si="28"/>
        <v>60</v>
      </c>
      <c r="BV24" s="78">
        <f t="shared" si="28"/>
        <v>61</v>
      </c>
      <c r="BW24" s="78">
        <f t="shared" si="28"/>
        <v>62</v>
      </c>
      <c r="BX24" s="78">
        <f t="shared" si="28"/>
        <v>63</v>
      </c>
      <c r="BY24" s="78">
        <f t="shared" si="28"/>
        <v>64</v>
      </c>
      <c r="BZ24" s="78">
        <f t="shared" ref="BZ24:EK24" si="29">IF(CJ20&lt;&gt;"",BY24+1,BY24)</f>
        <v>65</v>
      </c>
      <c r="CA24" s="78">
        <f t="shared" si="29"/>
        <v>66</v>
      </c>
      <c r="CB24" s="78">
        <f t="shared" si="29"/>
        <v>67</v>
      </c>
      <c r="CC24" s="78">
        <f t="shared" si="29"/>
        <v>68</v>
      </c>
      <c r="CD24" s="78">
        <f t="shared" si="29"/>
        <v>69</v>
      </c>
      <c r="CE24" s="78">
        <f t="shared" si="29"/>
        <v>70</v>
      </c>
      <c r="CF24" s="78">
        <f t="shared" si="29"/>
        <v>71</v>
      </c>
      <c r="CG24" s="78">
        <f t="shared" si="29"/>
        <v>72</v>
      </c>
      <c r="CH24" s="78">
        <f t="shared" si="29"/>
        <v>73</v>
      </c>
      <c r="CI24" s="78">
        <f t="shared" si="29"/>
        <v>74</v>
      </c>
      <c r="CJ24" s="78">
        <f t="shared" si="29"/>
        <v>75</v>
      </c>
      <c r="CK24" s="78">
        <f t="shared" si="29"/>
        <v>76</v>
      </c>
      <c r="CL24" s="78">
        <f t="shared" si="29"/>
        <v>77</v>
      </c>
      <c r="CM24" s="78">
        <f t="shared" si="29"/>
        <v>78</v>
      </c>
      <c r="CN24" s="78">
        <f t="shared" si="29"/>
        <v>79</v>
      </c>
      <c r="CO24" s="78">
        <f t="shared" si="29"/>
        <v>80</v>
      </c>
      <c r="CP24" s="78">
        <f t="shared" si="29"/>
        <v>81</v>
      </c>
      <c r="CQ24" s="78">
        <f t="shared" si="29"/>
        <v>82</v>
      </c>
      <c r="CR24" s="78">
        <f t="shared" si="29"/>
        <v>83</v>
      </c>
      <c r="CS24" s="78">
        <f t="shared" si="29"/>
        <v>84</v>
      </c>
      <c r="CT24" s="78">
        <f t="shared" si="29"/>
        <v>85</v>
      </c>
      <c r="CU24" s="78">
        <f t="shared" si="29"/>
        <v>86</v>
      </c>
      <c r="CV24" s="78">
        <f t="shared" si="29"/>
        <v>87</v>
      </c>
      <c r="CW24" s="78">
        <f t="shared" si="29"/>
        <v>88</v>
      </c>
      <c r="CX24" s="78">
        <f t="shared" si="29"/>
        <v>89</v>
      </c>
      <c r="CY24" s="78">
        <f t="shared" si="29"/>
        <v>90</v>
      </c>
      <c r="CZ24" s="78">
        <f t="shared" si="29"/>
        <v>91</v>
      </c>
      <c r="DA24" s="78">
        <f t="shared" si="29"/>
        <v>92</v>
      </c>
      <c r="DB24" s="78">
        <f t="shared" si="29"/>
        <v>93</v>
      </c>
      <c r="DC24" s="78">
        <f t="shared" si="29"/>
        <v>94</v>
      </c>
      <c r="DD24" s="78">
        <f t="shared" si="29"/>
        <v>95</v>
      </c>
      <c r="DE24" s="78">
        <f t="shared" si="29"/>
        <v>96</v>
      </c>
      <c r="DF24" s="78">
        <f t="shared" si="29"/>
        <v>97</v>
      </c>
      <c r="DG24" s="78">
        <f t="shared" si="29"/>
        <v>98</v>
      </c>
      <c r="DH24" s="78">
        <f t="shared" si="29"/>
        <v>99</v>
      </c>
      <c r="DI24" s="78">
        <f t="shared" si="29"/>
        <v>100</v>
      </c>
      <c r="DJ24" s="78">
        <f t="shared" si="29"/>
        <v>101</v>
      </c>
      <c r="DK24" s="78">
        <f t="shared" si="29"/>
        <v>102</v>
      </c>
      <c r="DL24" s="78">
        <f t="shared" si="29"/>
        <v>103</v>
      </c>
      <c r="DM24" s="78">
        <f t="shared" si="29"/>
        <v>104</v>
      </c>
      <c r="DN24" s="78">
        <f t="shared" si="29"/>
        <v>105</v>
      </c>
      <c r="DO24" s="78">
        <f t="shared" si="29"/>
        <v>106</v>
      </c>
      <c r="DP24" s="78">
        <f t="shared" si="29"/>
        <v>107</v>
      </c>
      <c r="DQ24" s="78">
        <f t="shared" si="29"/>
        <v>108</v>
      </c>
      <c r="DR24" s="78">
        <f t="shared" si="29"/>
        <v>109</v>
      </c>
      <c r="DS24" s="78">
        <f t="shared" si="29"/>
        <v>110</v>
      </c>
      <c r="DT24" s="78">
        <f t="shared" si="29"/>
        <v>111</v>
      </c>
      <c r="DU24" s="78">
        <f t="shared" si="29"/>
        <v>112</v>
      </c>
      <c r="DV24" s="78">
        <f t="shared" si="29"/>
        <v>113</v>
      </c>
      <c r="DW24" s="78">
        <f t="shared" si="29"/>
        <v>114</v>
      </c>
      <c r="DX24" s="78">
        <f t="shared" si="29"/>
        <v>115</v>
      </c>
      <c r="DY24" s="78">
        <f t="shared" si="29"/>
        <v>116</v>
      </c>
      <c r="DZ24" s="78">
        <f t="shared" si="29"/>
        <v>117</v>
      </c>
      <c r="EA24" s="78">
        <f t="shared" si="29"/>
        <v>118</v>
      </c>
      <c r="EB24" s="78">
        <f t="shared" si="29"/>
        <v>119</v>
      </c>
      <c r="EC24" s="78">
        <f t="shared" si="29"/>
        <v>120</v>
      </c>
      <c r="ED24" s="78">
        <f t="shared" si="29"/>
        <v>121</v>
      </c>
      <c r="EE24" s="78">
        <f t="shared" si="29"/>
        <v>122</v>
      </c>
      <c r="EF24" s="78">
        <f t="shared" si="29"/>
        <v>123</v>
      </c>
      <c r="EG24" s="78">
        <f t="shared" si="29"/>
        <v>124</v>
      </c>
      <c r="EH24" s="78">
        <f t="shared" si="29"/>
        <v>125</v>
      </c>
      <c r="EI24" s="78">
        <f t="shared" si="29"/>
        <v>126</v>
      </c>
      <c r="EJ24" s="78">
        <f t="shared" si="29"/>
        <v>127</v>
      </c>
      <c r="EK24" s="78">
        <f t="shared" si="29"/>
        <v>128</v>
      </c>
      <c r="EL24" s="78">
        <f t="shared" ref="EL24:FQ24" si="30">IF(EV20&lt;&gt;"",EK24+1,EK24)</f>
        <v>129</v>
      </c>
      <c r="EM24" s="78">
        <f t="shared" si="30"/>
        <v>130</v>
      </c>
      <c r="EN24" s="78">
        <f t="shared" si="30"/>
        <v>131</v>
      </c>
      <c r="EO24" s="78">
        <f t="shared" si="30"/>
        <v>132</v>
      </c>
      <c r="EP24" s="78">
        <f t="shared" si="30"/>
        <v>133</v>
      </c>
      <c r="EQ24" s="78">
        <f t="shared" si="30"/>
        <v>134</v>
      </c>
      <c r="ER24" s="78">
        <f t="shared" si="30"/>
        <v>135</v>
      </c>
      <c r="ES24" s="78">
        <f t="shared" si="30"/>
        <v>136</v>
      </c>
      <c r="ET24" s="78">
        <f t="shared" si="30"/>
        <v>137</v>
      </c>
      <c r="EU24" s="78">
        <f t="shared" si="30"/>
        <v>138</v>
      </c>
      <c r="EV24" s="78">
        <f t="shared" si="30"/>
        <v>139</v>
      </c>
      <c r="EW24" s="78">
        <f t="shared" si="30"/>
        <v>140</v>
      </c>
      <c r="EX24" s="78">
        <f t="shared" si="30"/>
        <v>141</v>
      </c>
      <c r="EY24" s="78">
        <f t="shared" si="30"/>
        <v>142</v>
      </c>
      <c r="EZ24" s="78">
        <f t="shared" si="30"/>
        <v>143</v>
      </c>
      <c r="FA24" s="78">
        <f t="shared" si="30"/>
        <v>144</v>
      </c>
      <c r="FB24" s="78">
        <f t="shared" si="30"/>
        <v>145</v>
      </c>
      <c r="FC24" s="78">
        <f t="shared" si="30"/>
        <v>146</v>
      </c>
      <c r="FD24" s="78">
        <f t="shared" si="30"/>
        <v>147</v>
      </c>
      <c r="FE24" s="78">
        <f t="shared" si="30"/>
        <v>148</v>
      </c>
      <c r="FF24" s="78">
        <f t="shared" si="30"/>
        <v>149</v>
      </c>
      <c r="FG24" s="78">
        <f t="shared" si="30"/>
        <v>150</v>
      </c>
      <c r="FH24" s="78">
        <f t="shared" si="30"/>
        <v>151</v>
      </c>
      <c r="FI24" s="78">
        <f t="shared" si="30"/>
        <v>152</v>
      </c>
      <c r="FJ24" s="78">
        <f t="shared" si="30"/>
        <v>153</v>
      </c>
      <c r="FK24" s="78">
        <f t="shared" si="30"/>
        <v>154</v>
      </c>
      <c r="FL24" s="78">
        <f t="shared" si="30"/>
        <v>155</v>
      </c>
      <c r="FM24" s="78">
        <f t="shared" si="30"/>
        <v>156</v>
      </c>
      <c r="FN24" s="78">
        <f t="shared" si="30"/>
        <v>157</v>
      </c>
      <c r="FO24" s="78">
        <f t="shared" si="30"/>
        <v>158</v>
      </c>
      <c r="FP24" s="78">
        <f t="shared" si="30"/>
        <v>159</v>
      </c>
      <c r="FQ24" s="78">
        <f t="shared" si="30"/>
        <v>160</v>
      </c>
      <c r="FR24" s="78">
        <f>IF(GB20&lt;&gt;"",FQ24+1,FQ24)</f>
        <v>161</v>
      </c>
      <c r="FS24" s="78">
        <f>IF(GC20&lt;&gt;"",FR24+1,FR24)</f>
        <v>162</v>
      </c>
      <c r="FT24" s="78">
        <f>IF(GD20&lt;&gt;"",FS24+1,FS24)</f>
        <v>163</v>
      </c>
      <c r="FU24" s="78">
        <f>IF(GE20&lt;&gt;"",FT24+1,FT24)</f>
        <v>164</v>
      </c>
      <c r="FV24" s="78">
        <f>IF(GF20&lt;&gt;"",FU24+1,FU24)</f>
        <v>164</v>
      </c>
      <c r="FW24" s="78">
        <f>IF(GG20="",FV24+1,FV24)</f>
        <v>164</v>
      </c>
      <c r="FX24" s="78">
        <f t="shared" ref="FX24:GE24" si="31">IF(GH20&lt;&gt;"",FW24+1,FW24)</f>
        <v>164</v>
      </c>
      <c r="FY24" s="78">
        <f t="shared" si="31"/>
        <v>164</v>
      </c>
      <c r="FZ24" s="78">
        <f t="shared" si="31"/>
        <v>164</v>
      </c>
      <c r="GA24" s="78">
        <f t="shared" si="31"/>
        <v>164</v>
      </c>
      <c r="GB24" s="78">
        <f t="shared" si="31"/>
        <v>164</v>
      </c>
      <c r="GC24" s="78">
        <f t="shared" si="31"/>
        <v>164</v>
      </c>
      <c r="GD24" s="78">
        <f t="shared" si="31"/>
        <v>164</v>
      </c>
      <c r="GE24" s="78">
        <f t="shared" si="31"/>
        <v>164</v>
      </c>
      <c r="GF24" s="78"/>
      <c r="GG24" s="78"/>
      <c r="GM24" s="78"/>
      <c r="GN24" s="79"/>
    </row>
    <row r="25" spans="2:197" s="75" customFormat="1" ht="20.100000000000001" hidden="1" customHeight="1" x14ac:dyDescent="0.25">
      <c r="B25" s="76"/>
      <c r="C25" s="77"/>
      <c r="D25" s="77"/>
      <c r="E25" s="77"/>
      <c r="F25" s="77"/>
      <c r="G25" s="78"/>
      <c r="H25" s="78"/>
      <c r="I25" s="78"/>
      <c r="J25" s="78"/>
      <c r="K25" s="78"/>
      <c r="L25" s="78"/>
      <c r="M25" s="78"/>
      <c r="N25" s="78"/>
      <c r="O25" s="78" t="str">
        <f>IF(O24=N24,"1","0")</f>
        <v>0</v>
      </c>
      <c r="P25" s="78" t="str">
        <f t="shared" ref="P25:CA25" si="32">IF(P24=O24,"1","0")</f>
        <v>0</v>
      </c>
      <c r="Q25" s="78" t="str">
        <f t="shared" si="32"/>
        <v>0</v>
      </c>
      <c r="R25" s="78" t="str">
        <f t="shared" si="32"/>
        <v>0</v>
      </c>
      <c r="S25" s="78" t="str">
        <f t="shared" si="32"/>
        <v>0</v>
      </c>
      <c r="T25" s="78" t="str">
        <f t="shared" si="32"/>
        <v>0</v>
      </c>
      <c r="U25" s="78" t="str">
        <f t="shared" si="32"/>
        <v>0</v>
      </c>
      <c r="V25" s="78" t="str">
        <f t="shared" si="32"/>
        <v>0</v>
      </c>
      <c r="W25" s="78" t="str">
        <f t="shared" si="32"/>
        <v>0</v>
      </c>
      <c r="X25" s="78" t="str">
        <f t="shared" si="32"/>
        <v>0</v>
      </c>
      <c r="Y25" s="78" t="str">
        <f t="shared" si="32"/>
        <v>0</v>
      </c>
      <c r="Z25" s="78" t="str">
        <f t="shared" si="32"/>
        <v>0</v>
      </c>
      <c r="AA25" s="78" t="str">
        <f t="shared" si="32"/>
        <v>0</v>
      </c>
      <c r="AB25" s="78" t="str">
        <f t="shared" si="32"/>
        <v>0</v>
      </c>
      <c r="AC25" s="78" t="str">
        <f t="shared" si="32"/>
        <v>0</v>
      </c>
      <c r="AD25" s="78" t="str">
        <f t="shared" si="32"/>
        <v>0</v>
      </c>
      <c r="AE25" s="78" t="str">
        <f t="shared" si="32"/>
        <v>0</v>
      </c>
      <c r="AF25" s="78" t="str">
        <f t="shared" si="32"/>
        <v>0</v>
      </c>
      <c r="AG25" s="78" t="str">
        <f t="shared" si="32"/>
        <v>0</v>
      </c>
      <c r="AH25" s="78" t="str">
        <f t="shared" si="32"/>
        <v>0</v>
      </c>
      <c r="AI25" s="78" t="str">
        <f t="shared" si="32"/>
        <v>0</v>
      </c>
      <c r="AJ25" s="78" t="str">
        <f t="shared" si="32"/>
        <v>0</v>
      </c>
      <c r="AK25" s="78" t="str">
        <f t="shared" si="32"/>
        <v>0</v>
      </c>
      <c r="AL25" s="78" t="str">
        <f t="shared" si="32"/>
        <v>0</v>
      </c>
      <c r="AM25" s="78" t="str">
        <f t="shared" si="32"/>
        <v>0</v>
      </c>
      <c r="AN25" s="78" t="str">
        <f t="shared" si="32"/>
        <v>0</v>
      </c>
      <c r="AO25" s="78" t="str">
        <f t="shared" si="32"/>
        <v>0</v>
      </c>
      <c r="AP25" s="78" t="str">
        <f t="shared" si="32"/>
        <v>0</v>
      </c>
      <c r="AQ25" s="78" t="str">
        <f t="shared" si="32"/>
        <v>0</v>
      </c>
      <c r="AR25" s="78" t="str">
        <f t="shared" si="32"/>
        <v>0</v>
      </c>
      <c r="AS25" s="78" t="str">
        <f t="shared" si="32"/>
        <v>0</v>
      </c>
      <c r="AT25" s="78" t="str">
        <f t="shared" si="32"/>
        <v>0</v>
      </c>
      <c r="AU25" s="78" t="str">
        <f t="shared" si="32"/>
        <v>0</v>
      </c>
      <c r="AV25" s="78" t="str">
        <f t="shared" si="32"/>
        <v>0</v>
      </c>
      <c r="AW25" s="78" t="str">
        <f t="shared" si="32"/>
        <v>0</v>
      </c>
      <c r="AX25" s="78" t="str">
        <f t="shared" si="32"/>
        <v>0</v>
      </c>
      <c r="AY25" s="78" t="str">
        <f t="shared" si="32"/>
        <v>0</v>
      </c>
      <c r="AZ25" s="78" t="str">
        <f t="shared" si="32"/>
        <v>0</v>
      </c>
      <c r="BA25" s="78" t="str">
        <f t="shared" si="32"/>
        <v>0</v>
      </c>
      <c r="BB25" s="78" t="str">
        <f t="shared" si="32"/>
        <v>0</v>
      </c>
      <c r="BC25" s="78" t="str">
        <f t="shared" si="32"/>
        <v>0</v>
      </c>
      <c r="BD25" s="78" t="str">
        <f t="shared" si="32"/>
        <v>0</v>
      </c>
      <c r="BE25" s="78" t="str">
        <f t="shared" si="32"/>
        <v>0</v>
      </c>
      <c r="BF25" s="78" t="str">
        <f t="shared" si="32"/>
        <v>0</v>
      </c>
      <c r="BG25" s="78" t="str">
        <f t="shared" si="32"/>
        <v>0</v>
      </c>
      <c r="BH25" s="78" t="str">
        <f t="shared" si="32"/>
        <v>0</v>
      </c>
      <c r="BI25" s="78" t="str">
        <f t="shared" si="32"/>
        <v>0</v>
      </c>
      <c r="BJ25" s="78" t="str">
        <f t="shared" si="32"/>
        <v>0</v>
      </c>
      <c r="BK25" s="78" t="str">
        <f t="shared" si="32"/>
        <v>0</v>
      </c>
      <c r="BL25" s="78" t="str">
        <f t="shared" si="32"/>
        <v>0</v>
      </c>
      <c r="BM25" s="78" t="str">
        <f t="shared" si="32"/>
        <v>0</v>
      </c>
      <c r="BN25" s="78" t="str">
        <f t="shared" si="32"/>
        <v>0</v>
      </c>
      <c r="BO25" s="78" t="str">
        <f t="shared" si="32"/>
        <v>0</v>
      </c>
      <c r="BP25" s="78" t="str">
        <f t="shared" si="32"/>
        <v>0</v>
      </c>
      <c r="BQ25" s="78" t="str">
        <f t="shared" si="32"/>
        <v>0</v>
      </c>
      <c r="BR25" s="78" t="str">
        <f t="shared" si="32"/>
        <v>0</v>
      </c>
      <c r="BS25" s="78" t="str">
        <f t="shared" si="32"/>
        <v>0</v>
      </c>
      <c r="BT25" s="78" t="str">
        <f t="shared" si="32"/>
        <v>0</v>
      </c>
      <c r="BU25" s="78" t="str">
        <f t="shared" si="32"/>
        <v>0</v>
      </c>
      <c r="BV25" s="78" t="str">
        <f t="shared" si="32"/>
        <v>0</v>
      </c>
      <c r="BW25" s="78" t="str">
        <f t="shared" si="32"/>
        <v>0</v>
      </c>
      <c r="BX25" s="78" t="str">
        <f t="shared" si="32"/>
        <v>0</v>
      </c>
      <c r="BY25" s="78" t="str">
        <f t="shared" si="32"/>
        <v>0</v>
      </c>
      <c r="BZ25" s="78" t="str">
        <f t="shared" si="32"/>
        <v>0</v>
      </c>
      <c r="CA25" s="78" t="str">
        <f t="shared" si="32"/>
        <v>0</v>
      </c>
      <c r="CB25" s="78" t="str">
        <f t="shared" ref="CB25:EM25" si="33">IF(CB24=CA24,"1","0")</f>
        <v>0</v>
      </c>
      <c r="CC25" s="78" t="str">
        <f t="shared" si="33"/>
        <v>0</v>
      </c>
      <c r="CD25" s="78" t="str">
        <f t="shared" si="33"/>
        <v>0</v>
      </c>
      <c r="CE25" s="78" t="str">
        <f t="shared" si="33"/>
        <v>0</v>
      </c>
      <c r="CF25" s="78" t="str">
        <f t="shared" si="33"/>
        <v>0</v>
      </c>
      <c r="CG25" s="78" t="str">
        <f t="shared" si="33"/>
        <v>0</v>
      </c>
      <c r="CH25" s="78" t="str">
        <f t="shared" si="33"/>
        <v>0</v>
      </c>
      <c r="CI25" s="78" t="str">
        <f t="shared" si="33"/>
        <v>0</v>
      </c>
      <c r="CJ25" s="78" t="str">
        <f t="shared" si="33"/>
        <v>0</v>
      </c>
      <c r="CK25" s="78" t="str">
        <f t="shared" si="33"/>
        <v>0</v>
      </c>
      <c r="CL25" s="78" t="str">
        <f t="shared" si="33"/>
        <v>0</v>
      </c>
      <c r="CM25" s="78" t="str">
        <f t="shared" si="33"/>
        <v>0</v>
      </c>
      <c r="CN25" s="78" t="str">
        <f t="shared" si="33"/>
        <v>0</v>
      </c>
      <c r="CO25" s="78" t="str">
        <f t="shared" si="33"/>
        <v>0</v>
      </c>
      <c r="CP25" s="78" t="str">
        <f t="shared" si="33"/>
        <v>0</v>
      </c>
      <c r="CQ25" s="78" t="str">
        <f t="shared" si="33"/>
        <v>0</v>
      </c>
      <c r="CR25" s="78" t="str">
        <f t="shared" si="33"/>
        <v>0</v>
      </c>
      <c r="CS25" s="78" t="str">
        <f t="shared" si="33"/>
        <v>0</v>
      </c>
      <c r="CT25" s="78" t="str">
        <f t="shared" si="33"/>
        <v>0</v>
      </c>
      <c r="CU25" s="78" t="str">
        <f t="shared" si="33"/>
        <v>0</v>
      </c>
      <c r="CV25" s="78" t="str">
        <f t="shared" si="33"/>
        <v>0</v>
      </c>
      <c r="CW25" s="78" t="str">
        <f t="shared" si="33"/>
        <v>0</v>
      </c>
      <c r="CX25" s="78" t="str">
        <f t="shared" si="33"/>
        <v>0</v>
      </c>
      <c r="CY25" s="78" t="str">
        <f t="shared" si="33"/>
        <v>0</v>
      </c>
      <c r="CZ25" s="78" t="str">
        <f t="shared" si="33"/>
        <v>0</v>
      </c>
      <c r="DA25" s="78" t="str">
        <f t="shared" si="33"/>
        <v>0</v>
      </c>
      <c r="DB25" s="78" t="str">
        <f t="shared" si="33"/>
        <v>0</v>
      </c>
      <c r="DC25" s="78" t="str">
        <f t="shared" si="33"/>
        <v>0</v>
      </c>
      <c r="DD25" s="78" t="str">
        <f t="shared" si="33"/>
        <v>0</v>
      </c>
      <c r="DE25" s="78" t="str">
        <f t="shared" si="33"/>
        <v>0</v>
      </c>
      <c r="DF25" s="78" t="str">
        <f t="shared" si="33"/>
        <v>0</v>
      </c>
      <c r="DG25" s="78" t="str">
        <f t="shared" si="33"/>
        <v>0</v>
      </c>
      <c r="DH25" s="78" t="str">
        <f t="shared" si="33"/>
        <v>0</v>
      </c>
      <c r="DI25" s="78" t="str">
        <f t="shared" si="33"/>
        <v>0</v>
      </c>
      <c r="DJ25" s="78" t="str">
        <f t="shared" si="33"/>
        <v>0</v>
      </c>
      <c r="DK25" s="78" t="str">
        <f t="shared" si="33"/>
        <v>0</v>
      </c>
      <c r="DL25" s="78" t="str">
        <f t="shared" si="33"/>
        <v>0</v>
      </c>
      <c r="DM25" s="78" t="str">
        <f t="shared" si="33"/>
        <v>0</v>
      </c>
      <c r="DN25" s="78" t="str">
        <f t="shared" si="33"/>
        <v>0</v>
      </c>
      <c r="DO25" s="78" t="str">
        <f t="shared" si="33"/>
        <v>0</v>
      </c>
      <c r="DP25" s="78" t="str">
        <f t="shared" si="33"/>
        <v>0</v>
      </c>
      <c r="DQ25" s="78" t="str">
        <f t="shared" si="33"/>
        <v>0</v>
      </c>
      <c r="DR25" s="78" t="str">
        <f t="shared" si="33"/>
        <v>0</v>
      </c>
      <c r="DS25" s="78" t="str">
        <f t="shared" si="33"/>
        <v>0</v>
      </c>
      <c r="DT25" s="78" t="str">
        <f t="shared" si="33"/>
        <v>0</v>
      </c>
      <c r="DU25" s="78" t="str">
        <f t="shared" si="33"/>
        <v>0</v>
      </c>
      <c r="DV25" s="78" t="str">
        <f t="shared" si="33"/>
        <v>0</v>
      </c>
      <c r="DW25" s="78" t="str">
        <f t="shared" si="33"/>
        <v>0</v>
      </c>
      <c r="DX25" s="78" t="str">
        <f t="shared" si="33"/>
        <v>0</v>
      </c>
      <c r="DY25" s="78" t="str">
        <f t="shared" si="33"/>
        <v>0</v>
      </c>
      <c r="DZ25" s="78" t="str">
        <f t="shared" si="33"/>
        <v>0</v>
      </c>
      <c r="EA25" s="78" t="str">
        <f t="shared" si="33"/>
        <v>0</v>
      </c>
      <c r="EB25" s="78" t="str">
        <f t="shared" si="33"/>
        <v>0</v>
      </c>
      <c r="EC25" s="78" t="str">
        <f t="shared" si="33"/>
        <v>0</v>
      </c>
      <c r="ED25" s="78" t="str">
        <f t="shared" si="33"/>
        <v>0</v>
      </c>
      <c r="EE25" s="78" t="str">
        <f t="shared" si="33"/>
        <v>0</v>
      </c>
      <c r="EF25" s="78" t="str">
        <f t="shared" si="33"/>
        <v>0</v>
      </c>
      <c r="EG25" s="78" t="str">
        <f t="shared" si="33"/>
        <v>0</v>
      </c>
      <c r="EH25" s="78" t="str">
        <f t="shared" si="33"/>
        <v>0</v>
      </c>
      <c r="EI25" s="78" t="str">
        <f t="shared" si="33"/>
        <v>0</v>
      </c>
      <c r="EJ25" s="78" t="str">
        <f t="shared" si="33"/>
        <v>0</v>
      </c>
      <c r="EK25" s="78" t="str">
        <f t="shared" si="33"/>
        <v>0</v>
      </c>
      <c r="EL25" s="78" t="str">
        <f t="shared" si="33"/>
        <v>0</v>
      </c>
      <c r="EM25" s="78" t="str">
        <f t="shared" si="33"/>
        <v>0</v>
      </c>
      <c r="EN25" s="78" t="str">
        <f t="shared" ref="EN25:GE25" si="34">IF(EN24=EM24,"1","0")</f>
        <v>0</v>
      </c>
      <c r="EO25" s="78" t="str">
        <f t="shared" si="34"/>
        <v>0</v>
      </c>
      <c r="EP25" s="78" t="str">
        <f t="shared" si="34"/>
        <v>0</v>
      </c>
      <c r="EQ25" s="78" t="str">
        <f t="shared" si="34"/>
        <v>0</v>
      </c>
      <c r="ER25" s="78" t="str">
        <f t="shared" si="34"/>
        <v>0</v>
      </c>
      <c r="ES25" s="78" t="str">
        <f t="shared" si="34"/>
        <v>0</v>
      </c>
      <c r="ET25" s="78" t="str">
        <f t="shared" si="34"/>
        <v>0</v>
      </c>
      <c r="EU25" s="78" t="str">
        <f t="shared" si="34"/>
        <v>0</v>
      </c>
      <c r="EV25" s="78" t="str">
        <f t="shared" si="34"/>
        <v>0</v>
      </c>
      <c r="EW25" s="78" t="str">
        <f t="shared" si="34"/>
        <v>0</v>
      </c>
      <c r="EX25" s="78" t="str">
        <f t="shared" si="34"/>
        <v>0</v>
      </c>
      <c r="EY25" s="78" t="str">
        <f t="shared" si="34"/>
        <v>0</v>
      </c>
      <c r="EZ25" s="78" t="str">
        <f t="shared" si="34"/>
        <v>0</v>
      </c>
      <c r="FA25" s="78" t="str">
        <f t="shared" si="34"/>
        <v>0</v>
      </c>
      <c r="FB25" s="78" t="str">
        <f t="shared" si="34"/>
        <v>0</v>
      </c>
      <c r="FC25" s="78" t="str">
        <f t="shared" si="34"/>
        <v>0</v>
      </c>
      <c r="FD25" s="78" t="str">
        <f t="shared" si="34"/>
        <v>0</v>
      </c>
      <c r="FE25" s="78" t="str">
        <f t="shared" si="34"/>
        <v>0</v>
      </c>
      <c r="FF25" s="78" t="str">
        <f t="shared" si="34"/>
        <v>0</v>
      </c>
      <c r="FG25" s="78" t="str">
        <f t="shared" si="34"/>
        <v>0</v>
      </c>
      <c r="FH25" s="78" t="str">
        <f t="shared" si="34"/>
        <v>0</v>
      </c>
      <c r="FI25" s="78" t="str">
        <f t="shared" si="34"/>
        <v>0</v>
      </c>
      <c r="FJ25" s="78" t="str">
        <f t="shared" si="34"/>
        <v>0</v>
      </c>
      <c r="FK25" s="78" t="str">
        <f t="shared" si="34"/>
        <v>0</v>
      </c>
      <c r="FL25" s="78" t="str">
        <f t="shared" si="34"/>
        <v>0</v>
      </c>
      <c r="FM25" s="78" t="str">
        <f t="shared" si="34"/>
        <v>0</v>
      </c>
      <c r="FN25" s="78" t="str">
        <f t="shared" si="34"/>
        <v>0</v>
      </c>
      <c r="FO25" s="78" t="str">
        <f t="shared" si="34"/>
        <v>0</v>
      </c>
      <c r="FP25" s="78" t="str">
        <f t="shared" si="34"/>
        <v>0</v>
      </c>
      <c r="FQ25" s="78" t="str">
        <f t="shared" si="34"/>
        <v>0</v>
      </c>
      <c r="FR25" s="78" t="str">
        <f t="shared" si="34"/>
        <v>0</v>
      </c>
      <c r="FS25" s="78" t="str">
        <f t="shared" si="34"/>
        <v>0</v>
      </c>
      <c r="FT25" s="78" t="str">
        <f t="shared" si="34"/>
        <v>0</v>
      </c>
      <c r="FU25" s="78" t="str">
        <f t="shared" si="34"/>
        <v>0</v>
      </c>
      <c r="FV25" s="78" t="str">
        <f t="shared" si="34"/>
        <v>1</v>
      </c>
      <c r="FW25" s="78" t="str">
        <f t="shared" si="34"/>
        <v>1</v>
      </c>
      <c r="FX25" s="78" t="str">
        <f t="shared" si="34"/>
        <v>1</v>
      </c>
      <c r="FY25" s="78" t="str">
        <f t="shared" si="34"/>
        <v>1</v>
      </c>
      <c r="FZ25" s="78" t="str">
        <f t="shared" si="34"/>
        <v>1</v>
      </c>
      <c r="GA25" s="78" t="str">
        <f t="shared" si="34"/>
        <v>1</v>
      </c>
      <c r="GB25" s="78" t="str">
        <f t="shared" si="34"/>
        <v>1</v>
      </c>
      <c r="GC25" s="78" t="str">
        <f t="shared" si="34"/>
        <v>1</v>
      </c>
      <c r="GD25" s="78" t="str">
        <f t="shared" si="34"/>
        <v>1</v>
      </c>
      <c r="GE25" s="78" t="str">
        <f t="shared" si="34"/>
        <v>1</v>
      </c>
      <c r="GF25" s="78"/>
      <c r="GG25" s="78"/>
      <c r="GM25" s="78"/>
      <c r="GN25" s="79"/>
    </row>
    <row r="26" spans="2:197" s="75" customFormat="1" ht="20.100000000000001" hidden="1" customHeight="1" x14ac:dyDescent="0.25">
      <c r="B26" s="76"/>
      <c r="C26" s="77"/>
      <c r="D26" s="77"/>
      <c r="E26" s="77"/>
      <c r="F26" s="77"/>
      <c r="G26" s="78"/>
      <c r="H26" s="78"/>
      <c r="I26" s="78"/>
      <c r="J26" s="78"/>
      <c r="K26" s="78"/>
      <c r="L26" s="78"/>
      <c r="M26" s="78"/>
      <c r="N26" s="78"/>
      <c r="O26" s="78" t="str">
        <f>IF(O20&lt;&gt;"","1","0")</f>
        <v>1</v>
      </c>
      <c r="P26" s="78" t="str">
        <f t="shared" ref="P26:CA26" si="35">IF(P20&lt;&gt;"","1","0")</f>
        <v>1</v>
      </c>
      <c r="Q26" s="78" t="str">
        <f t="shared" si="35"/>
        <v>1</v>
      </c>
      <c r="R26" s="78" t="str">
        <f t="shared" si="35"/>
        <v>1</v>
      </c>
      <c r="S26" s="78" t="str">
        <f t="shared" si="35"/>
        <v>1</v>
      </c>
      <c r="T26" s="78" t="str">
        <f t="shared" si="35"/>
        <v>1</v>
      </c>
      <c r="U26" s="78" t="str">
        <f t="shared" si="35"/>
        <v>1</v>
      </c>
      <c r="V26" s="78" t="str">
        <f t="shared" si="35"/>
        <v>1</v>
      </c>
      <c r="W26" s="78" t="str">
        <f t="shared" si="35"/>
        <v>1</v>
      </c>
      <c r="X26" s="78" t="str">
        <f t="shared" si="35"/>
        <v>1</v>
      </c>
      <c r="Y26" s="78" t="str">
        <f t="shared" si="35"/>
        <v>1</v>
      </c>
      <c r="Z26" s="78" t="str">
        <f t="shared" si="35"/>
        <v>1</v>
      </c>
      <c r="AA26" s="78" t="str">
        <f t="shared" si="35"/>
        <v>1</v>
      </c>
      <c r="AB26" s="78" t="str">
        <f t="shared" si="35"/>
        <v>1</v>
      </c>
      <c r="AC26" s="78" t="str">
        <f t="shared" si="35"/>
        <v>1</v>
      </c>
      <c r="AD26" s="78" t="str">
        <f t="shared" si="35"/>
        <v>1</v>
      </c>
      <c r="AE26" s="78" t="str">
        <f t="shared" si="35"/>
        <v>1</v>
      </c>
      <c r="AF26" s="78" t="str">
        <f t="shared" si="35"/>
        <v>1</v>
      </c>
      <c r="AG26" s="78" t="str">
        <f t="shared" si="35"/>
        <v>1</v>
      </c>
      <c r="AH26" s="78" t="str">
        <f t="shared" si="35"/>
        <v>1</v>
      </c>
      <c r="AI26" s="78" t="str">
        <f t="shared" si="35"/>
        <v>1</v>
      </c>
      <c r="AJ26" s="78" t="str">
        <f t="shared" si="35"/>
        <v>1</v>
      </c>
      <c r="AK26" s="78" t="str">
        <f t="shared" si="35"/>
        <v>1</v>
      </c>
      <c r="AL26" s="78" t="str">
        <f t="shared" si="35"/>
        <v>1</v>
      </c>
      <c r="AM26" s="78" t="str">
        <f t="shared" si="35"/>
        <v>1</v>
      </c>
      <c r="AN26" s="78" t="str">
        <f t="shared" si="35"/>
        <v>1</v>
      </c>
      <c r="AO26" s="78" t="str">
        <f t="shared" si="35"/>
        <v>1</v>
      </c>
      <c r="AP26" s="78" t="str">
        <f t="shared" si="35"/>
        <v>1</v>
      </c>
      <c r="AQ26" s="78" t="str">
        <f t="shared" si="35"/>
        <v>1</v>
      </c>
      <c r="AR26" s="78" t="str">
        <f t="shared" si="35"/>
        <v>1</v>
      </c>
      <c r="AS26" s="78" t="str">
        <f t="shared" si="35"/>
        <v>1</v>
      </c>
      <c r="AT26" s="78" t="str">
        <f t="shared" si="35"/>
        <v>1</v>
      </c>
      <c r="AU26" s="78" t="str">
        <f t="shared" si="35"/>
        <v>1</v>
      </c>
      <c r="AV26" s="78" t="str">
        <f t="shared" si="35"/>
        <v>1</v>
      </c>
      <c r="AW26" s="78" t="str">
        <f t="shared" si="35"/>
        <v>1</v>
      </c>
      <c r="AX26" s="78" t="str">
        <f t="shared" si="35"/>
        <v>1</v>
      </c>
      <c r="AY26" s="78" t="str">
        <f t="shared" si="35"/>
        <v>1</v>
      </c>
      <c r="AZ26" s="78" t="str">
        <f t="shared" si="35"/>
        <v>1</v>
      </c>
      <c r="BA26" s="78" t="str">
        <f t="shared" si="35"/>
        <v>1</v>
      </c>
      <c r="BB26" s="78" t="str">
        <f t="shared" si="35"/>
        <v>1</v>
      </c>
      <c r="BC26" s="78" t="str">
        <f t="shared" si="35"/>
        <v>1</v>
      </c>
      <c r="BD26" s="78" t="str">
        <f t="shared" si="35"/>
        <v>1</v>
      </c>
      <c r="BE26" s="78" t="str">
        <f t="shared" si="35"/>
        <v>1</v>
      </c>
      <c r="BF26" s="78" t="str">
        <f t="shared" si="35"/>
        <v>1</v>
      </c>
      <c r="BG26" s="78" t="str">
        <f t="shared" si="35"/>
        <v>1</v>
      </c>
      <c r="BH26" s="78" t="str">
        <f t="shared" si="35"/>
        <v>1</v>
      </c>
      <c r="BI26" s="78" t="str">
        <f t="shared" si="35"/>
        <v>1</v>
      </c>
      <c r="BJ26" s="78" t="str">
        <f t="shared" si="35"/>
        <v>1</v>
      </c>
      <c r="BK26" s="78" t="str">
        <f t="shared" si="35"/>
        <v>1</v>
      </c>
      <c r="BL26" s="78" t="str">
        <f t="shared" si="35"/>
        <v>1</v>
      </c>
      <c r="BM26" s="78" t="str">
        <f t="shared" si="35"/>
        <v>1</v>
      </c>
      <c r="BN26" s="78" t="str">
        <f t="shared" si="35"/>
        <v>1</v>
      </c>
      <c r="BO26" s="78" t="str">
        <f t="shared" si="35"/>
        <v>1</v>
      </c>
      <c r="BP26" s="78" t="str">
        <f t="shared" si="35"/>
        <v>1</v>
      </c>
      <c r="BQ26" s="78" t="str">
        <f t="shared" si="35"/>
        <v>1</v>
      </c>
      <c r="BR26" s="78" t="str">
        <f t="shared" si="35"/>
        <v>1</v>
      </c>
      <c r="BS26" s="78" t="str">
        <f t="shared" si="35"/>
        <v>1</v>
      </c>
      <c r="BT26" s="78" t="str">
        <f t="shared" si="35"/>
        <v>1</v>
      </c>
      <c r="BU26" s="78" t="str">
        <f t="shared" si="35"/>
        <v>1</v>
      </c>
      <c r="BV26" s="78" t="str">
        <f t="shared" si="35"/>
        <v>1</v>
      </c>
      <c r="BW26" s="78" t="str">
        <f t="shared" si="35"/>
        <v>1</v>
      </c>
      <c r="BX26" s="78" t="str">
        <f t="shared" si="35"/>
        <v>1</v>
      </c>
      <c r="BY26" s="78" t="str">
        <f t="shared" si="35"/>
        <v>1</v>
      </c>
      <c r="BZ26" s="78" t="str">
        <f t="shared" si="35"/>
        <v>1</v>
      </c>
      <c r="CA26" s="78" t="str">
        <f t="shared" si="35"/>
        <v>1</v>
      </c>
      <c r="CB26" s="78" t="str">
        <f t="shared" ref="CB26:EM26" si="36">IF(CB20&lt;&gt;"","1","0")</f>
        <v>1</v>
      </c>
      <c r="CC26" s="78" t="str">
        <f t="shared" si="36"/>
        <v>1</v>
      </c>
      <c r="CD26" s="78" t="str">
        <f t="shared" si="36"/>
        <v>1</v>
      </c>
      <c r="CE26" s="78" t="str">
        <f t="shared" si="36"/>
        <v>1</v>
      </c>
      <c r="CF26" s="78" t="str">
        <f t="shared" si="36"/>
        <v>1</v>
      </c>
      <c r="CG26" s="78" t="str">
        <f t="shared" si="36"/>
        <v>1</v>
      </c>
      <c r="CH26" s="78" t="str">
        <f t="shared" si="36"/>
        <v>1</v>
      </c>
      <c r="CI26" s="78" t="str">
        <f t="shared" si="36"/>
        <v>1</v>
      </c>
      <c r="CJ26" s="78" t="str">
        <f t="shared" si="36"/>
        <v>1</v>
      </c>
      <c r="CK26" s="78" t="str">
        <f t="shared" si="36"/>
        <v>1</v>
      </c>
      <c r="CL26" s="78" t="str">
        <f t="shared" si="36"/>
        <v>1</v>
      </c>
      <c r="CM26" s="78" t="str">
        <f t="shared" si="36"/>
        <v>1</v>
      </c>
      <c r="CN26" s="78" t="str">
        <f t="shared" si="36"/>
        <v>1</v>
      </c>
      <c r="CO26" s="78" t="str">
        <f t="shared" si="36"/>
        <v>1</v>
      </c>
      <c r="CP26" s="78" t="str">
        <f t="shared" si="36"/>
        <v>1</v>
      </c>
      <c r="CQ26" s="78" t="str">
        <f t="shared" si="36"/>
        <v>1</v>
      </c>
      <c r="CR26" s="78" t="str">
        <f t="shared" si="36"/>
        <v>1</v>
      </c>
      <c r="CS26" s="78" t="str">
        <f t="shared" si="36"/>
        <v>1</v>
      </c>
      <c r="CT26" s="78" t="str">
        <f t="shared" si="36"/>
        <v>1</v>
      </c>
      <c r="CU26" s="78" t="str">
        <f t="shared" si="36"/>
        <v>1</v>
      </c>
      <c r="CV26" s="78" t="str">
        <f t="shared" si="36"/>
        <v>1</v>
      </c>
      <c r="CW26" s="78" t="str">
        <f t="shared" si="36"/>
        <v>1</v>
      </c>
      <c r="CX26" s="78" t="str">
        <f t="shared" si="36"/>
        <v>1</v>
      </c>
      <c r="CY26" s="78" t="str">
        <f t="shared" si="36"/>
        <v>1</v>
      </c>
      <c r="CZ26" s="78" t="str">
        <f t="shared" si="36"/>
        <v>1</v>
      </c>
      <c r="DA26" s="78" t="str">
        <f t="shared" si="36"/>
        <v>1</v>
      </c>
      <c r="DB26" s="78" t="str">
        <f t="shared" si="36"/>
        <v>1</v>
      </c>
      <c r="DC26" s="78" t="str">
        <f t="shared" si="36"/>
        <v>1</v>
      </c>
      <c r="DD26" s="78" t="str">
        <f t="shared" si="36"/>
        <v>1</v>
      </c>
      <c r="DE26" s="78" t="str">
        <f t="shared" si="36"/>
        <v>1</v>
      </c>
      <c r="DF26" s="78" t="str">
        <f t="shared" si="36"/>
        <v>1</v>
      </c>
      <c r="DG26" s="78" t="str">
        <f t="shared" si="36"/>
        <v>1</v>
      </c>
      <c r="DH26" s="78" t="str">
        <f t="shared" si="36"/>
        <v>1</v>
      </c>
      <c r="DI26" s="78" t="str">
        <f t="shared" si="36"/>
        <v>1</v>
      </c>
      <c r="DJ26" s="78" t="str">
        <f t="shared" si="36"/>
        <v>1</v>
      </c>
      <c r="DK26" s="78" t="str">
        <f t="shared" si="36"/>
        <v>1</v>
      </c>
      <c r="DL26" s="78" t="str">
        <f t="shared" si="36"/>
        <v>1</v>
      </c>
      <c r="DM26" s="78" t="str">
        <f t="shared" si="36"/>
        <v>1</v>
      </c>
      <c r="DN26" s="78" t="str">
        <f t="shared" si="36"/>
        <v>1</v>
      </c>
      <c r="DO26" s="78" t="str">
        <f t="shared" si="36"/>
        <v>1</v>
      </c>
      <c r="DP26" s="78" t="str">
        <f t="shared" si="36"/>
        <v>1</v>
      </c>
      <c r="DQ26" s="78" t="str">
        <f t="shared" si="36"/>
        <v>1</v>
      </c>
      <c r="DR26" s="78" t="str">
        <f t="shared" si="36"/>
        <v>1</v>
      </c>
      <c r="DS26" s="78" t="str">
        <f t="shared" si="36"/>
        <v>1</v>
      </c>
      <c r="DT26" s="78" t="str">
        <f t="shared" si="36"/>
        <v>1</v>
      </c>
      <c r="DU26" s="78" t="str">
        <f t="shared" si="36"/>
        <v>1</v>
      </c>
      <c r="DV26" s="78" t="str">
        <f t="shared" si="36"/>
        <v>1</v>
      </c>
      <c r="DW26" s="78" t="str">
        <f t="shared" si="36"/>
        <v>1</v>
      </c>
      <c r="DX26" s="78" t="str">
        <f t="shared" si="36"/>
        <v>1</v>
      </c>
      <c r="DY26" s="78" t="str">
        <f t="shared" si="36"/>
        <v>1</v>
      </c>
      <c r="DZ26" s="78" t="str">
        <f t="shared" si="36"/>
        <v>1</v>
      </c>
      <c r="EA26" s="78" t="str">
        <f t="shared" si="36"/>
        <v>1</v>
      </c>
      <c r="EB26" s="78" t="str">
        <f t="shared" si="36"/>
        <v>1</v>
      </c>
      <c r="EC26" s="78" t="str">
        <f t="shared" si="36"/>
        <v>1</v>
      </c>
      <c r="ED26" s="78" t="str">
        <f t="shared" si="36"/>
        <v>1</v>
      </c>
      <c r="EE26" s="78" t="str">
        <f t="shared" si="36"/>
        <v>1</v>
      </c>
      <c r="EF26" s="78" t="str">
        <f t="shared" si="36"/>
        <v>1</v>
      </c>
      <c r="EG26" s="78" t="str">
        <f t="shared" si="36"/>
        <v>1</v>
      </c>
      <c r="EH26" s="78" t="str">
        <f t="shared" si="36"/>
        <v>1</v>
      </c>
      <c r="EI26" s="78" t="str">
        <f t="shared" si="36"/>
        <v>1</v>
      </c>
      <c r="EJ26" s="78" t="str">
        <f t="shared" si="36"/>
        <v>1</v>
      </c>
      <c r="EK26" s="78" t="str">
        <f t="shared" si="36"/>
        <v>1</v>
      </c>
      <c r="EL26" s="78" t="str">
        <f t="shared" si="36"/>
        <v>1</v>
      </c>
      <c r="EM26" s="78" t="str">
        <f t="shared" si="36"/>
        <v>1</v>
      </c>
      <c r="EN26" s="78" t="str">
        <f t="shared" ref="EN26:GE26" si="37">IF(EN20&lt;&gt;"","1","0")</f>
        <v>1</v>
      </c>
      <c r="EO26" s="78" t="str">
        <f t="shared" si="37"/>
        <v>1</v>
      </c>
      <c r="EP26" s="78" t="str">
        <f t="shared" si="37"/>
        <v>1</v>
      </c>
      <c r="EQ26" s="78" t="str">
        <f t="shared" si="37"/>
        <v>1</v>
      </c>
      <c r="ER26" s="78" t="str">
        <f t="shared" si="37"/>
        <v>1</v>
      </c>
      <c r="ES26" s="78" t="str">
        <f t="shared" si="37"/>
        <v>1</v>
      </c>
      <c r="ET26" s="78" t="str">
        <f t="shared" si="37"/>
        <v>1</v>
      </c>
      <c r="EU26" s="78" t="str">
        <f t="shared" si="37"/>
        <v>1</v>
      </c>
      <c r="EV26" s="78" t="str">
        <f t="shared" si="37"/>
        <v>1</v>
      </c>
      <c r="EW26" s="78" t="str">
        <f t="shared" si="37"/>
        <v>1</v>
      </c>
      <c r="EX26" s="78" t="str">
        <f t="shared" si="37"/>
        <v>1</v>
      </c>
      <c r="EY26" s="78" t="str">
        <f t="shared" si="37"/>
        <v>1</v>
      </c>
      <c r="EZ26" s="78" t="str">
        <f t="shared" si="37"/>
        <v>1</v>
      </c>
      <c r="FA26" s="78" t="str">
        <f t="shared" si="37"/>
        <v>1</v>
      </c>
      <c r="FB26" s="78" t="str">
        <f t="shared" si="37"/>
        <v>1</v>
      </c>
      <c r="FC26" s="78" t="str">
        <f t="shared" si="37"/>
        <v>1</v>
      </c>
      <c r="FD26" s="78" t="str">
        <f t="shared" si="37"/>
        <v>1</v>
      </c>
      <c r="FE26" s="78" t="str">
        <f t="shared" si="37"/>
        <v>1</v>
      </c>
      <c r="FF26" s="78" t="str">
        <f t="shared" si="37"/>
        <v>1</v>
      </c>
      <c r="FG26" s="78" t="str">
        <f t="shared" si="37"/>
        <v>1</v>
      </c>
      <c r="FH26" s="78" t="str">
        <f t="shared" si="37"/>
        <v>1</v>
      </c>
      <c r="FI26" s="78" t="str">
        <f t="shared" si="37"/>
        <v>1</v>
      </c>
      <c r="FJ26" s="78" t="str">
        <f t="shared" si="37"/>
        <v>1</v>
      </c>
      <c r="FK26" s="78" t="str">
        <f t="shared" si="37"/>
        <v>1</v>
      </c>
      <c r="FL26" s="78" t="str">
        <f t="shared" si="37"/>
        <v>1</v>
      </c>
      <c r="FM26" s="78" t="str">
        <f t="shared" si="37"/>
        <v>1</v>
      </c>
      <c r="FN26" s="78" t="str">
        <f t="shared" si="37"/>
        <v>1</v>
      </c>
      <c r="FO26" s="78" t="str">
        <f t="shared" si="37"/>
        <v>1</v>
      </c>
      <c r="FP26" s="78" t="str">
        <f t="shared" si="37"/>
        <v>1</v>
      </c>
      <c r="FQ26" s="78" t="str">
        <f t="shared" si="37"/>
        <v>1</v>
      </c>
      <c r="FR26" s="78" t="str">
        <f t="shared" si="37"/>
        <v>1</v>
      </c>
      <c r="FS26" s="78" t="str">
        <f t="shared" si="37"/>
        <v>1</v>
      </c>
      <c r="FT26" s="78" t="str">
        <f t="shared" si="37"/>
        <v>1</v>
      </c>
      <c r="FU26" s="78" t="str">
        <f t="shared" si="37"/>
        <v>1</v>
      </c>
      <c r="FV26" s="78" t="str">
        <f t="shared" si="37"/>
        <v>1</v>
      </c>
      <c r="FW26" s="78" t="str">
        <f t="shared" si="37"/>
        <v>1</v>
      </c>
      <c r="FX26" s="78" t="str">
        <f t="shared" si="37"/>
        <v>1</v>
      </c>
      <c r="FY26" s="78" t="str">
        <f t="shared" si="37"/>
        <v>1</v>
      </c>
      <c r="FZ26" s="78" t="str">
        <f t="shared" si="37"/>
        <v>1</v>
      </c>
      <c r="GA26" s="78" t="str">
        <f t="shared" si="37"/>
        <v>1</v>
      </c>
      <c r="GB26" s="78" t="str">
        <f t="shared" si="37"/>
        <v>1</v>
      </c>
      <c r="GC26" s="78" t="str">
        <f t="shared" si="37"/>
        <v>1</v>
      </c>
      <c r="GD26" s="78" t="str">
        <f t="shared" si="37"/>
        <v>1</v>
      </c>
      <c r="GE26" s="78" t="str">
        <f t="shared" si="37"/>
        <v>1</v>
      </c>
      <c r="GF26" s="78"/>
      <c r="GG26" s="78"/>
      <c r="GM26" s="78"/>
      <c r="GN26" s="79"/>
    </row>
    <row r="27" spans="2:197" s="75" customFormat="1" ht="20.100000000000001" hidden="1" customHeight="1" x14ac:dyDescent="0.25">
      <c r="B27" s="76"/>
      <c r="C27" s="77"/>
      <c r="D27" s="77"/>
      <c r="E27" s="77"/>
      <c r="F27" s="77"/>
      <c r="G27" s="78"/>
      <c r="H27" s="78"/>
      <c r="I27" s="78"/>
      <c r="J27" s="78"/>
      <c r="K27" s="78"/>
      <c r="L27" s="78"/>
      <c r="M27" s="78"/>
      <c r="N27" s="78"/>
      <c r="O27" s="78">
        <f>O25+O26</f>
        <v>1</v>
      </c>
      <c r="P27" s="78">
        <f t="shared" ref="P27:CA27" si="38">P25+P26</f>
        <v>1</v>
      </c>
      <c r="Q27" s="78">
        <f t="shared" si="38"/>
        <v>1</v>
      </c>
      <c r="R27" s="78">
        <f t="shared" si="38"/>
        <v>1</v>
      </c>
      <c r="S27" s="78">
        <f t="shared" si="38"/>
        <v>1</v>
      </c>
      <c r="T27" s="78">
        <f t="shared" si="38"/>
        <v>1</v>
      </c>
      <c r="U27" s="78">
        <f t="shared" si="38"/>
        <v>1</v>
      </c>
      <c r="V27" s="78">
        <f t="shared" si="38"/>
        <v>1</v>
      </c>
      <c r="W27" s="78">
        <f t="shared" si="38"/>
        <v>1</v>
      </c>
      <c r="X27" s="78">
        <f t="shared" si="38"/>
        <v>1</v>
      </c>
      <c r="Y27" s="78">
        <f t="shared" si="38"/>
        <v>1</v>
      </c>
      <c r="Z27" s="78">
        <f t="shared" si="38"/>
        <v>1</v>
      </c>
      <c r="AA27" s="78">
        <f t="shared" si="38"/>
        <v>1</v>
      </c>
      <c r="AB27" s="78">
        <f t="shared" si="38"/>
        <v>1</v>
      </c>
      <c r="AC27" s="78">
        <f t="shared" si="38"/>
        <v>1</v>
      </c>
      <c r="AD27" s="78">
        <f t="shared" si="38"/>
        <v>1</v>
      </c>
      <c r="AE27" s="78">
        <f t="shared" si="38"/>
        <v>1</v>
      </c>
      <c r="AF27" s="78">
        <f t="shared" si="38"/>
        <v>1</v>
      </c>
      <c r="AG27" s="78">
        <f t="shared" si="38"/>
        <v>1</v>
      </c>
      <c r="AH27" s="78">
        <f t="shared" si="38"/>
        <v>1</v>
      </c>
      <c r="AI27" s="78">
        <f t="shared" si="38"/>
        <v>1</v>
      </c>
      <c r="AJ27" s="78">
        <f t="shared" si="38"/>
        <v>1</v>
      </c>
      <c r="AK27" s="78">
        <f t="shared" si="38"/>
        <v>1</v>
      </c>
      <c r="AL27" s="78">
        <f t="shared" si="38"/>
        <v>1</v>
      </c>
      <c r="AM27" s="78">
        <f t="shared" si="38"/>
        <v>1</v>
      </c>
      <c r="AN27" s="78">
        <f t="shared" si="38"/>
        <v>1</v>
      </c>
      <c r="AO27" s="78">
        <f t="shared" si="38"/>
        <v>1</v>
      </c>
      <c r="AP27" s="78">
        <f t="shared" si="38"/>
        <v>1</v>
      </c>
      <c r="AQ27" s="78">
        <f t="shared" si="38"/>
        <v>1</v>
      </c>
      <c r="AR27" s="78">
        <f t="shared" si="38"/>
        <v>1</v>
      </c>
      <c r="AS27" s="78">
        <f t="shared" si="38"/>
        <v>1</v>
      </c>
      <c r="AT27" s="78">
        <f t="shared" si="38"/>
        <v>1</v>
      </c>
      <c r="AU27" s="78">
        <f t="shared" si="38"/>
        <v>1</v>
      </c>
      <c r="AV27" s="78">
        <f t="shared" si="38"/>
        <v>1</v>
      </c>
      <c r="AW27" s="78">
        <f t="shared" si="38"/>
        <v>1</v>
      </c>
      <c r="AX27" s="78">
        <f t="shared" si="38"/>
        <v>1</v>
      </c>
      <c r="AY27" s="78">
        <f t="shared" si="38"/>
        <v>1</v>
      </c>
      <c r="AZ27" s="78">
        <f t="shared" si="38"/>
        <v>1</v>
      </c>
      <c r="BA27" s="78">
        <f t="shared" si="38"/>
        <v>1</v>
      </c>
      <c r="BB27" s="78">
        <f t="shared" si="38"/>
        <v>1</v>
      </c>
      <c r="BC27" s="78">
        <f t="shared" si="38"/>
        <v>1</v>
      </c>
      <c r="BD27" s="78">
        <f t="shared" si="38"/>
        <v>1</v>
      </c>
      <c r="BE27" s="78">
        <f t="shared" si="38"/>
        <v>1</v>
      </c>
      <c r="BF27" s="78">
        <f t="shared" si="38"/>
        <v>1</v>
      </c>
      <c r="BG27" s="78">
        <f t="shared" si="38"/>
        <v>1</v>
      </c>
      <c r="BH27" s="78">
        <f t="shared" si="38"/>
        <v>1</v>
      </c>
      <c r="BI27" s="78">
        <f t="shared" si="38"/>
        <v>1</v>
      </c>
      <c r="BJ27" s="78">
        <f t="shared" si="38"/>
        <v>1</v>
      </c>
      <c r="BK27" s="78">
        <f t="shared" si="38"/>
        <v>1</v>
      </c>
      <c r="BL27" s="78">
        <f t="shared" si="38"/>
        <v>1</v>
      </c>
      <c r="BM27" s="78">
        <f t="shared" si="38"/>
        <v>1</v>
      </c>
      <c r="BN27" s="78">
        <f t="shared" si="38"/>
        <v>1</v>
      </c>
      <c r="BO27" s="78">
        <f t="shared" si="38"/>
        <v>1</v>
      </c>
      <c r="BP27" s="78">
        <f t="shared" si="38"/>
        <v>1</v>
      </c>
      <c r="BQ27" s="78">
        <f t="shared" si="38"/>
        <v>1</v>
      </c>
      <c r="BR27" s="78">
        <f t="shared" si="38"/>
        <v>1</v>
      </c>
      <c r="BS27" s="78">
        <f t="shared" si="38"/>
        <v>1</v>
      </c>
      <c r="BT27" s="78">
        <f t="shared" si="38"/>
        <v>1</v>
      </c>
      <c r="BU27" s="78">
        <f t="shared" si="38"/>
        <v>1</v>
      </c>
      <c r="BV27" s="78">
        <f t="shared" si="38"/>
        <v>1</v>
      </c>
      <c r="BW27" s="78">
        <f t="shared" si="38"/>
        <v>1</v>
      </c>
      <c r="BX27" s="78">
        <f t="shared" si="38"/>
        <v>1</v>
      </c>
      <c r="BY27" s="78">
        <f t="shared" si="38"/>
        <v>1</v>
      </c>
      <c r="BZ27" s="78">
        <f t="shared" si="38"/>
        <v>1</v>
      </c>
      <c r="CA27" s="78">
        <f t="shared" si="38"/>
        <v>1</v>
      </c>
      <c r="CB27" s="78">
        <f t="shared" ref="CB27:EM27" si="39">CB25+CB26</f>
        <v>1</v>
      </c>
      <c r="CC27" s="78">
        <f t="shared" si="39"/>
        <v>1</v>
      </c>
      <c r="CD27" s="78">
        <f t="shared" si="39"/>
        <v>1</v>
      </c>
      <c r="CE27" s="78">
        <f t="shared" si="39"/>
        <v>1</v>
      </c>
      <c r="CF27" s="78">
        <f t="shared" si="39"/>
        <v>1</v>
      </c>
      <c r="CG27" s="78">
        <f t="shared" si="39"/>
        <v>1</v>
      </c>
      <c r="CH27" s="78">
        <f t="shared" si="39"/>
        <v>1</v>
      </c>
      <c r="CI27" s="78">
        <f t="shared" si="39"/>
        <v>1</v>
      </c>
      <c r="CJ27" s="78">
        <f t="shared" si="39"/>
        <v>1</v>
      </c>
      <c r="CK27" s="78">
        <f t="shared" si="39"/>
        <v>1</v>
      </c>
      <c r="CL27" s="78">
        <f t="shared" si="39"/>
        <v>1</v>
      </c>
      <c r="CM27" s="78">
        <f t="shared" si="39"/>
        <v>1</v>
      </c>
      <c r="CN27" s="78">
        <f t="shared" si="39"/>
        <v>1</v>
      </c>
      <c r="CO27" s="78">
        <f t="shared" si="39"/>
        <v>1</v>
      </c>
      <c r="CP27" s="78">
        <f t="shared" si="39"/>
        <v>1</v>
      </c>
      <c r="CQ27" s="78">
        <f t="shared" si="39"/>
        <v>1</v>
      </c>
      <c r="CR27" s="78">
        <f t="shared" si="39"/>
        <v>1</v>
      </c>
      <c r="CS27" s="78">
        <f t="shared" si="39"/>
        <v>1</v>
      </c>
      <c r="CT27" s="78">
        <f t="shared" si="39"/>
        <v>1</v>
      </c>
      <c r="CU27" s="78">
        <f t="shared" si="39"/>
        <v>1</v>
      </c>
      <c r="CV27" s="78">
        <f t="shared" si="39"/>
        <v>1</v>
      </c>
      <c r="CW27" s="78">
        <f t="shared" si="39"/>
        <v>1</v>
      </c>
      <c r="CX27" s="78">
        <f t="shared" si="39"/>
        <v>1</v>
      </c>
      <c r="CY27" s="78">
        <f t="shared" si="39"/>
        <v>1</v>
      </c>
      <c r="CZ27" s="78">
        <f t="shared" si="39"/>
        <v>1</v>
      </c>
      <c r="DA27" s="78">
        <f t="shared" si="39"/>
        <v>1</v>
      </c>
      <c r="DB27" s="78">
        <f t="shared" si="39"/>
        <v>1</v>
      </c>
      <c r="DC27" s="78">
        <f t="shared" si="39"/>
        <v>1</v>
      </c>
      <c r="DD27" s="78">
        <f t="shared" si="39"/>
        <v>1</v>
      </c>
      <c r="DE27" s="78">
        <f t="shared" si="39"/>
        <v>1</v>
      </c>
      <c r="DF27" s="78">
        <f t="shared" si="39"/>
        <v>1</v>
      </c>
      <c r="DG27" s="78">
        <f t="shared" si="39"/>
        <v>1</v>
      </c>
      <c r="DH27" s="78">
        <f t="shared" si="39"/>
        <v>1</v>
      </c>
      <c r="DI27" s="78">
        <f t="shared" si="39"/>
        <v>1</v>
      </c>
      <c r="DJ27" s="78">
        <f t="shared" si="39"/>
        <v>1</v>
      </c>
      <c r="DK27" s="78">
        <f t="shared" si="39"/>
        <v>1</v>
      </c>
      <c r="DL27" s="78">
        <f t="shared" si="39"/>
        <v>1</v>
      </c>
      <c r="DM27" s="78">
        <f t="shared" si="39"/>
        <v>1</v>
      </c>
      <c r="DN27" s="78">
        <f t="shared" si="39"/>
        <v>1</v>
      </c>
      <c r="DO27" s="78">
        <f t="shared" si="39"/>
        <v>1</v>
      </c>
      <c r="DP27" s="78">
        <f t="shared" si="39"/>
        <v>1</v>
      </c>
      <c r="DQ27" s="78">
        <f t="shared" si="39"/>
        <v>1</v>
      </c>
      <c r="DR27" s="78">
        <f t="shared" si="39"/>
        <v>1</v>
      </c>
      <c r="DS27" s="78">
        <f t="shared" si="39"/>
        <v>1</v>
      </c>
      <c r="DT27" s="78">
        <f t="shared" si="39"/>
        <v>1</v>
      </c>
      <c r="DU27" s="78">
        <f t="shared" si="39"/>
        <v>1</v>
      </c>
      <c r="DV27" s="78">
        <f t="shared" si="39"/>
        <v>1</v>
      </c>
      <c r="DW27" s="78">
        <f t="shared" si="39"/>
        <v>1</v>
      </c>
      <c r="DX27" s="78">
        <f t="shared" si="39"/>
        <v>1</v>
      </c>
      <c r="DY27" s="78">
        <f t="shared" si="39"/>
        <v>1</v>
      </c>
      <c r="DZ27" s="78">
        <f t="shared" si="39"/>
        <v>1</v>
      </c>
      <c r="EA27" s="78">
        <f t="shared" si="39"/>
        <v>1</v>
      </c>
      <c r="EB27" s="78">
        <f t="shared" si="39"/>
        <v>1</v>
      </c>
      <c r="EC27" s="78">
        <f t="shared" si="39"/>
        <v>1</v>
      </c>
      <c r="ED27" s="78">
        <f t="shared" si="39"/>
        <v>1</v>
      </c>
      <c r="EE27" s="78">
        <f t="shared" si="39"/>
        <v>1</v>
      </c>
      <c r="EF27" s="78">
        <f t="shared" si="39"/>
        <v>1</v>
      </c>
      <c r="EG27" s="78">
        <f t="shared" si="39"/>
        <v>1</v>
      </c>
      <c r="EH27" s="78">
        <f t="shared" si="39"/>
        <v>1</v>
      </c>
      <c r="EI27" s="78">
        <f t="shared" si="39"/>
        <v>1</v>
      </c>
      <c r="EJ27" s="78">
        <f t="shared" si="39"/>
        <v>1</v>
      </c>
      <c r="EK27" s="78">
        <f t="shared" si="39"/>
        <v>1</v>
      </c>
      <c r="EL27" s="78">
        <f t="shared" si="39"/>
        <v>1</v>
      </c>
      <c r="EM27" s="78">
        <f t="shared" si="39"/>
        <v>1</v>
      </c>
      <c r="EN27" s="78">
        <f t="shared" ref="EN27:GE27" si="40">EN25+EN26</f>
        <v>1</v>
      </c>
      <c r="EO27" s="78">
        <f t="shared" si="40"/>
        <v>1</v>
      </c>
      <c r="EP27" s="78">
        <f t="shared" si="40"/>
        <v>1</v>
      </c>
      <c r="EQ27" s="78">
        <f t="shared" si="40"/>
        <v>1</v>
      </c>
      <c r="ER27" s="78">
        <f t="shared" si="40"/>
        <v>1</v>
      </c>
      <c r="ES27" s="78">
        <f t="shared" si="40"/>
        <v>1</v>
      </c>
      <c r="ET27" s="78">
        <f t="shared" si="40"/>
        <v>1</v>
      </c>
      <c r="EU27" s="78">
        <f t="shared" si="40"/>
        <v>1</v>
      </c>
      <c r="EV27" s="78">
        <f t="shared" si="40"/>
        <v>1</v>
      </c>
      <c r="EW27" s="78">
        <f t="shared" si="40"/>
        <v>1</v>
      </c>
      <c r="EX27" s="78">
        <f t="shared" si="40"/>
        <v>1</v>
      </c>
      <c r="EY27" s="78">
        <f t="shared" si="40"/>
        <v>1</v>
      </c>
      <c r="EZ27" s="78">
        <f t="shared" si="40"/>
        <v>1</v>
      </c>
      <c r="FA27" s="78">
        <f t="shared" si="40"/>
        <v>1</v>
      </c>
      <c r="FB27" s="78">
        <f t="shared" si="40"/>
        <v>1</v>
      </c>
      <c r="FC27" s="78">
        <f t="shared" si="40"/>
        <v>1</v>
      </c>
      <c r="FD27" s="78">
        <f t="shared" si="40"/>
        <v>1</v>
      </c>
      <c r="FE27" s="78">
        <f t="shared" si="40"/>
        <v>1</v>
      </c>
      <c r="FF27" s="78">
        <f t="shared" si="40"/>
        <v>1</v>
      </c>
      <c r="FG27" s="78">
        <f t="shared" si="40"/>
        <v>1</v>
      </c>
      <c r="FH27" s="78">
        <f t="shared" si="40"/>
        <v>1</v>
      </c>
      <c r="FI27" s="78">
        <f t="shared" si="40"/>
        <v>1</v>
      </c>
      <c r="FJ27" s="78">
        <f t="shared" si="40"/>
        <v>1</v>
      </c>
      <c r="FK27" s="78">
        <f t="shared" si="40"/>
        <v>1</v>
      </c>
      <c r="FL27" s="78">
        <f t="shared" si="40"/>
        <v>1</v>
      </c>
      <c r="FM27" s="78">
        <f t="shared" si="40"/>
        <v>1</v>
      </c>
      <c r="FN27" s="78">
        <f t="shared" si="40"/>
        <v>1</v>
      </c>
      <c r="FO27" s="78">
        <f t="shared" si="40"/>
        <v>1</v>
      </c>
      <c r="FP27" s="78">
        <f t="shared" si="40"/>
        <v>1</v>
      </c>
      <c r="FQ27" s="78">
        <f t="shared" si="40"/>
        <v>1</v>
      </c>
      <c r="FR27" s="78">
        <f t="shared" si="40"/>
        <v>1</v>
      </c>
      <c r="FS27" s="78">
        <f t="shared" si="40"/>
        <v>1</v>
      </c>
      <c r="FT27" s="78">
        <f t="shared" si="40"/>
        <v>1</v>
      </c>
      <c r="FU27" s="78">
        <f t="shared" si="40"/>
        <v>1</v>
      </c>
      <c r="FV27" s="78">
        <f t="shared" si="40"/>
        <v>2</v>
      </c>
      <c r="FW27" s="78">
        <f t="shared" si="40"/>
        <v>2</v>
      </c>
      <c r="FX27" s="78">
        <f t="shared" si="40"/>
        <v>2</v>
      </c>
      <c r="FY27" s="78">
        <f t="shared" si="40"/>
        <v>2</v>
      </c>
      <c r="FZ27" s="78">
        <f t="shared" si="40"/>
        <v>2</v>
      </c>
      <c r="GA27" s="78">
        <f t="shared" si="40"/>
        <v>2</v>
      </c>
      <c r="GB27" s="78">
        <f t="shared" si="40"/>
        <v>2</v>
      </c>
      <c r="GC27" s="78">
        <f t="shared" si="40"/>
        <v>2</v>
      </c>
      <c r="GD27" s="78">
        <f t="shared" si="40"/>
        <v>2</v>
      </c>
      <c r="GE27" s="78">
        <f t="shared" si="40"/>
        <v>2</v>
      </c>
      <c r="GF27" s="78"/>
      <c r="GG27" s="78"/>
      <c r="GM27" s="78"/>
      <c r="GN27" s="79"/>
    </row>
    <row r="28" spans="2:197" ht="5.0999999999999996" customHeight="1" thickBot="1" x14ac:dyDescent="0.3">
      <c r="B28" s="15"/>
      <c r="C28" s="5"/>
      <c r="D28" s="5"/>
      <c r="E28" s="5"/>
      <c r="F28" s="5"/>
      <c r="G28" s="5"/>
      <c r="H28" s="4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4"/>
      <c r="BG28" s="5"/>
      <c r="BH28" s="5"/>
      <c r="BI28" s="5"/>
      <c r="BJ28" s="5"/>
      <c r="BK28" s="5"/>
      <c r="BL28" s="5"/>
      <c r="BM28" s="5"/>
      <c r="BN28" s="5"/>
      <c r="BO28" s="5"/>
      <c r="BP28" s="4"/>
      <c r="BQ28" s="5"/>
      <c r="BR28" s="5"/>
      <c r="BS28" s="5"/>
      <c r="BT28" s="5"/>
      <c r="BU28" s="5"/>
      <c r="BV28" s="5"/>
      <c r="BW28" s="5"/>
      <c r="BX28" s="5"/>
      <c r="BY28" s="5"/>
      <c r="BZ28" s="4"/>
      <c r="CA28" s="5"/>
      <c r="CB28" s="5"/>
      <c r="CC28" s="5"/>
      <c r="CD28" s="5"/>
      <c r="CE28" s="5"/>
      <c r="CF28" s="5"/>
      <c r="CG28" s="5"/>
      <c r="CH28" s="5"/>
      <c r="CI28" s="5"/>
      <c r="CJ28" s="4"/>
      <c r="CK28" s="5"/>
      <c r="CL28" s="5"/>
      <c r="CM28" s="5"/>
      <c r="CN28" s="5"/>
      <c r="CO28" s="5"/>
      <c r="CP28" s="5"/>
      <c r="CQ28" s="5"/>
      <c r="CR28" s="5"/>
      <c r="CS28" s="5"/>
      <c r="CT28" s="4"/>
      <c r="CU28" s="5"/>
      <c r="CV28" s="5"/>
      <c r="CW28" s="5"/>
      <c r="CX28" s="5"/>
      <c r="CY28" s="5"/>
      <c r="CZ28" s="5"/>
      <c r="DA28" s="5"/>
      <c r="DB28" s="5"/>
      <c r="DC28" s="5"/>
      <c r="DD28" s="4"/>
      <c r="DE28" s="5"/>
      <c r="DF28" s="5"/>
      <c r="DG28" s="5"/>
      <c r="DH28" s="5"/>
      <c r="DI28" s="5"/>
      <c r="DJ28" s="5"/>
      <c r="DK28" s="5"/>
      <c r="DL28" s="5"/>
      <c r="DM28" s="5"/>
      <c r="DN28" s="4"/>
      <c r="DO28" s="5"/>
      <c r="DP28" s="5"/>
      <c r="DQ28" s="5"/>
      <c r="DR28" s="5"/>
      <c r="DS28" s="5"/>
      <c r="DT28" s="5"/>
      <c r="DU28" s="5"/>
      <c r="DV28" s="5"/>
      <c r="DW28" s="5"/>
      <c r="DX28" s="4"/>
      <c r="DY28" s="5"/>
      <c r="DZ28" s="5"/>
      <c r="EA28" s="5"/>
      <c r="EB28" s="5"/>
      <c r="EC28" s="5"/>
      <c r="ED28" s="5"/>
      <c r="EE28" s="5"/>
      <c r="EF28" s="5"/>
      <c r="EG28" s="5"/>
      <c r="EH28" s="4"/>
      <c r="EI28" s="5"/>
      <c r="EJ28" s="5"/>
      <c r="EK28" s="5"/>
      <c r="EL28" s="5"/>
      <c r="EM28" s="5"/>
      <c r="EN28" s="5"/>
      <c r="EO28" s="5"/>
      <c r="EP28" s="5"/>
      <c r="EQ28" s="5"/>
      <c r="ER28" s="4"/>
      <c r="ES28" s="5"/>
      <c r="ET28" s="5"/>
      <c r="EU28" s="5"/>
      <c r="EV28" s="5"/>
      <c r="EW28" s="5"/>
      <c r="EX28" s="5"/>
      <c r="EY28" s="5"/>
      <c r="EZ28" s="5"/>
      <c r="FA28" s="5"/>
      <c r="FB28" s="4"/>
      <c r="FC28" s="5"/>
      <c r="FD28" s="5"/>
      <c r="FE28" s="5"/>
      <c r="FF28" s="5"/>
      <c r="FG28" s="5"/>
      <c r="FH28" s="5"/>
      <c r="FI28" s="5"/>
      <c r="FJ28" s="5"/>
      <c r="FK28" s="5"/>
      <c r="FL28" s="4"/>
      <c r="FM28" s="5"/>
      <c r="FN28" s="5"/>
      <c r="FO28" s="5"/>
      <c r="FP28" s="5"/>
      <c r="FQ28" s="5"/>
      <c r="FR28" s="5"/>
      <c r="FS28" s="5"/>
      <c r="FT28" s="5"/>
      <c r="FU28" s="5"/>
      <c r="FV28" s="4"/>
      <c r="FW28" s="5"/>
      <c r="FX28" s="5"/>
      <c r="FY28" s="5"/>
      <c r="FZ28" s="5"/>
      <c r="GA28" s="5"/>
      <c r="GB28" s="5"/>
      <c r="GC28" s="5"/>
      <c r="GD28" s="5"/>
      <c r="GE28" s="5"/>
      <c r="GF28" s="4"/>
      <c r="GG28" s="5"/>
      <c r="GH28" s="5"/>
      <c r="GI28" s="5"/>
      <c r="GJ28" s="5"/>
      <c r="GM28" s="5"/>
      <c r="GN28" s="14"/>
    </row>
    <row r="29" spans="2:197" ht="8.4499999999999993" customHeight="1" thickTop="1" x14ac:dyDescent="0.25">
      <c r="B29" s="15"/>
      <c r="C29" s="160" t="s">
        <v>54</v>
      </c>
      <c r="D29" s="161"/>
      <c r="E29" s="161"/>
      <c r="F29" s="125">
        <v>0.43333333333333335</v>
      </c>
      <c r="G29" s="126"/>
      <c r="H29" s="126"/>
      <c r="I29" s="126"/>
      <c r="J29" s="126"/>
      <c r="K29" s="126"/>
      <c r="L29" s="5"/>
      <c r="M29" s="104" t="s">
        <v>6</v>
      </c>
      <c r="N29" s="179"/>
      <c r="O29" s="179"/>
      <c r="P29" s="179"/>
      <c r="Q29" s="179"/>
      <c r="R29" s="179"/>
      <c r="S29" s="179"/>
      <c r="T29" s="179"/>
      <c r="U29" s="179"/>
      <c r="V29" s="179"/>
      <c r="W29" s="179"/>
      <c r="X29" s="179"/>
      <c r="Y29" s="169">
        <f>IF(H20&lt;&gt;"",MAX(H20:GE20),"")</f>
        <v>210</v>
      </c>
      <c r="Z29" s="172"/>
      <c r="AA29" s="172"/>
      <c r="AB29" s="172"/>
      <c r="AC29" s="172"/>
      <c r="AD29" s="307"/>
      <c r="AE29" s="308"/>
      <c r="AF29" s="5"/>
      <c r="AG29" s="104" t="s">
        <v>77</v>
      </c>
      <c r="AH29" s="94"/>
      <c r="AI29" s="94"/>
      <c r="AJ29" s="94"/>
      <c r="AK29" s="94"/>
      <c r="AL29" s="94"/>
      <c r="AM29" s="94"/>
      <c r="AN29" s="94"/>
      <c r="AO29" s="94"/>
      <c r="AP29" s="94"/>
      <c r="AQ29" s="94"/>
      <c r="AR29" s="94"/>
      <c r="AS29" s="169">
        <f>IF(H20&lt;&gt;"",COUNTIF(H20:GE20,"&gt;=100")/2,"")</f>
        <v>19</v>
      </c>
      <c r="AT29" s="172"/>
      <c r="AU29" s="172"/>
      <c r="AV29" s="172"/>
      <c r="AW29" s="172"/>
      <c r="AX29" s="307"/>
      <c r="AY29" s="308"/>
      <c r="AZ29" s="5"/>
      <c r="BA29" s="160" t="s">
        <v>55</v>
      </c>
      <c r="BB29" s="161"/>
      <c r="BC29" s="161"/>
      <c r="BD29" s="173" t="str">
        <f>IF(BF30&lt;&gt;"",F29+(25*(1/(24*60))),"")</f>
        <v/>
      </c>
      <c r="BE29" s="174"/>
      <c r="BF29" s="174"/>
      <c r="BG29" s="174"/>
      <c r="BH29" s="174"/>
      <c r="BI29" s="175"/>
      <c r="BJ29" s="5"/>
      <c r="BK29" s="104" t="s">
        <v>55</v>
      </c>
      <c r="BL29" s="105"/>
      <c r="BM29" s="106"/>
      <c r="BN29" s="173" t="str">
        <f>IF(BP30&lt;&gt;"",$F29+(30*(1/(24*60))),"")</f>
        <v/>
      </c>
      <c r="BO29" s="174"/>
      <c r="BP29" s="174"/>
      <c r="BQ29" s="174"/>
      <c r="BR29" s="174"/>
      <c r="BS29" s="175"/>
      <c r="BT29" s="5"/>
      <c r="BU29" s="104" t="s">
        <v>55</v>
      </c>
      <c r="BV29" s="105"/>
      <c r="BW29" s="106"/>
      <c r="BX29" s="173" t="str">
        <f>IF(BZ30&lt;&gt;"",$F29+(35*(1/(24*60))),"")</f>
        <v/>
      </c>
      <c r="BY29" s="174"/>
      <c r="BZ29" s="174"/>
      <c r="CA29" s="174"/>
      <c r="CB29" s="174"/>
      <c r="CC29" s="175"/>
      <c r="CD29" s="5"/>
      <c r="CE29" s="104" t="s">
        <v>55</v>
      </c>
      <c r="CF29" s="105"/>
      <c r="CG29" s="106"/>
      <c r="CH29" s="173" t="str">
        <f>IF(CJ30&lt;&gt;"",$F29+(40*(1/(24*60))),"")</f>
        <v/>
      </c>
      <c r="CI29" s="174"/>
      <c r="CJ29" s="174"/>
      <c r="CK29" s="174"/>
      <c r="CL29" s="174"/>
      <c r="CM29" s="175"/>
      <c r="CN29" s="5"/>
      <c r="CO29" s="104" t="s">
        <v>55</v>
      </c>
      <c r="CP29" s="105"/>
      <c r="CQ29" s="106"/>
      <c r="CR29" s="173" t="str">
        <f>IF(CT30&lt;&gt;"",$F29+(45*(1/(24*60))),"")</f>
        <v/>
      </c>
      <c r="CS29" s="174"/>
      <c r="CT29" s="174"/>
      <c r="CU29" s="174"/>
      <c r="CV29" s="174"/>
      <c r="CW29" s="175"/>
      <c r="CX29" s="5"/>
      <c r="CY29" s="104" t="s">
        <v>55</v>
      </c>
      <c r="CZ29" s="105"/>
      <c r="DA29" s="106"/>
      <c r="DB29" s="173" t="str">
        <f>IF(DD30&lt;&gt;"",$F29+(50*(1/(24*60))),"")</f>
        <v/>
      </c>
      <c r="DC29" s="174"/>
      <c r="DD29" s="174"/>
      <c r="DE29" s="174"/>
      <c r="DF29" s="174"/>
      <c r="DG29" s="175"/>
      <c r="DH29" s="5"/>
      <c r="DI29" s="104" t="s">
        <v>55</v>
      </c>
      <c r="DJ29" s="105"/>
      <c r="DK29" s="106"/>
      <c r="DL29" s="173" t="str">
        <f>IF(DN30&lt;&gt;"",$F29+(55*(1/(24*60))),"")</f>
        <v/>
      </c>
      <c r="DM29" s="174"/>
      <c r="DN29" s="174"/>
      <c r="DO29" s="174"/>
      <c r="DP29" s="174"/>
      <c r="DQ29" s="175"/>
      <c r="DR29" s="5"/>
      <c r="DS29" s="104" t="s">
        <v>55</v>
      </c>
      <c r="DT29" s="105"/>
      <c r="DU29" s="106"/>
      <c r="DV29" s="173" t="str">
        <f>IF(DX30&lt;&gt;"",$F29+(60*(1/(24*60))),"")</f>
        <v/>
      </c>
      <c r="DW29" s="174"/>
      <c r="DX29" s="174"/>
      <c r="DY29" s="174"/>
      <c r="DZ29" s="174"/>
      <c r="EA29" s="175"/>
      <c r="EB29" s="5"/>
      <c r="EC29" s="104" t="s">
        <v>55</v>
      </c>
      <c r="ED29" s="105"/>
      <c r="EE29" s="106"/>
      <c r="EF29" s="173" t="str">
        <f>IF(EH30&lt;&gt;"",$F29+(65*(1/(24*60))),"")</f>
        <v/>
      </c>
      <c r="EG29" s="174"/>
      <c r="EH29" s="174"/>
      <c r="EI29" s="174"/>
      <c r="EJ29" s="174"/>
      <c r="EK29" s="175"/>
      <c r="EL29" s="5"/>
      <c r="EM29" s="104" t="s">
        <v>55</v>
      </c>
      <c r="EN29" s="105"/>
      <c r="EO29" s="106"/>
      <c r="EP29" s="173" t="str">
        <f>IF(ER30&lt;&gt;"",$F29+(70*(1/(24*60))),"")</f>
        <v/>
      </c>
      <c r="EQ29" s="174"/>
      <c r="ER29" s="174"/>
      <c r="ES29" s="174"/>
      <c r="ET29" s="174"/>
      <c r="EU29" s="175"/>
      <c r="EW29" s="104" t="s">
        <v>55</v>
      </c>
      <c r="EX29" s="105"/>
      <c r="EY29" s="106"/>
      <c r="EZ29" s="173" t="str">
        <f>IF(FB30&lt;&gt;"",$F29+(75*(1/(24*60))),"")</f>
        <v/>
      </c>
      <c r="FA29" s="174"/>
      <c r="FB29" s="174"/>
      <c r="FC29" s="174"/>
      <c r="FD29" s="174"/>
      <c r="FE29" s="175"/>
      <c r="FG29" s="104" t="s">
        <v>55</v>
      </c>
      <c r="FH29" s="105"/>
      <c r="FI29" s="106"/>
      <c r="FJ29" s="173" t="str">
        <f>IF(FL30&lt;&gt;"",$F29+(80*(1/(24*60))),"")</f>
        <v/>
      </c>
      <c r="FK29" s="174"/>
      <c r="FL29" s="174"/>
      <c r="FM29" s="174"/>
      <c r="FN29" s="174"/>
      <c r="FO29" s="175"/>
      <c r="FQ29" s="104" t="s">
        <v>55</v>
      </c>
      <c r="FR29" s="105"/>
      <c r="FS29" s="106"/>
      <c r="FT29" s="173" t="str">
        <f>IF(FV30&lt;&gt;"",$F29+(85*(1/(24*60))),"")</f>
        <v/>
      </c>
      <c r="FU29" s="174"/>
      <c r="FV29" s="174"/>
      <c r="FW29" s="174"/>
      <c r="FX29" s="174"/>
      <c r="FY29" s="175"/>
      <c r="GA29" s="104" t="s">
        <v>55</v>
      </c>
      <c r="GB29" s="105"/>
      <c r="GC29" s="106"/>
      <c r="GD29" s="173" t="str">
        <f>IF(GF30&lt;&gt;"",$F29+(90*(1/(24*60))),"")</f>
        <v/>
      </c>
      <c r="GE29" s="174"/>
      <c r="GF29" s="174"/>
      <c r="GG29" s="174"/>
      <c r="GH29" s="174"/>
      <c r="GI29" s="175"/>
      <c r="GJ29" s="51"/>
      <c r="GK29" s="176" t="s">
        <v>12</v>
      </c>
      <c r="GL29" s="177"/>
      <c r="GM29" s="177"/>
      <c r="GN29" s="178"/>
      <c r="GO29" s="51"/>
    </row>
    <row r="30" spans="2:197" ht="8.4499999999999993" customHeight="1" x14ac:dyDescent="0.25">
      <c r="B30" s="15"/>
      <c r="C30" s="151" t="s">
        <v>33</v>
      </c>
      <c r="D30" s="152"/>
      <c r="E30" s="152"/>
      <c r="F30" s="152"/>
      <c r="G30" s="152"/>
      <c r="H30" s="112"/>
      <c r="I30" s="112"/>
      <c r="J30" s="113"/>
      <c r="K30" s="113"/>
      <c r="M30" s="104" t="s">
        <v>65</v>
      </c>
      <c r="N30" s="94"/>
      <c r="O30" s="94"/>
      <c r="P30" s="94"/>
      <c r="Q30" s="94"/>
      <c r="R30" s="94"/>
      <c r="S30" s="94"/>
      <c r="T30" s="94"/>
      <c r="U30" s="94"/>
      <c r="V30" s="94"/>
      <c r="W30" s="94"/>
      <c r="X30" s="94"/>
      <c r="Y30" s="169">
        <f>IF(H20&lt;&gt;"",AVERAGE(H20:GE20),"")</f>
        <v>38.344444444444441</v>
      </c>
      <c r="Z30" s="172"/>
      <c r="AA30" s="172"/>
      <c r="AB30" s="172"/>
      <c r="AC30" s="172"/>
      <c r="AD30" s="307"/>
      <c r="AE30" s="308"/>
      <c r="AG30" s="104" t="s">
        <v>78</v>
      </c>
      <c r="AH30" s="94"/>
      <c r="AI30" s="94"/>
      <c r="AJ30" s="94"/>
      <c r="AK30" s="94"/>
      <c r="AL30" s="94"/>
      <c r="AM30" s="94"/>
      <c r="AN30" s="94"/>
      <c r="AO30" s="94"/>
      <c r="AP30" s="94"/>
      <c r="AQ30" s="94"/>
      <c r="AR30" s="94"/>
      <c r="AS30" s="169">
        <f>IF(H20&lt;&gt;"",COUNTIF(H20:GE20,"&gt;=110")/2,"")</f>
        <v>19</v>
      </c>
      <c r="AT30" s="172"/>
      <c r="AU30" s="172"/>
      <c r="AV30" s="172"/>
      <c r="AW30" s="172"/>
      <c r="AX30" s="307"/>
      <c r="AY30" s="308"/>
      <c r="BA30" s="151" t="s">
        <v>33</v>
      </c>
      <c r="BB30" s="152"/>
      <c r="BC30" s="152"/>
      <c r="BD30" s="152"/>
      <c r="BE30" s="152"/>
      <c r="BF30" s="112"/>
      <c r="BG30" s="112"/>
      <c r="BH30" s="113"/>
      <c r="BI30" s="113"/>
      <c r="BK30" s="151" t="s">
        <v>33</v>
      </c>
      <c r="BL30" s="152"/>
      <c r="BM30" s="152"/>
      <c r="BN30" s="152"/>
      <c r="BO30" s="152"/>
      <c r="BP30" s="112"/>
      <c r="BQ30" s="112"/>
      <c r="BR30" s="113"/>
      <c r="BS30" s="113"/>
      <c r="BU30" s="151" t="s">
        <v>33</v>
      </c>
      <c r="BV30" s="152"/>
      <c r="BW30" s="152"/>
      <c r="BX30" s="152"/>
      <c r="BY30" s="152"/>
      <c r="BZ30" s="112"/>
      <c r="CA30" s="112"/>
      <c r="CB30" s="113"/>
      <c r="CC30" s="113"/>
      <c r="CE30" s="151" t="s">
        <v>33</v>
      </c>
      <c r="CF30" s="152"/>
      <c r="CG30" s="152"/>
      <c r="CH30" s="152"/>
      <c r="CI30" s="152"/>
      <c r="CJ30" s="112"/>
      <c r="CK30" s="112"/>
      <c r="CL30" s="113"/>
      <c r="CM30" s="113"/>
      <c r="CO30" s="151" t="s">
        <v>33</v>
      </c>
      <c r="CP30" s="152"/>
      <c r="CQ30" s="152"/>
      <c r="CR30" s="152"/>
      <c r="CS30" s="152"/>
      <c r="CT30" s="112"/>
      <c r="CU30" s="112"/>
      <c r="CV30" s="113"/>
      <c r="CW30" s="113"/>
      <c r="CY30" s="151" t="s">
        <v>33</v>
      </c>
      <c r="CZ30" s="152"/>
      <c r="DA30" s="152"/>
      <c r="DB30" s="152"/>
      <c r="DC30" s="152"/>
      <c r="DD30" s="112"/>
      <c r="DE30" s="112"/>
      <c r="DF30" s="113"/>
      <c r="DG30" s="113"/>
      <c r="DI30" s="151" t="s">
        <v>33</v>
      </c>
      <c r="DJ30" s="152"/>
      <c r="DK30" s="152"/>
      <c r="DL30" s="152"/>
      <c r="DM30" s="152"/>
      <c r="DN30" s="112"/>
      <c r="DO30" s="112"/>
      <c r="DP30" s="113"/>
      <c r="DQ30" s="113"/>
      <c r="DS30" s="151" t="s">
        <v>33</v>
      </c>
      <c r="DT30" s="152"/>
      <c r="DU30" s="152"/>
      <c r="DV30" s="152"/>
      <c r="DW30" s="152"/>
      <c r="DX30" s="112"/>
      <c r="DY30" s="112"/>
      <c r="DZ30" s="113"/>
      <c r="EA30" s="113"/>
      <c r="EC30" s="151" t="s">
        <v>33</v>
      </c>
      <c r="ED30" s="152"/>
      <c r="EE30" s="152"/>
      <c r="EF30" s="152"/>
      <c r="EG30" s="152"/>
      <c r="EH30" s="112"/>
      <c r="EI30" s="112"/>
      <c r="EJ30" s="113"/>
      <c r="EK30" s="113"/>
      <c r="EM30" s="151" t="s">
        <v>33</v>
      </c>
      <c r="EN30" s="152"/>
      <c r="EO30" s="152"/>
      <c r="EP30" s="152"/>
      <c r="EQ30" s="152"/>
      <c r="ER30" s="112"/>
      <c r="ES30" s="112"/>
      <c r="ET30" s="113"/>
      <c r="EU30" s="113"/>
      <c r="EW30" s="151" t="s">
        <v>33</v>
      </c>
      <c r="EX30" s="152"/>
      <c r="EY30" s="152"/>
      <c r="EZ30" s="152"/>
      <c r="FA30" s="152"/>
      <c r="FB30" s="112"/>
      <c r="FC30" s="112"/>
      <c r="FD30" s="113"/>
      <c r="FE30" s="113"/>
      <c r="FG30" s="151" t="s">
        <v>33</v>
      </c>
      <c r="FH30" s="152"/>
      <c r="FI30" s="152"/>
      <c r="FJ30" s="152"/>
      <c r="FK30" s="152"/>
      <c r="FL30" s="112"/>
      <c r="FM30" s="112"/>
      <c r="FN30" s="113"/>
      <c r="FO30" s="113"/>
      <c r="FQ30" s="151" t="s">
        <v>33</v>
      </c>
      <c r="FR30" s="152"/>
      <c r="FS30" s="152"/>
      <c r="FT30" s="152"/>
      <c r="FU30" s="152"/>
      <c r="FV30" s="112"/>
      <c r="FW30" s="112"/>
      <c r="FX30" s="113"/>
      <c r="FY30" s="113"/>
      <c r="GA30" s="151" t="s">
        <v>33</v>
      </c>
      <c r="GB30" s="152"/>
      <c r="GC30" s="152"/>
      <c r="GD30" s="152"/>
      <c r="GE30" s="152"/>
      <c r="GF30" s="112"/>
      <c r="GG30" s="112"/>
      <c r="GH30" s="113"/>
      <c r="GI30" s="113"/>
      <c r="GJ30" s="53"/>
      <c r="GK30" s="167" t="str">
        <f>IF(H30&lt;&gt;"",AVERAGE(H30,BF30,BP30,BZ30,CJ30,CT30,DD30,DN30,DX30,EH30,ER30,FB30,FL30,FV30,GF30),"")</f>
        <v/>
      </c>
      <c r="GL30" s="164"/>
      <c r="GM30" s="165"/>
      <c r="GN30" s="168"/>
      <c r="GO30" s="53"/>
    </row>
    <row r="31" spans="2:197" ht="8.4499999999999993" customHeight="1" x14ac:dyDescent="0.25">
      <c r="B31" s="15"/>
      <c r="C31" s="151" t="s">
        <v>34</v>
      </c>
      <c r="D31" s="152" t="s">
        <v>2</v>
      </c>
      <c r="E31" s="152"/>
      <c r="F31" s="152"/>
      <c r="G31" s="152"/>
      <c r="H31" s="112"/>
      <c r="I31" s="112"/>
      <c r="J31" s="113"/>
      <c r="K31" s="113"/>
      <c r="M31" s="104" t="s">
        <v>64</v>
      </c>
      <c r="N31" s="94"/>
      <c r="O31" s="94"/>
      <c r="P31" s="94"/>
      <c r="Q31" s="94"/>
      <c r="R31" s="94"/>
      <c r="S31" s="94"/>
      <c r="T31" s="94"/>
      <c r="U31" s="94"/>
      <c r="V31" s="94"/>
      <c r="W31" s="94"/>
      <c r="X31" s="94"/>
      <c r="Y31" s="169">
        <f>IF(X20&lt;&gt;"",FU23/FU24,"")</f>
        <v>39.548780487804876</v>
      </c>
      <c r="Z31" s="172"/>
      <c r="AA31" s="172"/>
      <c r="AB31" s="172"/>
      <c r="AC31" s="172"/>
      <c r="AD31" s="307"/>
      <c r="AE31" s="308"/>
      <c r="AG31" s="104" t="s">
        <v>79</v>
      </c>
      <c r="AH31" s="94"/>
      <c r="AI31" s="94"/>
      <c r="AJ31" s="94"/>
      <c r="AK31" s="94"/>
      <c r="AL31" s="94"/>
      <c r="AM31" s="94"/>
      <c r="AN31" s="94"/>
      <c r="AO31" s="94"/>
      <c r="AP31" s="94"/>
      <c r="AQ31" s="94"/>
      <c r="AR31" s="94"/>
      <c r="AS31" s="169">
        <f>IF(H20&lt;&gt;"",COUNTIF(H20:GE20,"&gt;=120")/2,"")</f>
        <v>15.5</v>
      </c>
      <c r="AT31" s="172"/>
      <c r="AU31" s="172"/>
      <c r="AV31" s="172"/>
      <c r="AW31" s="172"/>
      <c r="AX31" s="307"/>
      <c r="AY31" s="308"/>
      <c r="BA31" s="151" t="s">
        <v>34</v>
      </c>
      <c r="BB31" s="152" t="s">
        <v>2</v>
      </c>
      <c r="BC31" s="152"/>
      <c r="BD31" s="152"/>
      <c r="BE31" s="152"/>
      <c r="BF31" s="112"/>
      <c r="BG31" s="112"/>
      <c r="BH31" s="113"/>
      <c r="BI31" s="113"/>
      <c r="BK31" s="151" t="s">
        <v>34</v>
      </c>
      <c r="BL31" s="152" t="s">
        <v>2</v>
      </c>
      <c r="BM31" s="152"/>
      <c r="BN31" s="152"/>
      <c r="BO31" s="152"/>
      <c r="BP31" s="112"/>
      <c r="BQ31" s="112"/>
      <c r="BR31" s="113"/>
      <c r="BS31" s="113"/>
      <c r="BU31" s="151" t="s">
        <v>34</v>
      </c>
      <c r="BV31" s="152" t="s">
        <v>2</v>
      </c>
      <c r="BW31" s="152"/>
      <c r="BX31" s="152"/>
      <c r="BY31" s="152"/>
      <c r="BZ31" s="112"/>
      <c r="CA31" s="112"/>
      <c r="CB31" s="113"/>
      <c r="CC31" s="113"/>
      <c r="CE31" s="151" t="s">
        <v>34</v>
      </c>
      <c r="CF31" s="152" t="s">
        <v>2</v>
      </c>
      <c r="CG31" s="152"/>
      <c r="CH31" s="152"/>
      <c r="CI31" s="152"/>
      <c r="CJ31" s="112"/>
      <c r="CK31" s="112"/>
      <c r="CL31" s="113"/>
      <c r="CM31" s="113"/>
      <c r="CO31" s="151" t="s">
        <v>34</v>
      </c>
      <c r="CP31" s="152" t="s">
        <v>2</v>
      </c>
      <c r="CQ31" s="152"/>
      <c r="CR31" s="152"/>
      <c r="CS31" s="152"/>
      <c r="CT31" s="112"/>
      <c r="CU31" s="112"/>
      <c r="CV31" s="113"/>
      <c r="CW31" s="113"/>
      <c r="CY31" s="151" t="s">
        <v>34</v>
      </c>
      <c r="CZ31" s="152" t="s">
        <v>2</v>
      </c>
      <c r="DA31" s="152"/>
      <c r="DB31" s="152"/>
      <c r="DC31" s="152"/>
      <c r="DD31" s="112"/>
      <c r="DE31" s="112"/>
      <c r="DF31" s="113"/>
      <c r="DG31" s="113"/>
      <c r="DI31" s="151" t="s">
        <v>34</v>
      </c>
      <c r="DJ31" s="152" t="s">
        <v>2</v>
      </c>
      <c r="DK31" s="152"/>
      <c r="DL31" s="152"/>
      <c r="DM31" s="152"/>
      <c r="DN31" s="112"/>
      <c r="DO31" s="112"/>
      <c r="DP31" s="113"/>
      <c r="DQ31" s="113"/>
      <c r="DS31" s="151" t="s">
        <v>34</v>
      </c>
      <c r="DT31" s="152" t="s">
        <v>2</v>
      </c>
      <c r="DU31" s="152"/>
      <c r="DV31" s="152"/>
      <c r="DW31" s="152"/>
      <c r="DX31" s="112"/>
      <c r="DY31" s="112"/>
      <c r="DZ31" s="113"/>
      <c r="EA31" s="113"/>
      <c r="EC31" s="151" t="s">
        <v>34</v>
      </c>
      <c r="ED31" s="152" t="s">
        <v>2</v>
      </c>
      <c r="EE31" s="152"/>
      <c r="EF31" s="152"/>
      <c r="EG31" s="152"/>
      <c r="EH31" s="112"/>
      <c r="EI31" s="112"/>
      <c r="EJ31" s="113"/>
      <c r="EK31" s="113"/>
      <c r="EM31" s="151" t="s">
        <v>34</v>
      </c>
      <c r="EN31" s="152" t="s">
        <v>2</v>
      </c>
      <c r="EO31" s="152"/>
      <c r="EP31" s="152"/>
      <c r="EQ31" s="152"/>
      <c r="ER31" s="112"/>
      <c r="ES31" s="112"/>
      <c r="ET31" s="113"/>
      <c r="EU31" s="113"/>
      <c r="EW31" s="151" t="s">
        <v>34</v>
      </c>
      <c r="EX31" s="152" t="s">
        <v>2</v>
      </c>
      <c r="EY31" s="152"/>
      <c r="EZ31" s="152"/>
      <c r="FA31" s="152"/>
      <c r="FB31" s="112"/>
      <c r="FC31" s="112"/>
      <c r="FD31" s="113"/>
      <c r="FE31" s="113"/>
      <c r="FG31" s="151" t="s">
        <v>34</v>
      </c>
      <c r="FH31" s="152" t="s">
        <v>2</v>
      </c>
      <c r="FI31" s="152"/>
      <c r="FJ31" s="152"/>
      <c r="FK31" s="152"/>
      <c r="FL31" s="112"/>
      <c r="FM31" s="112"/>
      <c r="FN31" s="113"/>
      <c r="FO31" s="113"/>
      <c r="FQ31" s="151" t="s">
        <v>34</v>
      </c>
      <c r="FR31" s="152" t="s">
        <v>2</v>
      </c>
      <c r="FS31" s="152"/>
      <c r="FT31" s="152"/>
      <c r="FU31" s="152"/>
      <c r="FV31" s="112"/>
      <c r="FW31" s="112"/>
      <c r="FX31" s="113"/>
      <c r="FY31" s="113"/>
      <c r="GA31" s="151" t="s">
        <v>34</v>
      </c>
      <c r="GB31" s="152" t="s">
        <v>2</v>
      </c>
      <c r="GC31" s="152"/>
      <c r="GD31" s="152"/>
      <c r="GE31" s="152"/>
      <c r="GF31" s="112"/>
      <c r="GG31" s="112"/>
      <c r="GH31" s="113"/>
      <c r="GI31" s="113"/>
      <c r="GJ31" s="53"/>
      <c r="GK31" s="167" t="str">
        <f>IF(H31&lt;&gt;"",AVERAGE(H31,BF31,BP31,BZ31,CJ31,CT31,DD31,DN31,DX31,EH31,ER31,FB31,FL31,FV31,GF31),"")</f>
        <v/>
      </c>
      <c r="GL31" s="164"/>
      <c r="GM31" s="165"/>
      <c r="GN31" s="168"/>
      <c r="GO31" s="53"/>
    </row>
    <row r="32" spans="2:197" ht="8.4499999999999993" customHeight="1" x14ac:dyDescent="0.25">
      <c r="B32" s="15"/>
      <c r="C32" s="151" t="s">
        <v>35</v>
      </c>
      <c r="D32" s="152" t="s">
        <v>3</v>
      </c>
      <c r="E32" s="152"/>
      <c r="F32" s="152"/>
      <c r="G32" s="152"/>
      <c r="H32" s="112"/>
      <c r="I32" s="112"/>
      <c r="J32" s="113"/>
      <c r="K32" s="113"/>
      <c r="M32" s="104" t="s">
        <v>82</v>
      </c>
      <c r="N32" s="94"/>
      <c r="O32" s="94"/>
      <c r="P32" s="94"/>
      <c r="Q32" s="94"/>
      <c r="R32" s="94"/>
      <c r="S32" s="94"/>
      <c r="T32" s="94"/>
      <c r="U32" s="94"/>
      <c r="V32" s="94"/>
      <c r="W32" s="94"/>
      <c r="X32" s="94"/>
      <c r="Y32" s="169">
        <f>IF(H20&lt;&gt;"",COUNTIF(H20:GE20,"&gt;=80")/2,"")</f>
        <v>24.5</v>
      </c>
      <c r="Z32" s="172"/>
      <c r="AA32" s="172"/>
      <c r="AB32" s="172"/>
      <c r="AC32" s="172"/>
      <c r="AD32" s="307"/>
      <c r="AE32" s="308"/>
      <c r="AG32" s="104" t="s">
        <v>80</v>
      </c>
      <c r="AH32" s="94"/>
      <c r="AI32" s="94"/>
      <c r="AJ32" s="94"/>
      <c r="AK32" s="94"/>
      <c r="AL32" s="94"/>
      <c r="AM32" s="94"/>
      <c r="AN32" s="94"/>
      <c r="AO32" s="94"/>
      <c r="AP32" s="94"/>
      <c r="AQ32" s="94"/>
      <c r="AR32" s="94"/>
      <c r="AS32" s="169">
        <f>IF(H20&lt;&gt;"",COUNTIF(H20:GE20,"&gt;=130")/2,"")</f>
        <v>5.5</v>
      </c>
      <c r="AT32" s="172"/>
      <c r="AU32" s="172"/>
      <c r="AV32" s="172"/>
      <c r="AW32" s="172"/>
      <c r="AX32" s="307"/>
      <c r="AY32" s="308"/>
      <c r="BA32" s="151" t="s">
        <v>35</v>
      </c>
      <c r="BB32" s="152" t="s">
        <v>3</v>
      </c>
      <c r="BC32" s="152"/>
      <c r="BD32" s="152"/>
      <c r="BE32" s="152"/>
      <c r="BF32" s="112"/>
      <c r="BG32" s="112"/>
      <c r="BH32" s="113"/>
      <c r="BI32" s="113"/>
      <c r="BK32" s="151" t="s">
        <v>35</v>
      </c>
      <c r="BL32" s="152" t="s">
        <v>3</v>
      </c>
      <c r="BM32" s="152"/>
      <c r="BN32" s="152"/>
      <c r="BO32" s="152"/>
      <c r="BP32" s="112"/>
      <c r="BQ32" s="112"/>
      <c r="BR32" s="113"/>
      <c r="BS32" s="113"/>
      <c r="BU32" s="151" t="s">
        <v>35</v>
      </c>
      <c r="BV32" s="152" t="s">
        <v>3</v>
      </c>
      <c r="BW32" s="152"/>
      <c r="BX32" s="152"/>
      <c r="BY32" s="152"/>
      <c r="BZ32" s="112"/>
      <c r="CA32" s="112"/>
      <c r="CB32" s="113"/>
      <c r="CC32" s="113"/>
      <c r="CE32" s="151" t="s">
        <v>35</v>
      </c>
      <c r="CF32" s="152" t="s">
        <v>3</v>
      </c>
      <c r="CG32" s="152"/>
      <c r="CH32" s="152"/>
      <c r="CI32" s="152"/>
      <c r="CJ32" s="112"/>
      <c r="CK32" s="112"/>
      <c r="CL32" s="113"/>
      <c r="CM32" s="113"/>
      <c r="CO32" s="151" t="s">
        <v>35</v>
      </c>
      <c r="CP32" s="152" t="s">
        <v>3</v>
      </c>
      <c r="CQ32" s="152"/>
      <c r="CR32" s="152"/>
      <c r="CS32" s="152"/>
      <c r="CT32" s="112"/>
      <c r="CU32" s="112"/>
      <c r="CV32" s="113"/>
      <c r="CW32" s="113"/>
      <c r="CY32" s="151" t="s">
        <v>35</v>
      </c>
      <c r="CZ32" s="152" t="s">
        <v>3</v>
      </c>
      <c r="DA32" s="152"/>
      <c r="DB32" s="152"/>
      <c r="DC32" s="152"/>
      <c r="DD32" s="112"/>
      <c r="DE32" s="112"/>
      <c r="DF32" s="113"/>
      <c r="DG32" s="113"/>
      <c r="DI32" s="151" t="s">
        <v>35</v>
      </c>
      <c r="DJ32" s="152" t="s">
        <v>3</v>
      </c>
      <c r="DK32" s="152"/>
      <c r="DL32" s="152"/>
      <c r="DM32" s="152"/>
      <c r="DN32" s="112"/>
      <c r="DO32" s="112"/>
      <c r="DP32" s="113"/>
      <c r="DQ32" s="113"/>
      <c r="DS32" s="151" t="s">
        <v>35</v>
      </c>
      <c r="DT32" s="152" t="s">
        <v>3</v>
      </c>
      <c r="DU32" s="152"/>
      <c r="DV32" s="152"/>
      <c r="DW32" s="152"/>
      <c r="DX32" s="112"/>
      <c r="DY32" s="112"/>
      <c r="DZ32" s="113"/>
      <c r="EA32" s="113"/>
      <c r="EC32" s="151" t="s">
        <v>35</v>
      </c>
      <c r="ED32" s="152" t="s">
        <v>3</v>
      </c>
      <c r="EE32" s="152"/>
      <c r="EF32" s="152"/>
      <c r="EG32" s="152"/>
      <c r="EH32" s="112"/>
      <c r="EI32" s="112"/>
      <c r="EJ32" s="113"/>
      <c r="EK32" s="113"/>
      <c r="EM32" s="151" t="s">
        <v>35</v>
      </c>
      <c r="EN32" s="152" t="s">
        <v>3</v>
      </c>
      <c r="EO32" s="152"/>
      <c r="EP32" s="152"/>
      <c r="EQ32" s="152"/>
      <c r="ER32" s="112"/>
      <c r="ES32" s="112"/>
      <c r="ET32" s="113"/>
      <c r="EU32" s="113"/>
      <c r="EW32" s="151" t="s">
        <v>35</v>
      </c>
      <c r="EX32" s="152" t="s">
        <v>3</v>
      </c>
      <c r="EY32" s="152"/>
      <c r="EZ32" s="152"/>
      <c r="FA32" s="152"/>
      <c r="FB32" s="112"/>
      <c r="FC32" s="112"/>
      <c r="FD32" s="113"/>
      <c r="FE32" s="113"/>
      <c r="FG32" s="151" t="s">
        <v>35</v>
      </c>
      <c r="FH32" s="152" t="s">
        <v>3</v>
      </c>
      <c r="FI32" s="152"/>
      <c r="FJ32" s="152"/>
      <c r="FK32" s="152"/>
      <c r="FL32" s="112"/>
      <c r="FM32" s="112"/>
      <c r="FN32" s="113"/>
      <c r="FO32" s="113"/>
      <c r="FQ32" s="151" t="s">
        <v>35</v>
      </c>
      <c r="FR32" s="152" t="s">
        <v>3</v>
      </c>
      <c r="FS32" s="152"/>
      <c r="FT32" s="152"/>
      <c r="FU32" s="152"/>
      <c r="FV32" s="112"/>
      <c r="FW32" s="112"/>
      <c r="FX32" s="113"/>
      <c r="FY32" s="113"/>
      <c r="GA32" s="151" t="s">
        <v>35</v>
      </c>
      <c r="GB32" s="152" t="s">
        <v>3</v>
      </c>
      <c r="GC32" s="152"/>
      <c r="GD32" s="152"/>
      <c r="GE32" s="152"/>
      <c r="GF32" s="112"/>
      <c r="GG32" s="112"/>
      <c r="GH32" s="113"/>
      <c r="GI32" s="113"/>
      <c r="GJ32" s="52"/>
      <c r="GK32" s="167" t="str">
        <f>IF(H32&lt;&gt;"",AVERAGE(H32,BF32,BP32,BZ32,CJ32,CT32,DD32,DN32,DX32,EH32,ER32,FB32,FL32,FV32,GF32),"")</f>
        <v/>
      </c>
      <c r="GL32" s="164"/>
      <c r="GM32" s="165"/>
      <c r="GN32" s="168"/>
      <c r="GO32" s="52"/>
    </row>
    <row r="33" spans="2:197" ht="8.4499999999999993" customHeight="1" thickBot="1" x14ac:dyDescent="0.3">
      <c r="B33" s="15"/>
      <c r="C33" s="151" t="s">
        <v>36</v>
      </c>
      <c r="D33" s="152" t="s">
        <v>13</v>
      </c>
      <c r="E33" s="152"/>
      <c r="F33" s="152"/>
      <c r="G33" s="152"/>
      <c r="H33" s="112"/>
      <c r="I33" s="112"/>
      <c r="J33" s="113"/>
      <c r="K33" s="113"/>
      <c r="M33" s="104" t="s">
        <v>83</v>
      </c>
      <c r="N33" s="94"/>
      <c r="O33" s="94"/>
      <c r="P33" s="94"/>
      <c r="Q33" s="94"/>
      <c r="R33" s="94"/>
      <c r="S33" s="94"/>
      <c r="T33" s="94"/>
      <c r="U33" s="94"/>
      <c r="V33" s="94"/>
      <c r="W33" s="94"/>
      <c r="X33" s="94"/>
      <c r="Y33" s="169">
        <f>IF(H20&lt;&gt;"",COUNTIF(H20:GE20,"&gt;=90")/2,"")</f>
        <v>23</v>
      </c>
      <c r="Z33" s="172"/>
      <c r="AA33" s="172"/>
      <c r="AB33" s="172"/>
      <c r="AC33" s="172"/>
      <c r="AD33" s="307"/>
      <c r="AE33" s="308"/>
      <c r="AG33" s="104" t="s">
        <v>81</v>
      </c>
      <c r="AH33" s="94"/>
      <c r="AI33" s="94"/>
      <c r="AJ33" s="94"/>
      <c r="AK33" s="94"/>
      <c r="AL33" s="94"/>
      <c r="AM33" s="94"/>
      <c r="AN33" s="94"/>
      <c r="AO33" s="94"/>
      <c r="AP33" s="94"/>
      <c r="AQ33" s="94"/>
      <c r="AR33" s="94"/>
      <c r="AS33" s="169">
        <f>IF(H20&lt;&gt;"",COUNTIF(H20:GE20,"&gt;=140")/2,"")</f>
        <v>4</v>
      </c>
      <c r="AT33" s="172"/>
      <c r="AU33" s="172"/>
      <c r="AV33" s="172"/>
      <c r="AW33" s="172"/>
      <c r="AX33" s="307"/>
      <c r="AY33" s="308"/>
      <c r="BA33" s="151" t="s">
        <v>36</v>
      </c>
      <c r="BB33" s="152" t="s">
        <v>13</v>
      </c>
      <c r="BC33" s="152"/>
      <c r="BD33" s="152"/>
      <c r="BE33" s="152"/>
      <c r="BF33" s="112"/>
      <c r="BG33" s="112"/>
      <c r="BH33" s="113"/>
      <c r="BI33" s="113"/>
      <c r="BK33" s="151" t="s">
        <v>36</v>
      </c>
      <c r="BL33" s="152" t="s">
        <v>13</v>
      </c>
      <c r="BM33" s="152"/>
      <c r="BN33" s="152"/>
      <c r="BO33" s="152"/>
      <c r="BP33" s="112"/>
      <c r="BQ33" s="112"/>
      <c r="BR33" s="113"/>
      <c r="BS33" s="113"/>
      <c r="BU33" s="151" t="s">
        <v>36</v>
      </c>
      <c r="BV33" s="152" t="s">
        <v>13</v>
      </c>
      <c r="BW33" s="152"/>
      <c r="BX33" s="152"/>
      <c r="BY33" s="152"/>
      <c r="BZ33" s="112"/>
      <c r="CA33" s="112"/>
      <c r="CB33" s="113"/>
      <c r="CC33" s="113"/>
      <c r="CE33" s="151" t="s">
        <v>36</v>
      </c>
      <c r="CF33" s="152" t="s">
        <v>13</v>
      </c>
      <c r="CG33" s="152"/>
      <c r="CH33" s="152"/>
      <c r="CI33" s="152"/>
      <c r="CJ33" s="112"/>
      <c r="CK33" s="112"/>
      <c r="CL33" s="113"/>
      <c r="CM33" s="113"/>
      <c r="CO33" s="151" t="s">
        <v>36</v>
      </c>
      <c r="CP33" s="152" t="s">
        <v>13</v>
      </c>
      <c r="CQ33" s="152"/>
      <c r="CR33" s="152"/>
      <c r="CS33" s="152"/>
      <c r="CT33" s="112"/>
      <c r="CU33" s="112"/>
      <c r="CV33" s="113"/>
      <c r="CW33" s="113"/>
      <c r="CY33" s="151" t="s">
        <v>36</v>
      </c>
      <c r="CZ33" s="152" t="s">
        <v>13</v>
      </c>
      <c r="DA33" s="152"/>
      <c r="DB33" s="152"/>
      <c r="DC33" s="152"/>
      <c r="DD33" s="112"/>
      <c r="DE33" s="112"/>
      <c r="DF33" s="113"/>
      <c r="DG33" s="113"/>
      <c r="DI33" s="151" t="s">
        <v>36</v>
      </c>
      <c r="DJ33" s="152" t="s">
        <v>13</v>
      </c>
      <c r="DK33" s="152"/>
      <c r="DL33" s="152"/>
      <c r="DM33" s="152"/>
      <c r="DN33" s="112"/>
      <c r="DO33" s="112"/>
      <c r="DP33" s="113"/>
      <c r="DQ33" s="113"/>
      <c r="DS33" s="151" t="s">
        <v>36</v>
      </c>
      <c r="DT33" s="152" t="s">
        <v>13</v>
      </c>
      <c r="DU33" s="152"/>
      <c r="DV33" s="152"/>
      <c r="DW33" s="152"/>
      <c r="DX33" s="112"/>
      <c r="DY33" s="112"/>
      <c r="DZ33" s="113"/>
      <c r="EA33" s="113"/>
      <c r="EC33" s="151" t="s">
        <v>36</v>
      </c>
      <c r="ED33" s="152" t="s">
        <v>13</v>
      </c>
      <c r="EE33" s="152"/>
      <c r="EF33" s="152"/>
      <c r="EG33" s="152"/>
      <c r="EH33" s="112"/>
      <c r="EI33" s="112"/>
      <c r="EJ33" s="113"/>
      <c r="EK33" s="113"/>
      <c r="EM33" s="151" t="s">
        <v>36</v>
      </c>
      <c r="EN33" s="152" t="s">
        <v>13</v>
      </c>
      <c r="EO33" s="152"/>
      <c r="EP33" s="152"/>
      <c r="EQ33" s="152"/>
      <c r="ER33" s="112"/>
      <c r="ES33" s="112"/>
      <c r="ET33" s="113"/>
      <c r="EU33" s="113"/>
      <c r="EW33" s="151" t="s">
        <v>36</v>
      </c>
      <c r="EX33" s="152" t="s">
        <v>13</v>
      </c>
      <c r="EY33" s="152"/>
      <c r="EZ33" s="152"/>
      <c r="FA33" s="152"/>
      <c r="FB33" s="112"/>
      <c r="FC33" s="112"/>
      <c r="FD33" s="113"/>
      <c r="FE33" s="113"/>
      <c r="FG33" s="151" t="s">
        <v>36</v>
      </c>
      <c r="FH33" s="152" t="s">
        <v>13</v>
      </c>
      <c r="FI33" s="152"/>
      <c r="FJ33" s="152"/>
      <c r="FK33" s="152"/>
      <c r="FL33" s="112"/>
      <c r="FM33" s="112"/>
      <c r="FN33" s="113"/>
      <c r="FO33" s="113"/>
      <c r="FQ33" s="151" t="s">
        <v>36</v>
      </c>
      <c r="FR33" s="152" t="s">
        <v>13</v>
      </c>
      <c r="FS33" s="152"/>
      <c r="FT33" s="152"/>
      <c r="FU33" s="152"/>
      <c r="FV33" s="112"/>
      <c r="FW33" s="112"/>
      <c r="FX33" s="113"/>
      <c r="FY33" s="113"/>
      <c r="GA33" s="151" t="s">
        <v>36</v>
      </c>
      <c r="GB33" s="152" t="s">
        <v>13</v>
      </c>
      <c r="GC33" s="152"/>
      <c r="GD33" s="152"/>
      <c r="GE33" s="152"/>
      <c r="GF33" s="112"/>
      <c r="GG33" s="112"/>
      <c r="GH33" s="113"/>
      <c r="GI33" s="113"/>
      <c r="GJ33" s="52"/>
      <c r="GK33" s="153">
        <f>IF(H33&lt;&gt;"",SUM(H33,BF33,BP33,BZ33,CJ33,CT33,DD33,DN33,DX33,EH33,ER33,FB33,FL33,FV33,GF33,),0)</f>
        <v>0</v>
      </c>
      <c r="GL33" s="154"/>
      <c r="GM33" s="154"/>
      <c r="GN33" s="155"/>
      <c r="GO33" s="52"/>
    </row>
    <row r="34" spans="2:197" ht="2.4500000000000002" customHeight="1" thickTop="1" thickBot="1" x14ac:dyDescent="0.3">
      <c r="B34" s="68"/>
      <c r="C34" s="69"/>
      <c r="D34" s="69"/>
      <c r="E34" s="69"/>
      <c r="F34" s="69"/>
      <c r="G34" s="69"/>
      <c r="H34" s="69"/>
      <c r="I34" s="69"/>
      <c r="J34" s="69"/>
      <c r="K34" s="69"/>
      <c r="L34" s="70"/>
      <c r="M34" s="71"/>
      <c r="N34" s="71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69"/>
      <c r="AE34" s="69"/>
      <c r="AF34" s="69"/>
      <c r="AG34" s="69"/>
      <c r="AH34" s="69"/>
      <c r="AI34" s="69"/>
      <c r="AJ34" s="69"/>
      <c r="AK34" s="69"/>
      <c r="AL34" s="69"/>
      <c r="AM34" s="69"/>
      <c r="AN34" s="69"/>
      <c r="AO34" s="69"/>
      <c r="AP34" s="69"/>
      <c r="AQ34" s="69"/>
      <c r="AR34" s="69"/>
      <c r="AS34" s="69"/>
      <c r="AT34" s="69"/>
      <c r="AU34" s="69"/>
      <c r="AV34" s="69"/>
      <c r="AW34" s="69"/>
      <c r="AX34" s="69"/>
      <c r="AY34" s="70"/>
      <c r="AZ34" s="71"/>
      <c r="BA34" s="71"/>
      <c r="BB34" s="69"/>
      <c r="BC34" s="69"/>
      <c r="BD34" s="69"/>
      <c r="BE34" s="69"/>
      <c r="BF34" s="69"/>
      <c r="BG34" s="69"/>
      <c r="BH34" s="69"/>
      <c r="BI34" s="70"/>
      <c r="BJ34" s="71"/>
      <c r="BK34" s="71"/>
      <c r="BL34" s="69"/>
      <c r="BM34" s="69"/>
      <c r="BN34" s="69"/>
      <c r="BO34" s="69"/>
      <c r="BP34" s="69"/>
      <c r="BQ34" s="69"/>
      <c r="BR34" s="69"/>
      <c r="BS34" s="69"/>
      <c r="BT34" s="69"/>
      <c r="BU34" s="69"/>
      <c r="BV34" s="69"/>
      <c r="BW34" s="69"/>
      <c r="BX34" s="69"/>
      <c r="BY34" s="69"/>
      <c r="BZ34" s="69"/>
      <c r="CA34" s="69"/>
      <c r="CB34" s="69"/>
      <c r="CC34" s="69"/>
      <c r="CD34" s="70"/>
      <c r="CE34" s="71"/>
      <c r="CF34" s="71"/>
      <c r="CG34" s="69"/>
      <c r="CH34" s="69"/>
      <c r="CI34" s="69"/>
      <c r="CJ34" s="69"/>
      <c r="CK34" s="69"/>
      <c r="CL34" s="69"/>
      <c r="CM34" s="69"/>
      <c r="CN34" s="69"/>
      <c r="CO34" s="69"/>
      <c r="CP34" s="69"/>
      <c r="CQ34" s="69"/>
      <c r="CR34" s="69"/>
      <c r="CS34" s="69"/>
      <c r="CT34" s="69"/>
      <c r="CU34" s="69"/>
      <c r="CV34" s="69"/>
      <c r="CW34" s="69"/>
      <c r="CX34" s="69"/>
      <c r="CY34" s="69"/>
      <c r="CZ34" s="69"/>
      <c r="DA34" s="69"/>
      <c r="DB34" s="69"/>
      <c r="DC34" s="69"/>
      <c r="DD34" s="69"/>
      <c r="DE34" s="69"/>
      <c r="DF34" s="69"/>
      <c r="DG34" s="69"/>
      <c r="DH34" s="69"/>
      <c r="DI34" s="69"/>
      <c r="DJ34" s="69"/>
      <c r="DK34" s="69"/>
      <c r="DL34" s="69"/>
      <c r="DM34" s="69"/>
      <c r="DN34" s="69"/>
      <c r="DO34" s="69"/>
      <c r="DP34" s="69"/>
      <c r="DQ34" s="70"/>
      <c r="DR34" s="71"/>
      <c r="DS34" s="71"/>
      <c r="DT34" s="69"/>
      <c r="DU34" s="69"/>
      <c r="DV34" s="69"/>
      <c r="DW34" s="69"/>
      <c r="DX34" s="69"/>
      <c r="DY34" s="69"/>
      <c r="DZ34" s="69"/>
      <c r="EA34" s="70"/>
      <c r="EB34" s="71"/>
      <c r="EC34" s="71"/>
      <c r="ED34" s="69"/>
      <c r="EE34" s="69"/>
      <c r="EF34" s="69"/>
      <c r="EG34" s="69"/>
      <c r="EH34" s="69"/>
      <c r="EI34" s="69"/>
      <c r="EJ34" s="69"/>
      <c r="EK34" s="69"/>
      <c r="EL34" s="69"/>
      <c r="EM34" s="69"/>
      <c r="EN34" s="69"/>
      <c r="EO34" s="69"/>
      <c r="EP34" s="69"/>
      <c r="EQ34" s="69"/>
      <c r="ER34" s="69"/>
      <c r="ES34" s="69"/>
      <c r="ET34" s="69"/>
      <c r="EU34" s="69"/>
      <c r="EV34" s="69"/>
      <c r="EW34" s="69"/>
      <c r="EX34" s="69"/>
      <c r="EY34" s="69"/>
      <c r="EZ34" s="69"/>
      <c r="FA34" s="69"/>
      <c r="FB34" s="69"/>
      <c r="FC34" s="69"/>
      <c r="FD34" s="69"/>
      <c r="FE34" s="69"/>
      <c r="FF34" s="69"/>
      <c r="FG34" s="69"/>
      <c r="FH34" s="69"/>
      <c r="FI34" s="69"/>
      <c r="FJ34" s="69"/>
      <c r="FK34" s="69"/>
      <c r="FL34" s="69"/>
      <c r="FM34" s="69"/>
      <c r="FN34" s="69"/>
      <c r="FO34" s="69"/>
      <c r="FP34" s="69"/>
      <c r="FQ34" s="69"/>
      <c r="FR34" s="69"/>
      <c r="FS34" s="69"/>
      <c r="FT34" s="69"/>
      <c r="FU34" s="69"/>
      <c r="FV34" s="69"/>
      <c r="FW34" s="69"/>
      <c r="FX34" s="69"/>
      <c r="FY34" s="69"/>
      <c r="FZ34" s="69"/>
      <c r="GA34" s="69"/>
      <c r="GB34" s="69"/>
      <c r="GC34" s="69"/>
      <c r="GD34" s="69"/>
      <c r="GE34" s="69"/>
      <c r="GF34" s="69"/>
      <c r="GG34" s="69"/>
      <c r="GH34" s="69"/>
      <c r="GI34" s="69"/>
      <c r="GJ34" s="69"/>
      <c r="GK34" s="69"/>
      <c r="GL34" s="69"/>
      <c r="GM34" s="69"/>
      <c r="GN34" s="72"/>
    </row>
    <row r="35" spans="2:197" ht="5.0999999999999996" customHeight="1" thickTop="1" thickBot="1" x14ac:dyDescent="0.3">
      <c r="B35" s="9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  <c r="BJ35" s="10"/>
      <c r="BK35" s="10"/>
      <c r="BL35" s="10"/>
      <c r="BM35" s="10"/>
      <c r="BN35" s="10"/>
      <c r="BO35" s="10"/>
      <c r="BP35" s="10"/>
      <c r="BQ35" s="10"/>
      <c r="BR35" s="10"/>
      <c r="BS35" s="10"/>
      <c r="BT35" s="10"/>
      <c r="BU35" s="10"/>
      <c r="BV35" s="10"/>
      <c r="BW35" s="10"/>
      <c r="BX35" s="10"/>
      <c r="BY35" s="10"/>
      <c r="BZ35" s="10"/>
      <c r="CA35" s="10"/>
      <c r="CB35" s="10"/>
      <c r="CC35" s="10"/>
      <c r="CD35" s="10"/>
      <c r="CE35" s="10"/>
      <c r="CF35" s="10"/>
      <c r="CG35" s="10"/>
      <c r="CH35" s="10"/>
      <c r="CI35" s="10"/>
      <c r="CJ35" s="10"/>
      <c r="CK35" s="10"/>
      <c r="CL35" s="10"/>
      <c r="CM35" s="10"/>
      <c r="CN35" s="10"/>
      <c r="CO35" s="10"/>
      <c r="CP35" s="10"/>
      <c r="CQ35" s="10"/>
      <c r="CR35" s="10"/>
      <c r="CS35" s="10"/>
      <c r="CT35" s="10"/>
      <c r="CU35" s="10"/>
      <c r="CV35" s="10"/>
      <c r="CW35" s="10"/>
      <c r="CX35" s="10"/>
      <c r="CY35" s="10"/>
      <c r="CZ35" s="10"/>
      <c r="DA35" s="10"/>
      <c r="DB35" s="10"/>
      <c r="DC35" s="10"/>
      <c r="DD35" s="10"/>
      <c r="DE35" s="10"/>
      <c r="DF35" s="10"/>
      <c r="DG35" s="10"/>
      <c r="DH35" s="10"/>
      <c r="DI35" s="10"/>
      <c r="DJ35" s="10"/>
      <c r="DK35" s="10"/>
      <c r="DL35" s="10"/>
      <c r="DM35" s="10"/>
      <c r="DN35" s="10"/>
      <c r="DO35" s="10"/>
      <c r="DP35" s="10"/>
      <c r="DQ35" s="10"/>
      <c r="DR35" s="10"/>
      <c r="DS35" s="10"/>
      <c r="DT35" s="10"/>
      <c r="DU35" s="10"/>
      <c r="DV35" s="10"/>
      <c r="DW35" s="10"/>
      <c r="DX35" s="10"/>
      <c r="DY35" s="10"/>
      <c r="DZ35" s="10"/>
      <c r="EA35" s="10"/>
      <c r="EB35" s="10"/>
      <c r="EC35" s="10"/>
      <c r="ED35" s="10"/>
      <c r="EE35" s="10"/>
      <c r="EF35" s="10"/>
      <c r="EG35" s="10"/>
      <c r="EH35" s="10"/>
      <c r="EI35" s="10"/>
      <c r="EJ35" s="10"/>
      <c r="EK35" s="10"/>
      <c r="EL35" s="10"/>
      <c r="EM35" s="10"/>
      <c r="EN35" s="10"/>
      <c r="EO35" s="10"/>
      <c r="EP35" s="10"/>
      <c r="EQ35" s="24"/>
      <c r="ER35" s="24"/>
      <c r="ES35" s="24"/>
      <c r="ET35" s="24"/>
      <c r="EU35" s="24"/>
      <c r="EV35" s="24"/>
      <c r="EW35" s="24"/>
      <c r="EX35" s="24"/>
      <c r="EY35" s="24"/>
      <c r="EZ35" s="24"/>
      <c r="FA35" s="24"/>
      <c r="FB35" s="24"/>
      <c r="FC35" s="24"/>
      <c r="FD35" s="24"/>
      <c r="FE35" s="24"/>
      <c r="FF35" s="24"/>
      <c r="FG35" s="24"/>
      <c r="FH35" s="24"/>
      <c r="FI35" s="24"/>
      <c r="FJ35" s="24"/>
      <c r="FK35" s="24"/>
      <c r="FL35" s="24"/>
      <c r="FM35" s="24"/>
      <c r="FN35" s="24"/>
      <c r="FO35" s="24"/>
      <c r="FP35" s="24"/>
      <c r="FQ35" s="24"/>
      <c r="FR35" s="24"/>
      <c r="FS35" s="24"/>
      <c r="FT35" s="24"/>
      <c r="FU35" s="24"/>
      <c r="FV35" s="24"/>
      <c r="FW35" s="24"/>
      <c r="FX35" s="24"/>
      <c r="FY35" s="24"/>
      <c r="FZ35" s="24"/>
      <c r="GA35" s="24"/>
      <c r="GB35" s="24"/>
      <c r="GC35" s="24"/>
      <c r="GD35" s="24"/>
      <c r="GE35" s="24"/>
      <c r="GF35" s="24"/>
      <c r="GG35" s="24"/>
      <c r="GH35" s="24"/>
      <c r="GI35" s="24"/>
      <c r="GJ35" s="24"/>
      <c r="GK35" s="24"/>
      <c r="GL35" s="24"/>
      <c r="GM35" s="24"/>
      <c r="GN35" s="11"/>
    </row>
    <row r="36" spans="2:197" ht="8.4499999999999993" customHeight="1" thickTop="1" thickBot="1" x14ac:dyDescent="0.3">
      <c r="B36" s="13"/>
      <c r="C36" s="283">
        <f>C2+1</f>
        <v>40659</v>
      </c>
      <c r="D36" s="284"/>
      <c r="E36" s="284"/>
      <c r="F36" s="284"/>
      <c r="G36" s="284"/>
      <c r="H36" s="284"/>
      <c r="I36" s="284"/>
      <c r="J36" s="284"/>
      <c r="K36" s="284"/>
      <c r="L36" s="284"/>
      <c r="M36" s="284"/>
      <c r="N36" s="284"/>
      <c r="O36" s="284"/>
      <c r="P36" s="284"/>
      <c r="Q36" s="284"/>
      <c r="R36" s="284"/>
      <c r="S36" s="284"/>
      <c r="T36" s="284"/>
      <c r="U36" s="284"/>
      <c r="V36" s="284"/>
      <c r="W36" s="284"/>
      <c r="X36" s="284"/>
      <c r="Y36" s="284"/>
      <c r="Z36" s="284"/>
      <c r="AA36" s="284"/>
      <c r="AB36" s="284"/>
      <c r="AC36" s="284"/>
      <c r="AD36" s="284"/>
      <c r="AE36" s="284"/>
      <c r="AF36" s="284"/>
      <c r="AG36" s="284"/>
      <c r="AH36" s="285"/>
      <c r="AI36" s="90"/>
      <c r="AJ36" s="279" t="s">
        <v>58</v>
      </c>
      <c r="AK36" s="280"/>
      <c r="AL36" s="281" t="s">
        <v>59</v>
      </c>
      <c r="AM36" s="282"/>
      <c r="AN36" s="282"/>
      <c r="AO36" s="282"/>
      <c r="AP36" s="282"/>
      <c r="AQ36" s="282"/>
      <c r="AR36" s="282"/>
      <c r="AS36" s="282"/>
      <c r="AT36" s="282"/>
      <c r="AU36" s="282"/>
      <c r="AV36" s="125">
        <f>IF(BR36&lt;&gt;"",IF(CH2&lt;0.5,BR36-CH2,BR36+(1-CH2)),"")</f>
        <v>0.44374999999999998</v>
      </c>
      <c r="AW36" s="125"/>
      <c r="AX36" s="125"/>
      <c r="AY36" s="125"/>
      <c r="AZ36" s="125"/>
      <c r="BA36" s="125"/>
      <c r="BB36" s="130" t="str">
        <f>IF(AV36&lt;&gt;"",IF(AV36&gt;AV2,"↗",IF(AV36=AV2,"→","↘")),"")</f>
        <v>↘</v>
      </c>
      <c r="BC36" s="131"/>
      <c r="BD36" s="46"/>
      <c r="BE36" s="46"/>
      <c r="BF36" s="46"/>
      <c r="BG36" s="90"/>
      <c r="BH36" s="275" t="s">
        <v>52</v>
      </c>
      <c r="BI36" s="275"/>
      <c r="BJ36" s="275"/>
      <c r="BK36" s="275"/>
      <c r="BL36" s="275"/>
      <c r="BM36" s="275"/>
      <c r="BN36" s="276"/>
      <c r="BO36" s="276"/>
      <c r="BP36" s="276"/>
      <c r="BQ36" s="276"/>
      <c r="BR36" s="125">
        <v>0.43333333333333335</v>
      </c>
      <c r="BS36" s="126"/>
      <c r="BT36" s="277"/>
      <c r="BU36" s="277"/>
      <c r="BV36" s="277"/>
      <c r="BW36" s="277"/>
      <c r="BX36" s="275" t="s">
        <v>53</v>
      </c>
      <c r="BY36" s="275"/>
      <c r="BZ36" s="275"/>
      <c r="CA36" s="275"/>
      <c r="CB36" s="275"/>
      <c r="CC36" s="275"/>
      <c r="CD36" s="276"/>
      <c r="CE36" s="276"/>
      <c r="CF36" s="276"/>
      <c r="CG36" s="276"/>
      <c r="CH36" s="125"/>
      <c r="CI36" s="126"/>
      <c r="CJ36" s="126"/>
      <c r="CK36" s="126"/>
      <c r="CL36" s="126"/>
      <c r="CM36" s="127"/>
      <c r="CN36" s="242" t="s">
        <v>68</v>
      </c>
      <c r="CO36" s="243"/>
      <c r="CP36" s="137" t="s">
        <v>69</v>
      </c>
      <c r="CQ36" s="138"/>
      <c r="CR36" s="138"/>
      <c r="CS36" s="138"/>
      <c r="CT36" s="139"/>
      <c r="CU36" s="140"/>
      <c r="CW36" s="209" t="s">
        <v>61</v>
      </c>
      <c r="CX36" s="248"/>
      <c r="CY36" s="104" t="s">
        <v>26</v>
      </c>
      <c r="CZ36" s="105"/>
      <c r="DA36" s="105"/>
      <c r="DB36" s="105"/>
      <c r="DC36" s="105"/>
      <c r="DD36" s="108"/>
      <c r="DE36" s="108"/>
      <c r="DF36" s="253"/>
      <c r="DG36" s="192"/>
      <c r="DH36" s="192"/>
      <c r="DI36" s="192"/>
      <c r="DJ36" s="192"/>
      <c r="DK36" s="192"/>
      <c r="DL36" s="192"/>
      <c r="DM36" s="67"/>
      <c r="DN36" s="209" t="s">
        <v>14</v>
      </c>
      <c r="DO36" s="210"/>
      <c r="DP36" s="189" t="s">
        <v>32</v>
      </c>
      <c r="DQ36" s="190"/>
      <c r="DR36" s="190"/>
      <c r="DS36" s="190"/>
      <c r="DT36" s="190"/>
      <c r="DU36" s="190"/>
      <c r="DV36" s="190"/>
      <c r="DW36" s="190"/>
      <c r="DX36" s="190"/>
      <c r="DY36" s="190"/>
      <c r="DZ36" s="190"/>
      <c r="EA36" s="190"/>
      <c r="EB36" s="190"/>
      <c r="EC36" s="190"/>
      <c r="ED36" s="190"/>
      <c r="EE36" s="190"/>
      <c r="EF36" s="190"/>
      <c r="EG36" s="190"/>
      <c r="EH36" s="190"/>
      <c r="EI36" s="190"/>
      <c r="EJ36" s="190"/>
      <c r="EK36" s="190"/>
      <c r="EL36" s="190"/>
      <c r="EM36" s="191"/>
      <c r="EN36" s="209" t="s">
        <v>15</v>
      </c>
      <c r="EO36" s="210"/>
      <c r="EP36" s="189" t="s">
        <v>19</v>
      </c>
      <c r="EQ36" s="190"/>
      <c r="ER36" s="190"/>
      <c r="ES36" s="190"/>
      <c r="ET36" s="190"/>
      <c r="EU36" s="190"/>
      <c r="EV36" s="190"/>
      <c r="EW36" s="190"/>
      <c r="EX36" s="190"/>
      <c r="EY36" s="190"/>
      <c r="EZ36" s="190"/>
      <c r="FA36" s="190"/>
      <c r="FB36" s="190"/>
      <c r="FC36" s="190"/>
      <c r="FD36" s="190"/>
      <c r="FE36" s="190"/>
      <c r="FF36" s="190"/>
      <c r="FG36" s="190"/>
      <c r="FH36" s="190"/>
      <c r="FI36" s="190"/>
      <c r="FJ36" s="190"/>
      <c r="FK36" s="190"/>
      <c r="FL36" s="190"/>
      <c r="FM36" s="191"/>
      <c r="FN36" s="209" t="s">
        <v>16</v>
      </c>
      <c r="FO36" s="210"/>
      <c r="FP36" s="189" t="s">
        <v>22</v>
      </c>
      <c r="FQ36" s="190"/>
      <c r="FR36" s="190"/>
      <c r="FS36" s="190"/>
      <c r="FT36" s="190"/>
      <c r="FU36" s="190"/>
      <c r="FV36" s="190"/>
      <c r="FW36" s="190"/>
      <c r="FX36" s="190"/>
      <c r="FY36" s="190"/>
      <c r="FZ36" s="190"/>
      <c r="GA36" s="190"/>
      <c r="GB36" s="190"/>
      <c r="GC36" s="190"/>
      <c r="GD36" s="190"/>
      <c r="GE36" s="190"/>
      <c r="GF36" s="190"/>
      <c r="GG36" s="190"/>
      <c r="GH36" s="190"/>
      <c r="GI36" s="190"/>
      <c r="GJ36" s="190"/>
      <c r="GK36" s="190"/>
      <c r="GL36" s="190"/>
      <c r="GM36" s="191"/>
      <c r="GN36" s="14"/>
    </row>
    <row r="37" spans="2:197" ht="8.4499999999999993" customHeight="1" thickTop="1" x14ac:dyDescent="0.25">
      <c r="B37" s="13"/>
      <c r="C37" s="215" t="s">
        <v>42</v>
      </c>
      <c r="D37" s="216"/>
      <c r="E37" s="216"/>
      <c r="F37" s="216"/>
      <c r="G37" s="216"/>
      <c r="H37" s="217"/>
      <c r="I37" s="260" t="str">
        <f>YEAR(C36-Renseignements!B$4)-1900&amp;"a"</f>
        <v>43a</v>
      </c>
      <c r="J37" s="260"/>
      <c r="K37" s="260"/>
      <c r="L37" s="261"/>
      <c r="M37" s="262" t="str">
        <f>MONTH(C36-Renseignements!B$4)&amp;"m"</f>
        <v>2m</v>
      </c>
      <c r="N37" s="262"/>
      <c r="O37" s="262"/>
      <c r="P37" s="263"/>
      <c r="Q37" s="262" t="str">
        <f>DAY(C36-Renseignements!B$4)&amp;"j"</f>
        <v>5j</v>
      </c>
      <c r="R37" s="262"/>
      <c r="S37" s="262"/>
      <c r="T37" s="263"/>
      <c r="U37" s="264" t="s">
        <v>48</v>
      </c>
      <c r="V37" s="219"/>
      <c r="W37" s="219"/>
      <c r="X37" s="219"/>
      <c r="Y37" s="219"/>
      <c r="Z37" s="265">
        <f>Z3</f>
        <v>43.8</v>
      </c>
      <c r="AA37" s="266"/>
      <c r="AB37" s="266"/>
      <c r="AC37" s="266"/>
      <c r="AD37" s="267"/>
      <c r="AE37" s="268" t="s">
        <v>38</v>
      </c>
      <c r="AF37" s="99"/>
      <c r="AG37" s="130" t="str">
        <f>IF(J38&lt;&gt;"",IF(Z37&gt;Z3,"↗",IF(Z37=Z3,"→","↘")),"")</f>
        <v>→</v>
      </c>
      <c r="AH37" s="131"/>
      <c r="AI37" s="90"/>
      <c r="AJ37" s="280"/>
      <c r="AK37" s="280"/>
      <c r="AL37" s="222" t="s">
        <v>25</v>
      </c>
      <c r="AM37" s="269"/>
      <c r="AN37" s="269"/>
      <c r="AO37" s="269"/>
      <c r="AP37" s="269"/>
      <c r="AQ37" s="269"/>
      <c r="AR37" s="269"/>
      <c r="AS37" s="269"/>
      <c r="AT37" s="269"/>
      <c r="AU37" s="269"/>
      <c r="AV37" s="269"/>
      <c r="AW37" s="269"/>
      <c r="AX37" s="269"/>
      <c r="AY37" s="269"/>
      <c r="AZ37" s="269"/>
      <c r="BA37" s="269"/>
      <c r="BC37" s="90"/>
      <c r="BD37" s="35"/>
      <c r="BE37" s="35"/>
      <c r="BF37" s="35"/>
      <c r="BG37" s="90"/>
      <c r="BH37" s="270" t="s">
        <v>9</v>
      </c>
      <c r="BI37" s="270"/>
      <c r="BJ37" s="270"/>
      <c r="BK37" s="270"/>
      <c r="BL37" s="270" t="s">
        <v>10</v>
      </c>
      <c r="BM37" s="270"/>
      <c r="BN37" s="270"/>
      <c r="BO37" s="270"/>
      <c r="BP37" s="270" t="s">
        <v>11</v>
      </c>
      <c r="BQ37" s="270"/>
      <c r="BR37" s="270"/>
      <c r="BS37" s="271"/>
      <c r="BT37" s="176" t="s">
        <v>12</v>
      </c>
      <c r="BU37" s="177"/>
      <c r="BV37" s="177"/>
      <c r="BW37" s="272"/>
      <c r="BX37" s="273" t="s">
        <v>9</v>
      </c>
      <c r="BY37" s="270"/>
      <c r="BZ37" s="270"/>
      <c r="CA37" s="270"/>
      <c r="CB37" s="270" t="s">
        <v>10</v>
      </c>
      <c r="CC37" s="270"/>
      <c r="CD37" s="270"/>
      <c r="CE37" s="270"/>
      <c r="CF37" s="270" t="s">
        <v>11</v>
      </c>
      <c r="CG37" s="270"/>
      <c r="CH37" s="270"/>
      <c r="CI37" s="270"/>
      <c r="CJ37" s="176" t="s">
        <v>12</v>
      </c>
      <c r="CK37" s="177"/>
      <c r="CL37" s="177"/>
      <c r="CM37" s="274"/>
      <c r="CN37" s="244"/>
      <c r="CO37" s="245"/>
      <c r="CP37" s="141" t="s">
        <v>12</v>
      </c>
      <c r="CQ37" s="142"/>
      <c r="CR37" s="142"/>
      <c r="CS37" s="142"/>
      <c r="CT37" s="100"/>
      <c r="CU37" s="143"/>
      <c r="CW37" s="249"/>
      <c r="CX37" s="250"/>
      <c r="CY37" s="160" t="s">
        <v>63</v>
      </c>
      <c r="CZ37" s="160"/>
      <c r="DA37" s="160"/>
      <c r="DB37" s="160"/>
      <c r="DC37" s="160"/>
      <c r="DD37" s="201"/>
      <c r="DE37" s="201"/>
      <c r="DF37" s="201"/>
      <c r="DG37" s="259" t="str">
        <f>IF(DG36&lt;&gt;"",DG36*Renseignements!B99/1000,"")</f>
        <v/>
      </c>
      <c r="DH37" s="259"/>
      <c r="DI37" s="259"/>
      <c r="DJ37" s="259"/>
      <c r="DK37" s="259"/>
      <c r="DL37" s="259"/>
      <c r="DM37" s="67"/>
      <c r="DN37" s="211"/>
      <c r="DO37" s="212"/>
      <c r="DP37" s="186" t="s">
        <v>18</v>
      </c>
      <c r="DQ37" s="187"/>
      <c r="DR37" s="187"/>
      <c r="DS37" s="187"/>
      <c r="DT37" s="187"/>
      <c r="DU37" s="187"/>
      <c r="DV37" s="187"/>
      <c r="DW37" s="187"/>
      <c r="DX37" s="187"/>
      <c r="DY37" s="187"/>
      <c r="DZ37" s="187"/>
      <c r="EA37" s="187"/>
      <c r="EB37" s="187"/>
      <c r="EC37" s="187"/>
      <c r="ED37" s="187"/>
      <c r="EE37" s="187"/>
      <c r="EF37" s="187"/>
      <c r="EG37" s="187"/>
      <c r="EH37" s="187"/>
      <c r="EI37" s="187"/>
      <c r="EJ37" s="187"/>
      <c r="EK37" s="187"/>
      <c r="EL37" s="187"/>
      <c r="EM37" s="188"/>
      <c r="EN37" s="211"/>
      <c r="EO37" s="212"/>
      <c r="EP37" s="186" t="s">
        <v>20</v>
      </c>
      <c r="EQ37" s="187"/>
      <c r="ER37" s="187"/>
      <c r="ES37" s="187"/>
      <c r="ET37" s="187"/>
      <c r="EU37" s="187"/>
      <c r="EV37" s="187"/>
      <c r="EW37" s="187"/>
      <c r="EX37" s="187"/>
      <c r="EY37" s="187"/>
      <c r="EZ37" s="187"/>
      <c r="FA37" s="187"/>
      <c r="FB37" s="187"/>
      <c r="FC37" s="187"/>
      <c r="FD37" s="187"/>
      <c r="FE37" s="187"/>
      <c r="FF37" s="187"/>
      <c r="FG37" s="187"/>
      <c r="FH37" s="187"/>
      <c r="FI37" s="187"/>
      <c r="FJ37" s="187"/>
      <c r="FK37" s="187"/>
      <c r="FL37" s="187"/>
      <c r="FM37" s="188"/>
      <c r="FN37" s="211"/>
      <c r="FO37" s="212"/>
      <c r="FP37" s="186"/>
      <c r="FQ37" s="187"/>
      <c r="FR37" s="187"/>
      <c r="FS37" s="187"/>
      <c r="FT37" s="187"/>
      <c r="FU37" s="187"/>
      <c r="FV37" s="187"/>
      <c r="FW37" s="187"/>
      <c r="FX37" s="187"/>
      <c r="FY37" s="187"/>
      <c r="FZ37" s="187"/>
      <c r="GA37" s="187"/>
      <c r="GB37" s="187"/>
      <c r="GC37" s="187"/>
      <c r="GD37" s="187"/>
      <c r="GE37" s="187"/>
      <c r="GF37" s="187"/>
      <c r="GG37" s="187"/>
      <c r="GH37" s="187"/>
      <c r="GI37" s="187"/>
      <c r="GJ37" s="187"/>
      <c r="GK37" s="187"/>
      <c r="GL37" s="187"/>
      <c r="GM37" s="188"/>
      <c r="GN37" s="14"/>
    </row>
    <row r="38" spans="2:197" ht="8.4499999999999993" customHeight="1" x14ac:dyDescent="0.25">
      <c r="B38" s="13"/>
      <c r="C38" s="104" t="s">
        <v>0</v>
      </c>
      <c r="D38" s="94"/>
      <c r="E38" s="94"/>
      <c r="F38" s="94"/>
      <c r="G38" s="94"/>
      <c r="H38" s="94"/>
      <c r="I38" s="94"/>
      <c r="J38" s="232">
        <v>94</v>
      </c>
      <c r="K38" s="97"/>
      <c r="L38" s="97"/>
      <c r="M38" s="97"/>
      <c r="N38" s="97"/>
      <c r="O38" s="97"/>
      <c r="P38" s="233" t="s">
        <v>37</v>
      </c>
      <c r="Q38" s="103"/>
      <c r="R38" s="88"/>
      <c r="S38" s="130" t="str">
        <f>IF(J38&lt;&gt;"",IF(J38&gt;J4,"↗",IF(J38=J4,"→","↘")),"")</f>
        <v>↘</v>
      </c>
      <c r="T38" s="131"/>
      <c r="U38" s="98" t="s">
        <v>47</v>
      </c>
      <c r="V38" s="94"/>
      <c r="W38" s="94"/>
      <c r="X38" s="94"/>
      <c r="Y38" s="94"/>
      <c r="Z38" s="255">
        <f>Z4</f>
        <v>2.6</v>
      </c>
      <c r="AA38" s="256"/>
      <c r="AB38" s="256"/>
      <c r="AC38" s="256"/>
      <c r="AD38" s="257"/>
      <c r="AE38" s="233"/>
      <c r="AF38" s="103"/>
      <c r="AG38" s="130" t="str">
        <f>IF(J38&lt;&gt;"",IF(Z38&gt;Z4,"↗",IF(Z38=Z4,"→","↘")),"")</f>
        <v>→</v>
      </c>
      <c r="AH38" s="131"/>
      <c r="AI38" s="90"/>
      <c r="AJ38" s="280"/>
      <c r="AK38" s="280"/>
      <c r="AL38" s="258" t="s">
        <v>56</v>
      </c>
      <c r="AM38" s="258"/>
      <c r="AN38" s="258"/>
      <c r="AO38" s="258"/>
      <c r="AP38" s="258"/>
      <c r="AQ38" s="258"/>
      <c r="AR38" s="237"/>
      <c r="AS38" s="237"/>
      <c r="AT38" s="258" t="s">
        <v>57</v>
      </c>
      <c r="AU38" s="237"/>
      <c r="AV38" s="237"/>
      <c r="AW38" s="237"/>
      <c r="AX38" s="237"/>
      <c r="AY38" s="237"/>
      <c r="AZ38" s="237"/>
      <c r="BA38" s="237"/>
      <c r="BC38" s="151" t="s">
        <v>33</v>
      </c>
      <c r="BD38" s="152"/>
      <c r="BE38" s="152"/>
      <c r="BF38" s="152"/>
      <c r="BG38" s="152"/>
      <c r="BH38" s="112"/>
      <c r="BI38" s="112"/>
      <c r="BJ38" s="113"/>
      <c r="BK38" s="113"/>
      <c r="BL38" s="112"/>
      <c r="BM38" s="112"/>
      <c r="BN38" s="113"/>
      <c r="BO38" s="113"/>
      <c r="BP38" s="164"/>
      <c r="BQ38" s="164"/>
      <c r="BR38" s="165"/>
      <c r="BS38" s="207"/>
      <c r="BT38" s="167" t="str">
        <f>IF(BH38&lt;&gt;"",AVERAGE(BH38:BP38),"")</f>
        <v/>
      </c>
      <c r="BU38" s="164"/>
      <c r="BV38" s="165"/>
      <c r="BW38" s="166"/>
      <c r="BX38" s="241"/>
      <c r="BY38" s="112"/>
      <c r="BZ38" s="113"/>
      <c r="CA38" s="113"/>
      <c r="CB38" s="112"/>
      <c r="CC38" s="112"/>
      <c r="CD38" s="113"/>
      <c r="CE38" s="113"/>
      <c r="CF38" s="164"/>
      <c r="CG38" s="164"/>
      <c r="CH38" s="165"/>
      <c r="CI38" s="165"/>
      <c r="CJ38" s="167" t="str">
        <f>IF(BX38&lt;&gt;"",AVERAGE(BX38:CF38),"")</f>
        <v/>
      </c>
      <c r="CK38" s="164"/>
      <c r="CL38" s="165"/>
      <c r="CM38" s="207"/>
      <c r="CN38" s="244"/>
      <c r="CO38" s="245"/>
      <c r="CP38" s="164" t="str">
        <f>IF(BT38&lt;&gt;"",AVERAGE(BT38,CJ38,GK64,#REF!,#REF!),"")</f>
        <v/>
      </c>
      <c r="CQ38" s="164"/>
      <c r="CR38" s="165"/>
      <c r="CS38" s="165"/>
      <c r="CT38" s="147" t="str">
        <f>IF(CH36&lt;&gt;"",IF(CO38=CO4,"→",IF(CO38&gt;CO4,"↗","↘")),"")</f>
        <v/>
      </c>
      <c r="CU38" s="148"/>
      <c r="CW38" s="249"/>
      <c r="CX38" s="250"/>
      <c r="CY38" s="160" t="s">
        <v>29</v>
      </c>
      <c r="CZ38" s="201"/>
      <c r="DA38" s="201"/>
      <c r="DB38" s="201"/>
      <c r="DC38" s="201"/>
      <c r="DD38" s="201"/>
      <c r="DE38" s="201"/>
      <c r="DF38" s="201"/>
      <c r="DG38" s="208"/>
      <c r="DH38" s="208"/>
      <c r="DI38" s="208"/>
      <c r="DJ38" s="208"/>
      <c r="DK38" s="208"/>
      <c r="DL38" s="208"/>
      <c r="DM38" s="67"/>
      <c r="DN38" s="211"/>
      <c r="DO38" s="212"/>
      <c r="DP38" s="189" t="s">
        <v>23</v>
      </c>
      <c r="DQ38" s="190"/>
      <c r="DR38" s="190"/>
      <c r="DS38" s="190"/>
      <c r="DT38" s="190"/>
      <c r="DU38" s="190"/>
      <c r="DV38" s="190"/>
      <c r="DW38" s="190"/>
      <c r="DX38" s="190"/>
      <c r="DY38" s="190"/>
      <c r="DZ38" s="190"/>
      <c r="EA38" s="190"/>
      <c r="EB38" s="190"/>
      <c r="EC38" s="190"/>
      <c r="ED38" s="190"/>
      <c r="EE38" s="190"/>
      <c r="EF38" s="190"/>
      <c r="EG38" s="190"/>
      <c r="EH38" s="190"/>
      <c r="EI38" s="190"/>
      <c r="EJ38" s="190"/>
      <c r="EK38" s="190"/>
      <c r="EL38" s="190"/>
      <c r="EM38" s="191"/>
      <c r="EN38" s="211"/>
      <c r="EO38" s="212"/>
      <c r="EP38" s="189" t="s">
        <v>21</v>
      </c>
      <c r="EQ38" s="190"/>
      <c r="ER38" s="190"/>
      <c r="ES38" s="190"/>
      <c r="ET38" s="190"/>
      <c r="EU38" s="190"/>
      <c r="EV38" s="190"/>
      <c r="EW38" s="190"/>
      <c r="EX38" s="190"/>
      <c r="EY38" s="190"/>
      <c r="EZ38" s="190"/>
      <c r="FA38" s="190"/>
      <c r="FB38" s="190"/>
      <c r="FC38" s="190"/>
      <c r="FD38" s="190"/>
      <c r="FE38" s="190"/>
      <c r="FF38" s="190"/>
      <c r="FG38" s="190"/>
      <c r="FH38" s="190"/>
      <c r="FI38" s="190"/>
      <c r="FJ38" s="190"/>
      <c r="FK38" s="190"/>
      <c r="FL38" s="190"/>
      <c r="FM38" s="191"/>
      <c r="FN38" s="211"/>
      <c r="FO38" s="212"/>
      <c r="FP38" s="189" t="s">
        <v>17</v>
      </c>
      <c r="FQ38" s="190"/>
      <c r="FR38" s="190"/>
      <c r="FS38" s="190"/>
      <c r="FT38" s="190"/>
      <c r="FU38" s="190"/>
      <c r="FV38" s="190"/>
      <c r="FW38" s="190"/>
      <c r="FX38" s="190"/>
      <c r="FY38" s="190"/>
      <c r="FZ38" s="190"/>
      <c r="GA38" s="190"/>
      <c r="GB38" s="190"/>
      <c r="GC38" s="190"/>
      <c r="GD38" s="190"/>
      <c r="GE38" s="190"/>
      <c r="GF38" s="190"/>
      <c r="GG38" s="190"/>
      <c r="GH38" s="190"/>
      <c r="GI38" s="190"/>
      <c r="GJ38" s="190"/>
      <c r="GK38" s="190"/>
      <c r="GL38" s="190"/>
      <c r="GM38" s="191"/>
      <c r="GN38" s="14"/>
    </row>
    <row r="39" spans="2:197" ht="8.4499999999999993" customHeight="1" x14ac:dyDescent="0.25">
      <c r="B39" s="13"/>
      <c r="C39" s="104" t="s">
        <v>8</v>
      </c>
      <c r="D39" s="94"/>
      <c r="E39" s="94"/>
      <c r="F39" s="94"/>
      <c r="G39" s="94"/>
      <c r="H39" s="94"/>
      <c r="I39" s="94"/>
      <c r="J39" s="94"/>
      <c r="K39" s="94"/>
      <c r="L39" s="94"/>
      <c r="M39" s="232">
        <v>15.7</v>
      </c>
      <c r="N39" s="97"/>
      <c r="O39" s="97"/>
      <c r="P39" s="97"/>
      <c r="Q39" s="97"/>
      <c r="R39" s="97"/>
      <c r="S39" s="233" t="s">
        <v>37</v>
      </c>
      <c r="T39" s="103"/>
      <c r="U39" s="88"/>
      <c r="V39" s="130" t="str">
        <f>IF(M39&lt;&gt;"",IF(M39&gt;M5,"↗",IF(M39=M5,"→","↘")),"")</f>
        <v>↗</v>
      </c>
      <c r="W39" s="131"/>
      <c r="X39" s="234">
        <f>IF(M39&lt;&gt;"",IF(J38&lt;&gt;"",(M39/J38)*100,""),"")</f>
        <v>16.702127659574469</v>
      </c>
      <c r="Y39" s="235"/>
      <c r="Z39" s="235">
        <f>IF(J38&lt;&gt;"",(N39/J38)*100,"")</f>
        <v>0</v>
      </c>
      <c r="AA39" s="235"/>
      <c r="AB39" s="235"/>
      <c r="AC39" s="235"/>
      <c r="AD39" s="233" t="s">
        <v>38</v>
      </c>
      <c r="AE39" s="103"/>
      <c r="AF39" s="88"/>
      <c r="AG39" s="130" t="str">
        <f>IF(M39&lt;&gt;"",IF(X39&gt;X5,"↗",IF(X39=X5,"→","↘")),"")</f>
        <v>↗</v>
      </c>
      <c r="AH39" s="131"/>
      <c r="AI39" s="47"/>
      <c r="AJ39" s="280"/>
      <c r="AK39" s="280"/>
      <c r="AL39" s="238"/>
      <c r="AM39" s="238"/>
      <c r="AN39" s="238"/>
      <c r="AO39" s="238"/>
      <c r="AP39" s="238"/>
      <c r="AQ39" s="238"/>
      <c r="AR39" s="239"/>
      <c r="AS39" s="239"/>
      <c r="AT39" s="238"/>
      <c r="AU39" s="239"/>
      <c r="AV39" s="239"/>
      <c r="AW39" s="239"/>
      <c r="AX39" s="239"/>
      <c r="AY39" s="239"/>
      <c r="AZ39" s="239"/>
      <c r="BA39" s="239"/>
      <c r="BC39" s="151" t="s">
        <v>34</v>
      </c>
      <c r="BD39" s="152" t="s">
        <v>2</v>
      </c>
      <c r="BE39" s="152"/>
      <c r="BF39" s="152"/>
      <c r="BG39" s="152"/>
      <c r="BH39" s="112"/>
      <c r="BI39" s="112"/>
      <c r="BJ39" s="113"/>
      <c r="BK39" s="113"/>
      <c r="BL39" s="112"/>
      <c r="BM39" s="112"/>
      <c r="BN39" s="113"/>
      <c r="BO39" s="113"/>
      <c r="BP39" s="164"/>
      <c r="BQ39" s="164"/>
      <c r="BR39" s="165"/>
      <c r="BS39" s="207"/>
      <c r="BT39" s="167" t="str">
        <f>IF(BH39&lt;&gt;"",AVERAGE(BH39:BP39),"")</f>
        <v/>
      </c>
      <c r="BU39" s="164"/>
      <c r="BV39" s="165"/>
      <c r="BW39" s="166"/>
      <c r="BX39" s="241"/>
      <c r="BY39" s="112"/>
      <c r="BZ39" s="113"/>
      <c r="CA39" s="113"/>
      <c r="CB39" s="112"/>
      <c r="CC39" s="112"/>
      <c r="CD39" s="113"/>
      <c r="CE39" s="113"/>
      <c r="CF39" s="164"/>
      <c r="CG39" s="164"/>
      <c r="CH39" s="165"/>
      <c r="CI39" s="165"/>
      <c r="CJ39" s="167" t="str">
        <f>IF(BX39&lt;&gt;"",AVERAGE(BX39:CF39),"")</f>
        <v/>
      </c>
      <c r="CK39" s="164"/>
      <c r="CL39" s="165"/>
      <c r="CM39" s="207"/>
      <c r="CN39" s="244"/>
      <c r="CO39" s="245"/>
      <c r="CP39" s="164" t="str">
        <f>IF(BT39&lt;&gt;"",AVERAGE(BP39,CJ39,GK65,#REF!,#REF!),"")</f>
        <v/>
      </c>
      <c r="CQ39" s="164"/>
      <c r="CR39" s="165"/>
      <c r="CS39" s="165"/>
      <c r="CT39" s="147" t="str">
        <f>IF(CH36&lt;&gt;"",IF(CO39=CO5,"→",IF(CO39&gt;CO5,"↗","↘")),"")</f>
        <v/>
      </c>
      <c r="CU39" s="148"/>
      <c r="CW39" s="249"/>
      <c r="CX39" s="250"/>
      <c r="CY39" s="160" t="s">
        <v>28</v>
      </c>
      <c r="CZ39" s="201"/>
      <c r="DA39" s="201"/>
      <c r="DB39" s="201"/>
      <c r="DC39" s="201"/>
      <c r="DD39" s="201"/>
      <c r="DE39" s="201"/>
      <c r="DF39" s="201"/>
      <c r="DG39" s="254" t="str">
        <f>IF(DG38&lt;&gt;"",(DG37/((HOUR(DG38)*60)+(MINUTE(DG38))))*60,"")</f>
        <v/>
      </c>
      <c r="DH39" s="254"/>
      <c r="DI39" s="254"/>
      <c r="DJ39" s="254"/>
      <c r="DK39" s="254"/>
      <c r="DL39" s="254"/>
      <c r="DM39" s="67"/>
      <c r="DN39" s="211"/>
      <c r="DO39" s="212"/>
      <c r="DP39" s="186" t="s">
        <v>18</v>
      </c>
      <c r="DQ39" s="187"/>
      <c r="DR39" s="187"/>
      <c r="DS39" s="187"/>
      <c r="DT39" s="187"/>
      <c r="DU39" s="187"/>
      <c r="DV39" s="187"/>
      <c r="DW39" s="187"/>
      <c r="DX39" s="187"/>
      <c r="DY39" s="187"/>
      <c r="DZ39" s="187"/>
      <c r="EA39" s="187"/>
      <c r="EB39" s="187"/>
      <c r="EC39" s="187"/>
      <c r="ED39" s="187"/>
      <c r="EE39" s="187"/>
      <c r="EF39" s="187"/>
      <c r="EG39" s="187"/>
      <c r="EH39" s="187"/>
      <c r="EI39" s="187"/>
      <c r="EJ39" s="187"/>
      <c r="EK39" s="187"/>
      <c r="EL39" s="187"/>
      <c r="EM39" s="188"/>
      <c r="EN39" s="211"/>
      <c r="EO39" s="212"/>
      <c r="EP39" s="186" t="s">
        <v>18</v>
      </c>
      <c r="EQ39" s="187"/>
      <c r="ER39" s="187"/>
      <c r="ES39" s="187"/>
      <c r="ET39" s="187"/>
      <c r="EU39" s="187"/>
      <c r="EV39" s="187"/>
      <c r="EW39" s="187"/>
      <c r="EX39" s="187"/>
      <c r="EY39" s="187"/>
      <c r="EZ39" s="187"/>
      <c r="FA39" s="187"/>
      <c r="FB39" s="187"/>
      <c r="FC39" s="187"/>
      <c r="FD39" s="187"/>
      <c r="FE39" s="187"/>
      <c r="FF39" s="187"/>
      <c r="FG39" s="187"/>
      <c r="FH39" s="187"/>
      <c r="FI39" s="187"/>
      <c r="FJ39" s="187"/>
      <c r="FK39" s="187"/>
      <c r="FL39" s="187"/>
      <c r="FM39" s="188"/>
      <c r="FN39" s="211"/>
      <c r="FO39" s="212"/>
      <c r="FP39" s="186" t="s">
        <v>18</v>
      </c>
      <c r="FQ39" s="187"/>
      <c r="FR39" s="187"/>
      <c r="FS39" s="187"/>
      <c r="FT39" s="187"/>
      <c r="FU39" s="187"/>
      <c r="FV39" s="187"/>
      <c r="FW39" s="187"/>
      <c r="FX39" s="187"/>
      <c r="FY39" s="187"/>
      <c r="FZ39" s="187"/>
      <c r="GA39" s="187"/>
      <c r="GB39" s="187"/>
      <c r="GC39" s="187"/>
      <c r="GD39" s="187"/>
      <c r="GE39" s="187"/>
      <c r="GF39" s="187"/>
      <c r="GG39" s="187"/>
      <c r="GH39" s="187"/>
      <c r="GI39" s="187"/>
      <c r="GJ39" s="187"/>
      <c r="GK39" s="187"/>
      <c r="GL39" s="187"/>
      <c r="GM39" s="188"/>
      <c r="GN39" s="14"/>
    </row>
    <row r="40" spans="2:197" ht="8.4499999999999993" customHeight="1" x14ac:dyDescent="0.25">
      <c r="B40" s="13"/>
      <c r="C40" s="104" t="s">
        <v>7</v>
      </c>
      <c r="D40" s="94"/>
      <c r="E40" s="94"/>
      <c r="F40" s="94"/>
      <c r="G40" s="94"/>
      <c r="H40" s="94"/>
      <c r="I40" s="94"/>
      <c r="J40" s="94"/>
      <c r="K40" s="94"/>
      <c r="L40" s="94"/>
      <c r="M40" s="232">
        <f>IF(M39&lt;&gt;"",IF(J38&lt;&gt;"",J38-M39,""),"")</f>
        <v>78.3</v>
      </c>
      <c r="N40" s="97">
        <f>IF(J38&lt;&gt;"",J38-N39,"")</f>
        <v>94</v>
      </c>
      <c r="O40" s="97"/>
      <c r="P40" s="97"/>
      <c r="Q40" s="97"/>
      <c r="R40" s="97"/>
      <c r="S40" s="233" t="s">
        <v>37</v>
      </c>
      <c r="T40" s="103"/>
      <c r="U40" s="88"/>
      <c r="V40" s="130" t="str">
        <f>IF(M39&lt;&gt;"",IF(M40&gt;M6,"↗",IF(M40=M6,"→","↘")),"")</f>
        <v>↘</v>
      </c>
      <c r="W40" s="131"/>
      <c r="X40" s="234">
        <f>IF(M39&lt;&gt;"",(M40/J38)*100,"")</f>
        <v>83.297872340425528</v>
      </c>
      <c r="Y40" s="235"/>
      <c r="Z40" s="235"/>
      <c r="AA40" s="235"/>
      <c r="AB40" s="235"/>
      <c r="AC40" s="235"/>
      <c r="AD40" s="233" t="s">
        <v>38</v>
      </c>
      <c r="AE40" s="103"/>
      <c r="AF40" s="88"/>
      <c r="AG40" s="130" t="str">
        <f>IF(M39&lt;&gt;"",IF(X40&gt;X6,"↗",IF(X40=X6,"→","↘")),"")</f>
        <v>↗</v>
      </c>
      <c r="AH40" s="131"/>
      <c r="AI40" s="90"/>
      <c r="AJ40" s="280"/>
      <c r="AK40" s="280"/>
      <c r="AL40" s="236" t="s">
        <v>29</v>
      </c>
      <c r="AM40" s="236"/>
      <c r="AN40" s="236"/>
      <c r="AO40" s="236"/>
      <c r="AP40" s="236"/>
      <c r="AQ40" s="236"/>
      <c r="AR40" s="237"/>
      <c r="AS40" s="237"/>
      <c r="AT40" s="238">
        <f>IF(AND(AL39&lt;&gt;"",AT39&lt;&gt;""),AT39-AL39,0)</f>
        <v>0</v>
      </c>
      <c r="AU40" s="239"/>
      <c r="AV40" s="239">
        <v>0.41666666666666669</v>
      </c>
      <c r="AW40" s="239"/>
      <c r="AX40" s="239"/>
      <c r="AY40" s="239"/>
      <c r="AZ40" s="239"/>
      <c r="BA40" s="239"/>
      <c r="BC40" s="151" t="s">
        <v>35</v>
      </c>
      <c r="BD40" s="152" t="s">
        <v>3</v>
      </c>
      <c r="BE40" s="152"/>
      <c r="BF40" s="152"/>
      <c r="BG40" s="152"/>
      <c r="BH40" s="112"/>
      <c r="BI40" s="112"/>
      <c r="BJ40" s="113"/>
      <c r="BK40" s="113"/>
      <c r="BL40" s="112"/>
      <c r="BM40" s="112"/>
      <c r="BN40" s="113"/>
      <c r="BO40" s="113"/>
      <c r="BP40" s="112"/>
      <c r="BQ40" s="112"/>
      <c r="BR40" s="113"/>
      <c r="BS40" s="240"/>
      <c r="BT40" s="167" t="str">
        <f>IF(BH40&lt;&gt;"",AVERAGE(BH40:BP40),"")</f>
        <v/>
      </c>
      <c r="BU40" s="164"/>
      <c r="BV40" s="165"/>
      <c r="BW40" s="166"/>
      <c r="BX40" s="241"/>
      <c r="BY40" s="112"/>
      <c r="BZ40" s="113"/>
      <c r="CA40" s="113"/>
      <c r="CB40" s="112"/>
      <c r="CC40" s="112"/>
      <c r="CD40" s="113"/>
      <c r="CE40" s="113"/>
      <c r="CF40" s="112"/>
      <c r="CG40" s="112"/>
      <c r="CH40" s="113"/>
      <c r="CI40" s="113"/>
      <c r="CJ40" s="167" t="str">
        <f>IF(BX40&lt;&gt;"",AVERAGE(BX40:CF40),"")</f>
        <v/>
      </c>
      <c r="CK40" s="164"/>
      <c r="CL40" s="165"/>
      <c r="CM40" s="207"/>
      <c r="CN40" s="244"/>
      <c r="CO40" s="245"/>
      <c r="CP40" s="164" t="str">
        <f>IF(BT40&lt;&gt;"",AVERAGE(BP40,CJ40,GK66,#REF!,#REF!),"")</f>
        <v/>
      </c>
      <c r="CQ40" s="164"/>
      <c r="CR40" s="165"/>
      <c r="CS40" s="165"/>
      <c r="CT40" s="147" t="str">
        <f>IF(CH36&lt;&gt;"",IF(CO40=CO6,"→",IF(CO40&gt;CO6,"↗","↘")),"")</f>
        <v/>
      </c>
      <c r="CU40" s="148"/>
      <c r="CW40" s="249"/>
      <c r="CX40" s="250"/>
      <c r="CY40" s="160" t="s">
        <v>27</v>
      </c>
      <c r="CZ40" s="160"/>
      <c r="DA40" s="160"/>
      <c r="DB40" s="160"/>
      <c r="DC40" s="160"/>
      <c r="DD40" s="201"/>
      <c r="DE40" s="201"/>
      <c r="DF40" s="201"/>
      <c r="DG40" s="208"/>
      <c r="DH40" s="208"/>
      <c r="DI40" s="208"/>
      <c r="DJ40" s="208"/>
      <c r="DK40" s="208"/>
      <c r="DL40" s="208"/>
      <c r="DM40" s="67"/>
      <c r="DN40" s="211"/>
      <c r="DO40" s="212"/>
      <c r="DP40" s="189"/>
      <c r="DQ40" s="190"/>
      <c r="DR40" s="190"/>
      <c r="DS40" s="190"/>
      <c r="DT40" s="190"/>
      <c r="DU40" s="190"/>
      <c r="DV40" s="190"/>
      <c r="DW40" s="190"/>
      <c r="DX40" s="190"/>
      <c r="DY40" s="190"/>
      <c r="DZ40" s="190"/>
      <c r="EA40" s="190"/>
      <c r="EB40" s="190"/>
      <c r="EC40" s="190"/>
      <c r="ED40" s="190"/>
      <c r="EE40" s="190"/>
      <c r="EF40" s="190"/>
      <c r="EG40" s="190"/>
      <c r="EH40" s="190"/>
      <c r="EI40" s="190"/>
      <c r="EJ40" s="190"/>
      <c r="EK40" s="190"/>
      <c r="EL40" s="190"/>
      <c r="EM40" s="191"/>
      <c r="EN40" s="211"/>
      <c r="EO40" s="212"/>
      <c r="EP40" s="189"/>
      <c r="EQ40" s="190"/>
      <c r="ER40" s="190"/>
      <c r="ES40" s="190"/>
      <c r="ET40" s="190"/>
      <c r="EU40" s="190"/>
      <c r="EV40" s="190"/>
      <c r="EW40" s="190"/>
      <c r="EX40" s="190"/>
      <c r="EY40" s="190"/>
      <c r="EZ40" s="190"/>
      <c r="FA40" s="190"/>
      <c r="FB40" s="190"/>
      <c r="FC40" s="190"/>
      <c r="FD40" s="190"/>
      <c r="FE40" s="190"/>
      <c r="FF40" s="190"/>
      <c r="FG40" s="190"/>
      <c r="FH40" s="190"/>
      <c r="FI40" s="190"/>
      <c r="FJ40" s="190"/>
      <c r="FK40" s="190"/>
      <c r="FL40" s="190"/>
      <c r="FM40" s="191"/>
      <c r="FN40" s="211"/>
      <c r="FO40" s="212"/>
      <c r="FP40" s="189" t="s">
        <v>24</v>
      </c>
      <c r="FQ40" s="190"/>
      <c r="FR40" s="190"/>
      <c r="FS40" s="190"/>
      <c r="FT40" s="190"/>
      <c r="FU40" s="190"/>
      <c r="FV40" s="190"/>
      <c r="FW40" s="190"/>
      <c r="FX40" s="190"/>
      <c r="FY40" s="190"/>
      <c r="FZ40" s="190"/>
      <c r="GA40" s="190"/>
      <c r="GB40" s="190"/>
      <c r="GC40" s="190"/>
      <c r="GD40" s="190"/>
      <c r="GE40" s="190"/>
      <c r="GF40" s="190"/>
      <c r="GG40" s="190"/>
      <c r="GH40" s="190"/>
      <c r="GI40" s="190"/>
      <c r="GJ40" s="190"/>
      <c r="GK40" s="190"/>
      <c r="GL40" s="190"/>
      <c r="GM40" s="191"/>
      <c r="GN40" s="14"/>
    </row>
    <row r="41" spans="2:197" ht="8.4499999999999993" customHeight="1" thickBot="1" x14ac:dyDescent="0.3">
      <c r="B41" s="13"/>
      <c r="C41" s="218" t="s">
        <v>1</v>
      </c>
      <c r="D41" s="219"/>
      <c r="E41" s="219"/>
      <c r="F41" s="219"/>
      <c r="G41" s="219"/>
      <c r="H41" s="219"/>
      <c r="I41" s="220">
        <f>IF(J38&lt;&gt;"",J38/(1.92*1.92),"")</f>
        <v>25.499131944444446</v>
      </c>
      <c r="J41" s="221"/>
      <c r="K41" s="221"/>
      <c r="L41" s="221"/>
      <c r="M41" s="221"/>
      <c r="N41" s="91"/>
      <c r="O41" s="130" t="str">
        <f>IF(J38&lt;&gt;"",IF(I41&gt;I7,"↗",IF(I41=I7,"→","↘")),"")</f>
        <v>↘</v>
      </c>
      <c r="P41" s="130"/>
      <c r="Q41" s="50"/>
      <c r="R41" s="50"/>
      <c r="S41" s="218" t="s">
        <v>46</v>
      </c>
      <c r="T41" s="219"/>
      <c r="U41" s="219"/>
      <c r="V41" s="219"/>
      <c r="W41" s="219"/>
      <c r="X41" s="219"/>
      <c r="Y41" s="220">
        <f>IF(J38&lt;&gt;"",(1.2*I41)+(0.23*(YEAR(C36-Renseignements!B$4)-1900))-(10.8*Renseignements!B$6)-5.4,"")</f>
        <v>24.288958333333333</v>
      </c>
      <c r="Z41" s="221"/>
      <c r="AA41" s="221"/>
      <c r="AB41" s="221"/>
      <c r="AC41" s="221"/>
      <c r="AD41" s="91"/>
      <c r="AE41" s="130" t="str">
        <f>IF(J38&lt;&gt;"",IF(Y41&gt;Y7,"↗",IF(Y41=Y7,"→","↘")),"")</f>
        <v>↘</v>
      </c>
      <c r="AF41" s="130"/>
      <c r="AG41" s="48"/>
      <c r="AH41" s="49"/>
      <c r="AI41" s="35"/>
      <c r="AJ41" s="280"/>
      <c r="AK41" s="280"/>
      <c r="AL41" s="222" t="s">
        <v>60</v>
      </c>
      <c r="AM41" s="223"/>
      <c r="AN41" s="223"/>
      <c r="AO41" s="223"/>
      <c r="AP41" s="223"/>
      <c r="AQ41" s="223"/>
      <c r="AR41" s="224"/>
      <c r="AS41" s="224"/>
      <c r="AT41" s="125">
        <f>IF(BR36&lt;&gt;"",AV36+AT40,"")</f>
        <v>0.44374999999999998</v>
      </c>
      <c r="AU41" s="225"/>
      <c r="AV41" s="225">
        <v>0.41666666666666669</v>
      </c>
      <c r="AW41" s="225"/>
      <c r="AX41" s="225"/>
      <c r="AY41" s="225"/>
      <c r="AZ41" s="225"/>
      <c r="BA41" s="225"/>
      <c r="BC41" s="151" t="s">
        <v>36</v>
      </c>
      <c r="BD41" s="152" t="s">
        <v>13</v>
      </c>
      <c r="BE41" s="152"/>
      <c r="BF41" s="152"/>
      <c r="BG41" s="152"/>
      <c r="BH41" s="112"/>
      <c r="BI41" s="112"/>
      <c r="BJ41" s="113"/>
      <c r="BK41" s="113"/>
      <c r="BL41" s="112"/>
      <c r="BM41" s="112"/>
      <c r="BN41" s="113"/>
      <c r="BO41" s="113"/>
      <c r="BP41" s="162"/>
      <c r="BQ41" s="162"/>
      <c r="BR41" s="163"/>
      <c r="BS41" s="226"/>
      <c r="BT41" s="227">
        <f>IF(BR36&lt;&gt;"",SUM(BH41:BS41),0)</f>
        <v>0</v>
      </c>
      <c r="BU41" s="228"/>
      <c r="BV41" s="228"/>
      <c r="BW41" s="229"/>
      <c r="BX41" s="230"/>
      <c r="BY41" s="162"/>
      <c r="BZ41" s="163"/>
      <c r="CA41" s="163"/>
      <c r="CB41" s="162"/>
      <c r="CC41" s="162"/>
      <c r="CD41" s="163"/>
      <c r="CE41" s="163"/>
      <c r="CF41" s="162"/>
      <c r="CG41" s="162"/>
      <c r="CH41" s="163"/>
      <c r="CI41" s="163"/>
      <c r="CJ41" s="227">
        <f>IF(CH36&lt;&gt;"",SUM(BX41:CI41),0)</f>
        <v>0</v>
      </c>
      <c r="CK41" s="228"/>
      <c r="CL41" s="228"/>
      <c r="CM41" s="228"/>
      <c r="CN41" s="246"/>
      <c r="CO41" s="247"/>
      <c r="CP41" s="158">
        <f>IF(BP41&lt;&gt;"",SUM(BT41,CJ41,GK67,#REF!,#REF!),0)</f>
        <v>0</v>
      </c>
      <c r="CQ41" s="159"/>
      <c r="CR41" s="159"/>
      <c r="CS41" s="231"/>
      <c r="CT41" s="147" t="str">
        <f>IF(CH36&lt;&gt;"",IF(CO41=CO7,"→",IF(CO41&gt;CO7,"↗","↘")),"")</f>
        <v/>
      </c>
      <c r="CU41" s="148"/>
      <c r="CW41" s="249"/>
      <c r="CX41" s="250"/>
      <c r="CY41" s="160" t="s">
        <v>62</v>
      </c>
      <c r="CZ41" s="201"/>
      <c r="DA41" s="201"/>
      <c r="DB41" s="201"/>
      <c r="DC41" s="201"/>
      <c r="DD41" s="201"/>
      <c r="DE41" s="201"/>
      <c r="DF41" s="201"/>
      <c r="DG41" s="192"/>
      <c r="DH41" s="192"/>
      <c r="DI41" s="192"/>
      <c r="DJ41" s="192"/>
      <c r="DK41" s="192"/>
      <c r="DL41" s="192"/>
      <c r="DM41" s="67"/>
      <c r="DN41" s="211"/>
      <c r="DO41" s="212"/>
      <c r="DP41" s="186"/>
      <c r="DQ41" s="193"/>
      <c r="DR41" s="193"/>
      <c r="DS41" s="193"/>
      <c r="DT41" s="193"/>
      <c r="DU41" s="193"/>
      <c r="DV41" s="193"/>
      <c r="DW41" s="193"/>
      <c r="DX41" s="193"/>
      <c r="DY41" s="193"/>
      <c r="DZ41" s="193"/>
      <c r="EA41" s="193"/>
      <c r="EB41" s="193"/>
      <c r="EC41" s="193"/>
      <c r="ED41" s="193"/>
      <c r="EE41" s="193"/>
      <c r="EF41" s="193"/>
      <c r="EG41" s="193"/>
      <c r="EH41" s="193"/>
      <c r="EI41" s="193"/>
      <c r="EJ41" s="193"/>
      <c r="EK41" s="193"/>
      <c r="EL41" s="193"/>
      <c r="EM41" s="194"/>
      <c r="EN41" s="211"/>
      <c r="EO41" s="212"/>
      <c r="EP41" s="186"/>
      <c r="EQ41" s="187"/>
      <c r="ER41" s="187"/>
      <c r="ES41" s="187"/>
      <c r="ET41" s="187"/>
      <c r="EU41" s="187"/>
      <c r="EV41" s="187"/>
      <c r="EW41" s="187"/>
      <c r="EX41" s="187"/>
      <c r="EY41" s="187"/>
      <c r="EZ41" s="187"/>
      <c r="FA41" s="187"/>
      <c r="FB41" s="187"/>
      <c r="FC41" s="187"/>
      <c r="FD41" s="187"/>
      <c r="FE41" s="187"/>
      <c r="FF41" s="187"/>
      <c r="FG41" s="187"/>
      <c r="FH41" s="187"/>
      <c r="FI41" s="187"/>
      <c r="FJ41" s="187"/>
      <c r="FK41" s="187"/>
      <c r="FL41" s="187"/>
      <c r="FM41" s="188"/>
      <c r="FN41" s="211"/>
      <c r="FO41" s="212"/>
      <c r="FP41" s="186" t="s">
        <v>18</v>
      </c>
      <c r="FQ41" s="187"/>
      <c r="FR41" s="187"/>
      <c r="FS41" s="187"/>
      <c r="FT41" s="187"/>
      <c r="FU41" s="187"/>
      <c r="FV41" s="187"/>
      <c r="FW41" s="187"/>
      <c r="FX41" s="187"/>
      <c r="FY41" s="187"/>
      <c r="FZ41" s="187"/>
      <c r="GA41" s="187"/>
      <c r="GB41" s="187"/>
      <c r="GC41" s="187"/>
      <c r="GD41" s="187"/>
      <c r="GE41" s="187"/>
      <c r="GF41" s="187"/>
      <c r="GG41" s="187"/>
      <c r="GH41" s="187"/>
      <c r="GI41" s="187"/>
      <c r="GJ41" s="187"/>
      <c r="GK41" s="187"/>
      <c r="GL41" s="187"/>
      <c r="GM41" s="188"/>
      <c r="GN41" s="14"/>
    </row>
    <row r="42" spans="2:197" ht="8.4499999999999993" customHeight="1" thickTop="1" x14ac:dyDescent="0.25">
      <c r="B42" s="13"/>
      <c r="C42" s="290" t="s">
        <v>84</v>
      </c>
      <c r="D42" s="291"/>
      <c r="E42" s="291"/>
      <c r="F42" s="291"/>
      <c r="G42" s="291"/>
      <c r="H42" s="291"/>
      <c r="I42" s="291"/>
      <c r="J42" s="291"/>
      <c r="K42" s="291"/>
      <c r="L42" s="291"/>
      <c r="M42" s="292"/>
      <c r="N42" s="292"/>
      <c r="O42" s="292"/>
      <c r="P42" s="292"/>
      <c r="Q42" s="292"/>
      <c r="R42" s="292"/>
      <c r="S42" s="292"/>
      <c r="T42" s="292"/>
      <c r="U42" s="292"/>
      <c r="V42" s="292"/>
      <c r="W42" s="292"/>
      <c r="X42" s="293"/>
      <c r="Y42" s="294">
        <f>Y8</f>
        <v>40624</v>
      </c>
      <c r="Z42" s="102"/>
      <c r="AA42" s="102"/>
      <c r="AB42" s="102"/>
      <c r="AC42" s="102"/>
      <c r="AD42" s="102"/>
      <c r="AE42" s="102"/>
      <c r="AF42" s="102"/>
      <c r="AG42" s="102"/>
      <c r="AH42" s="102"/>
      <c r="AI42" s="304" t="str">
        <f>IF((Y43-C36)=1,"Attention, contrôle TP/INR demain",IF((Y43-C36)=0,"Attention, contrôle TP/INR aujourd'hui",IF((Y43-C36)&lt;0,"Attention, date de contrôle TP/INR dépassée de "&amp;-(Y43-C36)&amp;" jour(s)","")))</f>
        <v>Attention, date de contrôle TP/INR dépassée de 21 jour(s)</v>
      </c>
      <c r="AJ42" s="305"/>
      <c r="AK42" s="305"/>
      <c r="AL42" s="305"/>
      <c r="AM42" s="305"/>
      <c r="AN42" s="305"/>
      <c r="AO42" s="305"/>
      <c r="AP42" s="305"/>
      <c r="AQ42" s="305"/>
      <c r="AR42" s="305"/>
      <c r="AS42" s="305"/>
      <c r="AT42" s="305"/>
      <c r="AU42" s="305"/>
      <c r="AV42" s="305"/>
      <c r="AW42" s="305"/>
      <c r="AX42" s="305"/>
      <c r="AY42" s="305"/>
      <c r="AZ42" s="305"/>
      <c r="BA42" s="305"/>
      <c r="BB42" s="305"/>
      <c r="BC42" s="305"/>
      <c r="BD42" s="305"/>
      <c r="BE42" s="305"/>
      <c r="BF42" s="305"/>
      <c r="BG42" s="305"/>
      <c r="BH42" s="305"/>
      <c r="BI42" s="305"/>
      <c r="BJ42" s="305"/>
      <c r="BK42" s="305"/>
      <c r="BL42" s="305"/>
      <c r="BM42" s="305"/>
      <c r="BN42" s="305"/>
      <c r="BO42" s="90"/>
      <c r="BP42" s="195" t="s">
        <v>75</v>
      </c>
      <c r="BQ42" s="196"/>
      <c r="BR42" s="196"/>
      <c r="BS42" s="196"/>
      <c r="BT42" s="196"/>
      <c r="BU42" s="196"/>
      <c r="BV42" s="196"/>
      <c r="BW42" s="196"/>
      <c r="BX42" s="196"/>
      <c r="BY42" s="196"/>
      <c r="BZ42" s="196"/>
      <c r="CA42" s="196"/>
      <c r="CB42" s="196"/>
      <c r="CC42" s="196"/>
      <c r="CD42" s="196"/>
      <c r="CE42" s="196"/>
      <c r="CF42" s="196"/>
      <c r="CG42" s="196"/>
      <c r="CH42" s="196"/>
      <c r="CI42" s="196"/>
      <c r="CJ42" s="196"/>
      <c r="CK42" s="196"/>
      <c r="CL42" s="196"/>
      <c r="CM42" s="197"/>
      <c r="CN42" s="198" t="e">
        <f>SUM(DG42,GJ54,#REF!,#REF!)</f>
        <v>#REF!</v>
      </c>
      <c r="CO42" s="199"/>
      <c r="CP42" s="199"/>
      <c r="CQ42" s="199"/>
      <c r="CR42" s="199"/>
      <c r="CS42" s="200"/>
      <c r="CT42" s="147" t="str">
        <f>IF(CH36&lt;&gt;"",IF(CO42=CO8,"→",IF(CO42&gt;CO8,"↗","↘")),"")</f>
        <v/>
      </c>
      <c r="CU42" s="148"/>
      <c r="CW42" s="251"/>
      <c r="CX42" s="252"/>
      <c r="CY42" s="160" t="s">
        <v>73</v>
      </c>
      <c r="CZ42" s="201"/>
      <c r="DA42" s="201"/>
      <c r="DB42" s="201"/>
      <c r="DC42" s="201"/>
      <c r="DD42" s="201"/>
      <c r="DE42" s="201"/>
      <c r="DF42" s="201"/>
      <c r="DG42" s="192"/>
      <c r="DH42" s="192"/>
      <c r="DI42" s="192"/>
      <c r="DJ42" s="192"/>
      <c r="DK42" s="192"/>
      <c r="DL42" s="192"/>
      <c r="DM42" s="67"/>
      <c r="DN42" s="211"/>
      <c r="DO42" s="212"/>
      <c r="DP42" s="189" t="s">
        <v>71</v>
      </c>
      <c r="DQ42" s="190"/>
      <c r="DR42" s="190"/>
      <c r="DS42" s="190"/>
      <c r="DT42" s="190"/>
      <c r="DU42" s="190"/>
      <c r="DV42" s="190"/>
      <c r="DW42" s="190"/>
      <c r="DX42" s="190"/>
      <c r="DY42" s="190"/>
      <c r="DZ42" s="190"/>
      <c r="EA42" s="190"/>
      <c r="EB42" s="190"/>
      <c r="EC42" s="190"/>
      <c r="ED42" s="190"/>
      <c r="EE42" s="190"/>
      <c r="EF42" s="190"/>
      <c r="EG42" s="190"/>
      <c r="EH42" s="190"/>
      <c r="EI42" s="190"/>
      <c r="EJ42" s="190"/>
      <c r="EK42" s="190"/>
      <c r="EL42" s="190"/>
      <c r="EM42" s="191"/>
      <c r="EN42" s="211"/>
      <c r="EO42" s="212"/>
      <c r="EP42" s="189"/>
      <c r="EQ42" s="190"/>
      <c r="ER42" s="190"/>
      <c r="ES42" s="190"/>
      <c r="ET42" s="190"/>
      <c r="EU42" s="190"/>
      <c r="EV42" s="190"/>
      <c r="EW42" s="190"/>
      <c r="EX42" s="190"/>
      <c r="EY42" s="190"/>
      <c r="EZ42" s="190"/>
      <c r="FA42" s="190"/>
      <c r="FB42" s="190"/>
      <c r="FC42" s="190"/>
      <c r="FD42" s="190"/>
      <c r="FE42" s="190"/>
      <c r="FF42" s="190"/>
      <c r="FG42" s="190"/>
      <c r="FH42" s="190"/>
      <c r="FI42" s="190"/>
      <c r="FJ42" s="190"/>
      <c r="FK42" s="190"/>
      <c r="FL42" s="190"/>
      <c r="FM42" s="191"/>
      <c r="FN42" s="211"/>
      <c r="FO42" s="212"/>
      <c r="FP42" s="189" t="s">
        <v>71</v>
      </c>
      <c r="FQ42" s="190"/>
      <c r="FR42" s="190"/>
      <c r="FS42" s="190"/>
      <c r="FT42" s="190"/>
      <c r="FU42" s="190"/>
      <c r="FV42" s="190"/>
      <c r="FW42" s="190"/>
      <c r="FX42" s="190"/>
      <c r="FY42" s="190"/>
      <c r="FZ42" s="190"/>
      <c r="GA42" s="190"/>
      <c r="GB42" s="190"/>
      <c r="GC42" s="190"/>
      <c r="GD42" s="190"/>
      <c r="GE42" s="190"/>
      <c r="GF42" s="190"/>
      <c r="GG42" s="190"/>
      <c r="GH42" s="190"/>
      <c r="GI42" s="190"/>
      <c r="GJ42" s="190"/>
      <c r="GK42" s="190"/>
      <c r="GL42" s="190"/>
      <c r="GM42" s="191"/>
      <c r="GN42" s="14"/>
    </row>
    <row r="43" spans="2:197" ht="8.4499999999999993" customHeight="1" thickBot="1" x14ac:dyDescent="0.3">
      <c r="B43" s="13"/>
      <c r="C43" s="98" t="s">
        <v>86</v>
      </c>
      <c r="D43" s="94"/>
      <c r="E43" s="94"/>
      <c r="F43" s="94"/>
      <c r="G43" s="94"/>
      <c r="H43" s="289"/>
      <c r="I43" s="289"/>
      <c r="J43" s="302">
        <f>C36-Y42</f>
        <v>35</v>
      </c>
      <c r="K43" s="103"/>
      <c r="L43" s="103"/>
      <c r="M43" s="303" t="s">
        <v>91</v>
      </c>
      <c r="N43" s="273"/>
      <c r="O43" s="295" t="s">
        <v>85</v>
      </c>
      <c r="P43" s="103"/>
      <c r="Q43" s="103"/>
      <c r="R43" s="103"/>
      <c r="S43" s="103"/>
      <c r="T43" s="103"/>
      <c r="U43" s="103"/>
      <c r="V43" s="103"/>
      <c r="W43" s="103"/>
      <c r="X43" s="103"/>
      <c r="Y43" s="294">
        <f>Y42+Y44</f>
        <v>40638</v>
      </c>
      <c r="Z43" s="102"/>
      <c r="AA43" s="102"/>
      <c r="AB43" s="102"/>
      <c r="AC43" s="102"/>
      <c r="AD43" s="102"/>
      <c r="AE43" s="102"/>
      <c r="AF43" s="102"/>
      <c r="AG43" s="102"/>
      <c r="AH43" s="102"/>
      <c r="AI43" s="306"/>
      <c r="AJ43" s="305"/>
      <c r="AK43" s="305"/>
      <c r="AL43" s="305"/>
      <c r="AM43" s="305"/>
      <c r="AN43" s="305"/>
      <c r="AO43" s="305"/>
      <c r="AP43" s="305"/>
      <c r="AQ43" s="305"/>
      <c r="AR43" s="305"/>
      <c r="AS43" s="305"/>
      <c r="AT43" s="305"/>
      <c r="AU43" s="305"/>
      <c r="AV43" s="305"/>
      <c r="AW43" s="305"/>
      <c r="AX43" s="305"/>
      <c r="AY43" s="305"/>
      <c r="AZ43" s="305"/>
      <c r="BA43" s="305"/>
      <c r="BB43" s="305"/>
      <c r="BC43" s="305"/>
      <c r="BD43" s="305"/>
      <c r="BE43" s="305"/>
      <c r="BF43" s="305"/>
      <c r="BG43" s="305"/>
      <c r="BH43" s="305"/>
      <c r="BI43" s="305"/>
      <c r="BJ43" s="305"/>
      <c r="BK43" s="305"/>
      <c r="BL43" s="305"/>
      <c r="BM43" s="305"/>
      <c r="BN43" s="305"/>
      <c r="BO43" s="90"/>
      <c r="BP43" s="202" t="s">
        <v>76</v>
      </c>
      <c r="BQ43" s="203"/>
      <c r="BR43" s="203"/>
      <c r="BS43" s="203"/>
      <c r="BT43" s="203"/>
      <c r="BU43" s="203"/>
      <c r="BV43" s="203"/>
      <c r="BW43" s="203"/>
      <c r="BX43" s="203"/>
      <c r="BY43" s="203"/>
      <c r="BZ43" s="203"/>
      <c r="CA43" s="203"/>
      <c r="CB43" s="203"/>
      <c r="CC43" s="203"/>
      <c r="CD43" s="203"/>
      <c r="CE43" s="203"/>
      <c r="CF43" s="203"/>
      <c r="CG43" s="203"/>
      <c r="CH43" s="203"/>
      <c r="CI43" s="203"/>
      <c r="CJ43" s="203"/>
      <c r="CK43" s="203"/>
      <c r="CL43" s="203"/>
      <c r="CM43" s="204"/>
      <c r="CN43" s="205" t="e">
        <f>SUM(DG38,CC45,#REF!,#REF!)</f>
        <v>#REF!</v>
      </c>
      <c r="CO43" s="206"/>
      <c r="CP43" s="206"/>
      <c r="CQ43" s="206"/>
      <c r="CR43" s="203"/>
      <c r="CS43" s="204"/>
      <c r="CT43" s="149" t="str">
        <f>IF(CH36&lt;&gt;"",IF(CO43=CO9,"→",IF(CO43&gt;CO9,"↗","↘")),"")</f>
        <v/>
      </c>
      <c r="CU43" s="150"/>
      <c r="CV43" s="90"/>
      <c r="CW43" s="90"/>
      <c r="CX43" s="90"/>
      <c r="CY43" s="90"/>
      <c r="CZ43" s="90"/>
      <c r="DA43" s="90"/>
      <c r="DB43" s="90"/>
      <c r="DC43" s="90"/>
      <c r="DD43" s="90"/>
      <c r="DE43" s="90"/>
      <c r="DF43" s="90"/>
      <c r="DG43" s="90"/>
      <c r="DH43" s="90"/>
      <c r="DI43" s="90"/>
      <c r="DJ43" s="90"/>
      <c r="DK43" s="90"/>
      <c r="DM43" s="67"/>
      <c r="DN43" s="211"/>
      <c r="DO43" s="212"/>
      <c r="DP43" s="186" t="s">
        <v>70</v>
      </c>
      <c r="DQ43" s="187"/>
      <c r="DR43" s="187"/>
      <c r="DS43" s="187"/>
      <c r="DT43" s="187"/>
      <c r="DU43" s="187"/>
      <c r="DV43" s="187"/>
      <c r="DW43" s="187"/>
      <c r="DX43" s="187"/>
      <c r="DY43" s="187"/>
      <c r="DZ43" s="187"/>
      <c r="EA43" s="187"/>
      <c r="EB43" s="187"/>
      <c r="EC43" s="187"/>
      <c r="ED43" s="187"/>
      <c r="EE43" s="187"/>
      <c r="EF43" s="187"/>
      <c r="EG43" s="187"/>
      <c r="EH43" s="187"/>
      <c r="EI43" s="187"/>
      <c r="EJ43" s="187"/>
      <c r="EK43" s="187"/>
      <c r="EL43" s="187"/>
      <c r="EM43" s="188"/>
      <c r="EN43" s="211"/>
      <c r="EO43" s="212"/>
      <c r="EP43" s="186"/>
      <c r="EQ43" s="187"/>
      <c r="ER43" s="187"/>
      <c r="ES43" s="187"/>
      <c r="ET43" s="187"/>
      <c r="EU43" s="187"/>
      <c r="EV43" s="187"/>
      <c r="EW43" s="187"/>
      <c r="EX43" s="187"/>
      <c r="EY43" s="187"/>
      <c r="EZ43" s="187"/>
      <c r="FA43" s="187"/>
      <c r="FB43" s="187"/>
      <c r="FC43" s="187"/>
      <c r="FD43" s="187"/>
      <c r="FE43" s="187"/>
      <c r="FF43" s="187"/>
      <c r="FG43" s="187"/>
      <c r="FH43" s="187"/>
      <c r="FI43" s="187"/>
      <c r="FJ43" s="187"/>
      <c r="FK43" s="187"/>
      <c r="FL43" s="187"/>
      <c r="FM43" s="188"/>
      <c r="FN43" s="211"/>
      <c r="FO43" s="212"/>
      <c r="FP43" s="186" t="s">
        <v>70</v>
      </c>
      <c r="FQ43" s="187"/>
      <c r="FR43" s="187"/>
      <c r="FS43" s="187"/>
      <c r="FT43" s="187"/>
      <c r="FU43" s="187"/>
      <c r="FV43" s="187"/>
      <c r="FW43" s="187"/>
      <c r="FX43" s="187"/>
      <c r="FY43" s="187"/>
      <c r="FZ43" s="187"/>
      <c r="GA43" s="187"/>
      <c r="GB43" s="187"/>
      <c r="GC43" s="187"/>
      <c r="GD43" s="187"/>
      <c r="GE43" s="187"/>
      <c r="GF43" s="187"/>
      <c r="GG43" s="187"/>
      <c r="GH43" s="187"/>
      <c r="GI43" s="187"/>
      <c r="GJ43" s="187"/>
      <c r="GK43" s="187"/>
      <c r="GL43" s="187"/>
      <c r="GM43" s="188"/>
      <c r="GN43" s="14"/>
    </row>
    <row r="44" spans="2:197" ht="8.4499999999999993" customHeight="1" thickTop="1" x14ac:dyDescent="0.25">
      <c r="B44" s="13"/>
      <c r="C44" s="296" t="s">
        <v>90</v>
      </c>
      <c r="D44" s="297"/>
      <c r="E44" s="297"/>
      <c r="F44" s="297"/>
      <c r="G44" s="297"/>
      <c r="H44" s="297"/>
      <c r="I44" s="297"/>
      <c r="J44" s="297"/>
      <c r="K44" s="297"/>
      <c r="L44" s="297"/>
      <c r="M44" s="298"/>
      <c r="N44" s="298"/>
      <c r="O44" s="298"/>
      <c r="P44" s="298"/>
      <c r="Q44" s="298"/>
      <c r="R44" s="298"/>
      <c r="S44" s="298"/>
      <c r="T44" s="298"/>
      <c r="U44" s="298"/>
      <c r="V44" s="298"/>
      <c r="W44" s="298"/>
      <c r="X44" s="298"/>
      <c r="Y44" s="299">
        <v>14</v>
      </c>
      <c r="Z44" s="300"/>
      <c r="AA44" s="300"/>
      <c r="AB44" s="300"/>
      <c r="AC44" s="300"/>
      <c r="AD44" s="301" t="s">
        <v>89</v>
      </c>
      <c r="AE44" s="95"/>
      <c r="AF44" s="95"/>
      <c r="AG44" s="95"/>
      <c r="AH44" s="96"/>
      <c r="AI44" s="306"/>
      <c r="AJ44" s="305"/>
      <c r="AK44" s="305"/>
      <c r="AL44" s="305"/>
      <c r="AM44" s="305"/>
      <c r="AN44" s="305"/>
      <c r="AO44" s="305"/>
      <c r="AP44" s="305"/>
      <c r="AQ44" s="305"/>
      <c r="AR44" s="305"/>
      <c r="AS44" s="305"/>
      <c r="AT44" s="305"/>
      <c r="AU44" s="305"/>
      <c r="AV44" s="305"/>
      <c r="AW44" s="305"/>
      <c r="AX44" s="305"/>
      <c r="AY44" s="305"/>
      <c r="AZ44" s="305"/>
      <c r="BA44" s="305"/>
      <c r="BB44" s="305"/>
      <c r="BC44" s="305"/>
      <c r="BD44" s="305"/>
      <c r="BE44" s="305"/>
      <c r="BF44" s="305"/>
      <c r="BG44" s="305"/>
      <c r="BH44" s="305"/>
      <c r="BI44" s="305"/>
      <c r="BJ44" s="305"/>
      <c r="BK44" s="305"/>
      <c r="BL44" s="305"/>
      <c r="BM44" s="305"/>
      <c r="BN44" s="305"/>
      <c r="BO44" s="90"/>
      <c r="BP44" s="90"/>
      <c r="BQ44" s="90"/>
      <c r="BR44" s="90"/>
      <c r="BS44" s="90"/>
      <c r="BT44" s="90"/>
      <c r="BU44" s="90"/>
      <c r="BV44" s="90"/>
      <c r="BW44" s="90"/>
      <c r="BX44" s="90"/>
      <c r="BY44" s="90"/>
      <c r="BZ44" s="90"/>
      <c r="CA44" s="90"/>
      <c r="CB44" s="90"/>
      <c r="CC44" s="90"/>
      <c r="CD44" s="90"/>
      <c r="CE44" s="90"/>
      <c r="CF44" s="90"/>
      <c r="CG44" s="90"/>
      <c r="CH44" s="90"/>
      <c r="CI44" s="90"/>
      <c r="CJ44" s="90"/>
      <c r="CK44" s="90"/>
      <c r="CL44" s="90"/>
      <c r="CM44" s="90"/>
      <c r="CN44" s="90"/>
      <c r="CO44" s="90"/>
      <c r="CP44" s="90"/>
      <c r="CQ44" s="90"/>
      <c r="CR44" s="90"/>
      <c r="CS44" s="90"/>
      <c r="CT44" s="90"/>
      <c r="CU44" s="90"/>
      <c r="CV44" s="90"/>
      <c r="CW44" s="90"/>
      <c r="CX44" s="90"/>
      <c r="CY44" s="90"/>
      <c r="CZ44" s="90"/>
      <c r="DA44" s="90"/>
      <c r="DB44" s="90"/>
      <c r="DC44" s="90"/>
      <c r="DD44" s="90"/>
      <c r="DE44" s="90"/>
      <c r="DF44" s="90"/>
      <c r="DG44" s="90"/>
      <c r="DH44" s="90"/>
      <c r="DI44" s="90"/>
      <c r="DJ44" s="90"/>
      <c r="DK44" s="90"/>
      <c r="DL44" s="90"/>
      <c r="DM44" s="90"/>
      <c r="DN44" s="211"/>
      <c r="DO44" s="212"/>
      <c r="DP44" s="189" t="s">
        <v>72</v>
      </c>
      <c r="DQ44" s="190"/>
      <c r="DR44" s="190"/>
      <c r="DS44" s="190"/>
      <c r="DT44" s="190"/>
      <c r="DU44" s="190"/>
      <c r="DV44" s="190"/>
      <c r="DW44" s="190"/>
      <c r="DX44" s="190"/>
      <c r="DY44" s="190"/>
      <c r="DZ44" s="190"/>
      <c r="EA44" s="190"/>
      <c r="EB44" s="190"/>
      <c r="EC44" s="190"/>
      <c r="ED44" s="190"/>
      <c r="EE44" s="190"/>
      <c r="EF44" s="190"/>
      <c r="EG44" s="190"/>
      <c r="EH44" s="190"/>
      <c r="EI44" s="190"/>
      <c r="EJ44" s="190"/>
      <c r="EK44" s="190"/>
      <c r="EL44" s="190"/>
      <c r="EM44" s="191"/>
      <c r="EN44" s="211"/>
      <c r="EO44" s="212"/>
      <c r="EP44" s="189"/>
      <c r="EQ44" s="190"/>
      <c r="ER44" s="190"/>
      <c r="ES44" s="190"/>
      <c r="ET44" s="190"/>
      <c r="EU44" s="190"/>
      <c r="EV44" s="190"/>
      <c r="EW44" s="190"/>
      <c r="EX44" s="190"/>
      <c r="EY44" s="190"/>
      <c r="EZ44" s="190"/>
      <c r="FA44" s="190"/>
      <c r="FB44" s="190"/>
      <c r="FC44" s="190"/>
      <c r="FD44" s="190"/>
      <c r="FE44" s="190"/>
      <c r="FF44" s="190"/>
      <c r="FG44" s="190"/>
      <c r="FH44" s="190"/>
      <c r="FI44" s="190"/>
      <c r="FJ44" s="190"/>
      <c r="FK44" s="190"/>
      <c r="FL44" s="190"/>
      <c r="FM44" s="191"/>
      <c r="FN44" s="211"/>
      <c r="FO44" s="212"/>
      <c r="FP44" s="189" t="s">
        <v>72</v>
      </c>
      <c r="FQ44" s="190"/>
      <c r="FR44" s="190"/>
      <c r="FS44" s="190"/>
      <c r="FT44" s="190"/>
      <c r="FU44" s="190"/>
      <c r="FV44" s="190"/>
      <c r="FW44" s="190"/>
      <c r="FX44" s="190"/>
      <c r="FY44" s="190"/>
      <c r="FZ44" s="190"/>
      <c r="GA44" s="190"/>
      <c r="GB44" s="190"/>
      <c r="GC44" s="190"/>
      <c r="GD44" s="190"/>
      <c r="GE44" s="190"/>
      <c r="GF44" s="190"/>
      <c r="GG44" s="190"/>
      <c r="GH44" s="190"/>
      <c r="GI44" s="190"/>
      <c r="GJ44" s="190"/>
      <c r="GK44" s="190"/>
      <c r="GL44" s="190"/>
      <c r="GM44" s="191"/>
      <c r="GN44" s="14"/>
    </row>
    <row r="45" spans="2:197" s="40" customFormat="1" ht="8.4499999999999993" customHeight="1" x14ac:dyDescent="0.25">
      <c r="B45" s="37"/>
      <c r="C45" s="38" t="s">
        <v>4</v>
      </c>
      <c r="D45" s="39"/>
      <c r="E45" s="39"/>
      <c r="G45" s="39"/>
      <c r="H45" s="39"/>
      <c r="J45" s="39"/>
      <c r="K45" s="39"/>
      <c r="L45" s="39"/>
      <c r="M45" s="39"/>
      <c r="N45" s="39"/>
      <c r="O45" s="39"/>
      <c r="P45" s="39"/>
      <c r="Q45" s="39"/>
      <c r="R45" s="39"/>
      <c r="S45" s="39"/>
      <c r="T45" s="39"/>
      <c r="U45" s="39"/>
      <c r="V45" s="39"/>
      <c r="W45" s="41"/>
      <c r="X45" s="41"/>
      <c r="Y45" s="41"/>
      <c r="Z45" s="41"/>
      <c r="AA45" s="41"/>
      <c r="AB45" s="41"/>
      <c r="AC45" s="41"/>
      <c r="AD45" s="41"/>
      <c r="AE45" s="41"/>
      <c r="AF45" s="42"/>
      <c r="AH45" s="43"/>
      <c r="AI45" s="39"/>
      <c r="AJ45" s="39"/>
      <c r="AK45" s="39"/>
      <c r="AL45" s="39"/>
      <c r="AM45" s="39"/>
      <c r="AN45" s="39"/>
      <c r="AO45" s="39"/>
      <c r="AP45" s="39"/>
      <c r="AQ45" s="39"/>
      <c r="AR45" s="39"/>
      <c r="AS45" s="39"/>
      <c r="AT45" s="39"/>
      <c r="AU45" s="39"/>
      <c r="AV45" s="39"/>
      <c r="AW45" s="39"/>
      <c r="AZ45" s="184">
        <v>100</v>
      </c>
      <c r="BA45" s="123"/>
      <c r="BB45" s="123"/>
      <c r="BC45" s="123"/>
      <c r="BD45" s="115"/>
      <c r="BE45" s="44" t="s">
        <v>30</v>
      </c>
      <c r="BG45" s="39"/>
      <c r="BH45" s="39"/>
      <c r="BI45" s="39"/>
      <c r="BJ45" s="39"/>
      <c r="BK45" s="39"/>
      <c r="BL45" s="184">
        <v>60</v>
      </c>
      <c r="BM45" s="123"/>
      <c r="BN45" s="123"/>
      <c r="BO45" s="123"/>
      <c r="BP45" s="44" t="s">
        <v>31</v>
      </c>
      <c r="BQ45" s="39"/>
      <c r="BR45" s="39"/>
      <c r="BS45" s="39"/>
      <c r="BT45" s="39"/>
      <c r="BU45" s="44" t="s">
        <v>66</v>
      </c>
      <c r="BV45" s="39"/>
      <c r="BW45" s="41"/>
      <c r="BX45" s="42"/>
      <c r="BY45" s="39"/>
      <c r="BZ45" s="39"/>
      <c r="CA45" s="39"/>
      <c r="CB45" s="39"/>
      <c r="CC45" s="156" t="str">
        <f>IF(F63&lt;&gt;"",(90-COUNTBLANK(H54:GE54)/2)*(1/(24*60)),"")</f>
        <v/>
      </c>
      <c r="CD45" s="157"/>
      <c r="CE45" s="157"/>
      <c r="CF45" s="157"/>
      <c r="CG45" s="115"/>
      <c r="CH45" s="115"/>
      <c r="CI45" s="44" t="s">
        <v>67</v>
      </c>
      <c r="CJ45" s="39"/>
      <c r="CK45" s="39"/>
      <c r="CL45" s="39"/>
      <c r="CM45" s="39"/>
      <c r="CN45" s="39"/>
      <c r="CP45" s="39"/>
      <c r="CQ45" s="39"/>
      <c r="CR45" s="39"/>
      <c r="CS45" s="39"/>
      <c r="CU45" s="41"/>
      <c r="DN45" s="213"/>
      <c r="DO45" s="214"/>
      <c r="DP45" s="186" t="s">
        <v>70</v>
      </c>
      <c r="DQ45" s="187"/>
      <c r="DR45" s="187"/>
      <c r="DS45" s="187"/>
      <c r="DT45" s="187"/>
      <c r="DU45" s="187"/>
      <c r="DV45" s="187"/>
      <c r="DW45" s="187"/>
      <c r="DX45" s="187"/>
      <c r="DY45" s="187"/>
      <c r="DZ45" s="187"/>
      <c r="EA45" s="187"/>
      <c r="EB45" s="187"/>
      <c r="EC45" s="187"/>
      <c r="ED45" s="187"/>
      <c r="EE45" s="187"/>
      <c r="EF45" s="187"/>
      <c r="EG45" s="187"/>
      <c r="EH45" s="187"/>
      <c r="EI45" s="187"/>
      <c r="EJ45" s="187"/>
      <c r="EK45" s="187"/>
      <c r="EL45" s="187"/>
      <c r="EM45" s="188"/>
      <c r="EN45" s="213"/>
      <c r="EO45" s="214"/>
      <c r="EP45" s="186"/>
      <c r="EQ45" s="187"/>
      <c r="ER45" s="187"/>
      <c r="ES45" s="187"/>
      <c r="ET45" s="187"/>
      <c r="EU45" s="187"/>
      <c r="EV45" s="187"/>
      <c r="EW45" s="187"/>
      <c r="EX45" s="187"/>
      <c r="EY45" s="187"/>
      <c r="EZ45" s="187"/>
      <c r="FA45" s="187"/>
      <c r="FB45" s="187"/>
      <c r="FC45" s="187"/>
      <c r="FD45" s="187"/>
      <c r="FE45" s="187"/>
      <c r="FF45" s="187"/>
      <c r="FG45" s="187"/>
      <c r="FH45" s="187"/>
      <c r="FI45" s="187"/>
      <c r="FJ45" s="187"/>
      <c r="FK45" s="187"/>
      <c r="FL45" s="187"/>
      <c r="FM45" s="188"/>
      <c r="FN45" s="213"/>
      <c r="FO45" s="214"/>
      <c r="FP45" s="186" t="s">
        <v>70</v>
      </c>
      <c r="FQ45" s="187"/>
      <c r="FR45" s="187"/>
      <c r="FS45" s="187"/>
      <c r="FT45" s="187"/>
      <c r="FU45" s="187"/>
      <c r="FV45" s="187"/>
      <c r="FW45" s="187"/>
      <c r="FX45" s="187"/>
      <c r="FY45" s="187"/>
      <c r="FZ45" s="187"/>
      <c r="GA45" s="187"/>
      <c r="GB45" s="187"/>
      <c r="GC45" s="187"/>
      <c r="GD45" s="187"/>
      <c r="GE45" s="187"/>
      <c r="GF45" s="187"/>
      <c r="GG45" s="187"/>
      <c r="GH45" s="187"/>
      <c r="GI45" s="187"/>
      <c r="GJ45" s="187"/>
      <c r="GK45" s="187"/>
      <c r="GL45" s="187"/>
      <c r="GM45" s="188"/>
      <c r="GN45" s="55"/>
    </row>
    <row r="46" spans="2:197" ht="6.95" customHeight="1" thickBot="1" x14ac:dyDescent="0.3">
      <c r="B46" s="15"/>
      <c r="C46" s="5"/>
      <c r="D46" s="5"/>
      <c r="E46" s="124"/>
      <c r="F46" s="124"/>
      <c r="G46" s="93" t="s">
        <v>5</v>
      </c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5"/>
      <c r="BM46" s="5"/>
      <c r="BN46" s="5"/>
      <c r="BO46" s="5"/>
      <c r="BP46" s="5"/>
      <c r="BQ46" s="5"/>
      <c r="BR46" s="5"/>
      <c r="BS46" s="5"/>
      <c r="BT46" s="5"/>
      <c r="BU46" s="5"/>
      <c r="BV46" s="5"/>
      <c r="BW46" s="5"/>
      <c r="BX46" s="5"/>
      <c r="BY46" s="5"/>
      <c r="BZ46" s="5"/>
      <c r="CA46" s="5"/>
      <c r="CB46" s="5"/>
      <c r="CC46" s="5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5"/>
      <c r="CX46" s="5"/>
      <c r="CY46" s="5"/>
      <c r="CZ46" s="5"/>
      <c r="DA46" s="5"/>
      <c r="DB46" s="5"/>
      <c r="DC46" s="5"/>
      <c r="DD46" s="5"/>
      <c r="DE46" s="5"/>
      <c r="DF46" s="5"/>
      <c r="DG46" s="5"/>
      <c r="DH46" s="5"/>
      <c r="DI46" s="5"/>
      <c r="DJ46" s="5"/>
      <c r="DK46" s="5"/>
      <c r="DL46" s="5"/>
      <c r="DM46" s="5"/>
      <c r="DN46" s="5"/>
      <c r="DO46" s="5"/>
      <c r="DP46" s="5"/>
      <c r="DQ46" s="5"/>
      <c r="DR46" s="5"/>
      <c r="DS46" s="5"/>
      <c r="DT46" s="5"/>
      <c r="DU46" s="5"/>
      <c r="DV46" s="5"/>
      <c r="DW46" s="5"/>
      <c r="DX46" s="5"/>
      <c r="DY46" s="5"/>
      <c r="DZ46" s="5"/>
      <c r="EA46" s="5"/>
      <c r="EB46" s="5"/>
      <c r="EC46" s="5"/>
      <c r="ED46" s="5"/>
      <c r="EE46" s="5"/>
      <c r="EF46" s="5"/>
      <c r="EG46" s="5"/>
      <c r="EH46" s="5"/>
      <c r="EI46" s="5"/>
      <c r="EJ46" s="5"/>
      <c r="EK46" s="5"/>
      <c r="EL46" s="5"/>
      <c r="EM46" s="5"/>
      <c r="EN46" s="5"/>
      <c r="EO46" s="5"/>
      <c r="EP46" s="5"/>
      <c r="EQ46" s="5"/>
      <c r="ER46" s="5"/>
      <c r="GF46" s="185" t="s">
        <v>5</v>
      </c>
      <c r="GG46" s="111"/>
      <c r="GH46" s="111"/>
      <c r="GI46" s="111"/>
      <c r="GJ46" s="89"/>
      <c r="GK46" s="89"/>
      <c r="GL46" s="89"/>
      <c r="GM46" s="92"/>
      <c r="GN46" s="56"/>
      <c r="GO46" s="89"/>
    </row>
    <row r="47" spans="2:197" ht="6" customHeight="1" thickTop="1" x14ac:dyDescent="0.25">
      <c r="B47" s="116">
        <f>E48+30</f>
        <v>240</v>
      </c>
      <c r="C47" s="117"/>
      <c r="D47" s="117"/>
      <c r="E47" s="101"/>
      <c r="F47" s="101"/>
      <c r="G47" s="16"/>
      <c r="H47" s="63" t="str">
        <f t="shared" ref="H47:BS47" si="41">IF(H54&gt;=240,1,"")</f>
        <v/>
      </c>
      <c r="I47" s="64" t="str">
        <f t="shared" si="41"/>
        <v/>
      </c>
      <c r="J47" s="64" t="str">
        <f t="shared" si="41"/>
        <v/>
      </c>
      <c r="K47" s="64" t="str">
        <f t="shared" si="41"/>
        <v/>
      </c>
      <c r="L47" s="64" t="str">
        <f t="shared" si="41"/>
        <v/>
      </c>
      <c r="M47" s="64" t="str">
        <f t="shared" si="41"/>
        <v/>
      </c>
      <c r="N47" s="2" t="str">
        <f t="shared" si="41"/>
        <v/>
      </c>
      <c r="O47" s="2" t="str">
        <f t="shared" si="41"/>
        <v/>
      </c>
      <c r="P47" s="2" t="str">
        <f t="shared" si="41"/>
        <v/>
      </c>
      <c r="Q47" s="3" t="str">
        <f t="shared" si="41"/>
        <v/>
      </c>
      <c r="R47" s="30" t="str">
        <f t="shared" si="41"/>
        <v/>
      </c>
      <c r="S47" s="2" t="str">
        <f t="shared" si="41"/>
        <v/>
      </c>
      <c r="T47" s="2" t="str">
        <f t="shared" si="41"/>
        <v/>
      </c>
      <c r="U47" s="2" t="str">
        <f t="shared" si="41"/>
        <v/>
      </c>
      <c r="V47" s="2" t="str">
        <f t="shared" si="41"/>
        <v/>
      </c>
      <c r="W47" s="2" t="str">
        <f t="shared" si="41"/>
        <v/>
      </c>
      <c r="X47" s="2" t="str">
        <f t="shared" si="41"/>
        <v/>
      </c>
      <c r="Y47" s="2" t="str">
        <f t="shared" si="41"/>
        <v/>
      </c>
      <c r="Z47" s="2" t="str">
        <f t="shared" si="41"/>
        <v/>
      </c>
      <c r="AA47" s="2" t="str">
        <f t="shared" si="41"/>
        <v/>
      </c>
      <c r="AB47" s="30" t="str">
        <f t="shared" si="41"/>
        <v/>
      </c>
      <c r="AC47" s="2" t="str">
        <f t="shared" si="41"/>
        <v/>
      </c>
      <c r="AD47" s="2" t="str">
        <f t="shared" si="41"/>
        <v/>
      </c>
      <c r="AE47" s="2" t="str">
        <f t="shared" si="41"/>
        <v/>
      </c>
      <c r="AF47" s="2" t="str">
        <f t="shared" si="41"/>
        <v/>
      </c>
      <c r="AG47" s="2" t="str">
        <f t="shared" si="41"/>
        <v/>
      </c>
      <c r="AH47" s="2" t="str">
        <f t="shared" si="41"/>
        <v/>
      </c>
      <c r="AI47" s="2" t="str">
        <f t="shared" si="41"/>
        <v/>
      </c>
      <c r="AJ47" s="2" t="str">
        <f t="shared" si="41"/>
        <v/>
      </c>
      <c r="AK47" s="2" t="str">
        <f t="shared" si="41"/>
        <v/>
      </c>
      <c r="AL47" s="30" t="str">
        <f t="shared" si="41"/>
        <v/>
      </c>
      <c r="AM47" s="2" t="str">
        <f t="shared" si="41"/>
        <v/>
      </c>
      <c r="AN47" s="2" t="str">
        <f t="shared" si="41"/>
        <v/>
      </c>
      <c r="AO47" s="2" t="str">
        <f t="shared" si="41"/>
        <v/>
      </c>
      <c r="AP47" s="2" t="str">
        <f t="shared" si="41"/>
        <v/>
      </c>
      <c r="AQ47" s="2" t="str">
        <f t="shared" si="41"/>
        <v/>
      </c>
      <c r="AR47" s="2" t="str">
        <f t="shared" si="41"/>
        <v/>
      </c>
      <c r="AS47" s="2" t="str">
        <f t="shared" si="41"/>
        <v/>
      </c>
      <c r="AT47" s="2" t="str">
        <f t="shared" si="41"/>
        <v/>
      </c>
      <c r="AU47" s="2" t="str">
        <f t="shared" si="41"/>
        <v/>
      </c>
      <c r="AV47" s="80" t="str">
        <f t="shared" si="41"/>
        <v/>
      </c>
      <c r="AW47" s="2" t="str">
        <f t="shared" si="41"/>
        <v/>
      </c>
      <c r="AX47" s="2" t="str">
        <f t="shared" si="41"/>
        <v/>
      </c>
      <c r="AY47" s="2" t="str">
        <f t="shared" si="41"/>
        <v/>
      </c>
      <c r="AZ47" s="2" t="str">
        <f t="shared" si="41"/>
        <v/>
      </c>
      <c r="BA47" s="2" t="str">
        <f t="shared" si="41"/>
        <v/>
      </c>
      <c r="BB47" s="2" t="str">
        <f t="shared" si="41"/>
        <v/>
      </c>
      <c r="BC47" s="2" t="str">
        <f t="shared" si="41"/>
        <v/>
      </c>
      <c r="BD47" s="2" t="str">
        <f t="shared" si="41"/>
        <v/>
      </c>
      <c r="BE47" s="81" t="str">
        <f t="shared" si="41"/>
        <v/>
      </c>
      <c r="BF47" s="80" t="str">
        <f t="shared" si="41"/>
        <v/>
      </c>
      <c r="BG47" s="2" t="str">
        <f t="shared" si="41"/>
        <v/>
      </c>
      <c r="BH47" s="2" t="str">
        <f t="shared" si="41"/>
        <v/>
      </c>
      <c r="BI47" s="2" t="str">
        <f t="shared" si="41"/>
        <v/>
      </c>
      <c r="BJ47" s="2" t="str">
        <f t="shared" si="41"/>
        <v/>
      </c>
      <c r="BK47" s="2" t="str">
        <f t="shared" si="41"/>
        <v/>
      </c>
      <c r="BL47" s="2" t="str">
        <f t="shared" si="41"/>
        <v/>
      </c>
      <c r="BM47" s="2" t="str">
        <f t="shared" si="41"/>
        <v/>
      </c>
      <c r="BN47" s="2" t="str">
        <f t="shared" si="41"/>
        <v/>
      </c>
      <c r="BO47" s="81" t="str">
        <f t="shared" si="41"/>
        <v/>
      </c>
      <c r="BP47" s="80" t="str">
        <f t="shared" si="41"/>
        <v/>
      </c>
      <c r="BQ47" s="2" t="str">
        <f t="shared" si="41"/>
        <v/>
      </c>
      <c r="BR47" s="2" t="str">
        <f t="shared" si="41"/>
        <v/>
      </c>
      <c r="BS47" s="2" t="str">
        <f t="shared" si="41"/>
        <v/>
      </c>
      <c r="BT47" s="2" t="str">
        <f t="shared" ref="BT47:EE47" si="42">IF(BT54&gt;=240,1,"")</f>
        <v/>
      </c>
      <c r="BU47" s="2" t="str">
        <f t="shared" si="42"/>
        <v/>
      </c>
      <c r="BV47" s="2" t="str">
        <f t="shared" si="42"/>
        <v/>
      </c>
      <c r="BW47" s="2" t="str">
        <f t="shared" si="42"/>
        <v/>
      </c>
      <c r="BX47" s="2" t="str">
        <f t="shared" si="42"/>
        <v/>
      </c>
      <c r="BY47" s="81" t="str">
        <f t="shared" si="42"/>
        <v/>
      </c>
      <c r="BZ47" s="80" t="str">
        <f t="shared" si="42"/>
        <v/>
      </c>
      <c r="CA47" s="2" t="str">
        <f t="shared" si="42"/>
        <v/>
      </c>
      <c r="CB47" s="2" t="str">
        <f t="shared" si="42"/>
        <v/>
      </c>
      <c r="CC47" s="2" t="str">
        <f t="shared" si="42"/>
        <v/>
      </c>
      <c r="CD47" s="2" t="str">
        <f t="shared" si="42"/>
        <v/>
      </c>
      <c r="CE47" s="2" t="str">
        <f t="shared" si="42"/>
        <v/>
      </c>
      <c r="CF47" s="2" t="str">
        <f t="shared" si="42"/>
        <v/>
      </c>
      <c r="CG47" s="2" t="str">
        <f t="shared" si="42"/>
        <v/>
      </c>
      <c r="CH47" s="2" t="str">
        <f t="shared" si="42"/>
        <v/>
      </c>
      <c r="CI47" s="81" t="str">
        <f t="shared" si="42"/>
        <v/>
      </c>
      <c r="CJ47" s="80" t="str">
        <f t="shared" si="42"/>
        <v/>
      </c>
      <c r="CK47" s="2" t="str">
        <f t="shared" si="42"/>
        <v/>
      </c>
      <c r="CL47" s="2" t="str">
        <f t="shared" si="42"/>
        <v/>
      </c>
      <c r="CM47" s="2" t="str">
        <f t="shared" si="42"/>
        <v/>
      </c>
      <c r="CN47" s="2" t="str">
        <f t="shared" si="42"/>
        <v/>
      </c>
      <c r="CO47" s="2" t="str">
        <f t="shared" si="42"/>
        <v/>
      </c>
      <c r="CP47" s="2" t="str">
        <f t="shared" si="42"/>
        <v/>
      </c>
      <c r="CQ47" s="2" t="str">
        <f t="shared" si="42"/>
        <v/>
      </c>
      <c r="CR47" s="2" t="str">
        <f t="shared" si="42"/>
        <v/>
      </c>
      <c r="CS47" s="81" t="str">
        <f t="shared" si="42"/>
        <v/>
      </c>
      <c r="CT47" s="80" t="str">
        <f t="shared" si="42"/>
        <v/>
      </c>
      <c r="CU47" s="2" t="str">
        <f t="shared" si="42"/>
        <v/>
      </c>
      <c r="CV47" s="2" t="str">
        <f t="shared" si="42"/>
        <v/>
      </c>
      <c r="CW47" s="2" t="str">
        <f t="shared" si="42"/>
        <v/>
      </c>
      <c r="CX47" s="2" t="str">
        <f t="shared" si="42"/>
        <v/>
      </c>
      <c r="CY47" s="2" t="str">
        <f t="shared" si="42"/>
        <v/>
      </c>
      <c r="CZ47" s="2" t="str">
        <f t="shared" si="42"/>
        <v/>
      </c>
      <c r="DA47" s="2" t="str">
        <f t="shared" si="42"/>
        <v/>
      </c>
      <c r="DB47" s="2" t="str">
        <f t="shared" si="42"/>
        <v/>
      </c>
      <c r="DC47" s="81" t="str">
        <f t="shared" si="42"/>
        <v/>
      </c>
      <c r="DD47" s="80" t="str">
        <f t="shared" si="42"/>
        <v/>
      </c>
      <c r="DE47" s="2" t="str">
        <f t="shared" si="42"/>
        <v/>
      </c>
      <c r="DF47" s="2" t="str">
        <f t="shared" si="42"/>
        <v/>
      </c>
      <c r="DG47" s="2" t="str">
        <f t="shared" si="42"/>
        <v/>
      </c>
      <c r="DH47" s="2" t="str">
        <f t="shared" si="42"/>
        <v/>
      </c>
      <c r="DI47" s="2" t="str">
        <f t="shared" si="42"/>
        <v/>
      </c>
      <c r="DJ47" s="2" t="str">
        <f t="shared" si="42"/>
        <v/>
      </c>
      <c r="DK47" s="2" t="str">
        <f t="shared" si="42"/>
        <v/>
      </c>
      <c r="DL47" s="2" t="str">
        <f t="shared" si="42"/>
        <v/>
      </c>
      <c r="DM47" s="81" t="str">
        <f t="shared" si="42"/>
        <v/>
      </c>
      <c r="DN47" s="80" t="str">
        <f t="shared" si="42"/>
        <v/>
      </c>
      <c r="DO47" s="2" t="str">
        <f t="shared" si="42"/>
        <v/>
      </c>
      <c r="DP47" s="2" t="str">
        <f t="shared" si="42"/>
        <v/>
      </c>
      <c r="DQ47" s="2" t="str">
        <f t="shared" si="42"/>
        <v/>
      </c>
      <c r="DR47" s="2" t="str">
        <f t="shared" si="42"/>
        <v/>
      </c>
      <c r="DS47" s="2" t="str">
        <f t="shared" si="42"/>
        <v/>
      </c>
      <c r="DT47" s="2" t="str">
        <f t="shared" si="42"/>
        <v/>
      </c>
      <c r="DU47" s="2" t="str">
        <f t="shared" si="42"/>
        <v/>
      </c>
      <c r="DV47" s="2" t="str">
        <f t="shared" si="42"/>
        <v/>
      </c>
      <c r="DW47" s="81" t="str">
        <f t="shared" si="42"/>
        <v/>
      </c>
      <c r="DX47" s="80" t="str">
        <f t="shared" si="42"/>
        <v/>
      </c>
      <c r="DY47" s="2" t="str">
        <f t="shared" si="42"/>
        <v/>
      </c>
      <c r="DZ47" s="2" t="str">
        <f t="shared" si="42"/>
        <v/>
      </c>
      <c r="EA47" s="2" t="str">
        <f t="shared" si="42"/>
        <v/>
      </c>
      <c r="EB47" s="2" t="str">
        <f t="shared" si="42"/>
        <v/>
      </c>
      <c r="EC47" s="2" t="str">
        <f t="shared" si="42"/>
        <v/>
      </c>
      <c r="ED47" s="2" t="str">
        <f t="shared" si="42"/>
        <v/>
      </c>
      <c r="EE47" s="2" t="str">
        <f t="shared" si="42"/>
        <v/>
      </c>
      <c r="EF47" s="2" t="str">
        <f t="shared" ref="EF47:GE47" si="43">IF(EF54&gt;=240,1,"")</f>
        <v/>
      </c>
      <c r="EG47" s="81" t="str">
        <f t="shared" si="43"/>
        <v/>
      </c>
      <c r="EH47" s="80" t="str">
        <f t="shared" si="43"/>
        <v/>
      </c>
      <c r="EI47" s="2" t="str">
        <f t="shared" si="43"/>
        <v/>
      </c>
      <c r="EJ47" s="2" t="str">
        <f t="shared" si="43"/>
        <v/>
      </c>
      <c r="EK47" s="2" t="str">
        <f t="shared" si="43"/>
        <v/>
      </c>
      <c r="EL47" s="2" t="str">
        <f t="shared" si="43"/>
        <v/>
      </c>
      <c r="EM47" s="2" t="str">
        <f t="shared" si="43"/>
        <v/>
      </c>
      <c r="EN47" s="2" t="str">
        <f t="shared" si="43"/>
        <v/>
      </c>
      <c r="EO47" s="2" t="str">
        <f t="shared" si="43"/>
        <v/>
      </c>
      <c r="EP47" s="2" t="str">
        <f t="shared" si="43"/>
        <v/>
      </c>
      <c r="EQ47" s="81" t="str">
        <f t="shared" si="43"/>
        <v/>
      </c>
      <c r="ER47" s="80" t="str">
        <f t="shared" si="43"/>
        <v/>
      </c>
      <c r="ES47" s="2" t="str">
        <f t="shared" si="43"/>
        <v/>
      </c>
      <c r="ET47" s="2" t="str">
        <f t="shared" si="43"/>
        <v/>
      </c>
      <c r="EU47" s="2" t="str">
        <f t="shared" si="43"/>
        <v/>
      </c>
      <c r="EV47" s="2" t="str">
        <f t="shared" si="43"/>
        <v/>
      </c>
      <c r="EW47" s="2" t="str">
        <f t="shared" si="43"/>
        <v/>
      </c>
      <c r="EX47" s="2" t="str">
        <f t="shared" si="43"/>
        <v/>
      </c>
      <c r="EY47" s="2" t="str">
        <f t="shared" si="43"/>
        <v/>
      </c>
      <c r="EZ47" s="2" t="str">
        <f t="shared" si="43"/>
        <v/>
      </c>
      <c r="FA47" s="81" t="str">
        <f t="shared" si="43"/>
        <v/>
      </c>
      <c r="FB47" s="80" t="str">
        <f t="shared" si="43"/>
        <v/>
      </c>
      <c r="FC47" s="2" t="str">
        <f t="shared" si="43"/>
        <v/>
      </c>
      <c r="FD47" s="2" t="str">
        <f t="shared" si="43"/>
        <v/>
      </c>
      <c r="FE47" s="2" t="str">
        <f t="shared" si="43"/>
        <v/>
      </c>
      <c r="FF47" s="2" t="str">
        <f t="shared" si="43"/>
        <v/>
      </c>
      <c r="FG47" s="2" t="str">
        <f t="shared" si="43"/>
        <v/>
      </c>
      <c r="FH47" s="2" t="str">
        <f t="shared" si="43"/>
        <v/>
      </c>
      <c r="FI47" s="2" t="str">
        <f t="shared" si="43"/>
        <v/>
      </c>
      <c r="FJ47" s="2" t="str">
        <f t="shared" si="43"/>
        <v/>
      </c>
      <c r="FK47" s="81" t="str">
        <f t="shared" si="43"/>
        <v/>
      </c>
      <c r="FL47" s="80" t="str">
        <f t="shared" si="43"/>
        <v/>
      </c>
      <c r="FM47" s="2" t="str">
        <f t="shared" si="43"/>
        <v/>
      </c>
      <c r="FN47" s="2" t="str">
        <f t="shared" si="43"/>
        <v/>
      </c>
      <c r="FO47" s="2" t="str">
        <f t="shared" si="43"/>
        <v/>
      </c>
      <c r="FP47" s="2" t="str">
        <f t="shared" si="43"/>
        <v/>
      </c>
      <c r="FQ47" s="2" t="str">
        <f t="shared" si="43"/>
        <v/>
      </c>
      <c r="FR47" s="2" t="str">
        <f t="shared" si="43"/>
        <v/>
      </c>
      <c r="FS47" s="2" t="str">
        <f t="shared" si="43"/>
        <v/>
      </c>
      <c r="FT47" s="2" t="str">
        <f t="shared" si="43"/>
        <v/>
      </c>
      <c r="FU47" s="81" t="str">
        <f t="shared" si="43"/>
        <v/>
      </c>
      <c r="FV47" s="80" t="str">
        <f t="shared" si="43"/>
        <v/>
      </c>
      <c r="FW47" s="2" t="str">
        <f t="shared" si="43"/>
        <v/>
      </c>
      <c r="FX47" s="2" t="str">
        <f t="shared" si="43"/>
        <v/>
      </c>
      <c r="FY47" s="2" t="str">
        <f t="shared" si="43"/>
        <v/>
      </c>
      <c r="FZ47" s="2" t="str">
        <f t="shared" si="43"/>
        <v/>
      </c>
      <c r="GA47" s="2" t="str">
        <f t="shared" si="43"/>
        <v/>
      </c>
      <c r="GB47" s="2" t="str">
        <f t="shared" si="43"/>
        <v/>
      </c>
      <c r="GC47" s="2" t="str">
        <f t="shared" si="43"/>
        <v/>
      </c>
      <c r="GD47" s="2" t="str">
        <f t="shared" si="43"/>
        <v/>
      </c>
      <c r="GE47" s="85" t="str">
        <f t="shared" si="43"/>
        <v/>
      </c>
      <c r="GF47" s="17"/>
      <c r="GG47" s="114">
        <f t="shared" ref="GG47:GG52" si="44">GG48+30</f>
        <v>240</v>
      </c>
      <c r="GH47" s="114"/>
      <c r="GI47" s="115"/>
      <c r="GJ47" s="90"/>
      <c r="GK47" s="90"/>
      <c r="GL47" s="90"/>
      <c r="GM47" s="87"/>
      <c r="GN47" s="57"/>
      <c r="GO47" s="90"/>
    </row>
    <row r="48" spans="2:197" ht="6" customHeight="1" x14ac:dyDescent="0.25">
      <c r="B48" s="116">
        <f t="shared" ref="B48:B53" si="45">B49+30</f>
        <v>210</v>
      </c>
      <c r="C48" s="117"/>
      <c r="D48" s="117"/>
      <c r="E48" s="101">
        <f t="shared" ref="E48:E53" si="46">E49+30</f>
        <v>210</v>
      </c>
      <c r="F48" s="101"/>
      <c r="G48" s="18"/>
      <c r="H48" s="63" t="str">
        <f t="shared" ref="H48:BS48" si="47">IF(H54&gt;=210,1,"")</f>
        <v/>
      </c>
      <c r="I48" s="64" t="str">
        <f t="shared" si="47"/>
        <v/>
      </c>
      <c r="J48" s="64" t="str">
        <f t="shared" si="47"/>
        <v/>
      </c>
      <c r="K48" s="64" t="str">
        <f t="shared" si="47"/>
        <v/>
      </c>
      <c r="L48" s="64" t="str">
        <f t="shared" si="47"/>
        <v/>
      </c>
      <c r="M48" s="64" t="str">
        <f t="shared" si="47"/>
        <v/>
      </c>
      <c r="N48" s="2" t="str">
        <f t="shared" si="47"/>
        <v/>
      </c>
      <c r="O48" s="2" t="str">
        <f t="shared" si="47"/>
        <v/>
      </c>
      <c r="P48" s="2" t="str">
        <f t="shared" si="47"/>
        <v/>
      </c>
      <c r="Q48" s="3" t="str">
        <f t="shared" si="47"/>
        <v/>
      </c>
      <c r="R48" s="30" t="str">
        <f t="shared" si="47"/>
        <v/>
      </c>
      <c r="S48" s="2" t="str">
        <f t="shared" si="47"/>
        <v/>
      </c>
      <c r="T48" s="2" t="str">
        <f t="shared" si="47"/>
        <v/>
      </c>
      <c r="U48" s="2" t="str">
        <f t="shared" si="47"/>
        <v/>
      </c>
      <c r="V48" s="2" t="str">
        <f t="shared" si="47"/>
        <v/>
      </c>
      <c r="W48" s="2" t="str">
        <f t="shared" si="47"/>
        <v/>
      </c>
      <c r="X48" s="2" t="str">
        <f t="shared" si="47"/>
        <v/>
      </c>
      <c r="Y48" s="2" t="str">
        <f t="shared" si="47"/>
        <v/>
      </c>
      <c r="Z48" s="2" t="str">
        <f t="shared" si="47"/>
        <v/>
      </c>
      <c r="AA48" s="2" t="str">
        <f t="shared" si="47"/>
        <v/>
      </c>
      <c r="AB48" s="30" t="str">
        <f t="shared" si="47"/>
        <v/>
      </c>
      <c r="AC48" s="2" t="str">
        <f t="shared" si="47"/>
        <v/>
      </c>
      <c r="AD48" s="2" t="str">
        <f t="shared" si="47"/>
        <v/>
      </c>
      <c r="AE48" s="2" t="str">
        <f t="shared" si="47"/>
        <v/>
      </c>
      <c r="AF48" s="2" t="str">
        <f t="shared" si="47"/>
        <v/>
      </c>
      <c r="AG48" s="2" t="str">
        <f t="shared" si="47"/>
        <v/>
      </c>
      <c r="AH48" s="2" t="str">
        <f t="shared" si="47"/>
        <v/>
      </c>
      <c r="AI48" s="2" t="str">
        <f t="shared" si="47"/>
        <v/>
      </c>
      <c r="AJ48" s="2" t="str">
        <f t="shared" si="47"/>
        <v/>
      </c>
      <c r="AK48" s="2" t="str">
        <f t="shared" si="47"/>
        <v/>
      </c>
      <c r="AL48" s="30" t="str">
        <f t="shared" si="47"/>
        <v/>
      </c>
      <c r="AM48" s="2" t="str">
        <f t="shared" si="47"/>
        <v/>
      </c>
      <c r="AN48" s="2" t="str">
        <f t="shared" si="47"/>
        <v/>
      </c>
      <c r="AO48" s="2" t="str">
        <f t="shared" si="47"/>
        <v/>
      </c>
      <c r="AP48" s="2" t="str">
        <f t="shared" si="47"/>
        <v/>
      </c>
      <c r="AQ48" s="2" t="str">
        <f t="shared" si="47"/>
        <v/>
      </c>
      <c r="AR48" s="2" t="str">
        <f t="shared" si="47"/>
        <v/>
      </c>
      <c r="AS48" s="2" t="str">
        <f t="shared" si="47"/>
        <v/>
      </c>
      <c r="AT48" s="2" t="str">
        <f t="shared" si="47"/>
        <v/>
      </c>
      <c r="AU48" s="2" t="str">
        <f t="shared" si="47"/>
        <v/>
      </c>
      <c r="AV48" s="80" t="str">
        <f t="shared" si="47"/>
        <v/>
      </c>
      <c r="AW48" s="2" t="str">
        <f t="shared" si="47"/>
        <v/>
      </c>
      <c r="AX48" s="2" t="str">
        <f t="shared" si="47"/>
        <v/>
      </c>
      <c r="AY48" s="2" t="str">
        <f t="shared" si="47"/>
        <v/>
      </c>
      <c r="AZ48" s="2" t="str">
        <f t="shared" si="47"/>
        <v/>
      </c>
      <c r="BA48" s="2" t="str">
        <f t="shared" si="47"/>
        <v/>
      </c>
      <c r="BB48" s="2" t="str">
        <f t="shared" si="47"/>
        <v/>
      </c>
      <c r="BC48" s="2" t="str">
        <f t="shared" si="47"/>
        <v/>
      </c>
      <c r="BD48" s="2" t="str">
        <f t="shared" si="47"/>
        <v/>
      </c>
      <c r="BE48" s="81" t="str">
        <f t="shared" si="47"/>
        <v/>
      </c>
      <c r="BF48" s="80" t="str">
        <f t="shared" si="47"/>
        <v/>
      </c>
      <c r="BG48" s="2" t="str">
        <f t="shared" si="47"/>
        <v/>
      </c>
      <c r="BH48" s="2" t="str">
        <f t="shared" si="47"/>
        <v/>
      </c>
      <c r="BI48" s="2" t="str">
        <f t="shared" si="47"/>
        <v/>
      </c>
      <c r="BJ48" s="2" t="str">
        <f t="shared" si="47"/>
        <v/>
      </c>
      <c r="BK48" s="2" t="str">
        <f t="shared" si="47"/>
        <v/>
      </c>
      <c r="BL48" s="2" t="str">
        <f t="shared" si="47"/>
        <v/>
      </c>
      <c r="BM48" s="2" t="str">
        <f t="shared" si="47"/>
        <v/>
      </c>
      <c r="BN48" s="2" t="str">
        <f t="shared" si="47"/>
        <v/>
      </c>
      <c r="BO48" s="81" t="str">
        <f t="shared" si="47"/>
        <v/>
      </c>
      <c r="BP48" s="80" t="str">
        <f t="shared" si="47"/>
        <v/>
      </c>
      <c r="BQ48" s="2" t="str">
        <f t="shared" si="47"/>
        <v/>
      </c>
      <c r="BR48" s="2" t="str">
        <f t="shared" si="47"/>
        <v/>
      </c>
      <c r="BS48" s="2" t="str">
        <f t="shared" si="47"/>
        <v/>
      </c>
      <c r="BT48" s="2" t="str">
        <f t="shared" ref="BT48:EE48" si="48">IF(BT54&gt;=210,1,"")</f>
        <v/>
      </c>
      <c r="BU48" s="2" t="str">
        <f t="shared" si="48"/>
        <v/>
      </c>
      <c r="BV48" s="2" t="str">
        <f t="shared" si="48"/>
        <v/>
      </c>
      <c r="BW48" s="2" t="str">
        <f t="shared" si="48"/>
        <v/>
      </c>
      <c r="BX48" s="2" t="str">
        <f t="shared" si="48"/>
        <v/>
      </c>
      <c r="BY48" s="81" t="str">
        <f t="shared" si="48"/>
        <v/>
      </c>
      <c r="BZ48" s="80" t="str">
        <f t="shared" si="48"/>
        <v/>
      </c>
      <c r="CA48" s="2" t="str">
        <f t="shared" si="48"/>
        <v/>
      </c>
      <c r="CB48" s="2" t="str">
        <f t="shared" si="48"/>
        <v/>
      </c>
      <c r="CC48" s="2" t="str">
        <f t="shared" si="48"/>
        <v/>
      </c>
      <c r="CD48" s="2" t="str">
        <f t="shared" si="48"/>
        <v/>
      </c>
      <c r="CE48" s="2" t="str">
        <f t="shared" si="48"/>
        <v/>
      </c>
      <c r="CF48" s="2" t="str">
        <f t="shared" si="48"/>
        <v/>
      </c>
      <c r="CG48" s="2" t="str">
        <f t="shared" si="48"/>
        <v/>
      </c>
      <c r="CH48" s="2" t="str">
        <f t="shared" si="48"/>
        <v/>
      </c>
      <c r="CI48" s="81" t="str">
        <f t="shared" si="48"/>
        <v/>
      </c>
      <c r="CJ48" s="80" t="str">
        <f t="shared" si="48"/>
        <v/>
      </c>
      <c r="CK48" s="2" t="str">
        <f t="shared" si="48"/>
        <v/>
      </c>
      <c r="CL48" s="2" t="str">
        <f t="shared" si="48"/>
        <v/>
      </c>
      <c r="CM48" s="2" t="str">
        <f t="shared" si="48"/>
        <v/>
      </c>
      <c r="CN48" s="2" t="str">
        <f t="shared" si="48"/>
        <v/>
      </c>
      <c r="CO48" s="2" t="str">
        <f t="shared" si="48"/>
        <v/>
      </c>
      <c r="CP48" s="2" t="str">
        <f t="shared" si="48"/>
        <v/>
      </c>
      <c r="CQ48" s="2" t="str">
        <f t="shared" si="48"/>
        <v/>
      </c>
      <c r="CR48" s="2" t="str">
        <f t="shared" si="48"/>
        <v/>
      </c>
      <c r="CS48" s="81" t="str">
        <f t="shared" si="48"/>
        <v/>
      </c>
      <c r="CT48" s="80" t="str">
        <f t="shared" si="48"/>
        <v/>
      </c>
      <c r="CU48" s="2" t="str">
        <f t="shared" si="48"/>
        <v/>
      </c>
      <c r="CV48" s="2" t="str">
        <f t="shared" si="48"/>
        <v/>
      </c>
      <c r="CW48" s="2" t="str">
        <f t="shared" si="48"/>
        <v/>
      </c>
      <c r="CX48" s="2" t="str">
        <f t="shared" si="48"/>
        <v/>
      </c>
      <c r="CY48" s="2" t="str">
        <f t="shared" si="48"/>
        <v/>
      </c>
      <c r="CZ48" s="2" t="str">
        <f t="shared" si="48"/>
        <v/>
      </c>
      <c r="DA48" s="2" t="str">
        <f t="shared" si="48"/>
        <v/>
      </c>
      <c r="DB48" s="2" t="str">
        <f t="shared" si="48"/>
        <v/>
      </c>
      <c r="DC48" s="81" t="str">
        <f t="shared" si="48"/>
        <v/>
      </c>
      <c r="DD48" s="80" t="str">
        <f t="shared" si="48"/>
        <v/>
      </c>
      <c r="DE48" s="2" t="str">
        <f t="shared" si="48"/>
        <v/>
      </c>
      <c r="DF48" s="2" t="str">
        <f t="shared" si="48"/>
        <v/>
      </c>
      <c r="DG48" s="2" t="str">
        <f t="shared" si="48"/>
        <v/>
      </c>
      <c r="DH48" s="2" t="str">
        <f t="shared" si="48"/>
        <v/>
      </c>
      <c r="DI48" s="2" t="str">
        <f t="shared" si="48"/>
        <v/>
      </c>
      <c r="DJ48" s="2" t="str">
        <f t="shared" si="48"/>
        <v/>
      </c>
      <c r="DK48" s="2" t="str">
        <f t="shared" si="48"/>
        <v/>
      </c>
      <c r="DL48" s="2" t="str">
        <f t="shared" si="48"/>
        <v/>
      </c>
      <c r="DM48" s="81" t="str">
        <f t="shared" si="48"/>
        <v/>
      </c>
      <c r="DN48" s="80" t="str">
        <f t="shared" si="48"/>
        <v/>
      </c>
      <c r="DO48" s="2" t="str">
        <f t="shared" si="48"/>
        <v/>
      </c>
      <c r="DP48" s="2" t="str">
        <f t="shared" si="48"/>
        <v/>
      </c>
      <c r="DQ48" s="2" t="str">
        <f t="shared" si="48"/>
        <v/>
      </c>
      <c r="DR48" s="2" t="str">
        <f t="shared" si="48"/>
        <v/>
      </c>
      <c r="DS48" s="2" t="str">
        <f t="shared" si="48"/>
        <v/>
      </c>
      <c r="DT48" s="2" t="str">
        <f t="shared" si="48"/>
        <v/>
      </c>
      <c r="DU48" s="2" t="str">
        <f t="shared" si="48"/>
        <v/>
      </c>
      <c r="DV48" s="2" t="str">
        <f t="shared" si="48"/>
        <v/>
      </c>
      <c r="DW48" s="81" t="str">
        <f t="shared" si="48"/>
        <v/>
      </c>
      <c r="DX48" s="80" t="str">
        <f t="shared" si="48"/>
        <v/>
      </c>
      <c r="DY48" s="2" t="str">
        <f t="shared" si="48"/>
        <v/>
      </c>
      <c r="DZ48" s="2" t="str">
        <f t="shared" si="48"/>
        <v/>
      </c>
      <c r="EA48" s="2" t="str">
        <f t="shared" si="48"/>
        <v/>
      </c>
      <c r="EB48" s="2" t="str">
        <f t="shared" si="48"/>
        <v/>
      </c>
      <c r="EC48" s="2" t="str">
        <f t="shared" si="48"/>
        <v/>
      </c>
      <c r="ED48" s="2" t="str">
        <f t="shared" si="48"/>
        <v/>
      </c>
      <c r="EE48" s="2" t="str">
        <f t="shared" si="48"/>
        <v/>
      </c>
      <c r="EF48" s="2" t="str">
        <f t="shared" ref="EF48:GE48" si="49">IF(EF54&gt;=210,1,"")</f>
        <v/>
      </c>
      <c r="EG48" s="81" t="str">
        <f t="shared" si="49"/>
        <v/>
      </c>
      <c r="EH48" s="80" t="str">
        <f t="shared" si="49"/>
        <v/>
      </c>
      <c r="EI48" s="2" t="str">
        <f t="shared" si="49"/>
        <v/>
      </c>
      <c r="EJ48" s="2" t="str">
        <f t="shared" si="49"/>
        <v/>
      </c>
      <c r="EK48" s="2" t="str">
        <f t="shared" si="49"/>
        <v/>
      </c>
      <c r="EL48" s="2" t="str">
        <f t="shared" si="49"/>
        <v/>
      </c>
      <c r="EM48" s="2" t="str">
        <f t="shared" si="49"/>
        <v/>
      </c>
      <c r="EN48" s="2" t="str">
        <f t="shared" si="49"/>
        <v/>
      </c>
      <c r="EO48" s="2" t="str">
        <f t="shared" si="49"/>
        <v/>
      </c>
      <c r="EP48" s="2" t="str">
        <f t="shared" si="49"/>
        <v/>
      </c>
      <c r="EQ48" s="81" t="str">
        <f t="shared" si="49"/>
        <v/>
      </c>
      <c r="ER48" s="80" t="str">
        <f t="shared" si="49"/>
        <v/>
      </c>
      <c r="ES48" s="2" t="str">
        <f t="shared" si="49"/>
        <v/>
      </c>
      <c r="ET48" s="2" t="str">
        <f t="shared" si="49"/>
        <v/>
      </c>
      <c r="EU48" s="2" t="str">
        <f t="shared" si="49"/>
        <v/>
      </c>
      <c r="EV48" s="2" t="str">
        <f t="shared" si="49"/>
        <v/>
      </c>
      <c r="EW48" s="2" t="str">
        <f t="shared" si="49"/>
        <v/>
      </c>
      <c r="EX48" s="2" t="str">
        <f t="shared" si="49"/>
        <v/>
      </c>
      <c r="EY48" s="2" t="str">
        <f t="shared" si="49"/>
        <v/>
      </c>
      <c r="EZ48" s="2" t="str">
        <f t="shared" si="49"/>
        <v/>
      </c>
      <c r="FA48" s="81" t="str">
        <f t="shared" si="49"/>
        <v/>
      </c>
      <c r="FB48" s="80" t="str">
        <f t="shared" si="49"/>
        <v/>
      </c>
      <c r="FC48" s="2" t="str">
        <f t="shared" si="49"/>
        <v/>
      </c>
      <c r="FD48" s="2" t="str">
        <f t="shared" si="49"/>
        <v/>
      </c>
      <c r="FE48" s="2" t="str">
        <f t="shared" si="49"/>
        <v/>
      </c>
      <c r="FF48" s="2" t="str">
        <f t="shared" si="49"/>
        <v/>
      </c>
      <c r="FG48" s="2" t="str">
        <f t="shared" si="49"/>
        <v/>
      </c>
      <c r="FH48" s="2" t="str">
        <f t="shared" si="49"/>
        <v/>
      </c>
      <c r="FI48" s="2" t="str">
        <f t="shared" si="49"/>
        <v/>
      </c>
      <c r="FJ48" s="2" t="str">
        <f t="shared" si="49"/>
        <v/>
      </c>
      <c r="FK48" s="81" t="str">
        <f t="shared" si="49"/>
        <v/>
      </c>
      <c r="FL48" s="80" t="str">
        <f t="shared" si="49"/>
        <v/>
      </c>
      <c r="FM48" s="2" t="str">
        <f t="shared" si="49"/>
        <v/>
      </c>
      <c r="FN48" s="2" t="str">
        <f t="shared" si="49"/>
        <v/>
      </c>
      <c r="FO48" s="2" t="str">
        <f t="shared" si="49"/>
        <v/>
      </c>
      <c r="FP48" s="2" t="str">
        <f t="shared" si="49"/>
        <v/>
      </c>
      <c r="FQ48" s="2" t="str">
        <f t="shared" si="49"/>
        <v/>
      </c>
      <c r="FR48" s="2" t="str">
        <f t="shared" si="49"/>
        <v/>
      </c>
      <c r="FS48" s="2" t="str">
        <f t="shared" si="49"/>
        <v/>
      </c>
      <c r="FT48" s="2" t="str">
        <f t="shared" si="49"/>
        <v/>
      </c>
      <c r="FU48" s="81" t="str">
        <f t="shared" si="49"/>
        <v/>
      </c>
      <c r="FV48" s="80" t="str">
        <f t="shared" si="49"/>
        <v/>
      </c>
      <c r="FW48" s="2" t="str">
        <f t="shared" si="49"/>
        <v/>
      </c>
      <c r="FX48" s="2" t="str">
        <f t="shared" si="49"/>
        <v/>
      </c>
      <c r="FY48" s="2" t="str">
        <f t="shared" si="49"/>
        <v/>
      </c>
      <c r="FZ48" s="2" t="str">
        <f t="shared" si="49"/>
        <v/>
      </c>
      <c r="GA48" s="2" t="str">
        <f t="shared" si="49"/>
        <v/>
      </c>
      <c r="GB48" s="2" t="str">
        <f t="shared" si="49"/>
        <v/>
      </c>
      <c r="GC48" s="2" t="str">
        <f t="shared" si="49"/>
        <v/>
      </c>
      <c r="GD48" s="2" t="str">
        <f t="shared" si="49"/>
        <v/>
      </c>
      <c r="GE48" s="85" t="str">
        <f t="shared" si="49"/>
        <v/>
      </c>
      <c r="GF48" s="19"/>
      <c r="GG48" s="114">
        <f t="shared" si="44"/>
        <v>210</v>
      </c>
      <c r="GH48" s="114"/>
      <c r="GI48" s="115"/>
      <c r="GJ48" s="90"/>
      <c r="GK48" s="90"/>
      <c r="GL48" s="90"/>
      <c r="GM48" s="87"/>
      <c r="GN48" s="57"/>
      <c r="GO48" s="90"/>
    </row>
    <row r="49" spans="2:197" ht="6" customHeight="1" x14ac:dyDescent="0.25">
      <c r="B49" s="116">
        <f t="shared" si="45"/>
        <v>180</v>
      </c>
      <c r="C49" s="117"/>
      <c r="D49" s="117"/>
      <c r="E49" s="101">
        <f t="shared" si="46"/>
        <v>180</v>
      </c>
      <c r="F49" s="101"/>
      <c r="G49" s="18"/>
      <c r="H49" s="63" t="str">
        <f t="shared" ref="H49:BS49" si="50">IF(H54&gt;=180,1,"")</f>
        <v/>
      </c>
      <c r="I49" s="64" t="str">
        <f t="shared" si="50"/>
        <v/>
      </c>
      <c r="J49" s="64" t="str">
        <f t="shared" si="50"/>
        <v/>
      </c>
      <c r="K49" s="64" t="str">
        <f t="shared" si="50"/>
        <v/>
      </c>
      <c r="L49" s="64" t="str">
        <f t="shared" si="50"/>
        <v/>
      </c>
      <c r="M49" s="64" t="str">
        <f t="shared" si="50"/>
        <v/>
      </c>
      <c r="N49" s="2" t="str">
        <f t="shared" si="50"/>
        <v/>
      </c>
      <c r="O49" s="2" t="str">
        <f t="shared" si="50"/>
        <v/>
      </c>
      <c r="P49" s="2" t="str">
        <f t="shared" si="50"/>
        <v/>
      </c>
      <c r="Q49" s="3" t="str">
        <f t="shared" si="50"/>
        <v/>
      </c>
      <c r="R49" s="30" t="str">
        <f t="shared" si="50"/>
        <v/>
      </c>
      <c r="S49" s="2" t="str">
        <f t="shared" si="50"/>
        <v/>
      </c>
      <c r="T49" s="2" t="str">
        <f t="shared" si="50"/>
        <v/>
      </c>
      <c r="U49" s="2" t="str">
        <f t="shared" si="50"/>
        <v/>
      </c>
      <c r="V49" s="2" t="str">
        <f t="shared" si="50"/>
        <v/>
      </c>
      <c r="W49" s="2" t="str">
        <f t="shared" si="50"/>
        <v/>
      </c>
      <c r="X49" s="2" t="str">
        <f t="shared" si="50"/>
        <v/>
      </c>
      <c r="Y49" s="2" t="str">
        <f t="shared" si="50"/>
        <v/>
      </c>
      <c r="Z49" s="2" t="str">
        <f t="shared" si="50"/>
        <v/>
      </c>
      <c r="AA49" s="2" t="str">
        <f t="shared" si="50"/>
        <v/>
      </c>
      <c r="AB49" s="30" t="str">
        <f t="shared" si="50"/>
        <v/>
      </c>
      <c r="AC49" s="2" t="str">
        <f t="shared" si="50"/>
        <v/>
      </c>
      <c r="AD49" s="2" t="str">
        <f t="shared" si="50"/>
        <v/>
      </c>
      <c r="AE49" s="2" t="str">
        <f t="shared" si="50"/>
        <v/>
      </c>
      <c r="AF49" s="2" t="str">
        <f t="shared" si="50"/>
        <v/>
      </c>
      <c r="AG49" s="2" t="str">
        <f t="shared" si="50"/>
        <v/>
      </c>
      <c r="AH49" s="2" t="str">
        <f t="shared" si="50"/>
        <v/>
      </c>
      <c r="AI49" s="2" t="str">
        <f t="shared" si="50"/>
        <v/>
      </c>
      <c r="AJ49" s="2" t="str">
        <f t="shared" si="50"/>
        <v/>
      </c>
      <c r="AK49" s="2" t="str">
        <f t="shared" si="50"/>
        <v/>
      </c>
      <c r="AL49" s="30" t="str">
        <f t="shared" si="50"/>
        <v/>
      </c>
      <c r="AM49" s="2" t="str">
        <f t="shared" si="50"/>
        <v/>
      </c>
      <c r="AN49" s="2" t="str">
        <f t="shared" si="50"/>
        <v/>
      </c>
      <c r="AO49" s="2" t="str">
        <f t="shared" si="50"/>
        <v/>
      </c>
      <c r="AP49" s="2" t="str">
        <f t="shared" si="50"/>
        <v/>
      </c>
      <c r="AQ49" s="2" t="str">
        <f t="shared" si="50"/>
        <v/>
      </c>
      <c r="AR49" s="2" t="str">
        <f t="shared" si="50"/>
        <v/>
      </c>
      <c r="AS49" s="2" t="str">
        <f t="shared" si="50"/>
        <v/>
      </c>
      <c r="AT49" s="2" t="str">
        <f t="shared" si="50"/>
        <v/>
      </c>
      <c r="AU49" s="2" t="str">
        <f t="shared" si="50"/>
        <v/>
      </c>
      <c r="AV49" s="80" t="str">
        <f t="shared" si="50"/>
        <v/>
      </c>
      <c r="AW49" s="2" t="str">
        <f t="shared" si="50"/>
        <v/>
      </c>
      <c r="AX49" s="2" t="str">
        <f t="shared" si="50"/>
        <v/>
      </c>
      <c r="AY49" s="2" t="str">
        <f t="shared" si="50"/>
        <v/>
      </c>
      <c r="AZ49" s="2" t="str">
        <f t="shared" si="50"/>
        <v/>
      </c>
      <c r="BA49" s="2" t="str">
        <f t="shared" si="50"/>
        <v/>
      </c>
      <c r="BB49" s="2" t="str">
        <f t="shared" si="50"/>
        <v/>
      </c>
      <c r="BC49" s="2" t="str">
        <f t="shared" si="50"/>
        <v/>
      </c>
      <c r="BD49" s="2" t="str">
        <f t="shared" si="50"/>
        <v/>
      </c>
      <c r="BE49" s="81" t="str">
        <f t="shared" si="50"/>
        <v/>
      </c>
      <c r="BF49" s="80" t="str">
        <f t="shared" si="50"/>
        <v/>
      </c>
      <c r="BG49" s="2" t="str">
        <f t="shared" si="50"/>
        <v/>
      </c>
      <c r="BH49" s="2" t="str">
        <f t="shared" si="50"/>
        <v/>
      </c>
      <c r="BI49" s="2" t="str">
        <f t="shared" si="50"/>
        <v/>
      </c>
      <c r="BJ49" s="2" t="str">
        <f t="shared" si="50"/>
        <v/>
      </c>
      <c r="BK49" s="2" t="str">
        <f t="shared" si="50"/>
        <v/>
      </c>
      <c r="BL49" s="2" t="str">
        <f t="shared" si="50"/>
        <v/>
      </c>
      <c r="BM49" s="2" t="str">
        <f t="shared" si="50"/>
        <v/>
      </c>
      <c r="BN49" s="2" t="str">
        <f t="shared" si="50"/>
        <v/>
      </c>
      <c r="BO49" s="81" t="str">
        <f t="shared" si="50"/>
        <v/>
      </c>
      <c r="BP49" s="80" t="str">
        <f t="shared" si="50"/>
        <v/>
      </c>
      <c r="BQ49" s="2" t="str">
        <f t="shared" si="50"/>
        <v/>
      </c>
      <c r="BR49" s="2" t="str">
        <f t="shared" si="50"/>
        <v/>
      </c>
      <c r="BS49" s="2" t="str">
        <f t="shared" si="50"/>
        <v/>
      </c>
      <c r="BT49" s="2" t="str">
        <f t="shared" ref="BT49:EE49" si="51">IF(BT54&gt;=180,1,"")</f>
        <v/>
      </c>
      <c r="BU49" s="2" t="str">
        <f t="shared" si="51"/>
        <v/>
      </c>
      <c r="BV49" s="2" t="str">
        <f t="shared" si="51"/>
        <v/>
      </c>
      <c r="BW49" s="2" t="str">
        <f t="shared" si="51"/>
        <v/>
      </c>
      <c r="BX49" s="2" t="str">
        <f t="shared" si="51"/>
        <v/>
      </c>
      <c r="BY49" s="81" t="str">
        <f t="shared" si="51"/>
        <v/>
      </c>
      <c r="BZ49" s="80" t="str">
        <f t="shared" si="51"/>
        <v/>
      </c>
      <c r="CA49" s="2" t="str">
        <f t="shared" si="51"/>
        <v/>
      </c>
      <c r="CB49" s="2" t="str">
        <f t="shared" si="51"/>
        <v/>
      </c>
      <c r="CC49" s="2" t="str">
        <f t="shared" si="51"/>
        <v/>
      </c>
      <c r="CD49" s="2" t="str">
        <f t="shared" si="51"/>
        <v/>
      </c>
      <c r="CE49" s="2" t="str">
        <f t="shared" si="51"/>
        <v/>
      </c>
      <c r="CF49" s="2" t="str">
        <f t="shared" si="51"/>
        <v/>
      </c>
      <c r="CG49" s="2" t="str">
        <f t="shared" si="51"/>
        <v/>
      </c>
      <c r="CH49" s="2" t="str">
        <f t="shared" si="51"/>
        <v/>
      </c>
      <c r="CI49" s="81" t="str">
        <f t="shared" si="51"/>
        <v/>
      </c>
      <c r="CJ49" s="80" t="str">
        <f t="shared" si="51"/>
        <v/>
      </c>
      <c r="CK49" s="2" t="str">
        <f t="shared" si="51"/>
        <v/>
      </c>
      <c r="CL49" s="2" t="str">
        <f t="shared" si="51"/>
        <v/>
      </c>
      <c r="CM49" s="2" t="str">
        <f t="shared" si="51"/>
        <v/>
      </c>
      <c r="CN49" s="2" t="str">
        <f t="shared" si="51"/>
        <v/>
      </c>
      <c r="CO49" s="2" t="str">
        <f t="shared" si="51"/>
        <v/>
      </c>
      <c r="CP49" s="2" t="str">
        <f t="shared" si="51"/>
        <v/>
      </c>
      <c r="CQ49" s="2" t="str">
        <f t="shared" si="51"/>
        <v/>
      </c>
      <c r="CR49" s="2" t="str">
        <f t="shared" si="51"/>
        <v/>
      </c>
      <c r="CS49" s="81" t="str">
        <f t="shared" si="51"/>
        <v/>
      </c>
      <c r="CT49" s="80" t="str">
        <f t="shared" si="51"/>
        <v/>
      </c>
      <c r="CU49" s="2" t="str">
        <f t="shared" si="51"/>
        <v/>
      </c>
      <c r="CV49" s="2" t="str">
        <f t="shared" si="51"/>
        <v/>
      </c>
      <c r="CW49" s="2" t="str">
        <f t="shared" si="51"/>
        <v/>
      </c>
      <c r="CX49" s="2" t="str">
        <f t="shared" si="51"/>
        <v/>
      </c>
      <c r="CY49" s="2" t="str">
        <f t="shared" si="51"/>
        <v/>
      </c>
      <c r="CZ49" s="2" t="str">
        <f t="shared" si="51"/>
        <v/>
      </c>
      <c r="DA49" s="2" t="str">
        <f t="shared" si="51"/>
        <v/>
      </c>
      <c r="DB49" s="2" t="str">
        <f t="shared" si="51"/>
        <v/>
      </c>
      <c r="DC49" s="81" t="str">
        <f t="shared" si="51"/>
        <v/>
      </c>
      <c r="DD49" s="80" t="str">
        <f t="shared" si="51"/>
        <v/>
      </c>
      <c r="DE49" s="2" t="str">
        <f t="shared" si="51"/>
        <v/>
      </c>
      <c r="DF49" s="2" t="str">
        <f t="shared" si="51"/>
        <v/>
      </c>
      <c r="DG49" s="2" t="str">
        <f t="shared" si="51"/>
        <v/>
      </c>
      <c r="DH49" s="2" t="str">
        <f t="shared" si="51"/>
        <v/>
      </c>
      <c r="DI49" s="2" t="str">
        <f t="shared" si="51"/>
        <v/>
      </c>
      <c r="DJ49" s="2" t="str">
        <f t="shared" si="51"/>
        <v/>
      </c>
      <c r="DK49" s="2" t="str">
        <f t="shared" si="51"/>
        <v/>
      </c>
      <c r="DL49" s="2" t="str">
        <f t="shared" si="51"/>
        <v/>
      </c>
      <c r="DM49" s="81" t="str">
        <f t="shared" si="51"/>
        <v/>
      </c>
      <c r="DN49" s="80" t="str">
        <f t="shared" si="51"/>
        <v/>
      </c>
      <c r="DO49" s="2" t="str">
        <f t="shared" si="51"/>
        <v/>
      </c>
      <c r="DP49" s="2" t="str">
        <f t="shared" si="51"/>
        <v/>
      </c>
      <c r="DQ49" s="2" t="str">
        <f t="shared" si="51"/>
        <v/>
      </c>
      <c r="DR49" s="2" t="str">
        <f t="shared" si="51"/>
        <v/>
      </c>
      <c r="DS49" s="2" t="str">
        <f t="shared" si="51"/>
        <v/>
      </c>
      <c r="DT49" s="2" t="str">
        <f t="shared" si="51"/>
        <v/>
      </c>
      <c r="DU49" s="2" t="str">
        <f t="shared" si="51"/>
        <v/>
      </c>
      <c r="DV49" s="2" t="str">
        <f t="shared" si="51"/>
        <v/>
      </c>
      <c r="DW49" s="81" t="str">
        <f t="shared" si="51"/>
        <v/>
      </c>
      <c r="DX49" s="80" t="str">
        <f t="shared" si="51"/>
        <v/>
      </c>
      <c r="DY49" s="2" t="str">
        <f t="shared" si="51"/>
        <v/>
      </c>
      <c r="DZ49" s="2" t="str">
        <f t="shared" si="51"/>
        <v/>
      </c>
      <c r="EA49" s="2" t="str">
        <f t="shared" si="51"/>
        <v/>
      </c>
      <c r="EB49" s="2" t="str">
        <f t="shared" si="51"/>
        <v/>
      </c>
      <c r="EC49" s="2" t="str">
        <f t="shared" si="51"/>
        <v/>
      </c>
      <c r="ED49" s="2" t="str">
        <f t="shared" si="51"/>
        <v/>
      </c>
      <c r="EE49" s="2" t="str">
        <f t="shared" si="51"/>
        <v/>
      </c>
      <c r="EF49" s="2" t="str">
        <f t="shared" ref="EF49:GE49" si="52">IF(EF54&gt;=180,1,"")</f>
        <v/>
      </c>
      <c r="EG49" s="81" t="str">
        <f t="shared" si="52"/>
        <v/>
      </c>
      <c r="EH49" s="80" t="str">
        <f t="shared" si="52"/>
        <v/>
      </c>
      <c r="EI49" s="2" t="str">
        <f t="shared" si="52"/>
        <v/>
      </c>
      <c r="EJ49" s="2" t="str">
        <f t="shared" si="52"/>
        <v/>
      </c>
      <c r="EK49" s="2" t="str">
        <f t="shared" si="52"/>
        <v/>
      </c>
      <c r="EL49" s="2" t="str">
        <f t="shared" si="52"/>
        <v/>
      </c>
      <c r="EM49" s="2" t="str">
        <f t="shared" si="52"/>
        <v/>
      </c>
      <c r="EN49" s="2" t="str">
        <f t="shared" si="52"/>
        <v/>
      </c>
      <c r="EO49" s="2" t="str">
        <f t="shared" si="52"/>
        <v/>
      </c>
      <c r="EP49" s="2" t="str">
        <f t="shared" si="52"/>
        <v/>
      </c>
      <c r="EQ49" s="81" t="str">
        <f t="shared" si="52"/>
        <v/>
      </c>
      <c r="ER49" s="80" t="str">
        <f t="shared" si="52"/>
        <v/>
      </c>
      <c r="ES49" s="2" t="str">
        <f t="shared" si="52"/>
        <v/>
      </c>
      <c r="ET49" s="2" t="str">
        <f t="shared" si="52"/>
        <v/>
      </c>
      <c r="EU49" s="2" t="str">
        <f t="shared" si="52"/>
        <v/>
      </c>
      <c r="EV49" s="2" t="str">
        <f t="shared" si="52"/>
        <v/>
      </c>
      <c r="EW49" s="2" t="str">
        <f t="shared" si="52"/>
        <v/>
      </c>
      <c r="EX49" s="2" t="str">
        <f t="shared" si="52"/>
        <v/>
      </c>
      <c r="EY49" s="2" t="str">
        <f t="shared" si="52"/>
        <v/>
      </c>
      <c r="EZ49" s="2" t="str">
        <f t="shared" si="52"/>
        <v/>
      </c>
      <c r="FA49" s="81" t="str">
        <f t="shared" si="52"/>
        <v/>
      </c>
      <c r="FB49" s="80" t="str">
        <f t="shared" si="52"/>
        <v/>
      </c>
      <c r="FC49" s="2" t="str">
        <f t="shared" si="52"/>
        <v/>
      </c>
      <c r="FD49" s="2" t="str">
        <f t="shared" si="52"/>
        <v/>
      </c>
      <c r="FE49" s="2" t="str">
        <f t="shared" si="52"/>
        <v/>
      </c>
      <c r="FF49" s="2" t="str">
        <f t="shared" si="52"/>
        <v/>
      </c>
      <c r="FG49" s="2" t="str">
        <f t="shared" si="52"/>
        <v/>
      </c>
      <c r="FH49" s="2" t="str">
        <f t="shared" si="52"/>
        <v/>
      </c>
      <c r="FI49" s="2" t="str">
        <f t="shared" si="52"/>
        <v/>
      </c>
      <c r="FJ49" s="2" t="str">
        <f t="shared" si="52"/>
        <v/>
      </c>
      <c r="FK49" s="81" t="str">
        <f t="shared" si="52"/>
        <v/>
      </c>
      <c r="FL49" s="80" t="str">
        <f t="shared" si="52"/>
        <v/>
      </c>
      <c r="FM49" s="2" t="str">
        <f t="shared" si="52"/>
        <v/>
      </c>
      <c r="FN49" s="2" t="str">
        <f t="shared" si="52"/>
        <v/>
      </c>
      <c r="FO49" s="2" t="str">
        <f t="shared" si="52"/>
        <v/>
      </c>
      <c r="FP49" s="2" t="str">
        <f t="shared" si="52"/>
        <v/>
      </c>
      <c r="FQ49" s="2" t="str">
        <f t="shared" si="52"/>
        <v/>
      </c>
      <c r="FR49" s="2" t="str">
        <f t="shared" si="52"/>
        <v/>
      </c>
      <c r="FS49" s="2" t="str">
        <f t="shared" si="52"/>
        <v/>
      </c>
      <c r="FT49" s="2" t="str">
        <f t="shared" si="52"/>
        <v/>
      </c>
      <c r="FU49" s="81" t="str">
        <f t="shared" si="52"/>
        <v/>
      </c>
      <c r="FV49" s="80" t="str">
        <f t="shared" si="52"/>
        <v/>
      </c>
      <c r="FW49" s="2" t="str">
        <f t="shared" si="52"/>
        <v/>
      </c>
      <c r="FX49" s="2" t="str">
        <f t="shared" si="52"/>
        <v/>
      </c>
      <c r="FY49" s="2" t="str">
        <f t="shared" si="52"/>
        <v/>
      </c>
      <c r="FZ49" s="2" t="str">
        <f t="shared" si="52"/>
        <v/>
      </c>
      <c r="GA49" s="2" t="str">
        <f t="shared" si="52"/>
        <v/>
      </c>
      <c r="GB49" s="2" t="str">
        <f t="shared" si="52"/>
        <v/>
      </c>
      <c r="GC49" s="2" t="str">
        <f t="shared" si="52"/>
        <v/>
      </c>
      <c r="GD49" s="2" t="str">
        <f t="shared" si="52"/>
        <v/>
      </c>
      <c r="GE49" s="85" t="str">
        <f t="shared" si="52"/>
        <v/>
      </c>
      <c r="GF49" s="19"/>
      <c r="GG49" s="114">
        <f t="shared" si="44"/>
        <v>180</v>
      </c>
      <c r="GH49" s="114"/>
      <c r="GI49" s="115"/>
      <c r="GJ49" s="90"/>
      <c r="GK49" s="90"/>
      <c r="GL49" s="90"/>
      <c r="GM49" s="87"/>
      <c r="GN49" s="57"/>
      <c r="GO49" s="90"/>
    </row>
    <row r="50" spans="2:197" ht="6" customHeight="1" thickBot="1" x14ac:dyDescent="0.3">
      <c r="B50" s="116">
        <f t="shared" si="45"/>
        <v>150</v>
      </c>
      <c r="C50" s="117"/>
      <c r="D50" s="117"/>
      <c r="E50" s="101">
        <f t="shared" si="46"/>
        <v>150</v>
      </c>
      <c r="F50" s="101"/>
      <c r="G50" s="20"/>
      <c r="H50" s="63" t="str">
        <f t="shared" ref="H50:BS50" si="53">IF(H54&gt;=150,1,"")</f>
        <v/>
      </c>
      <c r="I50" s="64" t="str">
        <f t="shared" si="53"/>
        <v/>
      </c>
      <c r="J50" s="64" t="str">
        <f t="shared" si="53"/>
        <v/>
      </c>
      <c r="K50" s="64" t="str">
        <f t="shared" si="53"/>
        <v/>
      </c>
      <c r="L50" s="64" t="str">
        <f t="shared" si="53"/>
        <v/>
      </c>
      <c r="M50" s="64" t="str">
        <f t="shared" si="53"/>
        <v/>
      </c>
      <c r="N50" s="2" t="str">
        <f t="shared" si="53"/>
        <v/>
      </c>
      <c r="O50" s="2" t="str">
        <f t="shared" si="53"/>
        <v/>
      </c>
      <c r="P50" s="2" t="str">
        <f t="shared" si="53"/>
        <v/>
      </c>
      <c r="Q50" s="3" t="str">
        <f t="shared" si="53"/>
        <v/>
      </c>
      <c r="R50" s="30" t="str">
        <f t="shared" si="53"/>
        <v/>
      </c>
      <c r="S50" s="2" t="str">
        <f t="shared" si="53"/>
        <v/>
      </c>
      <c r="T50" s="2" t="str">
        <f t="shared" si="53"/>
        <v/>
      </c>
      <c r="U50" s="2" t="str">
        <f t="shared" si="53"/>
        <v/>
      </c>
      <c r="V50" s="2" t="str">
        <f t="shared" si="53"/>
        <v/>
      </c>
      <c r="W50" s="2" t="str">
        <f t="shared" si="53"/>
        <v/>
      </c>
      <c r="X50" s="2" t="str">
        <f t="shared" si="53"/>
        <v/>
      </c>
      <c r="Y50" s="2" t="str">
        <f t="shared" si="53"/>
        <v/>
      </c>
      <c r="Z50" s="2" t="str">
        <f t="shared" si="53"/>
        <v/>
      </c>
      <c r="AA50" s="2" t="str">
        <f t="shared" si="53"/>
        <v/>
      </c>
      <c r="AB50" s="30" t="str">
        <f t="shared" si="53"/>
        <v/>
      </c>
      <c r="AC50" s="2" t="str">
        <f t="shared" si="53"/>
        <v/>
      </c>
      <c r="AD50" s="2" t="str">
        <f t="shared" si="53"/>
        <v/>
      </c>
      <c r="AE50" s="2" t="str">
        <f t="shared" si="53"/>
        <v/>
      </c>
      <c r="AF50" s="2" t="str">
        <f t="shared" si="53"/>
        <v/>
      </c>
      <c r="AG50" s="2" t="str">
        <f t="shared" si="53"/>
        <v/>
      </c>
      <c r="AH50" s="2" t="str">
        <f t="shared" si="53"/>
        <v/>
      </c>
      <c r="AI50" s="2" t="str">
        <f t="shared" si="53"/>
        <v/>
      </c>
      <c r="AJ50" s="2" t="str">
        <f t="shared" si="53"/>
        <v/>
      </c>
      <c r="AK50" s="2" t="str">
        <f t="shared" si="53"/>
        <v/>
      </c>
      <c r="AL50" s="30" t="str">
        <f t="shared" si="53"/>
        <v/>
      </c>
      <c r="AM50" s="2" t="str">
        <f t="shared" si="53"/>
        <v/>
      </c>
      <c r="AN50" s="2" t="str">
        <f t="shared" si="53"/>
        <v/>
      </c>
      <c r="AO50" s="2" t="str">
        <f t="shared" si="53"/>
        <v/>
      </c>
      <c r="AP50" s="2" t="str">
        <f t="shared" si="53"/>
        <v/>
      </c>
      <c r="AQ50" s="2" t="str">
        <f t="shared" si="53"/>
        <v/>
      </c>
      <c r="AR50" s="2" t="str">
        <f t="shared" si="53"/>
        <v/>
      </c>
      <c r="AS50" s="2" t="str">
        <f t="shared" si="53"/>
        <v/>
      </c>
      <c r="AT50" s="2" t="str">
        <f t="shared" si="53"/>
        <v/>
      </c>
      <c r="AU50" s="2" t="str">
        <f t="shared" si="53"/>
        <v/>
      </c>
      <c r="AV50" s="80" t="str">
        <f t="shared" si="53"/>
        <v/>
      </c>
      <c r="AW50" s="2" t="str">
        <f t="shared" si="53"/>
        <v/>
      </c>
      <c r="AX50" s="2" t="str">
        <f t="shared" si="53"/>
        <v/>
      </c>
      <c r="AY50" s="2" t="str">
        <f t="shared" si="53"/>
        <v/>
      </c>
      <c r="AZ50" s="2" t="str">
        <f t="shared" si="53"/>
        <v/>
      </c>
      <c r="BA50" s="2" t="str">
        <f t="shared" si="53"/>
        <v/>
      </c>
      <c r="BB50" s="2" t="str">
        <f t="shared" si="53"/>
        <v/>
      </c>
      <c r="BC50" s="2" t="str">
        <f t="shared" si="53"/>
        <v/>
      </c>
      <c r="BD50" s="2" t="str">
        <f t="shared" si="53"/>
        <v/>
      </c>
      <c r="BE50" s="81" t="str">
        <f t="shared" si="53"/>
        <v/>
      </c>
      <c r="BF50" s="80" t="str">
        <f t="shared" si="53"/>
        <v/>
      </c>
      <c r="BG50" s="2" t="str">
        <f t="shared" si="53"/>
        <v/>
      </c>
      <c r="BH50" s="2" t="str">
        <f t="shared" si="53"/>
        <v/>
      </c>
      <c r="BI50" s="2" t="str">
        <f t="shared" si="53"/>
        <v/>
      </c>
      <c r="BJ50" s="2" t="str">
        <f t="shared" si="53"/>
        <v/>
      </c>
      <c r="BK50" s="2" t="str">
        <f t="shared" si="53"/>
        <v/>
      </c>
      <c r="BL50" s="2" t="str">
        <f t="shared" si="53"/>
        <v/>
      </c>
      <c r="BM50" s="2" t="str">
        <f t="shared" si="53"/>
        <v/>
      </c>
      <c r="BN50" s="2" t="str">
        <f t="shared" si="53"/>
        <v/>
      </c>
      <c r="BO50" s="81" t="str">
        <f t="shared" si="53"/>
        <v/>
      </c>
      <c r="BP50" s="80" t="str">
        <f t="shared" si="53"/>
        <v/>
      </c>
      <c r="BQ50" s="2" t="str">
        <f t="shared" si="53"/>
        <v/>
      </c>
      <c r="BR50" s="2" t="str">
        <f t="shared" si="53"/>
        <v/>
      </c>
      <c r="BS50" s="2" t="str">
        <f t="shared" si="53"/>
        <v/>
      </c>
      <c r="BT50" s="2" t="str">
        <f t="shared" ref="BT50:EE50" si="54">IF(BT54&gt;=150,1,"")</f>
        <v/>
      </c>
      <c r="BU50" s="2" t="str">
        <f t="shared" si="54"/>
        <v/>
      </c>
      <c r="BV50" s="2" t="str">
        <f t="shared" si="54"/>
        <v/>
      </c>
      <c r="BW50" s="2" t="str">
        <f t="shared" si="54"/>
        <v/>
      </c>
      <c r="BX50" s="2" t="str">
        <f t="shared" si="54"/>
        <v/>
      </c>
      <c r="BY50" s="81" t="str">
        <f t="shared" si="54"/>
        <v/>
      </c>
      <c r="BZ50" s="80" t="str">
        <f t="shared" si="54"/>
        <v/>
      </c>
      <c r="CA50" s="2" t="str">
        <f t="shared" si="54"/>
        <v/>
      </c>
      <c r="CB50" s="2" t="str">
        <f t="shared" si="54"/>
        <v/>
      </c>
      <c r="CC50" s="2" t="str">
        <f t="shared" si="54"/>
        <v/>
      </c>
      <c r="CD50" s="2" t="str">
        <f t="shared" si="54"/>
        <v/>
      </c>
      <c r="CE50" s="2" t="str">
        <f t="shared" si="54"/>
        <v/>
      </c>
      <c r="CF50" s="2" t="str">
        <f t="shared" si="54"/>
        <v/>
      </c>
      <c r="CG50" s="2" t="str">
        <f t="shared" si="54"/>
        <v/>
      </c>
      <c r="CH50" s="2" t="str">
        <f t="shared" si="54"/>
        <v/>
      </c>
      <c r="CI50" s="81" t="str">
        <f t="shared" si="54"/>
        <v/>
      </c>
      <c r="CJ50" s="80" t="str">
        <f t="shared" si="54"/>
        <v/>
      </c>
      <c r="CK50" s="2" t="str">
        <f t="shared" si="54"/>
        <v/>
      </c>
      <c r="CL50" s="2" t="str">
        <f t="shared" si="54"/>
        <v/>
      </c>
      <c r="CM50" s="2" t="str">
        <f t="shared" si="54"/>
        <v/>
      </c>
      <c r="CN50" s="2" t="str">
        <f t="shared" si="54"/>
        <v/>
      </c>
      <c r="CO50" s="2" t="str">
        <f t="shared" si="54"/>
        <v/>
      </c>
      <c r="CP50" s="2" t="str">
        <f t="shared" si="54"/>
        <v/>
      </c>
      <c r="CQ50" s="2" t="str">
        <f t="shared" si="54"/>
        <v/>
      </c>
      <c r="CR50" s="2" t="str">
        <f t="shared" si="54"/>
        <v/>
      </c>
      <c r="CS50" s="81" t="str">
        <f t="shared" si="54"/>
        <v/>
      </c>
      <c r="CT50" s="80" t="str">
        <f t="shared" si="54"/>
        <v/>
      </c>
      <c r="CU50" s="2" t="str">
        <f t="shared" si="54"/>
        <v/>
      </c>
      <c r="CV50" s="2" t="str">
        <f t="shared" si="54"/>
        <v/>
      </c>
      <c r="CW50" s="2" t="str">
        <f t="shared" si="54"/>
        <v/>
      </c>
      <c r="CX50" s="2" t="str">
        <f t="shared" si="54"/>
        <v/>
      </c>
      <c r="CY50" s="2" t="str">
        <f t="shared" si="54"/>
        <v/>
      </c>
      <c r="CZ50" s="2" t="str">
        <f t="shared" si="54"/>
        <v/>
      </c>
      <c r="DA50" s="2" t="str">
        <f t="shared" si="54"/>
        <v/>
      </c>
      <c r="DB50" s="2" t="str">
        <f t="shared" si="54"/>
        <v/>
      </c>
      <c r="DC50" s="81" t="str">
        <f t="shared" si="54"/>
        <v/>
      </c>
      <c r="DD50" s="80" t="str">
        <f t="shared" si="54"/>
        <v/>
      </c>
      <c r="DE50" s="2" t="str">
        <f t="shared" si="54"/>
        <v/>
      </c>
      <c r="DF50" s="2" t="str">
        <f t="shared" si="54"/>
        <v/>
      </c>
      <c r="DG50" s="2" t="str">
        <f t="shared" si="54"/>
        <v/>
      </c>
      <c r="DH50" s="2" t="str">
        <f t="shared" si="54"/>
        <v/>
      </c>
      <c r="DI50" s="2" t="str">
        <f t="shared" si="54"/>
        <v/>
      </c>
      <c r="DJ50" s="2" t="str">
        <f t="shared" si="54"/>
        <v/>
      </c>
      <c r="DK50" s="2" t="str">
        <f t="shared" si="54"/>
        <v/>
      </c>
      <c r="DL50" s="2" t="str">
        <f t="shared" si="54"/>
        <v/>
      </c>
      <c r="DM50" s="81" t="str">
        <f t="shared" si="54"/>
        <v/>
      </c>
      <c r="DN50" s="80" t="str">
        <f t="shared" si="54"/>
        <v/>
      </c>
      <c r="DO50" s="2" t="str">
        <f t="shared" si="54"/>
        <v/>
      </c>
      <c r="DP50" s="2" t="str">
        <f t="shared" si="54"/>
        <v/>
      </c>
      <c r="DQ50" s="2" t="str">
        <f t="shared" si="54"/>
        <v/>
      </c>
      <c r="DR50" s="2" t="str">
        <f t="shared" si="54"/>
        <v/>
      </c>
      <c r="DS50" s="2" t="str">
        <f t="shared" si="54"/>
        <v/>
      </c>
      <c r="DT50" s="2" t="str">
        <f t="shared" si="54"/>
        <v/>
      </c>
      <c r="DU50" s="2" t="str">
        <f t="shared" si="54"/>
        <v/>
      </c>
      <c r="DV50" s="2" t="str">
        <f t="shared" si="54"/>
        <v/>
      </c>
      <c r="DW50" s="81" t="str">
        <f t="shared" si="54"/>
        <v/>
      </c>
      <c r="DX50" s="80" t="str">
        <f t="shared" si="54"/>
        <v/>
      </c>
      <c r="DY50" s="2" t="str">
        <f t="shared" si="54"/>
        <v/>
      </c>
      <c r="DZ50" s="2" t="str">
        <f t="shared" si="54"/>
        <v/>
      </c>
      <c r="EA50" s="2" t="str">
        <f t="shared" si="54"/>
        <v/>
      </c>
      <c r="EB50" s="2" t="str">
        <f t="shared" si="54"/>
        <v/>
      </c>
      <c r="EC50" s="2" t="str">
        <f t="shared" si="54"/>
        <v/>
      </c>
      <c r="ED50" s="2" t="str">
        <f t="shared" si="54"/>
        <v/>
      </c>
      <c r="EE50" s="2" t="str">
        <f t="shared" si="54"/>
        <v/>
      </c>
      <c r="EF50" s="2" t="str">
        <f t="shared" ref="EF50:GE50" si="55">IF(EF54&gt;=150,1,"")</f>
        <v/>
      </c>
      <c r="EG50" s="81" t="str">
        <f t="shared" si="55"/>
        <v/>
      </c>
      <c r="EH50" s="80" t="str">
        <f t="shared" si="55"/>
        <v/>
      </c>
      <c r="EI50" s="2" t="str">
        <f t="shared" si="55"/>
        <v/>
      </c>
      <c r="EJ50" s="2" t="str">
        <f t="shared" si="55"/>
        <v/>
      </c>
      <c r="EK50" s="2" t="str">
        <f t="shared" si="55"/>
        <v/>
      </c>
      <c r="EL50" s="2" t="str">
        <f t="shared" si="55"/>
        <v/>
      </c>
      <c r="EM50" s="2" t="str">
        <f t="shared" si="55"/>
        <v/>
      </c>
      <c r="EN50" s="2" t="str">
        <f t="shared" si="55"/>
        <v/>
      </c>
      <c r="EO50" s="2" t="str">
        <f t="shared" si="55"/>
        <v/>
      </c>
      <c r="EP50" s="2" t="str">
        <f t="shared" si="55"/>
        <v/>
      </c>
      <c r="EQ50" s="81" t="str">
        <f t="shared" si="55"/>
        <v/>
      </c>
      <c r="ER50" s="80" t="str">
        <f t="shared" si="55"/>
        <v/>
      </c>
      <c r="ES50" s="2" t="str">
        <f t="shared" si="55"/>
        <v/>
      </c>
      <c r="ET50" s="2" t="str">
        <f t="shared" si="55"/>
        <v/>
      </c>
      <c r="EU50" s="2" t="str">
        <f t="shared" si="55"/>
        <v/>
      </c>
      <c r="EV50" s="2" t="str">
        <f t="shared" si="55"/>
        <v/>
      </c>
      <c r="EW50" s="2" t="str">
        <f t="shared" si="55"/>
        <v/>
      </c>
      <c r="EX50" s="2" t="str">
        <f t="shared" si="55"/>
        <v/>
      </c>
      <c r="EY50" s="2" t="str">
        <f t="shared" si="55"/>
        <v/>
      </c>
      <c r="EZ50" s="2" t="str">
        <f t="shared" si="55"/>
        <v/>
      </c>
      <c r="FA50" s="81" t="str">
        <f t="shared" si="55"/>
        <v/>
      </c>
      <c r="FB50" s="80" t="str">
        <f t="shared" si="55"/>
        <v/>
      </c>
      <c r="FC50" s="2" t="str">
        <f t="shared" si="55"/>
        <v/>
      </c>
      <c r="FD50" s="2" t="str">
        <f t="shared" si="55"/>
        <v/>
      </c>
      <c r="FE50" s="2" t="str">
        <f t="shared" si="55"/>
        <v/>
      </c>
      <c r="FF50" s="2" t="str">
        <f t="shared" si="55"/>
        <v/>
      </c>
      <c r="FG50" s="2" t="str">
        <f t="shared" si="55"/>
        <v/>
      </c>
      <c r="FH50" s="2" t="str">
        <f t="shared" si="55"/>
        <v/>
      </c>
      <c r="FI50" s="2" t="str">
        <f t="shared" si="55"/>
        <v/>
      </c>
      <c r="FJ50" s="2" t="str">
        <f t="shared" si="55"/>
        <v/>
      </c>
      <c r="FK50" s="81" t="str">
        <f t="shared" si="55"/>
        <v/>
      </c>
      <c r="FL50" s="80" t="str">
        <f t="shared" si="55"/>
        <v/>
      </c>
      <c r="FM50" s="2" t="str">
        <f t="shared" si="55"/>
        <v/>
      </c>
      <c r="FN50" s="2" t="str">
        <f t="shared" si="55"/>
        <v/>
      </c>
      <c r="FO50" s="2" t="str">
        <f t="shared" si="55"/>
        <v/>
      </c>
      <c r="FP50" s="2" t="str">
        <f t="shared" si="55"/>
        <v/>
      </c>
      <c r="FQ50" s="2" t="str">
        <f t="shared" si="55"/>
        <v/>
      </c>
      <c r="FR50" s="2" t="str">
        <f t="shared" si="55"/>
        <v/>
      </c>
      <c r="FS50" s="2" t="str">
        <f t="shared" si="55"/>
        <v/>
      </c>
      <c r="FT50" s="2" t="str">
        <f t="shared" si="55"/>
        <v/>
      </c>
      <c r="FU50" s="81" t="str">
        <f t="shared" si="55"/>
        <v/>
      </c>
      <c r="FV50" s="80" t="str">
        <f t="shared" si="55"/>
        <v/>
      </c>
      <c r="FW50" s="2" t="str">
        <f t="shared" si="55"/>
        <v/>
      </c>
      <c r="FX50" s="2" t="str">
        <f t="shared" si="55"/>
        <v/>
      </c>
      <c r="FY50" s="2" t="str">
        <f t="shared" si="55"/>
        <v/>
      </c>
      <c r="FZ50" s="2" t="str">
        <f t="shared" si="55"/>
        <v/>
      </c>
      <c r="GA50" s="2" t="str">
        <f t="shared" si="55"/>
        <v/>
      </c>
      <c r="GB50" s="2" t="str">
        <f t="shared" si="55"/>
        <v/>
      </c>
      <c r="GC50" s="2" t="str">
        <f t="shared" si="55"/>
        <v/>
      </c>
      <c r="GD50" s="2" t="str">
        <f t="shared" si="55"/>
        <v/>
      </c>
      <c r="GE50" s="85" t="str">
        <f t="shared" si="55"/>
        <v/>
      </c>
      <c r="GF50" s="21"/>
      <c r="GG50" s="114">
        <f t="shared" si="44"/>
        <v>150</v>
      </c>
      <c r="GH50" s="114"/>
      <c r="GI50" s="115"/>
      <c r="GJ50" s="90"/>
      <c r="GK50" s="90"/>
      <c r="GL50" s="90"/>
      <c r="GM50" s="87"/>
      <c r="GN50" s="57"/>
      <c r="GO50" s="90"/>
    </row>
    <row r="51" spans="2:197" ht="6" customHeight="1" thickTop="1" x14ac:dyDescent="0.25">
      <c r="B51" s="116">
        <f t="shared" si="45"/>
        <v>120</v>
      </c>
      <c r="C51" s="117"/>
      <c r="D51" s="117"/>
      <c r="E51" s="101">
        <f t="shared" si="46"/>
        <v>120</v>
      </c>
      <c r="F51" s="101"/>
      <c r="G51" s="22"/>
      <c r="H51" s="63" t="str">
        <f t="shared" ref="H51:BS51" si="56">IF(H54&gt;=120,1,"")</f>
        <v/>
      </c>
      <c r="I51" s="64" t="str">
        <f t="shared" si="56"/>
        <v/>
      </c>
      <c r="J51" s="64" t="str">
        <f t="shared" si="56"/>
        <v/>
      </c>
      <c r="K51" s="64" t="str">
        <f t="shared" si="56"/>
        <v/>
      </c>
      <c r="L51" s="64" t="str">
        <f t="shared" si="56"/>
        <v/>
      </c>
      <c r="M51" s="64" t="str">
        <f t="shared" si="56"/>
        <v/>
      </c>
      <c r="N51" s="2" t="str">
        <f t="shared" si="56"/>
        <v/>
      </c>
      <c r="O51" s="2" t="str">
        <f t="shared" si="56"/>
        <v/>
      </c>
      <c r="P51" s="2" t="str">
        <f t="shared" si="56"/>
        <v/>
      </c>
      <c r="Q51" s="3" t="str">
        <f t="shared" si="56"/>
        <v/>
      </c>
      <c r="R51" s="30" t="str">
        <f t="shared" si="56"/>
        <v/>
      </c>
      <c r="S51" s="2" t="str">
        <f t="shared" si="56"/>
        <v/>
      </c>
      <c r="T51" s="2" t="str">
        <f t="shared" si="56"/>
        <v/>
      </c>
      <c r="U51" s="2" t="str">
        <f t="shared" si="56"/>
        <v/>
      </c>
      <c r="V51" s="2" t="str">
        <f t="shared" si="56"/>
        <v/>
      </c>
      <c r="W51" s="2" t="str">
        <f t="shared" si="56"/>
        <v/>
      </c>
      <c r="X51" s="2" t="str">
        <f t="shared" si="56"/>
        <v/>
      </c>
      <c r="Y51" s="2" t="str">
        <f t="shared" si="56"/>
        <v/>
      </c>
      <c r="Z51" s="2" t="str">
        <f t="shared" si="56"/>
        <v/>
      </c>
      <c r="AA51" s="2" t="str">
        <f t="shared" si="56"/>
        <v/>
      </c>
      <c r="AB51" s="30" t="str">
        <f t="shared" si="56"/>
        <v/>
      </c>
      <c r="AC51" s="2" t="str">
        <f t="shared" si="56"/>
        <v/>
      </c>
      <c r="AD51" s="2" t="str">
        <f t="shared" si="56"/>
        <v/>
      </c>
      <c r="AE51" s="2" t="str">
        <f t="shared" si="56"/>
        <v/>
      </c>
      <c r="AF51" s="2" t="str">
        <f t="shared" si="56"/>
        <v/>
      </c>
      <c r="AG51" s="2" t="str">
        <f t="shared" si="56"/>
        <v/>
      </c>
      <c r="AH51" s="2" t="str">
        <f t="shared" si="56"/>
        <v/>
      </c>
      <c r="AI51" s="2" t="str">
        <f t="shared" si="56"/>
        <v/>
      </c>
      <c r="AJ51" s="2" t="str">
        <f t="shared" si="56"/>
        <v/>
      </c>
      <c r="AK51" s="2" t="str">
        <f t="shared" si="56"/>
        <v/>
      </c>
      <c r="AL51" s="30" t="str">
        <f t="shared" si="56"/>
        <v/>
      </c>
      <c r="AM51" s="2" t="str">
        <f t="shared" si="56"/>
        <v/>
      </c>
      <c r="AN51" s="2" t="str">
        <f t="shared" si="56"/>
        <v/>
      </c>
      <c r="AO51" s="2" t="str">
        <f t="shared" si="56"/>
        <v/>
      </c>
      <c r="AP51" s="2" t="str">
        <f t="shared" si="56"/>
        <v/>
      </c>
      <c r="AQ51" s="2" t="str">
        <f t="shared" si="56"/>
        <v/>
      </c>
      <c r="AR51" s="2" t="str">
        <f t="shared" si="56"/>
        <v/>
      </c>
      <c r="AS51" s="2" t="str">
        <f t="shared" si="56"/>
        <v/>
      </c>
      <c r="AT51" s="2" t="str">
        <f t="shared" si="56"/>
        <v/>
      </c>
      <c r="AU51" s="2" t="str">
        <f t="shared" si="56"/>
        <v/>
      </c>
      <c r="AV51" s="80" t="str">
        <f t="shared" si="56"/>
        <v/>
      </c>
      <c r="AW51" s="2" t="str">
        <f t="shared" si="56"/>
        <v/>
      </c>
      <c r="AX51" s="2" t="str">
        <f t="shared" si="56"/>
        <v/>
      </c>
      <c r="AY51" s="2" t="str">
        <f t="shared" si="56"/>
        <v/>
      </c>
      <c r="AZ51" s="2" t="str">
        <f t="shared" si="56"/>
        <v/>
      </c>
      <c r="BA51" s="2" t="str">
        <f t="shared" si="56"/>
        <v/>
      </c>
      <c r="BB51" s="2" t="str">
        <f t="shared" si="56"/>
        <v/>
      </c>
      <c r="BC51" s="2" t="str">
        <f t="shared" si="56"/>
        <v/>
      </c>
      <c r="BD51" s="2" t="str">
        <f t="shared" si="56"/>
        <v/>
      </c>
      <c r="BE51" s="81" t="str">
        <f t="shared" si="56"/>
        <v/>
      </c>
      <c r="BF51" s="80" t="str">
        <f t="shared" si="56"/>
        <v/>
      </c>
      <c r="BG51" s="2" t="str">
        <f t="shared" si="56"/>
        <v/>
      </c>
      <c r="BH51" s="2" t="str">
        <f t="shared" si="56"/>
        <v/>
      </c>
      <c r="BI51" s="2" t="str">
        <f t="shared" si="56"/>
        <v/>
      </c>
      <c r="BJ51" s="2" t="str">
        <f t="shared" si="56"/>
        <v/>
      </c>
      <c r="BK51" s="2" t="str">
        <f t="shared" si="56"/>
        <v/>
      </c>
      <c r="BL51" s="2" t="str">
        <f t="shared" si="56"/>
        <v/>
      </c>
      <c r="BM51" s="2" t="str">
        <f t="shared" si="56"/>
        <v/>
      </c>
      <c r="BN51" s="2" t="str">
        <f t="shared" si="56"/>
        <v/>
      </c>
      <c r="BO51" s="81" t="str">
        <f t="shared" si="56"/>
        <v/>
      </c>
      <c r="BP51" s="80" t="str">
        <f t="shared" si="56"/>
        <v/>
      </c>
      <c r="BQ51" s="2" t="str">
        <f t="shared" si="56"/>
        <v/>
      </c>
      <c r="BR51" s="2" t="str">
        <f t="shared" si="56"/>
        <v/>
      </c>
      <c r="BS51" s="2" t="str">
        <f t="shared" si="56"/>
        <v/>
      </c>
      <c r="BT51" s="2" t="str">
        <f t="shared" ref="BT51:EE51" si="57">IF(BT54&gt;=120,1,"")</f>
        <v/>
      </c>
      <c r="BU51" s="2" t="str">
        <f t="shared" si="57"/>
        <v/>
      </c>
      <c r="BV51" s="2" t="str">
        <f t="shared" si="57"/>
        <v/>
      </c>
      <c r="BW51" s="2" t="str">
        <f t="shared" si="57"/>
        <v/>
      </c>
      <c r="BX51" s="2" t="str">
        <f t="shared" si="57"/>
        <v/>
      </c>
      <c r="BY51" s="81" t="str">
        <f t="shared" si="57"/>
        <v/>
      </c>
      <c r="BZ51" s="80" t="str">
        <f t="shared" si="57"/>
        <v/>
      </c>
      <c r="CA51" s="2" t="str">
        <f t="shared" si="57"/>
        <v/>
      </c>
      <c r="CB51" s="2" t="str">
        <f t="shared" si="57"/>
        <v/>
      </c>
      <c r="CC51" s="2" t="str">
        <f t="shared" si="57"/>
        <v/>
      </c>
      <c r="CD51" s="2" t="str">
        <f t="shared" si="57"/>
        <v/>
      </c>
      <c r="CE51" s="2" t="str">
        <f t="shared" si="57"/>
        <v/>
      </c>
      <c r="CF51" s="2" t="str">
        <f t="shared" si="57"/>
        <v/>
      </c>
      <c r="CG51" s="2" t="str">
        <f t="shared" si="57"/>
        <v/>
      </c>
      <c r="CH51" s="2" t="str">
        <f t="shared" si="57"/>
        <v/>
      </c>
      <c r="CI51" s="81" t="str">
        <f t="shared" si="57"/>
        <v/>
      </c>
      <c r="CJ51" s="80" t="str">
        <f t="shared" si="57"/>
        <v/>
      </c>
      <c r="CK51" s="2" t="str">
        <f t="shared" si="57"/>
        <v/>
      </c>
      <c r="CL51" s="2" t="str">
        <f t="shared" si="57"/>
        <v/>
      </c>
      <c r="CM51" s="2" t="str">
        <f t="shared" si="57"/>
        <v/>
      </c>
      <c r="CN51" s="2" t="str">
        <f t="shared" si="57"/>
        <v/>
      </c>
      <c r="CO51" s="2" t="str">
        <f t="shared" si="57"/>
        <v/>
      </c>
      <c r="CP51" s="2" t="str">
        <f t="shared" si="57"/>
        <v/>
      </c>
      <c r="CQ51" s="2" t="str">
        <f t="shared" si="57"/>
        <v/>
      </c>
      <c r="CR51" s="2" t="str">
        <f t="shared" si="57"/>
        <v/>
      </c>
      <c r="CS51" s="81" t="str">
        <f t="shared" si="57"/>
        <v/>
      </c>
      <c r="CT51" s="80" t="str">
        <f t="shared" si="57"/>
        <v/>
      </c>
      <c r="CU51" s="2" t="str">
        <f t="shared" si="57"/>
        <v/>
      </c>
      <c r="CV51" s="2" t="str">
        <f t="shared" si="57"/>
        <v/>
      </c>
      <c r="CW51" s="2" t="str">
        <f t="shared" si="57"/>
        <v/>
      </c>
      <c r="CX51" s="2" t="str">
        <f t="shared" si="57"/>
        <v/>
      </c>
      <c r="CY51" s="2" t="str">
        <f t="shared" si="57"/>
        <v/>
      </c>
      <c r="CZ51" s="2" t="str">
        <f t="shared" si="57"/>
        <v/>
      </c>
      <c r="DA51" s="2" t="str">
        <f t="shared" si="57"/>
        <v/>
      </c>
      <c r="DB51" s="2" t="str">
        <f t="shared" si="57"/>
        <v/>
      </c>
      <c r="DC51" s="81" t="str">
        <f t="shared" si="57"/>
        <v/>
      </c>
      <c r="DD51" s="80" t="str">
        <f t="shared" si="57"/>
        <v/>
      </c>
      <c r="DE51" s="2" t="str">
        <f t="shared" si="57"/>
        <v/>
      </c>
      <c r="DF51" s="2" t="str">
        <f t="shared" si="57"/>
        <v/>
      </c>
      <c r="DG51" s="2" t="str">
        <f t="shared" si="57"/>
        <v/>
      </c>
      <c r="DH51" s="2" t="str">
        <f t="shared" si="57"/>
        <v/>
      </c>
      <c r="DI51" s="2" t="str">
        <f t="shared" si="57"/>
        <v/>
      </c>
      <c r="DJ51" s="2" t="str">
        <f t="shared" si="57"/>
        <v/>
      </c>
      <c r="DK51" s="2" t="str">
        <f t="shared" si="57"/>
        <v/>
      </c>
      <c r="DL51" s="2" t="str">
        <f t="shared" si="57"/>
        <v/>
      </c>
      <c r="DM51" s="81" t="str">
        <f t="shared" si="57"/>
        <v/>
      </c>
      <c r="DN51" s="80" t="str">
        <f t="shared" si="57"/>
        <v/>
      </c>
      <c r="DO51" s="2" t="str">
        <f t="shared" si="57"/>
        <v/>
      </c>
      <c r="DP51" s="2" t="str">
        <f t="shared" si="57"/>
        <v/>
      </c>
      <c r="DQ51" s="2" t="str">
        <f t="shared" si="57"/>
        <v/>
      </c>
      <c r="DR51" s="2" t="str">
        <f t="shared" si="57"/>
        <v/>
      </c>
      <c r="DS51" s="2" t="str">
        <f t="shared" si="57"/>
        <v/>
      </c>
      <c r="DT51" s="2" t="str">
        <f t="shared" si="57"/>
        <v/>
      </c>
      <c r="DU51" s="2" t="str">
        <f t="shared" si="57"/>
        <v/>
      </c>
      <c r="DV51" s="2" t="str">
        <f t="shared" si="57"/>
        <v/>
      </c>
      <c r="DW51" s="81" t="str">
        <f t="shared" si="57"/>
        <v/>
      </c>
      <c r="DX51" s="80" t="str">
        <f t="shared" si="57"/>
        <v/>
      </c>
      <c r="DY51" s="2" t="str">
        <f t="shared" si="57"/>
        <v/>
      </c>
      <c r="DZ51" s="2" t="str">
        <f t="shared" si="57"/>
        <v/>
      </c>
      <c r="EA51" s="2" t="str">
        <f t="shared" si="57"/>
        <v/>
      </c>
      <c r="EB51" s="2" t="str">
        <f t="shared" si="57"/>
        <v/>
      </c>
      <c r="EC51" s="2" t="str">
        <f t="shared" si="57"/>
        <v/>
      </c>
      <c r="ED51" s="2" t="str">
        <f t="shared" si="57"/>
        <v/>
      </c>
      <c r="EE51" s="2" t="str">
        <f t="shared" si="57"/>
        <v/>
      </c>
      <c r="EF51" s="2" t="str">
        <f t="shared" ref="EF51:GE51" si="58">IF(EF54&gt;=120,1,"")</f>
        <v/>
      </c>
      <c r="EG51" s="81" t="str">
        <f t="shared" si="58"/>
        <v/>
      </c>
      <c r="EH51" s="80" t="str">
        <f t="shared" si="58"/>
        <v/>
      </c>
      <c r="EI51" s="2" t="str">
        <f t="shared" si="58"/>
        <v/>
      </c>
      <c r="EJ51" s="2" t="str">
        <f t="shared" si="58"/>
        <v/>
      </c>
      <c r="EK51" s="2" t="str">
        <f t="shared" si="58"/>
        <v/>
      </c>
      <c r="EL51" s="2" t="str">
        <f t="shared" si="58"/>
        <v/>
      </c>
      <c r="EM51" s="2" t="str">
        <f t="shared" si="58"/>
        <v/>
      </c>
      <c r="EN51" s="2" t="str">
        <f t="shared" si="58"/>
        <v/>
      </c>
      <c r="EO51" s="2" t="str">
        <f t="shared" si="58"/>
        <v/>
      </c>
      <c r="EP51" s="2" t="str">
        <f t="shared" si="58"/>
        <v/>
      </c>
      <c r="EQ51" s="81" t="str">
        <f t="shared" si="58"/>
        <v/>
      </c>
      <c r="ER51" s="80" t="str">
        <f t="shared" si="58"/>
        <v/>
      </c>
      <c r="ES51" s="2" t="str">
        <f t="shared" si="58"/>
        <v/>
      </c>
      <c r="ET51" s="2" t="str">
        <f t="shared" si="58"/>
        <v/>
      </c>
      <c r="EU51" s="2" t="str">
        <f t="shared" si="58"/>
        <v/>
      </c>
      <c r="EV51" s="2" t="str">
        <f t="shared" si="58"/>
        <v/>
      </c>
      <c r="EW51" s="2" t="str">
        <f t="shared" si="58"/>
        <v/>
      </c>
      <c r="EX51" s="2" t="str">
        <f t="shared" si="58"/>
        <v/>
      </c>
      <c r="EY51" s="2" t="str">
        <f t="shared" si="58"/>
        <v/>
      </c>
      <c r="EZ51" s="2" t="str">
        <f t="shared" si="58"/>
        <v/>
      </c>
      <c r="FA51" s="81" t="str">
        <f t="shared" si="58"/>
        <v/>
      </c>
      <c r="FB51" s="80" t="str">
        <f t="shared" si="58"/>
        <v/>
      </c>
      <c r="FC51" s="2" t="str">
        <f t="shared" si="58"/>
        <v/>
      </c>
      <c r="FD51" s="2" t="str">
        <f t="shared" si="58"/>
        <v/>
      </c>
      <c r="FE51" s="2" t="str">
        <f t="shared" si="58"/>
        <v/>
      </c>
      <c r="FF51" s="2" t="str">
        <f t="shared" si="58"/>
        <v/>
      </c>
      <c r="FG51" s="2" t="str">
        <f t="shared" si="58"/>
        <v/>
      </c>
      <c r="FH51" s="2" t="str">
        <f t="shared" si="58"/>
        <v/>
      </c>
      <c r="FI51" s="2" t="str">
        <f t="shared" si="58"/>
        <v/>
      </c>
      <c r="FJ51" s="2" t="str">
        <f t="shared" si="58"/>
        <v/>
      </c>
      <c r="FK51" s="81" t="str">
        <f t="shared" si="58"/>
        <v/>
      </c>
      <c r="FL51" s="80" t="str">
        <f t="shared" si="58"/>
        <v/>
      </c>
      <c r="FM51" s="2" t="str">
        <f t="shared" si="58"/>
        <v/>
      </c>
      <c r="FN51" s="2" t="str">
        <f t="shared" si="58"/>
        <v/>
      </c>
      <c r="FO51" s="2" t="str">
        <f t="shared" si="58"/>
        <v/>
      </c>
      <c r="FP51" s="2" t="str">
        <f t="shared" si="58"/>
        <v/>
      </c>
      <c r="FQ51" s="2" t="str">
        <f t="shared" si="58"/>
        <v/>
      </c>
      <c r="FR51" s="2" t="str">
        <f t="shared" si="58"/>
        <v/>
      </c>
      <c r="FS51" s="2" t="str">
        <f t="shared" si="58"/>
        <v/>
      </c>
      <c r="FT51" s="2" t="str">
        <f t="shared" si="58"/>
        <v/>
      </c>
      <c r="FU51" s="81" t="str">
        <f t="shared" si="58"/>
        <v/>
      </c>
      <c r="FV51" s="80" t="str">
        <f t="shared" si="58"/>
        <v/>
      </c>
      <c r="FW51" s="2" t="str">
        <f t="shared" si="58"/>
        <v/>
      </c>
      <c r="FX51" s="2" t="str">
        <f t="shared" si="58"/>
        <v/>
      </c>
      <c r="FY51" s="2" t="str">
        <f t="shared" si="58"/>
        <v/>
      </c>
      <c r="FZ51" s="2" t="str">
        <f t="shared" si="58"/>
        <v/>
      </c>
      <c r="GA51" s="2" t="str">
        <f t="shared" si="58"/>
        <v/>
      </c>
      <c r="GB51" s="2" t="str">
        <f t="shared" si="58"/>
        <v/>
      </c>
      <c r="GC51" s="2" t="str">
        <f t="shared" si="58"/>
        <v/>
      </c>
      <c r="GD51" s="2" t="str">
        <f t="shared" si="58"/>
        <v/>
      </c>
      <c r="GE51" s="85" t="str">
        <f t="shared" si="58"/>
        <v/>
      </c>
      <c r="GF51" s="23"/>
      <c r="GG51" s="114">
        <f t="shared" si="44"/>
        <v>120</v>
      </c>
      <c r="GH51" s="114"/>
      <c r="GI51" s="115"/>
      <c r="GJ51" s="90"/>
      <c r="GK51" s="90"/>
      <c r="GL51" s="90"/>
      <c r="GM51" s="87"/>
      <c r="GN51" s="57"/>
      <c r="GO51" s="90"/>
    </row>
    <row r="52" spans="2:197" ht="6" customHeight="1" x14ac:dyDescent="0.25">
      <c r="B52" s="116">
        <f t="shared" si="45"/>
        <v>90</v>
      </c>
      <c r="C52" s="117"/>
      <c r="D52" s="117"/>
      <c r="E52" s="101">
        <f t="shared" si="46"/>
        <v>90</v>
      </c>
      <c r="F52" s="101"/>
      <c r="G52" s="18"/>
      <c r="H52" s="63" t="str">
        <f t="shared" ref="H52:BS52" si="59">IF(H54&gt;=90,1,"")</f>
        <v/>
      </c>
      <c r="I52" s="64" t="str">
        <f t="shared" si="59"/>
        <v/>
      </c>
      <c r="J52" s="64" t="str">
        <f t="shared" si="59"/>
        <v/>
      </c>
      <c r="K52" s="64" t="str">
        <f t="shared" si="59"/>
        <v/>
      </c>
      <c r="L52" s="64" t="str">
        <f t="shared" si="59"/>
        <v/>
      </c>
      <c r="M52" s="64" t="str">
        <f t="shared" si="59"/>
        <v/>
      </c>
      <c r="N52" s="2" t="str">
        <f t="shared" si="59"/>
        <v/>
      </c>
      <c r="O52" s="2" t="str">
        <f t="shared" si="59"/>
        <v/>
      </c>
      <c r="P52" s="2" t="str">
        <f t="shared" si="59"/>
        <v/>
      </c>
      <c r="Q52" s="3" t="str">
        <f t="shared" si="59"/>
        <v/>
      </c>
      <c r="R52" s="30" t="str">
        <f t="shared" si="59"/>
        <v/>
      </c>
      <c r="S52" s="2" t="str">
        <f t="shared" si="59"/>
        <v/>
      </c>
      <c r="T52" s="2" t="str">
        <f t="shared" si="59"/>
        <v/>
      </c>
      <c r="U52" s="2" t="str">
        <f t="shared" si="59"/>
        <v/>
      </c>
      <c r="V52" s="2" t="str">
        <f t="shared" si="59"/>
        <v/>
      </c>
      <c r="W52" s="2" t="str">
        <f t="shared" si="59"/>
        <v/>
      </c>
      <c r="X52" s="2" t="str">
        <f t="shared" si="59"/>
        <v/>
      </c>
      <c r="Y52" s="2" t="str">
        <f t="shared" si="59"/>
        <v/>
      </c>
      <c r="Z52" s="2" t="str">
        <f t="shared" si="59"/>
        <v/>
      </c>
      <c r="AA52" s="2" t="str">
        <f t="shared" si="59"/>
        <v/>
      </c>
      <c r="AB52" s="30" t="str">
        <f t="shared" si="59"/>
        <v/>
      </c>
      <c r="AC52" s="2" t="str">
        <f t="shared" si="59"/>
        <v/>
      </c>
      <c r="AD52" s="2" t="str">
        <f t="shared" si="59"/>
        <v/>
      </c>
      <c r="AE52" s="2" t="str">
        <f t="shared" si="59"/>
        <v/>
      </c>
      <c r="AF52" s="2" t="str">
        <f t="shared" si="59"/>
        <v/>
      </c>
      <c r="AG52" s="2" t="str">
        <f t="shared" si="59"/>
        <v/>
      </c>
      <c r="AH52" s="2" t="str">
        <f t="shared" si="59"/>
        <v/>
      </c>
      <c r="AI52" s="2" t="str">
        <f t="shared" si="59"/>
        <v/>
      </c>
      <c r="AJ52" s="2" t="str">
        <f t="shared" si="59"/>
        <v/>
      </c>
      <c r="AK52" s="2" t="str">
        <f t="shared" si="59"/>
        <v/>
      </c>
      <c r="AL52" s="30" t="str">
        <f t="shared" si="59"/>
        <v/>
      </c>
      <c r="AM52" s="2" t="str">
        <f t="shared" si="59"/>
        <v/>
      </c>
      <c r="AN52" s="2" t="str">
        <f t="shared" si="59"/>
        <v/>
      </c>
      <c r="AO52" s="2" t="str">
        <f t="shared" si="59"/>
        <v/>
      </c>
      <c r="AP52" s="2" t="str">
        <f t="shared" si="59"/>
        <v/>
      </c>
      <c r="AQ52" s="2" t="str">
        <f t="shared" si="59"/>
        <v/>
      </c>
      <c r="AR52" s="2" t="str">
        <f t="shared" si="59"/>
        <v/>
      </c>
      <c r="AS52" s="2" t="str">
        <f t="shared" si="59"/>
        <v/>
      </c>
      <c r="AT52" s="2" t="str">
        <f t="shared" si="59"/>
        <v/>
      </c>
      <c r="AU52" s="2" t="str">
        <f t="shared" si="59"/>
        <v/>
      </c>
      <c r="AV52" s="80" t="str">
        <f t="shared" si="59"/>
        <v/>
      </c>
      <c r="AW52" s="2" t="str">
        <f t="shared" si="59"/>
        <v/>
      </c>
      <c r="AX52" s="2" t="str">
        <f t="shared" si="59"/>
        <v/>
      </c>
      <c r="AY52" s="2" t="str">
        <f t="shared" si="59"/>
        <v/>
      </c>
      <c r="AZ52" s="2" t="str">
        <f t="shared" si="59"/>
        <v/>
      </c>
      <c r="BA52" s="2" t="str">
        <f t="shared" si="59"/>
        <v/>
      </c>
      <c r="BB52" s="2" t="str">
        <f t="shared" si="59"/>
        <v/>
      </c>
      <c r="BC52" s="2" t="str">
        <f t="shared" si="59"/>
        <v/>
      </c>
      <c r="BD52" s="2" t="str">
        <f t="shared" si="59"/>
        <v/>
      </c>
      <c r="BE52" s="81" t="str">
        <f t="shared" si="59"/>
        <v/>
      </c>
      <c r="BF52" s="80" t="str">
        <f t="shared" si="59"/>
        <v/>
      </c>
      <c r="BG52" s="2" t="str">
        <f t="shared" si="59"/>
        <v/>
      </c>
      <c r="BH52" s="2" t="str">
        <f t="shared" si="59"/>
        <v/>
      </c>
      <c r="BI52" s="2" t="str">
        <f t="shared" si="59"/>
        <v/>
      </c>
      <c r="BJ52" s="2" t="str">
        <f t="shared" si="59"/>
        <v/>
      </c>
      <c r="BK52" s="2" t="str">
        <f t="shared" si="59"/>
        <v/>
      </c>
      <c r="BL52" s="2" t="str">
        <f t="shared" si="59"/>
        <v/>
      </c>
      <c r="BM52" s="2" t="str">
        <f t="shared" si="59"/>
        <v/>
      </c>
      <c r="BN52" s="2" t="str">
        <f t="shared" si="59"/>
        <v/>
      </c>
      <c r="BO52" s="81" t="str">
        <f t="shared" si="59"/>
        <v/>
      </c>
      <c r="BP52" s="80" t="str">
        <f t="shared" si="59"/>
        <v/>
      </c>
      <c r="BQ52" s="2" t="str">
        <f t="shared" si="59"/>
        <v/>
      </c>
      <c r="BR52" s="2" t="str">
        <f t="shared" si="59"/>
        <v/>
      </c>
      <c r="BS52" s="2" t="str">
        <f t="shared" si="59"/>
        <v/>
      </c>
      <c r="BT52" s="2" t="str">
        <f t="shared" ref="BT52:EE52" si="60">IF(BT54&gt;=90,1,"")</f>
        <v/>
      </c>
      <c r="BU52" s="2" t="str">
        <f t="shared" si="60"/>
        <v/>
      </c>
      <c r="BV52" s="2" t="str">
        <f t="shared" si="60"/>
        <v/>
      </c>
      <c r="BW52" s="2" t="str">
        <f t="shared" si="60"/>
        <v/>
      </c>
      <c r="BX52" s="2" t="str">
        <f t="shared" si="60"/>
        <v/>
      </c>
      <c r="BY52" s="81" t="str">
        <f t="shared" si="60"/>
        <v/>
      </c>
      <c r="BZ52" s="80" t="str">
        <f t="shared" si="60"/>
        <v/>
      </c>
      <c r="CA52" s="2" t="str">
        <f t="shared" si="60"/>
        <v/>
      </c>
      <c r="CB52" s="2" t="str">
        <f t="shared" si="60"/>
        <v/>
      </c>
      <c r="CC52" s="2" t="str">
        <f t="shared" si="60"/>
        <v/>
      </c>
      <c r="CD52" s="2" t="str">
        <f t="shared" si="60"/>
        <v/>
      </c>
      <c r="CE52" s="2" t="str">
        <f t="shared" si="60"/>
        <v/>
      </c>
      <c r="CF52" s="2" t="str">
        <f t="shared" si="60"/>
        <v/>
      </c>
      <c r="CG52" s="2" t="str">
        <f t="shared" si="60"/>
        <v/>
      </c>
      <c r="CH52" s="2" t="str">
        <f t="shared" si="60"/>
        <v/>
      </c>
      <c r="CI52" s="81" t="str">
        <f t="shared" si="60"/>
        <v/>
      </c>
      <c r="CJ52" s="80" t="str">
        <f t="shared" si="60"/>
        <v/>
      </c>
      <c r="CK52" s="2" t="str">
        <f t="shared" si="60"/>
        <v/>
      </c>
      <c r="CL52" s="2" t="str">
        <f t="shared" si="60"/>
        <v/>
      </c>
      <c r="CM52" s="2" t="str">
        <f t="shared" si="60"/>
        <v/>
      </c>
      <c r="CN52" s="2" t="str">
        <f t="shared" si="60"/>
        <v/>
      </c>
      <c r="CO52" s="2" t="str">
        <f t="shared" si="60"/>
        <v/>
      </c>
      <c r="CP52" s="2" t="str">
        <f t="shared" si="60"/>
        <v/>
      </c>
      <c r="CQ52" s="2" t="str">
        <f t="shared" si="60"/>
        <v/>
      </c>
      <c r="CR52" s="2" t="str">
        <f t="shared" si="60"/>
        <v/>
      </c>
      <c r="CS52" s="81" t="str">
        <f t="shared" si="60"/>
        <v/>
      </c>
      <c r="CT52" s="80" t="str">
        <f t="shared" si="60"/>
        <v/>
      </c>
      <c r="CU52" s="2" t="str">
        <f t="shared" si="60"/>
        <v/>
      </c>
      <c r="CV52" s="2" t="str">
        <f t="shared" si="60"/>
        <v/>
      </c>
      <c r="CW52" s="2" t="str">
        <f t="shared" si="60"/>
        <v/>
      </c>
      <c r="CX52" s="2" t="str">
        <f t="shared" si="60"/>
        <v/>
      </c>
      <c r="CY52" s="2" t="str">
        <f t="shared" si="60"/>
        <v/>
      </c>
      <c r="CZ52" s="2" t="str">
        <f t="shared" si="60"/>
        <v/>
      </c>
      <c r="DA52" s="2" t="str">
        <f t="shared" si="60"/>
        <v/>
      </c>
      <c r="DB52" s="2" t="str">
        <f t="shared" si="60"/>
        <v/>
      </c>
      <c r="DC52" s="81" t="str">
        <f t="shared" si="60"/>
        <v/>
      </c>
      <c r="DD52" s="80" t="str">
        <f t="shared" si="60"/>
        <v/>
      </c>
      <c r="DE52" s="2" t="str">
        <f t="shared" si="60"/>
        <v/>
      </c>
      <c r="DF52" s="2" t="str">
        <f t="shared" si="60"/>
        <v/>
      </c>
      <c r="DG52" s="2" t="str">
        <f t="shared" si="60"/>
        <v/>
      </c>
      <c r="DH52" s="2" t="str">
        <f t="shared" si="60"/>
        <v/>
      </c>
      <c r="DI52" s="2" t="str">
        <f t="shared" si="60"/>
        <v/>
      </c>
      <c r="DJ52" s="2" t="str">
        <f t="shared" si="60"/>
        <v/>
      </c>
      <c r="DK52" s="2" t="str">
        <f t="shared" si="60"/>
        <v/>
      </c>
      <c r="DL52" s="2" t="str">
        <f t="shared" si="60"/>
        <v/>
      </c>
      <c r="DM52" s="81" t="str">
        <f t="shared" si="60"/>
        <v/>
      </c>
      <c r="DN52" s="80" t="str">
        <f t="shared" si="60"/>
        <v/>
      </c>
      <c r="DO52" s="2" t="str">
        <f t="shared" si="60"/>
        <v/>
      </c>
      <c r="DP52" s="2" t="str">
        <f t="shared" si="60"/>
        <v/>
      </c>
      <c r="DQ52" s="2" t="str">
        <f t="shared" si="60"/>
        <v/>
      </c>
      <c r="DR52" s="2" t="str">
        <f t="shared" si="60"/>
        <v/>
      </c>
      <c r="DS52" s="2" t="str">
        <f t="shared" si="60"/>
        <v/>
      </c>
      <c r="DT52" s="2" t="str">
        <f t="shared" si="60"/>
        <v/>
      </c>
      <c r="DU52" s="2" t="str">
        <f t="shared" si="60"/>
        <v/>
      </c>
      <c r="DV52" s="2" t="str">
        <f t="shared" si="60"/>
        <v/>
      </c>
      <c r="DW52" s="81" t="str">
        <f t="shared" si="60"/>
        <v/>
      </c>
      <c r="DX52" s="80" t="str">
        <f t="shared" si="60"/>
        <v/>
      </c>
      <c r="DY52" s="2" t="str">
        <f t="shared" si="60"/>
        <v/>
      </c>
      <c r="DZ52" s="2" t="str">
        <f t="shared" si="60"/>
        <v/>
      </c>
      <c r="EA52" s="2" t="str">
        <f t="shared" si="60"/>
        <v/>
      </c>
      <c r="EB52" s="2" t="str">
        <f t="shared" si="60"/>
        <v/>
      </c>
      <c r="EC52" s="2" t="str">
        <f t="shared" si="60"/>
        <v/>
      </c>
      <c r="ED52" s="2" t="str">
        <f t="shared" si="60"/>
        <v/>
      </c>
      <c r="EE52" s="2" t="str">
        <f t="shared" si="60"/>
        <v/>
      </c>
      <c r="EF52" s="2" t="str">
        <f t="shared" ref="EF52:GE52" si="61">IF(EF54&gt;=90,1,"")</f>
        <v/>
      </c>
      <c r="EG52" s="81" t="str">
        <f t="shared" si="61"/>
        <v/>
      </c>
      <c r="EH52" s="80" t="str">
        <f t="shared" si="61"/>
        <v/>
      </c>
      <c r="EI52" s="2" t="str">
        <f t="shared" si="61"/>
        <v/>
      </c>
      <c r="EJ52" s="2" t="str">
        <f t="shared" si="61"/>
        <v/>
      </c>
      <c r="EK52" s="2" t="str">
        <f t="shared" si="61"/>
        <v/>
      </c>
      <c r="EL52" s="2" t="str">
        <f t="shared" si="61"/>
        <v/>
      </c>
      <c r="EM52" s="2" t="str">
        <f t="shared" si="61"/>
        <v/>
      </c>
      <c r="EN52" s="2" t="str">
        <f t="shared" si="61"/>
        <v/>
      </c>
      <c r="EO52" s="2" t="str">
        <f t="shared" si="61"/>
        <v/>
      </c>
      <c r="EP52" s="2" t="str">
        <f t="shared" si="61"/>
        <v/>
      </c>
      <c r="EQ52" s="81" t="str">
        <f t="shared" si="61"/>
        <v/>
      </c>
      <c r="ER52" s="80" t="str">
        <f t="shared" si="61"/>
        <v/>
      </c>
      <c r="ES52" s="2" t="str">
        <f t="shared" si="61"/>
        <v/>
      </c>
      <c r="ET52" s="2" t="str">
        <f t="shared" si="61"/>
        <v/>
      </c>
      <c r="EU52" s="2" t="str">
        <f t="shared" si="61"/>
        <v/>
      </c>
      <c r="EV52" s="2" t="str">
        <f t="shared" si="61"/>
        <v/>
      </c>
      <c r="EW52" s="2" t="str">
        <f t="shared" si="61"/>
        <v/>
      </c>
      <c r="EX52" s="2" t="str">
        <f t="shared" si="61"/>
        <v/>
      </c>
      <c r="EY52" s="2" t="str">
        <f t="shared" si="61"/>
        <v/>
      </c>
      <c r="EZ52" s="2" t="str">
        <f t="shared" si="61"/>
        <v/>
      </c>
      <c r="FA52" s="81" t="str">
        <f t="shared" si="61"/>
        <v/>
      </c>
      <c r="FB52" s="80" t="str">
        <f t="shared" si="61"/>
        <v/>
      </c>
      <c r="FC52" s="2" t="str">
        <f t="shared" si="61"/>
        <v/>
      </c>
      <c r="FD52" s="2" t="str">
        <f t="shared" si="61"/>
        <v/>
      </c>
      <c r="FE52" s="2" t="str">
        <f t="shared" si="61"/>
        <v/>
      </c>
      <c r="FF52" s="2" t="str">
        <f t="shared" si="61"/>
        <v/>
      </c>
      <c r="FG52" s="2" t="str">
        <f t="shared" si="61"/>
        <v/>
      </c>
      <c r="FH52" s="2" t="str">
        <f t="shared" si="61"/>
        <v/>
      </c>
      <c r="FI52" s="2" t="str">
        <f t="shared" si="61"/>
        <v/>
      </c>
      <c r="FJ52" s="2" t="str">
        <f t="shared" si="61"/>
        <v/>
      </c>
      <c r="FK52" s="81" t="str">
        <f t="shared" si="61"/>
        <v/>
      </c>
      <c r="FL52" s="80" t="str">
        <f t="shared" si="61"/>
        <v/>
      </c>
      <c r="FM52" s="2" t="str">
        <f t="shared" si="61"/>
        <v/>
      </c>
      <c r="FN52" s="2" t="str">
        <f t="shared" si="61"/>
        <v/>
      </c>
      <c r="FO52" s="2" t="str">
        <f t="shared" si="61"/>
        <v/>
      </c>
      <c r="FP52" s="2" t="str">
        <f t="shared" si="61"/>
        <v/>
      </c>
      <c r="FQ52" s="2" t="str">
        <f t="shared" si="61"/>
        <v/>
      </c>
      <c r="FR52" s="2" t="str">
        <f t="shared" si="61"/>
        <v/>
      </c>
      <c r="FS52" s="2" t="str">
        <f t="shared" si="61"/>
        <v/>
      </c>
      <c r="FT52" s="2" t="str">
        <f t="shared" si="61"/>
        <v/>
      </c>
      <c r="FU52" s="81" t="str">
        <f t="shared" si="61"/>
        <v/>
      </c>
      <c r="FV52" s="80" t="str">
        <f t="shared" si="61"/>
        <v/>
      </c>
      <c r="FW52" s="2" t="str">
        <f t="shared" si="61"/>
        <v/>
      </c>
      <c r="FX52" s="2" t="str">
        <f t="shared" si="61"/>
        <v/>
      </c>
      <c r="FY52" s="2" t="str">
        <f t="shared" si="61"/>
        <v/>
      </c>
      <c r="FZ52" s="2" t="str">
        <f t="shared" si="61"/>
        <v/>
      </c>
      <c r="GA52" s="2" t="str">
        <f t="shared" si="61"/>
        <v/>
      </c>
      <c r="GB52" s="2" t="str">
        <f t="shared" si="61"/>
        <v/>
      </c>
      <c r="GC52" s="2" t="str">
        <f t="shared" si="61"/>
        <v/>
      </c>
      <c r="GD52" s="2" t="str">
        <f t="shared" si="61"/>
        <v/>
      </c>
      <c r="GE52" s="85" t="str">
        <f t="shared" si="61"/>
        <v/>
      </c>
      <c r="GF52" s="19"/>
      <c r="GG52" s="114">
        <f t="shared" si="44"/>
        <v>90</v>
      </c>
      <c r="GH52" s="114"/>
      <c r="GI52" s="115"/>
      <c r="GJ52" s="180" t="s">
        <v>74</v>
      </c>
      <c r="GK52" s="181"/>
      <c r="GL52" s="181"/>
      <c r="GM52" s="181"/>
      <c r="GN52" s="182"/>
      <c r="GO52" s="90"/>
    </row>
    <row r="53" spans="2:197" ht="6" customHeight="1" x14ac:dyDescent="0.25">
      <c r="B53" s="116">
        <f t="shared" si="45"/>
        <v>60</v>
      </c>
      <c r="C53" s="117"/>
      <c r="D53" s="117"/>
      <c r="E53" s="101">
        <f t="shared" si="46"/>
        <v>60</v>
      </c>
      <c r="F53" s="101"/>
      <c r="G53" s="18"/>
      <c r="H53" s="63" t="str">
        <f t="shared" ref="H53:BS53" si="62">IF(H54&gt;=60,1,"")</f>
        <v/>
      </c>
      <c r="I53" s="64" t="str">
        <f t="shared" si="62"/>
        <v/>
      </c>
      <c r="J53" s="64" t="str">
        <f t="shared" si="62"/>
        <v/>
      </c>
      <c r="K53" s="64" t="str">
        <f t="shared" si="62"/>
        <v/>
      </c>
      <c r="L53" s="64" t="str">
        <f t="shared" si="62"/>
        <v/>
      </c>
      <c r="M53" s="64" t="str">
        <f t="shared" si="62"/>
        <v/>
      </c>
      <c r="N53" s="2" t="str">
        <f t="shared" si="62"/>
        <v/>
      </c>
      <c r="O53" s="2" t="str">
        <f t="shared" si="62"/>
        <v/>
      </c>
      <c r="P53" s="2" t="str">
        <f t="shared" si="62"/>
        <v/>
      </c>
      <c r="Q53" s="3" t="str">
        <f t="shared" si="62"/>
        <v/>
      </c>
      <c r="R53" s="30" t="str">
        <f t="shared" si="62"/>
        <v/>
      </c>
      <c r="S53" s="2" t="str">
        <f t="shared" si="62"/>
        <v/>
      </c>
      <c r="T53" s="2" t="str">
        <f t="shared" si="62"/>
        <v/>
      </c>
      <c r="U53" s="2" t="str">
        <f t="shared" si="62"/>
        <v/>
      </c>
      <c r="V53" s="2" t="str">
        <f t="shared" si="62"/>
        <v/>
      </c>
      <c r="W53" s="2" t="str">
        <f t="shared" si="62"/>
        <v/>
      </c>
      <c r="X53" s="2" t="str">
        <f t="shared" si="62"/>
        <v/>
      </c>
      <c r="Y53" s="2" t="str">
        <f t="shared" si="62"/>
        <v/>
      </c>
      <c r="Z53" s="2" t="str">
        <f t="shared" si="62"/>
        <v/>
      </c>
      <c r="AA53" s="2" t="str">
        <f t="shared" si="62"/>
        <v/>
      </c>
      <c r="AB53" s="30" t="str">
        <f t="shared" si="62"/>
        <v/>
      </c>
      <c r="AC53" s="2" t="str">
        <f t="shared" si="62"/>
        <v/>
      </c>
      <c r="AD53" s="2" t="str">
        <f t="shared" si="62"/>
        <v/>
      </c>
      <c r="AE53" s="2" t="str">
        <f t="shared" si="62"/>
        <v/>
      </c>
      <c r="AF53" s="2" t="str">
        <f t="shared" si="62"/>
        <v/>
      </c>
      <c r="AG53" s="2" t="str">
        <f t="shared" si="62"/>
        <v/>
      </c>
      <c r="AH53" s="2" t="str">
        <f t="shared" si="62"/>
        <v/>
      </c>
      <c r="AI53" s="2" t="str">
        <f t="shared" si="62"/>
        <v/>
      </c>
      <c r="AJ53" s="2" t="str">
        <f t="shared" si="62"/>
        <v/>
      </c>
      <c r="AK53" s="2" t="str">
        <f t="shared" si="62"/>
        <v/>
      </c>
      <c r="AL53" s="30" t="str">
        <f t="shared" si="62"/>
        <v/>
      </c>
      <c r="AM53" s="2" t="str">
        <f t="shared" si="62"/>
        <v/>
      </c>
      <c r="AN53" s="2" t="str">
        <f t="shared" si="62"/>
        <v/>
      </c>
      <c r="AO53" s="2" t="str">
        <f t="shared" si="62"/>
        <v/>
      </c>
      <c r="AP53" s="2" t="str">
        <f t="shared" si="62"/>
        <v/>
      </c>
      <c r="AQ53" s="2" t="str">
        <f t="shared" si="62"/>
        <v/>
      </c>
      <c r="AR53" s="2" t="str">
        <f t="shared" si="62"/>
        <v/>
      </c>
      <c r="AS53" s="2" t="str">
        <f t="shared" si="62"/>
        <v/>
      </c>
      <c r="AT53" s="2" t="str">
        <f t="shared" si="62"/>
        <v/>
      </c>
      <c r="AU53" s="2" t="str">
        <f t="shared" si="62"/>
        <v/>
      </c>
      <c r="AV53" s="80" t="str">
        <f t="shared" si="62"/>
        <v/>
      </c>
      <c r="AW53" s="2" t="str">
        <f t="shared" si="62"/>
        <v/>
      </c>
      <c r="AX53" s="2" t="str">
        <f t="shared" si="62"/>
        <v/>
      </c>
      <c r="AY53" s="2" t="str">
        <f t="shared" si="62"/>
        <v/>
      </c>
      <c r="AZ53" s="2" t="str">
        <f t="shared" si="62"/>
        <v/>
      </c>
      <c r="BA53" s="2" t="str">
        <f t="shared" si="62"/>
        <v/>
      </c>
      <c r="BB53" s="2" t="str">
        <f t="shared" si="62"/>
        <v/>
      </c>
      <c r="BC53" s="2" t="str">
        <f t="shared" si="62"/>
        <v/>
      </c>
      <c r="BD53" s="2" t="str">
        <f t="shared" si="62"/>
        <v/>
      </c>
      <c r="BE53" s="81" t="str">
        <f t="shared" si="62"/>
        <v/>
      </c>
      <c r="BF53" s="80" t="str">
        <f t="shared" si="62"/>
        <v/>
      </c>
      <c r="BG53" s="2" t="str">
        <f t="shared" si="62"/>
        <v/>
      </c>
      <c r="BH53" s="2" t="str">
        <f t="shared" si="62"/>
        <v/>
      </c>
      <c r="BI53" s="2" t="str">
        <f t="shared" si="62"/>
        <v/>
      </c>
      <c r="BJ53" s="2" t="str">
        <f t="shared" si="62"/>
        <v/>
      </c>
      <c r="BK53" s="2" t="str">
        <f t="shared" si="62"/>
        <v/>
      </c>
      <c r="BL53" s="2" t="str">
        <f t="shared" si="62"/>
        <v/>
      </c>
      <c r="BM53" s="2" t="str">
        <f t="shared" si="62"/>
        <v/>
      </c>
      <c r="BN53" s="2" t="str">
        <f t="shared" si="62"/>
        <v/>
      </c>
      <c r="BO53" s="81" t="str">
        <f t="shared" si="62"/>
        <v/>
      </c>
      <c r="BP53" s="80" t="str">
        <f t="shared" si="62"/>
        <v/>
      </c>
      <c r="BQ53" s="2" t="str">
        <f t="shared" si="62"/>
        <v/>
      </c>
      <c r="BR53" s="2" t="str">
        <f t="shared" si="62"/>
        <v/>
      </c>
      <c r="BS53" s="2" t="str">
        <f t="shared" si="62"/>
        <v/>
      </c>
      <c r="BT53" s="2" t="str">
        <f t="shared" ref="BT53:EE53" si="63">IF(BT54&gt;=60,1,"")</f>
        <v/>
      </c>
      <c r="BU53" s="2" t="str">
        <f t="shared" si="63"/>
        <v/>
      </c>
      <c r="BV53" s="2" t="str">
        <f t="shared" si="63"/>
        <v/>
      </c>
      <c r="BW53" s="2" t="str">
        <f t="shared" si="63"/>
        <v/>
      </c>
      <c r="BX53" s="2" t="str">
        <f t="shared" si="63"/>
        <v/>
      </c>
      <c r="BY53" s="81" t="str">
        <f t="shared" si="63"/>
        <v/>
      </c>
      <c r="BZ53" s="80" t="str">
        <f t="shared" si="63"/>
        <v/>
      </c>
      <c r="CA53" s="2" t="str">
        <f t="shared" si="63"/>
        <v/>
      </c>
      <c r="CB53" s="2" t="str">
        <f t="shared" si="63"/>
        <v/>
      </c>
      <c r="CC53" s="2" t="str">
        <f t="shared" si="63"/>
        <v/>
      </c>
      <c r="CD53" s="2" t="str">
        <f t="shared" si="63"/>
        <v/>
      </c>
      <c r="CE53" s="2" t="str">
        <f t="shared" si="63"/>
        <v/>
      </c>
      <c r="CF53" s="2" t="str">
        <f t="shared" si="63"/>
        <v/>
      </c>
      <c r="CG53" s="2" t="str">
        <f t="shared" si="63"/>
        <v/>
      </c>
      <c r="CH53" s="2" t="str">
        <f t="shared" si="63"/>
        <v/>
      </c>
      <c r="CI53" s="81" t="str">
        <f t="shared" si="63"/>
        <v/>
      </c>
      <c r="CJ53" s="80" t="str">
        <f t="shared" si="63"/>
        <v/>
      </c>
      <c r="CK53" s="2" t="str">
        <f t="shared" si="63"/>
        <v/>
      </c>
      <c r="CL53" s="2" t="str">
        <f t="shared" si="63"/>
        <v/>
      </c>
      <c r="CM53" s="2" t="str">
        <f t="shared" si="63"/>
        <v/>
      </c>
      <c r="CN53" s="2" t="str">
        <f t="shared" si="63"/>
        <v/>
      </c>
      <c r="CO53" s="2" t="str">
        <f t="shared" si="63"/>
        <v/>
      </c>
      <c r="CP53" s="2" t="str">
        <f t="shared" si="63"/>
        <v/>
      </c>
      <c r="CQ53" s="2" t="str">
        <f t="shared" si="63"/>
        <v/>
      </c>
      <c r="CR53" s="2" t="str">
        <f t="shared" si="63"/>
        <v/>
      </c>
      <c r="CS53" s="81" t="str">
        <f t="shared" si="63"/>
        <v/>
      </c>
      <c r="CT53" s="80" t="str">
        <f t="shared" si="63"/>
        <v/>
      </c>
      <c r="CU53" s="2" t="str">
        <f t="shared" si="63"/>
        <v/>
      </c>
      <c r="CV53" s="2" t="str">
        <f t="shared" si="63"/>
        <v/>
      </c>
      <c r="CW53" s="2" t="str">
        <f t="shared" si="63"/>
        <v/>
      </c>
      <c r="CX53" s="2" t="str">
        <f t="shared" si="63"/>
        <v/>
      </c>
      <c r="CY53" s="2" t="str">
        <f t="shared" si="63"/>
        <v/>
      </c>
      <c r="CZ53" s="2" t="str">
        <f t="shared" si="63"/>
        <v/>
      </c>
      <c r="DA53" s="2" t="str">
        <f t="shared" si="63"/>
        <v/>
      </c>
      <c r="DB53" s="2" t="str">
        <f t="shared" si="63"/>
        <v/>
      </c>
      <c r="DC53" s="81" t="str">
        <f t="shared" si="63"/>
        <v/>
      </c>
      <c r="DD53" s="80" t="str">
        <f t="shared" si="63"/>
        <v/>
      </c>
      <c r="DE53" s="2" t="str">
        <f t="shared" si="63"/>
        <v/>
      </c>
      <c r="DF53" s="2" t="str">
        <f t="shared" si="63"/>
        <v/>
      </c>
      <c r="DG53" s="2" t="str">
        <f t="shared" si="63"/>
        <v/>
      </c>
      <c r="DH53" s="2" t="str">
        <f t="shared" si="63"/>
        <v/>
      </c>
      <c r="DI53" s="2" t="str">
        <f t="shared" si="63"/>
        <v/>
      </c>
      <c r="DJ53" s="2" t="str">
        <f t="shared" si="63"/>
        <v/>
      </c>
      <c r="DK53" s="2" t="str">
        <f t="shared" si="63"/>
        <v/>
      </c>
      <c r="DL53" s="2" t="str">
        <f t="shared" si="63"/>
        <v/>
      </c>
      <c r="DM53" s="81" t="str">
        <f t="shared" si="63"/>
        <v/>
      </c>
      <c r="DN53" s="80" t="str">
        <f t="shared" si="63"/>
        <v/>
      </c>
      <c r="DO53" s="2" t="str">
        <f t="shared" si="63"/>
        <v/>
      </c>
      <c r="DP53" s="2" t="str">
        <f t="shared" si="63"/>
        <v/>
      </c>
      <c r="DQ53" s="2" t="str">
        <f t="shared" si="63"/>
        <v/>
      </c>
      <c r="DR53" s="2" t="str">
        <f t="shared" si="63"/>
        <v/>
      </c>
      <c r="DS53" s="2" t="str">
        <f t="shared" si="63"/>
        <v/>
      </c>
      <c r="DT53" s="2" t="str">
        <f t="shared" si="63"/>
        <v/>
      </c>
      <c r="DU53" s="2" t="str">
        <f t="shared" si="63"/>
        <v/>
      </c>
      <c r="DV53" s="2" t="str">
        <f t="shared" si="63"/>
        <v/>
      </c>
      <c r="DW53" s="81" t="str">
        <f t="shared" si="63"/>
        <v/>
      </c>
      <c r="DX53" s="80" t="str">
        <f t="shared" si="63"/>
        <v/>
      </c>
      <c r="DY53" s="2" t="str">
        <f t="shared" si="63"/>
        <v/>
      </c>
      <c r="DZ53" s="2" t="str">
        <f t="shared" si="63"/>
        <v/>
      </c>
      <c r="EA53" s="2" t="str">
        <f t="shared" si="63"/>
        <v/>
      </c>
      <c r="EB53" s="2" t="str">
        <f t="shared" si="63"/>
        <v/>
      </c>
      <c r="EC53" s="2" t="str">
        <f t="shared" si="63"/>
        <v/>
      </c>
      <c r="ED53" s="2" t="str">
        <f t="shared" si="63"/>
        <v/>
      </c>
      <c r="EE53" s="2" t="str">
        <f t="shared" si="63"/>
        <v/>
      </c>
      <c r="EF53" s="2" t="str">
        <f t="shared" ref="EF53:GE53" si="64">IF(EF54&gt;=60,1,"")</f>
        <v/>
      </c>
      <c r="EG53" s="81" t="str">
        <f t="shared" si="64"/>
        <v/>
      </c>
      <c r="EH53" s="80" t="str">
        <f t="shared" si="64"/>
        <v/>
      </c>
      <c r="EI53" s="2" t="str">
        <f t="shared" si="64"/>
        <v/>
      </c>
      <c r="EJ53" s="2" t="str">
        <f t="shared" si="64"/>
        <v/>
      </c>
      <c r="EK53" s="2" t="str">
        <f t="shared" si="64"/>
        <v/>
      </c>
      <c r="EL53" s="2" t="str">
        <f t="shared" si="64"/>
        <v/>
      </c>
      <c r="EM53" s="2" t="str">
        <f t="shared" si="64"/>
        <v/>
      </c>
      <c r="EN53" s="2" t="str">
        <f t="shared" si="64"/>
        <v/>
      </c>
      <c r="EO53" s="2" t="str">
        <f t="shared" si="64"/>
        <v/>
      </c>
      <c r="EP53" s="2" t="str">
        <f t="shared" si="64"/>
        <v/>
      </c>
      <c r="EQ53" s="81" t="str">
        <f t="shared" si="64"/>
        <v/>
      </c>
      <c r="ER53" s="80" t="str">
        <f t="shared" si="64"/>
        <v/>
      </c>
      <c r="ES53" s="2" t="str">
        <f t="shared" si="64"/>
        <v/>
      </c>
      <c r="ET53" s="2" t="str">
        <f t="shared" si="64"/>
        <v/>
      </c>
      <c r="EU53" s="2" t="str">
        <f t="shared" si="64"/>
        <v/>
      </c>
      <c r="EV53" s="2" t="str">
        <f t="shared" si="64"/>
        <v/>
      </c>
      <c r="EW53" s="2" t="str">
        <f t="shared" si="64"/>
        <v/>
      </c>
      <c r="EX53" s="2" t="str">
        <f t="shared" si="64"/>
        <v/>
      </c>
      <c r="EY53" s="2" t="str">
        <f t="shared" si="64"/>
        <v/>
      </c>
      <c r="EZ53" s="2" t="str">
        <f t="shared" si="64"/>
        <v/>
      </c>
      <c r="FA53" s="81" t="str">
        <f t="shared" si="64"/>
        <v/>
      </c>
      <c r="FB53" s="80" t="str">
        <f t="shared" si="64"/>
        <v/>
      </c>
      <c r="FC53" s="2" t="str">
        <f t="shared" si="64"/>
        <v/>
      </c>
      <c r="FD53" s="2" t="str">
        <f t="shared" si="64"/>
        <v/>
      </c>
      <c r="FE53" s="2" t="str">
        <f t="shared" si="64"/>
        <v/>
      </c>
      <c r="FF53" s="2" t="str">
        <f t="shared" si="64"/>
        <v/>
      </c>
      <c r="FG53" s="2" t="str">
        <f t="shared" si="64"/>
        <v/>
      </c>
      <c r="FH53" s="2" t="str">
        <f t="shared" si="64"/>
        <v/>
      </c>
      <c r="FI53" s="2" t="str">
        <f t="shared" si="64"/>
        <v/>
      </c>
      <c r="FJ53" s="2" t="str">
        <f t="shared" si="64"/>
        <v/>
      </c>
      <c r="FK53" s="81" t="str">
        <f t="shared" si="64"/>
        <v/>
      </c>
      <c r="FL53" s="80" t="str">
        <f t="shared" si="64"/>
        <v/>
      </c>
      <c r="FM53" s="2" t="str">
        <f t="shared" si="64"/>
        <v/>
      </c>
      <c r="FN53" s="2" t="str">
        <f t="shared" si="64"/>
        <v/>
      </c>
      <c r="FO53" s="2" t="str">
        <f t="shared" si="64"/>
        <v/>
      </c>
      <c r="FP53" s="2" t="str">
        <f t="shared" si="64"/>
        <v/>
      </c>
      <c r="FQ53" s="2" t="str">
        <f t="shared" si="64"/>
        <v/>
      </c>
      <c r="FR53" s="2" t="str">
        <f t="shared" si="64"/>
        <v/>
      </c>
      <c r="FS53" s="2" t="str">
        <f t="shared" si="64"/>
        <v/>
      </c>
      <c r="FT53" s="2" t="str">
        <f t="shared" si="64"/>
        <v/>
      </c>
      <c r="FU53" s="81" t="str">
        <f t="shared" si="64"/>
        <v/>
      </c>
      <c r="FV53" s="80" t="str">
        <f t="shared" si="64"/>
        <v/>
      </c>
      <c r="FW53" s="2" t="str">
        <f t="shared" si="64"/>
        <v/>
      </c>
      <c r="FX53" s="2" t="str">
        <f t="shared" si="64"/>
        <v/>
      </c>
      <c r="FY53" s="2" t="str">
        <f t="shared" si="64"/>
        <v/>
      </c>
      <c r="FZ53" s="2" t="str">
        <f t="shared" si="64"/>
        <v/>
      </c>
      <c r="GA53" s="2" t="str">
        <f t="shared" si="64"/>
        <v/>
      </c>
      <c r="GB53" s="2" t="str">
        <f t="shared" si="64"/>
        <v/>
      </c>
      <c r="GC53" s="2" t="str">
        <f t="shared" si="64"/>
        <v/>
      </c>
      <c r="GD53" s="2" t="str">
        <f t="shared" si="64"/>
        <v/>
      </c>
      <c r="GE53" s="85" t="str">
        <f t="shared" si="64"/>
        <v/>
      </c>
      <c r="GF53" s="19"/>
      <c r="GG53" s="114">
        <f>GG54+30</f>
        <v>60</v>
      </c>
      <c r="GH53" s="114"/>
      <c r="GI53" s="115"/>
      <c r="GJ53" s="180"/>
      <c r="GK53" s="181"/>
      <c r="GL53" s="181"/>
      <c r="GM53" s="181"/>
      <c r="GN53" s="182"/>
      <c r="GO53" s="90"/>
    </row>
    <row r="54" spans="2:197" ht="9" customHeight="1" thickBot="1" x14ac:dyDescent="0.3">
      <c r="B54" s="116">
        <v>30</v>
      </c>
      <c r="C54" s="117"/>
      <c r="D54" s="117"/>
      <c r="E54" s="101">
        <v>30</v>
      </c>
      <c r="F54" s="101"/>
      <c r="G54" s="20"/>
      <c r="H54" s="65"/>
      <c r="I54" s="66"/>
      <c r="J54" s="66"/>
      <c r="K54" s="66"/>
      <c r="L54" s="66"/>
      <c r="M54" s="66"/>
      <c r="N54" s="32"/>
      <c r="O54" s="32"/>
      <c r="P54" s="32"/>
      <c r="Q54" s="33"/>
      <c r="R54" s="34"/>
      <c r="S54" s="32"/>
      <c r="T54" s="32"/>
      <c r="U54" s="32"/>
      <c r="V54" s="32"/>
      <c r="W54" s="32"/>
      <c r="X54" s="32"/>
      <c r="Y54" s="32"/>
      <c r="Z54" s="32"/>
      <c r="AA54" s="32"/>
      <c r="AB54" s="34"/>
      <c r="AC54" s="32"/>
      <c r="AD54" s="32"/>
      <c r="AE54" s="32"/>
      <c r="AF54" s="32"/>
      <c r="AG54" s="32"/>
      <c r="AH54" s="32"/>
      <c r="AI54" s="32"/>
      <c r="AJ54" s="32"/>
      <c r="AK54" s="32"/>
      <c r="AL54" s="34"/>
      <c r="AM54" s="32"/>
      <c r="AN54" s="32"/>
      <c r="AO54" s="32"/>
      <c r="AP54" s="32"/>
      <c r="AQ54" s="32"/>
      <c r="AR54" s="32"/>
      <c r="AS54" s="32"/>
      <c r="AT54" s="32"/>
      <c r="AU54" s="32"/>
      <c r="AV54" s="34"/>
      <c r="AW54" s="32"/>
      <c r="AX54" s="32"/>
      <c r="AY54" s="32"/>
      <c r="AZ54" s="32"/>
      <c r="BA54" s="32"/>
      <c r="BB54" s="32"/>
      <c r="BC54" s="32"/>
      <c r="BD54" s="32"/>
      <c r="BE54" s="32"/>
      <c r="BF54" s="34"/>
      <c r="BG54" s="32"/>
      <c r="BH54" s="32"/>
      <c r="BI54" s="32"/>
      <c r="BJ54" s="32"/>
      <c r="BK54" s="32"/>
      <c r="BL54" s="32"/>
      <c r="BM54" s="32"/>
      <c r="BN54" s="32"/>
      <c r="BO54" s="32"/>
      <c r="BP54" s="34"/>
      <c r="BQ54" s="32"/>
      <c r="BR54" s="32"/>
      <c r="BS54" s="32"/>
      <c r="BT54" s="32"/>
      <c r="BU54" s="32"/>
      <c r="BV54" s="32"/>
      <c r="BW54" s="32"/>
      <c r="BX54" s="32"/>
      <c r="BY54" s="32"/>
      <c r="BZ54" s="34"/>
      <c r="CA54" s="32"/>
      <c r="CB54" s="32"/>
      <c r="CC54" s="32"/>
      <c r="CD54" s="32"/>
      <c r="CE54" s="32"/>
      <c r="CF54" s="32"/>
      <c r="CG54" s="32"/>
      <c r="CH54" s="32"/>
      <c r="CI54" s="32"/>
      <c r="CJ54" s="34"/>
      <c r="CK54" s="32"/>
      <c r="CL54" s="32"/>
      <c r="CM54" s="32"/>
      <c r="CN54" s="32"/>
      <c r="CO54" s="32"/>
      <c r="CP54" s="32"/>
      <c r="CQ54" s="32"/>
      <c r="CR54" s="32"/>
      <c r="CS54" s="32"/>
      <c r="CT54" s="34"/>
      <c r="CU54" s="32"/>
      <c r="CV54" s="32"/>
      <c r="CW54" s="32"/>
      <c r="CX54" s="32"/>
      <c r="CY54" s="32"/>
      <c r="CZ54" s="32"/>
      <c r="DA54" s="32"/>
      <c r="DB54" s="32"/>
      <c r="DC54" s="32"/>
      <c r="DD54" s="34"/>
      <c r="DE54" s="32"/>
      <c r="DF54" s="32"/>
      <c r="DG54" s="32"/>
      <c r="DH54" s="32"/>
      <c r="DI54" s="32"/>
      <c r="DJ54" s="32"/>
      <c r="DK54" s="32"/>
      <c r="DL54" s="32"/>
      <c r="DM54" s="32"/>
      <c r="DN54" s="34"/>
      <c r="DO54" s="32"/>
      <c r="DP54" s="32"/>
      <c r="DQ54" s="32"/>
      <c r="DR54" s="32"/>
      <c r="DS54" s="32"/>
      <c r="DT54" s="32"/>
      <c r="DU54" s="32"/>
      <c r="DV54" s="32"/>
      <c r="DW54" s="32"/>
      <c r="DX54" s="34"/>
      <c r="DY54" s="32"/>
      <c r="DZ54" s="32"/>
      <c r="EA54" s="32"/>
      <c r="EB54" s="32"/>
      <c r="EC54" s="32"/>
      <c r="ED54" s="32"/>
      <c r="EE54" s="32"/>
      <c r="EF54" s="32"/>
      <c r="EG54" s="32"/>
      <c r="EH54" s="34"/>
      <c r="EI54" s="32"/>
      <c r="EJ54" s="32"/>
      <c r="EK54" s="32"/>
      <c r="EL54" s="32"/>
      <c r="EM54" s="32"/>
      <c r="EN54" s="32"/>
      <c r="EO54" s="32"/>
      <c r="EP54" s="32"/>
      <c r="EQ54" s="32"/>
      <c r="ER54" s="34"/>
      <c r="ES54" s="32"/>
      <c r="ET54" s="32"/>
      <c r="EU54" s="32"/>
      <c r="EV54" s="32"/>
      <c r="EW54" s="32"/>
      <c r="EX54" s="32"/>
      <c r="EY54" s="32"/>
      <c r="EZ54" s="32"/>
      <c r="FA54" s="32"/>
      <c r="FB54" s="34"/>
      <c r="FC54" s="32"/>
      <c r="FD54" s="32"/>
      <c r="FE54" s="32"/>
      <c r="FF54" s="32"/>
      <c r="FG54" s="32"/>
      <c r="FH54" s="32"/>
      <c r="FI54" s="32"/>
      <c r="FJ54" s="32"/>
      <c r="FK54" s="32"/>
      <c r="FL54" s="34"/>
      <c r="FM54" s="32"/>
      <c r="FN54" s="32"/>
      <c r="FO54" s="32"/>
      <c r="FP54" s="32"/>
      <c r="FQ54" s="32"/>
      <c r="FR54" s="32"/>
      <c r="FS54" s="32"/>
      <c r="FT54" s="32"/>
      <c r="FU54" s="32"/>
      <c r="FV54" s="34"/>
      <c r="FW54" s="32"/>
      <c r="FX54" s="32"/>
      <c r="FY54" s="32"/>
      <c r="FZ54" s="32"/>
      <c r="GA54" s="32"/>
      <c r="GB54" s="32"/>
      <c r="GC54" s="32"/>
      <c r="GD54" s="32"/>
      <c r="GE54" s="33"/>
      <c r="GF54" s="21"/>
      <c r="GG54" s="114">
        <v>30</v>
      </c>
      <c r="GH54" s="114"/>
      <c r="GI54" s="115"/>
      <c r="GJ54" s="183"/>
      <c r="GK54" s="130"/>
      <c r="GL54" s="130"/>
      <c r="GM54" s="130"/>
      <c r="GN54" s="182"/>
      <c r="GO54" s="90"/>
    </row>
    <row r="55" spans="2:197" ht="5.0999999999999996" customHeight="1" thickTop="1" x14ac:dyDescent="0.25">
      <c r="B55" s="116">
        <v>0</v>
      </c>
      <c r="C55" s="117"/>
      <c r="D55" s="117"/>
      <c r="E55" s="101"/>
      <c r="F55" s="101"/>
      <c r="G55" s="5"/>
      <c r="H55" s="119">
        <v>0</v>
      </c>
      <c r="I55" s="120"/>
      <c r="J55" s="27"/>
      <c r="K55" s="28"/>
      <c r="L55" s="27"/>
      <c r="M55" s="28"/>
      <c r="N55" s="27"/>
      <c r="O55" s="28"/>
      <c r="P55" s="29"/>
      <c r="Q55" s="29"/>
      <c r="R55" s="119">
        <f>H55+5</f>
        <v>5</v>
      </c>
      <c r="S55" s="120"/>
      <c r="T55" s="27"/>
      <c r="U55" s="28"/>
      <c r="V55" s="27"/>
      <c r="W55" s="28"/>
      <c r="X55" s="27"/>
      <c r="Y55" s="28"/>
      <c r="Z55" s="29"/>
      <c r="AA55" s="29"/>
      <c r="AB55" s="119">
        <f>R55+5</f>
        <v>10</v>
      </c>
      <c r="AC55" s="120"/>
      <c r="AD55" s="27"/>
      <c r="AE55" s="28"/>
      <c r="AF55" s="27"/>
      <c r="AG55" s="28"/>
      <c r="AH55" s="27"/>
      <c r="AI55" s="28"/>
      <c r="AJ55" s="29"/>
      <c r="AK55" s="29"/>
      <c r="AL55" s="119">
        <f>AB55+5</f>
        <v>15</v>
      </c>
      <c r="AM55" s="120"/>
      <c r="AN55" s="27"/>
      <c r="AO55" s="28"/>
      <c r="AP55" s="27"/>
      <c r="AQ55" s="28"/>
      <c r="AR55" s="27"/>
      <c r="AS55" s="28"/>
      <c r="AT55" s="29"/>
      <c r="AU55" s="29"/>
      <c r="AV55" s="119">
        <f>AL55+5</f>
        <v>20</v>
      </c>
      <c r="AW55" s="120"/>
      <c r="AX55" s="27"/>
      <c r="AY55" s="28"/>
      <c r="AZ55" s="27"/>
      <c r="BA55" s="28"/>
      <c r="BB55" s="27"/>
      <c r="BC55" s="28"/>
      <c r="BD55" s="29"/>
      <c r="BE55" s="29"/>
      <c r="BF55" s="119">
        <f>AV55+5</f>
        <v>25</v>
      </c>
      <c r="BG55" s="120"/>
      <c r="BH55" s="27"/>
      <c r="BI55" s="28"/>
      <c r="BJ55" s="27"/>
      <c r="BK55" s="28"/>
      <c r="BL55" s="27"/>
      <c r="BM55" s="28"/>
      <c r="BN55" s="29"/>
      <c r="BO55" s="29"/>
      <c r="BP55" s="119">
        <f>BF55+5</f>
        <v>30</v>
      </c>
      <c r="BQ55" s="120"/>
      <c r="BR55" s="27"/>
      <c r="BS55" s="28"/>
      <c r="BT55" s="27"/>
      <c r="BU55" s="28"/>
      <c r="BV55" s="27"/>
      <c r="BW55" s="28"/>
      <c r="BX55" s="29"/>
      <c r="BY55" s="29"/>
      <c r="BZ55" s="119">
        <f>BP55+5</f>
        <v>35</v>
      </c>
      <c r="CA55" s="120"/>
      <c r="CB55" s="27"/>
      <c r="CC55" s="28"/>
      <c r="CD55" s="27"/>
      <c r="CE55" s="28"/>
      <c r="CF55" s="27"/>
      <c r="CG55" s="28"/>
      <c r="CH55" s="29"/>
      <c r="CI55" s="29"/>
      <c r="CJ55" s="119">
        <f>BZ55+5</f>
        <v>40</v>
      </c>
      <c r="CK55" s="120"/>
      <c r="CL55" s="27"/>
      <c r="CM55" s="28"/>
      <c r="CN55" s="27"/>
      <c r="CO55" s="28"/>
      <c r="CP55" s="27"/>
      <c r="CQ55" s="28"/>
      <c r="CR55" s="29"/>
      <c r="CS55" s="29"/>
      <c r="CT55" s="119">
        <f>CJ55+5</f>
        <v>45</v>
      </c>
      <c r="CU55" s="120"/>
      <c r="CV55" s="27"/>
      <c r="CW55" s="28"/>
      <c r="CX55" s="27"/>
      <c r="CY55" s="28"/>
      <c r="CZ55" s="27"/>
      <c r="DA55" s="28"/>
      <c r="DB55" s="29"/>
      <c r="DC55" s="29"/>
      <c r="DD55" s="119">
        <f>CT55+5</f>
        <v>50</v>
      </c>
      <c r="DE55" s="120"/>
      <c r="DF55" s="27"/>
      <c r="DG55" s="28"/>
      <c r="DH55" s="27"/>
      <c r="DI55" s="28"/>
      <c r="DJ55" s="27"/>
      <c r="DK55" s="28"/>
      <c r="DL55" s="29"/>
      <c r="DM55" s="29"/>
      <c r="DN55" s="119">
        <f>DD55+5</f>
        <v>55</v>
      </c>
      <c r="DO55" s="120"/>
      <c r="DP55" s="27"/>
      <c r="DQ55" s="28"/>
      <c r="DR55" s="27"/>
      <c r="DS55" s="28"/>
      <c r="DT55" s="27"/>
      <c r="DU55" s="28"/>
      <c r="DV55" s="29"/>
      <c r="DW55" s="29"/>
      <c r="DX55" s="119">
        <f>DN55+5</f>
        <v>60</v>
      </c>
      <c r="DY55" s="120"/>
      <c r="DZ55" s="27"/>
      <c r="EA55" s="28"/>
      <c r="EB55" s="27"/>
      <c r="EC55" s="28"/>
      <c r="ED55" s="27"/>
      <c r="EE55" s="28"/>
      <c r="EF55" s="29"/>
      <c r="EG55" s="29"/>
      <c r="EH55" s="119">
        <f>DX55+5</f>
        <v>65</v>
      </c>
      <c r="EI55" s="120"/>
      <c r="EJ55" s="27"/>
      <c r="EK55" s="28"/>
      <c r="EL55" s="27"/>
      <c r="EM55" s="28"/>
      <c r="EN55" s="27"/>
      <c r="EO55" s="28"/>
      <c r="EP55" s="29"/>
      <c r="EQ55" s="29"/>
      <c r="ER55" s="119">
        <f>EH55+5</f>
        <v>70</v>
      </c>
      <c r="ES55" s="120"/>
      <c r="ET55" s="27"/>
      <c r="EU55" s="28"/>
      <c r="EV55" s="27"/>
      <c r="EW55" s="28"/>
      <c r="EX55" s="27"/>
      <c r="EY55" s="28"/>
      <c r="EZ55" s="29"/>
      <c r="FA55" s="29"/>
      <c r="FB55" s="119">
        <f>ER55+5</f>
        <v>75</v>
      </c>
      <c r="FC55" s="120"/>
      <c r="FD55" s="27"/>
      <c r="FE55" s="28"/>
      <c r="FF55" s="27"/>
      <c r="FG55" s="28"/>
      <c r="FH55" s="27"/>
      <c r="FI55" s="28"/>
      <c r="FJ55" s="29"/>
      <c r="FK55" s="29"/>
      <c r="FL55" s="119">
        <f>FB55+5</f>
        <v>80</v>
      </c>
      <c r="FM55" s="120"/>
      <c r="FN55" s="27"/>
      <c r="FO55" s="28"/>
      <c r="FP55" s="27"/>
      <c r="FQ55" s="28"/>
      <c r="FR55" s="27"/>
      <c r="FS55" s="28"/>
      <c r="FT55" s="29"/>
      <c r="FU55" s="29"/>
      <c r="FV55" s="119">
        <f>FL55+5</f>
        <v>85</v>
      </c>
      <c r="FW55" s="120"/>
      <c r="FX55" s="27"/>
      <c r="FY55" s="28"/>
      <c r="FZ55" s="27"/>
      <c r="GA55" s="28"/>
      <c r="GB55" s="27"/>
      <c r="GC55" s="28"/>
      <c r="GD55" s="29"/>
      <c r="GE55" s="29"/>
      <c r="GF55" s="119">
        <f>FV55+5</f>
        <v>90</v>
      </c>
      <c r="GG55" s="120"/>
      <c r="GK55" s="132" t="str">
        <f>IF(N54&lt;&gt;"",IF(GJ54=GJ20,"→",IF(GJ54&gt;GJ345,"↗","↘")),"")</f>
        <v/>
      </c>
      <c r="GL55" s="133"/>
      <c r="GM55" s="134"/>
      <c r="GN55" s="14"/>
    </row>
    <row r="56" spans="2:197" ht="5.0999999999999996" customHeight="1" x14ac:dyDescent="0.25">
      <c r="B56" s="118"/>
      <c r="C56" s="101"/>
      <c r="D56" s="101"/>
      <c r="E56" s="101"/>
      <c r="F56" s="101"/>
      <c r="G56" s="5"/>
      <c r="H56" s="121"/>
      <c r="I56" s="122"/>
      <c r="J56" s="29"/>
      <c r="K56" s="29"/>
      <c r="L56" s="29"/>
      <c r="M56" s="29"/>
      <c r="N56" s="29"/>
      <c r="O56" s="29"/>
      <c r="P56" s="29"/>
      <c r="Q56" s="29"/>
      <c r="R56" s="121"/>
      <c r="S56" s="122"/>
      <c r="T56" s="29"/>
      <c r="U56" s="29"/>
      <c r="V56" s="29"/>
      <c r="W56" s="29"/>
      <c r="X56" s="29"/>
      <c r="Y56" s="29"/>
      <c r="Z56" s="29"/>
      <c r="AA56" s="29"/>
      <c r="AB56" s="121"/>
      <c r="AC56" s="122"/>
      <c r="AD56" s="29"/>
      <c r="AE56" s="29"/>
      <c r="AF56" s="29"/>
      <c r="AG56" s="29"/>
      <c r="AH56" s="29"/>
      <c r="AI56" s="29"/>
      <c r="AJ56" s="29"/>
      <c r="AK56" s="29"/>
      <c r="AL56" s="121"/>
      <c r="AM56" s="122"/>
      <c r="AN56" s="29"/>
      <c r="AO56" s="29"/>
      <c r="AP56" s="29"/>
      <c r="AQ56" s="29"/>
      <c r="AR56" s="29"/>
      <c r="AS56" s="29"/>
      <c r="AT56" s="29"/>
      <c r="AU56" s="29"/>
      <c r="AV56" s="121"/>
      <c r="AW56" s="122"/>
      <c r="AX56" s="29"/>
      <c r="AY56" s="29"/>
      <c r="AZ56" s="29"/>
      <c r="BA56" s="29"/>
      <c r="BB56" s="29"/>
      <c r="BC56" s="29"/>
      <c r="BD56" s="29"/>
      <c r="BE56" s="29"/>
      <c r="BF56" s="121"/>
      <c r="BG56" s="122"/>
      <c r="BH56" s="29"/>
      <c r="BI56" s="29"/>
      <c r="BJ56" s="29"/>
      <c r="BK56" s="29"/>
      <c r="BL56" s="29"/>
      <c r="BM56" s="29"/>
      <c r="BN56" s="29"/>
      <c r="BO56" s="29"/>
      <c r="BP56" s="121"/>
      <c r="BQ56" s="122"/>
      <c r="BR56" s="29"/>
      <c r="BS56" s="29"/>
      <c r="BT56" s="29"/>
      <c r="BU56" s="29"/>
      <c r="BV56" s="29"/>
      <c r="BW56" s="29"/>
      <c r="BX56" s="29"/>
      <c r="BY56" s="29"/>
      <c r="BZ56" s="121"/>
      <c r="CA56" s="122"/>
      <c r="CB56" s="29"/>
      <c r="CC56" s="29"/>
      <c r="CD56" s="29"/>
      <c r="CE56" s="29"/>
      <c r="CF56" s="29"/>
      <c r="CG56" s="29"/>
      <c r="CH56" s="29"/>
      <c r="CI56" s="29"/>
      <c r="CJ56" s="121"/>
      <c r="CK56" s="122"/>
      <c r="CL56" s="29"/>
      <c r="CM56" s="29"/>
      <c r="CN56" s="29"/>
      <c r="CO56" s="29"/>
      <c r="CP56" s="29"/>
      <c r="CQ56" s="29"/>
      <c r="CR56" s="29"/>
      <c r="CS56" s="29"/>
      <c r="CT56" s="121"/>
      <c r="CU56" s="122"/>
      <c r="CV56" s="29"/>
      <c r="CW56" s="29"/>
      <c r="CX56" s="29"/>
      <c r="CY56" s="29"/>
      <c r="CZ56" s="29"/>
      <c r="DA56" s="29"/>
      <c r="DB56" s="29"/>
      <c r="DC56" s="29"/>
      <c r="DD56" s="121"/>
      <c r="DE56" s="122"/>
      <c r="DF56" s="29"/>
      <c r="DG56" s="29"/>
      <c r="DH56" s="29"/>
      <c r="DI56" s="29"/>
      <c r="DJ56" s="29"/>
      <c r="DK56" s="29"/>
      <c r="DL56" s="29"/>
      <c r="DM56" s="29"/>
      <c r="DN56" s="121"/>
      <c r="DO56" s="122"/>
      <c r="DP56" s="29"/>
      <c r="DQ56" s="29"/>
      <c r="DR56" s="29"/>
      <c r="DS56" s="29"/>
      <c r="DT56" s="29"/>
      <c r="DU56" s="29"/>
      <c r="DV56" s="29"/>
      <c r="DW56" s="29"/>
      <c r="DX56" s="121"/>
      <c r="DY56" s="122"/>
      <c r="DZ56" s="29"/>
      <c r="EA56" s="29"/>
      <c r="EB56" s="29"/>
      <c r="EC56" s="29"/>
      <c r="ED56" s="29"/>
      <c r="EE56" s="29"/>
      <c r="EF56" s="29"/>
      <c r="EG56" s="29"/>
      <c r="EH56" s="121"/>
      <c r="EI56" s="122"/>
      <c r="EJ56" s="29"/>
      <c r="EK56" s="29"/>
      <c r="EL56" s="29"/>
      <c r="EM56" s="29"/>
      <c r="EN56" s="29"/>
      <c r="EO56" s="29"/>
      <c r="EP56" s="29"/>
      <c r="EQ56" s="29"/>
      <c r="ER56" s="121"/>
      <c r="ES56" s="122"/>
      <c r="ET56" s="29"/>
      <c r="EU56" s="29"/>
      <c r="EV56" s="29"/>
      <c r="EW56" s="29"/>
      <c r="EX56" s="29"/>
      <c r="EY56" s="29"/>
      <c r="EZ56" s="29"/>
      <c r="FA56" s="29"/>
      <c r="FB56" s="121"/>
      <c r="FC56" s="122"/>
      <c r="FD56" s="29"/>
      <c r="FE56" s="29"/>
      <c r="FF56" s="29"/>
      <c r="FG56" s="29"/>
      <c r="FH56" s="29"/>
      <c r="FI56" s="29"/>
      <c r="FJ56" s="29"/>
      <c r="FK56" s="29"/>
      <c r="FL56" s="121"/>
      <c r="FM56" s="122"/>
      <c r="FN56" s="29"/>
      <c r="FO56" s="29"/>
      <c r="FP56" s="29"/>
      <c r="FQ56" s="29"/>
      <c r="FR56" s="29"/>
      <c r="FS56" s="29"/>
      <c r="FT56" s="29"/>
      <c r="FU56" s="29"/>
      <c r="FV56" s="121"/>
      <c r="FW56" s="122"/>
      <c r="FX56" s="29"/>
      <c r="FY56" s="29"/>
      <c r="FZ56" s="29"/>
      <c r="GA56" s="29"/>
      <c r="GB56" s="29"/>
      <c r="GC56" s="29"/>
      <c r="GD56" s="29"/>
      <c r="GE56" s="29"/>
      <c r="GF56" s="121"/>
      <c r="GG56" s="122"/>
      <c r="GK56" s="135"/>
      <c r="GL56" s="99"/>
      <c r="GM56" s="136"/>
      <c r="GN56" s="14"/>
    </row>
    <row r="57" spans="2:197" s="75" customFormat="1" ht="20.100000000000001" hidden="1" customHeight="1" x14ac:dyDescent="0.25">
      <c r="B57" s="76"/>
      <c r="C57" s="77"/>
      <c r="D57" s="77"/>
      <c r="E57" s="77"/>
      <c r="F57" s="77"/>
      <c r="G57" s="78"/>
      <c r="H57" s="78"/>
      <c r="I57" s="78"/>
      <c r="J57" s="78"/>
      <c r="K57" s="78"/>
      <c r="L57" s="78"/>
      <c r="M57" s="78"/>
      <c r="N57" s="78">
        <f t="shared" ref="N57:BY57" si="65">IF(X54&lt;&gt;"",M57+N54,M57)</f>
        <v>0</v>
      </c>
      <c r="O57" s="78">
        <f t="shared" si="65"/>
        <v>0</v>
      </c>
      <c r="P57" s="78">
        <f t="shared" si="65"/>
        <v>0</v>
      </c>
      <c r="Q57" s="78">
        <f t="shared" si="65"/>
        <v>0</v>
      </c>
      <c r="R57" s="78">
        <f t="shared" si="65"/>
        <v>0</v>
      </c>
      <c r="S57" s="78">
        <f t="shared" si="65"/>
        <v>0</v>
      </c>
      <c r="T57" s="78">
        <f t="shared" si="65"/>
        <v>0</v>
      </c>
      <c r="U57" s="78">
        <f t="shared" si="65"/>
        <v>0</v>
      </c>
      <c r="V57" s="78">
        <f t="shared" si="65"/>
        <v>0</v>
      </c>
      <c r="W57" s="78">
        <f t="shared" si="65"/>
        <v>0</v>
      </c>
      <c r="X57" s="78">
        <f t="shared" si="65"/>
        <v>0</v>
      </c>
      <c r="Y57" s="78">
        <f t="shared" si="65"/>
        <v>0</v>
      </c>
      <c r="Z57" s="78">
        <f t="shared" si="65"/>
        <v>0</v>
      </c>
      <c r="AA57" s="78">
        <f t="shared" si="65"/>
        <v>0</v>
      </c>
      <c r="AB57" s="78">
        <f t="shared" si="65"/>
        <v>0</v>
      </c>
      <c r="AC57" s="78">
        <f t="shared" si="65"/>
        <v>0</v>
      </c>
      <c r="AD57" s="78">
        <f t="shared" si="65"/>
        <v>0</v>
      </c>
      <c r="AE57" s="78">
        <f t="shared" si="65"/>
        <v>0</v>
      </c>
      <c r="AF57" s="78">
        <f t="shared" si="65"/>
        <v>0</v>
      </c>
      <c r="AG57" s="78">
        <f t="shared" si="65"/>
        <v>0</v>
      </c>
      <c r="AH57" s="78">
        <f t="shared" si="65"/>
        <v>0</v>
      </c>
      <c r="AI57" s="78">
        <f t="shared" si="65"/>
        <v>0</v>
      </c>
      <c r="AJ57" s="78">
        <f t="shared" si="65"/>
        <v>0</v>
      </c>
      <c r="AK57" s="78">
        <f t="shared" si="65"/>
        <v>0</v>
      </c>
      <c r="AL57" s="78">
        <f t="shared" si="65"/>
        <v>0</v>
      </c>
      <c r="AM57" s="78">
        <f t="shared" si="65"/>
        <v>0</v>
      </c>
      <c r="AN57" s="78">
        <f t="shared" si="65"/>
        <v>0</v>
      </c>
      <c r="AO57" s="78">
        <f t="shared" si="65"/>
        <v>0</v>
      </c>
      <c r="AP57" s="78">
        <f t="shared" si="65"/>
        <v>0</v>
      </c>
      <c r="AQ57" s="78">
        <f t="shared" si="65"/>
        <v>0</v>
      </c>
      <c r="AR57" s="78">
        <f t="shared" si="65"/>
        <v>0</v>
      </c>
      <c r="AS57" s="78">
        <f t="shared" si="65"/>
        <v>0</v>
      </c>
      <c r="AT57" s="78">
        <f t="shared" si="65"/>
        <v>0</v>
      </c>
      <c r="AU57" s="78">
        <f t="shared" si="65"/>
        <v>0</v>
      </c>
      <c r="AV57" s="78">
        <f t="shared" si="65"/>
        <v>0</v>
      </c>
      <c r="AW57" s="78">
        <f t="shared" si="65"/>
        <v>0</v>
      </c>
      <c r="AX57" s="78">
        <f t="shared" si="65"/>
        <v>0</v>
      </c>
      <c r="AY57" s="78">
        <f t="shared" si="65"/>
        <v>0</v>
      </c>
      <c r="AZ57" s="78">
        <f t="shared" si="65"/>
        <v>0</v>
      </c>
      <c r="BA57" s="78">
        <f t="shared" si="65"/>
        <v>0</v>
      </c>
      <c r="BB57" s="78">
        <f t="shared" si="65"/>
        <v>0</v>
      </c>
      <c r="BC57" s="78">
        <f t="shared" si="65"/>
        <v>0</v>
      </c>
      <c r="BD57" s="78">
        <f t="shared" si="65"/>
        <v>0</v>
      </c>
      <c r="BE57" s="78">
        <f t="shared" si="65"/>
        <v>0</v>
      </c>
      <c r="BF57" s="78">
        <f t="shared" si="65"/>
        <v>0</v>
      </c>
      <c r="BG57" s="78">
        <f t="shared" si="65"/>
        <v>0</v>
      </c>
      <c r="BH57" s="78">
        <f t="shared" si="65"/>
        <v>0</v>
      </c>
      <c r="BI57" s="78">
        <f t="shared" si="65"/>
        <v>0</v>
      </c>
      <c r="BJ57" s="78">
        <f t="shared" si="65"/>
        <v>0</v>
      </c>
      <c r="BK57" s="78">
        <f t="shared" si="65"/>
        <v>0</v>
      </c>
      <c r="BL57" s="78">
        <f t="shared" si="65"/>
        <v>0</v>
      </c>
      <c r="BM57" s="78">
        <f t="shared" si="65"/>
        <v>0</v>
      </c>
      <c r="BN57" s="78">
        <f t="shared" si="65"/>
        <v>0</v>
      </c>
      <c r="BO57" s="78">
        <f t="shared" si="65"/>
        <v>0</v>
      </c>
      <c r="BP57" s="78">
        <f t="shared" si="65"/>
        <v>0</v>
      </c>
      <c r="BQ57" s="78">
        <f t="shared" si="65"/>
        <v>0</v>
      </c>
      <c r="BR57" s="78">
        <f t="shared" si="65"/>
        <v>0</v>
      </c>
      <c r="BS57" s="78">
        <f t="shared" si="65"/>
        <v>0</v>
      </c>
      <c r="BT57" s="78">
        <f t="shared" si="65"/>
        <v>0</v>
      </c>
      <c r="BU57" s="78">
        <f t="shared" si="65"/>
        <v>0</v>
      </c>
      <c r="BV57" s="78">
        <f t="shared" si="65"/>
        <v>0</v>
      </c>
      <c r="BW57" s="78">
        <f t="shared" si="65"/>
        <v>0</v>
      </c>
      <c r="BX57" s="78">
        <f t="shared" si="65"/>
        <v>0</v>
      </c>
      <c r="BY57" s="78">
        <f t="shared" si="65"/>
        <v>0</v>
      </c>
      <c r="BZ57" s="78">
        <f t="shared" ref="BZ57:EK57" si="66">IF(CJ54&lt;&gt;"",BY57+BZ54,BY57)</f>
        <v>0</v>
      </c>
      <c r="CA57" s="78">
        <f t="shared" si="66"/>
        <v>0</v>
      </c>
      <c r="CB57" s="78">
        <f t="shared" si="66"/>
        <v>0</v>
      </c>
      <c r="CC57" s="78">
        <f t="shared" si="66"/>
        <v>0</v>
      </c>
      <c r="CD57" s="78">
        <f t="shared" si="66"/>
        <v>0</v>
      </c>
      <c r="CE57" s="78">
        <f t="shared" si="66"/>
        <v>0</v>
      </c>
      <c r="CF57" s="78">
        <f t="shared" si="66"/>
        <v>0</v>
      </c>
      <c r="CG57" s="78">
        <f t="shared" si="66"/>
        <v>0</v>
      </c>
      <c r="CH57" s="78">
        <f t="shared" si="66"/>
        <v>0</v>
      </c>
      <c r="CI57" s="78">
        <f t="shared" si="66"/>
        <v>0</v>
      </c>
      <c r="CJ57" s="78">
        <f t="shared" si="66"/>
        <v>0</v>
      </c>
      <c r="CK57" s="78">
        <f t="shared" si="66"/>
        <v>0</v>
      </c>
      <c r="CL57" s="78">
        <f t="shared" si="66"/>
        <v>0</v>
      </c>
      <c r="CM57" s="78">
        <f t="shared" si="66"/>
        <v>0</v>
      </c>
      <c r="CN57" s="78">
        <f t="shared" si="66"/>
        <v>0</v>
      </c>
      <c r="CO57" s="78">
        <f t="shared" si="66"/>
        <v>0</v>
      </c>
      <c r="CP57" s="78">
        <f t="shared" si="66"/>
        <v>0</v>
      </c>
      <c r="CQ57" s="78">
        <f t="shared" si="66"/>
        <v>0</v>
      </c>
      <c r="CR57" s="78">
        <f t="shared" si="66"/>
        <v>0</v>
      </c>
      <c r="CS57" s="78">
        <f t="shared" si="66"/>
        <v>0</v>
      </c>
      <c r="CT57" s="78">
        <f t="shared" si="66"/>
        <v>0</v>
      </c>
      <c r="CU57" s="78">
        <f t="shared" si="66"/>
        <v>0</v>
      </c>
      <c r="CV57" s="78">
        <f t="shared" si="66"/>
        <v>0</v>
      </c>
      <c r="CW57" s="78">
        <f t="shared" si="66"/>
        <v>0</v>
      </c>
      <c r="CX57" s="78">
        <f t="shared" si="66"/>
        <v>0</v>
      </c>
      <c r="CY57" s="78">
        <f t="shared" si="66"/>
        <v>0</v>
      </c>
      <c r="CZ57" s="78">
        <f t="shared" si="66"/>
        <v>0</v>
      </c>
      <c r="DA57" s="78">
        <f t="shared" si="66"/>
        <v>0</v>
      </c>
      <c r="DB57" s="78">
        <f t="shared" si="66"/>
        <v>0</v>
      </c>
      <c r="DC57" s="78">
        <f t="shared" si="66"/>
        <v>0</v>
      </c>
      <c r="DD57" s="78">
        <f t="shared" si="66"/>
        <v>0</v>
      </c>
      <c r="DE57" s="78">
        <f t="shared" si="66"/>
        <v>0</v>
      </c>
      <c r="DF57" s="78">
        <f t="shared" si="66"/>
        <v>0</v>
      </c>
      <c r="DG57" s="78">
        <f t="shared" si="66"/>
        <v>0</v>
      </c>
      <c r="DH57" s="78">
        <f t="shared" si="66"/>
        <v>0</v>
      </c>
      <c r="DI57" s="78">
        <f t="shared" si="66"/>
        <v>0</v>
      </c>
      <c r="DJ57" s="78">
        <f t="shared" si="66"/>
        <v>0</v>
      </c>
      <c r="DK57" s="78">
        <f t="shared" si="66"/>
        <v>0</v>
      </c>
      <c r="DL57" s="78">
        <f t="shared" si="66"/>
        <v>0</v>
      </c>
      <c r="DM57" s="78">
        <f t="shared" si="66"/>
        <v>0</v>
      </c>
      <c r="DN57" s="78">
        <f t="shared" si="66"/>
        <v>0</v>
      </c>
      <c r="DO57" s="78">
        <f t="shared" si="66"/>
        <v>0</v>
      </c>
      <c r="DP57" s="78">
        <f t="shared" si="66"/>
        <v>0</v>
      </c>
      <c r="DQ57" s="78">
        <f t="shared" si="66"/>
        <v>0</v>
      </c>
      <c r="DR57" s="78">
        <f t="shared" si="66"/>
        <v>0</v>
      </c>
      <c r="DS57" s="78">
        <f t="shared" si="66"/>
        <v>0</v>
      </c>
      <c r="DT57" s="78">
        <f t="shared" si="66"/>
        <v>0</v>
      </c>
      <c r="DU57" s="78">
        <f t="shared" si="66"/>
        <v>0</v>
      </c>
      <c r="DV57" s="78">
        <f t="shared" si="66"/>
        <v>0</v>
      </c>
      <c r="DW57" s="78">
        <f t="shared" si="66"/>
        <v>0</v>
      </c>
      <c r="DX57" s="78">
        <f t="shared" si="66"/>
        <v>0</v>
      </c>
      <c r="DY57" s="78">
        <f t="shared" si="66"/>
        <v>0</v>
      </c>
      <c r="DZ57" s="78">
        <f t="shared" si="66"/>
        <v>0</v>
      </c>
      <c r="EA57" s="78">
        <f t="shared" si="66"/>
        <v>0</v>
      </c>
      <c r="EB57" s="78">
        <f t="shared" si="66"/>
        <v>0</v>
      </c>
      <c r="EC57" s="78">
        <f t="shared" si="66"/>
        <v>0</v>
      </c>
      <c r="ED57" s="78">
        <f t="shared" si="66"/>
        <v>0</v>
      </c>
      <c r="EE57" s="78">
        <f t="shared" si="66"/>
        <v>0</v>
      </c>
      <c r="EF57" s="78">
        <f t="shared" si="66"/>
        <v>0</v>
      </c>
      <c r="EG57" s="78">
        <f t="shared" si="66"/>
        <v>0</v>
      </c>
      <c r="EH57" s="78">
        <f t="shared" si="66"/>
        <v>0</v>
      </c>
      <c r="EI57" s="78">
        <f t="shared" si="66"/>
        <v>0</v>
      </c>
      <c r="EJ57" s="78">
        <f t="shared" si="66"/>
        <v>0</v>
      </c>
      <c r="EK57" s="78">
        <f t="shared" si="66"/>
        <v>0</v>
      </c>
      <c r="EL57" s="78">
        <f t="shared" ref="EL57:FU57" si="67">IF(EV54&lt;&gt;"",EK57+EL54,EK57)</f>
        <v>0</v>
      </c>
      <c r="EM57" s="78">
        <f t="shared" si="67"/>
        <v>0</v>
      </c>
      <c r="EN57" s="78">
        <f t="shared" si="67"/>
        <v>0</v>
      </c>
      <c r="EO57" s="78">
        <f t="shared" si="67"/>
        <v>0</v>
      </c>
      <c r="EP57" s="78">
        <f t="shared" si="67"/>
        <v>0</v>
      </c>
      <c r="EQ57" s="78">
        <f t="shared" si="67"/>
        <v>0</v>
      </c>
      <c r="ER57" s="78">
        <f t="shared" si="67"/>
        <v>0</v>
      </c>
      <c r="ES57" s="78">
        <f t="shared" si="67"/>
        <v>0</v>
      </c>
      <c r="ET57" s="78">
        <f t="shared" si="67"/>
        <v>0</v>
      </c>
      <c r="EU57" s="78">
        <f t="shared" si="67"/>
        <v>0</v>
      </c>
      <c r="EV57" s="78">
        <f t="shared" si="67"/>
        <v>0</v>
      </c>
      <c r="EW57" s="78">
        <f t="shared" si="67"/>
        <v>0</v>
      </c>
      <c r="EX57" s="78">
        <f t="shared" si="67"/>
        <v>0</v>
      </c>
      <c r="EY57" s="78">
        <f t="shared" si="67"/>
        <v>0</v>
      </c>
      <c r="EZ57" s="78">
        <f t="shared" si="67"/>
        <v>0</v>
      </c>
      <c r="FA57" s="78">
        <f t="shared" si="67"/>
        <v>0</v>
      </c>
      <c r="FB57" s="78">
        <f t="shared" si="67"/>
        <v>0</v>
      </c>
      <c r="FC57" s="78">
        <f t="shared" si="67"/>
        <v>0</v>
      </c>
      <c r="FD57" s="78">
        <f t="shared" si="67"/>
        <v>0</v>
      </c>
      <c r="FE57" s="78">
        <f t="shared" si="67"/>
        <v>0</v>
      </c>
      <c r="FF57" s="78">
        <f t="shared" si="67"/>
        <v>0</v>
      </c>
      <c r="FG57" s="78">
        <f t="shared" si="67"/>
        <v>0</v>
      </c>
      <c r="FH57" s="78">
        <f t="shared" si="67"/>
        <v>0</v>
      </c>
      <c r="FI57" s="78">
        <f t="shared" si="67"/>
        <v>0</v>
      </c>
      <c r="FJ57" s="78">
        <f t="shared" si="67"/>
        <v>0</v>
      </c>
      <c r="FK57" s="78">
        <f t="shared" si="67"/>
        <v>0</v>
      </c>
      <c r="FL57" s="78">
        <f t="shared" si="67"/>
        <v>0</v>
      </c>
      <c r="FM57" s="78">
        <f t="shared" si="67"/>
        <v>0</v>
      </c>
      <c r="FN57" s="78">
        <f t="shared" si="67"/>
        <v>0</v>
      </c>
      <c r="FO57" s="78">
        <f t="shared" si="67"/>
        <v>0</v>
      </c>
      <c r="FP57" s="78">
        <f t="shared" si="67"/>
        <v>0</v>
      </c>
      <c r="FQ57" s="78">
        <f t="shared" si="67"/>
        <v>0</v>
      </c>
      <c r="FR57" s="78">
        <f t="shared" si="67"/>
        <v>0</v>
      </c>
      <c r="FS57" s="78">
        <f t="shared" si="67"/>
        <v>0</v>
      </c>
      <c r="FT57" s="78">
        <f t="shared" si="67"/>
        <v>0</v>
      </c>
      <c r="FU57" s="78">
        <f t="shared" si="67"/>
        <v>0</v>
      </c>
      <c r="FV57" s="78"/>
      <c r="FW57" s="78"/>
      <c r="FX57" s="78"/>
      <c r="FY57" s="78"/>
      <c r="FZ57" s="78"/>
      <c r="GA57" s="78"/>
      <c r="GB57" s="78"/>
      <c r="GC57" s="78"/>
      <c r="GD57" s="78"/>
      <c r="GE57" s="78"/>
      <c r="GF57" s="78"/>
      <c r="GG57" s="78"/>
      <c r="GM57" s="78"/>
      <c r="GN57" s="79"/>
    </row>
    <row r="58" spans="2:197" s="75" customFormat="1" ht="20.100000000000001" hidden="1" customHeight="1" x14ac:dyDescent="0.25">
      <c r="B58" s="76"/>
      <c r="C58" s="77"/>
      <c r="D58" s="77"/>
      <c r="E58" s="77"/>
      <c r="F58" s="77"/>
      <c r="G58" s="78"/>
      <c r="H58" s="78"/>
      <c r="I58" s="78"/>
      <c r="J58" s="78"/>
      <c r="K58" s="78"/>
      <c r="L58" s="78"/>
      <c r="M58" s="78"/>
      <c r="N58" s="78">
        <f t="shared" ref="N58:BY58" si="68">IF(X54&lt;&gt;"",M58+1,M58)</f>
        <v>0</v>
      </c>
      <c r="O58" s="78">
        <f t="shared" si="68"/>
        <v>0</v>
      </c>
      <c r="P58" s="78">
        <f t="shared" si="68"/>
        <v>0</v>
      </c>
      <c r="Q58" s="78">
        <f t="shared" si="68"/>
        <v>0</v>
      </c>
      <c r="R58" s="78">
        <f t="shared" si="68"/>
        <v>0</v>
      </c>
      <c r="S58" s="78">
        <f t="shared" si="68"/>
        <v>0</v>
      </c>
      <c r="T58" s="78">
        <f t="shared" si="68"/>
        <v>0</v>
      </c>
      <c r="U58" s="78">
        <f t="shared" si="68"/>
        <v>0</v>
      </c>
      <c r="V58" s="78">
        <f t="shared" si="68"/>
        <v>0</v>
      </c>
      <c r="W58" s="78">
        <f t="shared" si="68"/>
        <v>0</v>
      </c>
      <c r="X58" s="78">
        <f t="shared" si="68"/>
        <v>0</v>
      </c>
      <c r="Y58" s="78">
        <f t="shared" si="68"/>
        <v>0</v>
      </c>
      <c r="Z58" s="78">
        <f t="shared" si="68"/>
        <v>0</v>
      </c>
      <c r="AA58" s="78">
        <f t="shared" si="68"/>
        <v>0</v>
      </c>
      <c r="AB58" s="78">
        <f t="shared" si="68"/>
        <v>0</v>
      </c>
      <c r="AC58" s="78">
        <f t="shared" si="68"/>
        <v>0</v>
      </c>
      <c r="AD58" s="78">
        <f t="shared" si="68"/>
        <v>0</v>
      </c>
      <c r="AE58" s="78">
        <f t="shared" si="68"/>
        <v>0</v>
      </c>
      <c r="AF58" s="78">
        <f t="shared" si="68"/>
        <v>0</v>
      </c>
      <c r="AG58" s="78">
        <f t="shared" si="68"/>
        <v>0</v>
      </c>
      <c r="AH58" s="78">
        <f t="shared" si="68"/>
        <v>0</v>
      </c>
      <c r="AI58" s="78">
        <f t="shared" si="68"/>
        <v>0</v>
      </c>
      <c r="AJ58" s="78">
        <f t="shared" si="68"/>
        <v>0</v>
      </c>
      <c r="AK58" s="78">
        <f t="shared" si="68"/>
        <v>0</v>
      </c>
      <c r="AL58" s="78">
        <f t="shared" si="68"/>
        <v>0</v>
      </c>
      <c r="AM58" s="78">
        <f t="shared" si="68"/>
        <v>0</v>
      </c>
      <c r="AN58" s="78">
        <f t="shared" si="68"/>
        <v>0</v>
      </c>
      <c r="AO58" s="78">
        <f t="shared" si="68"/>
        <v>0</v>
      </c>
      <c r="AP58" s="78">
        <f t="shared" si="68"/>
        <v>0</v>
      </c>
      <c r="AQ58" s="78">
        <f t="shared" si="68"/>
        <v>0</v>
      </c>
      <c r="AR58" s="78">
        <f t="shared" si="68"/>
        <v>0</v>
      </c>
      <c r="AS58" s="78">
        <f t="shared" si="68"/>
        <v>0</v>
      </c>
      <c r="AT58" s="78">
        <f t="shared" si="68"/>
        <v>0</v>
      </c>
      <c r="AU58" s="78">
        <f t="shared" si="68"/>
        <v>0</v>
      </c>
      <c r="AV58" s="78">
        <f t="shared" si="68"/>
        <v>0</v>
      </c>
      <c r="AW58" s="78">
        <f t="shared" si="68"/>
        <v>0</v>
      </c>
      <c r="AX58" s="78">
        <f t="shared" si="68"/>
        <v>0</v>
      </c>
      <c r="AY58" s="78">
        <f t="shared" si="68"/>
        <v>0</v>
      </c>
      <c r="AZ58" s="78">
        <f t="shared" si="68"/>
        <v>0</v>
      </c>
      <c r="BA58" s="78">
        <f t="shared" si="68"/>
        <v>0</v>
      </c>
      <c r="BB58" s="78">
        <f t="shared" si="68"/>
        <v>0</v>
      </c>
      <c r="BC58" s="78">
        <f t="shared" si="68"/>
        <v>0</v>
      </c>
      <c r="BD58" s="78">
        <f t="shared" si="68"/>
        <v>0</v>
      </c>
      <c r="BE58" s="78">
        <f t="shared" si="68"/>
        <v>0</v>
      </c>
      <c r="BF58" s="78">
        <f t="shared" si="68"/>
        <v>0</v>
      </c>
      <c r="BG58" s="78">
        <f t="shared" si="68"/>
        <v>0</v>
      </c>
      <c r="BH58" s="78">
        <f t="shared" si="68"/>
        <v>0</v>
      </c>
      <c r="BI58" s="78">
        <f t="shared" si="68"/>
        <v>0</v>
      </c>
      <c r="BJ58" s="78">
        <f t="shared" si="68"/>
        <v>0</v>
      </c>
      <c r="BK58" s="78">
        <f t="shared" si="68"/>
        <v>0</v>
      </c>
      <c r="BL58" s="78">
        <f t="shared" si="68"/>
        <v>0</v>
      </c>
      <c r="BM58" s="78">
        <f t="shared" si="68"/>
        <v>0</v>
      </c>
      <c r="BN58" s="78">
        <f t="shared" si="68"/>
        <v>0</v>
      </c>
      <c r="BO58" s="78">
        <f t="shared" si="68"/>
        <v>0</v>
      </c>
      <c r="BP58" s="78">
        <f t="shared" si="68"/>
        <v>0</v>
      </c>
      <c r="BQ58" s="78">
        <f t="shared" si="68"/>
        <v>0</v>
      </c>
      <c r="BR58" s="78">
        <f t="shared" si="68"/>
        <v>0</v>
      </c>
      <c r="BS58" s="78">
        <f t="shared" si="68"/>
        <v>0</v>
      </c>
      <c r="BT58" s="78">
        <f t="shared" si="68"/>
        <v>0</v>
      </c>
      <c r="BU58" s="78">
        <f t="shared" si="68"/>
        <v>0</v>
      </c>
      <c r="BV58" s="78">
        <f t="shared" si="68"/>
        <v>0</v>
      </c>
      <c r="BW58" s="78">
        <f t="shared" si="68"/>
        <v>0</v>
      </c>
      <c r="BX58" s="78">
        <f t="shared" si="68"/>
        <v>0</v>
      </c>
      <c r="BY58" s="78">
        <f t="shared" si="68"/>
        <v>0</v>
      </c>
      <c r="BZ58" s="78">
        <f t="shared" ref="BZ58:EK58" si="69">IF(CJ54&lt;&gt;"",BY58+1,BY58)</f>
        <v>0</v>
      </c>
      <c r="CA58" s="78">
        <f t="shared" si="69"/>
        <v>0</v>
      </c>
      <c r="CB58" s="78">
        <f t="shared" si="69"/>
        <v>0</v>
      </c>
      <c r="CC58" s="78">
        <f t="shared" si="69"/>
        <v>0</v>
      </c>
      <c r="CD58" s="78">
        <f t="shared" si="69"/>
        <v>0</v>
      </c>
      <c r="CE58" s="78">
        <f t="shared" si="69"/>
        <v>0</v>
      </c>
      <c r="CF58" s="78">
        <f t="shared" si="69"/>
        <v>0</v>
      </c>
      <c r="CG58" s="78">
        <f t="shared" si="69"/>
        <v>0</v>
      </c>
      <c r="CH58" s="78">
        <f t="shared" si="69"/>
        <v>0</v>
      </c>
      <c r="CI58" s="78">
        <f t="shared" si="69"/>
        <v>0</v>
      </c>
      <c r="CJ58" s="78">
        <f t="shared" si="69"/>
        <v>0</v>
      </c>
      <c r="CK58" s="78">
        <f t="shared" si="69"/>
        <v>0</v>
      </c>
      <c r="CL58" s="78">
        <f t="shared" si="69"/>
        <v>0</v>
      </c>
      <c r="CM58" s="78">
        <f t="shared" si="69"/>
        <v>0</v>
      </c>
      <c r="CN58" s="78">
        <f t="shared" si="69"/>
        <v>0</v>
      </c>
      <c r="CO58" s="78">
        <f t="shared" si="69"/>
        <v>0</v>
      </c>
      <c r="CP58" s="78">
        <f t="shared" si="69"/>
        <v>0</v>
      </c>
      <c r="CQ58" s="78">
        <f t="shared" si="69"/>
        <v>0</v>
      </c>
      <c r="CR58" s="78">
        <f t="shared" si="69"/>
        <v>0</v>
      </c>
      <c r="CS58" s="78">
        <f t="shared" si="69"/>
        <v>0</v>
      </c>
      <c r="CT58" s="78">
        <f t="shared" si="69"/>
        <v>0</v>
      </c>
      <c r="CU58" s="78">
        <f t="shared" si="69"/>
        <v>0</v>
      </c>
      <c r="CV58" s="78">
        <f t="shared" si="69"/>
        <v>0</v>
      </c>
      <c r="CW58" s="78">
        <f t="shared" si="69"/>
        <v>0</v>
      </c>
      <c r="CX58" s="78">
        <f t="shared" si="69"/>
        <v>0</v>
      </c>
      <c r="CY58" s="78">
        <f t="shared" si="69"/>
        <v>0</v>
      </c>
      <c r="CZ58" s="78">
        <f t="shared" si="69"/>
        <v>0</v>
      </c>
      <c r="DA58" s="78">
        <f t="shared" si="69"/>
        <v>0</v>
      </c>
      <c r="DB58" s="78">
        <f t="shared" si="69"/>
        <v>0</v>
      </c>
      <c r="DC58" s="78">
        <f t="shared" si="69"/>
        <v>0</v>
      </c>
      <c r="DD58" s="78">
        <f t="shared" si="69"/>
        <v>0</v>
      </c>
      <c r="DE58" s="78">
        <f t="shared" si="69"/>
        <v>0</v>
      </c>
      <c r="DF58" s="78">
        <f t="shared" si="69"/>
        <v>0</v>
      </c>
      <c r="DG58" s="78">
        <f t="shared" si="69"/>
        <v>0</v>
      </c>
      <c r="DH58" s="78">
        <f t="shared" si="69"/>
        <v>0</v>
      </c>
      <c r="DI58" s="78">
        <f t="shared" si="69"/>
        <v>0</v>
      </c>
      <c r="DJ58" s="78">
        <f t="shared" si="69"/>
        <v>0</v>
      </c>
      <c r="DK58" s="78">
        <f t="shared" si="69"/>
        <v>0</v>
      </c>
      <c r="DL58" s="78">
        <f t="shared" si="69"/>
        <v>0</v>
      </c>
      <c r="DM58" s="78">
        <f t="shared" si="69"/>
        <v>0</v>
      </c>
      <c r="DN58" s="78">
        <f t="shared" si="69"/>
        <v>0</v>
      </c>
      <c r="DO58" s="78">
        <f t="shared" si="69"/>
        <v>0</v>
      </c>
      <c r="DP58" s="78">
        <f t="shared" si="69"/>
        <v>0</v>
      </c>
      <c r="DQ58" s="78">
        <f t="shared" si="69"/>
        <v>0</v>
      </c>
      <c r="DR58" s="78">
        <f t="shared" si="69"/>
        <v>0</v>
      </c>
      <c r="DS58" s="78">
        <f t="shared" si="69"/>
        <v>0</v>
      </c>
      <c r="DT58" s="78">
        <f t="shared" si="69"/>
        <v>0</v>
      </c>
      <c r="DU58" s="78">
        <f t="shared" si="69"/>
        <v>0</v>
      </c>
      <c r="DV58" s="78">
        <f t="shared" si="69"/>
        <v>0</v>
      </c>
      <c r="DW58" s="78">
        <f t="shared" si="69"/>
        <v>0</v>
      </c>
      <c r="DX58" s="78">
        <f t="shared" si="69"/>
        <v>0</v>
      </c>
      <c r="DY58" s="78">
        <f t="shared" si="69"/>
        <v>0</v>
      </c>
      <c r="DZ58" s="78">
        <f t="shared" si="69"/>
        <v>0</v>
      </c>
      <c r="EA58" s="78">
        <f t="shared" si="69"/>
        <v>0</v>
      </c>
      <c r="EB58" s="78">
        <f t="shared" si="69"/>
        <v>0</v>
      </c>
      <c r="EC58" s="78">
        <f t="shared" si="69"/>
        <v>0</v>
      </c>
      <c r="ED58" s="78">
        <f t="shared" si="69"/>
        <v>0</v>
      </c>
      <c r="EE58" s="78">
        <f t="shared" si="69"/>
        <v>0</v>
      </c>
      <c r="EF58" s="78">
        <f t="shared" si="69"/>
        <v>0</v>
      </c>
      <c r="EG58" s="78">
        <f t="shared" si="69"/>
        <v>0</v>
      </c>
      <c r="EH58" s="78">
        <f t="shared" si="69"/>
        <v>0</v>
      </c>
      <c r="EI58" s="78">
        <f t="shared" si="69"/>
        <v>0</v>
      </c>
      <c r="EJ58" s="78">
        <f t="shared" si="69"/>
        <v>0</v>
      </c>
      <c r="EK58" s="78">
        <f t="shared" si="69"/>
        <v>0</v>
      </c>
      <c r="EL58" s="78">
        <f t="shared" ref="EL58:FU58" si="70">IF(EV54&lt;&gt;"",EK58+1,EK58)</f>
        <v>0</v>
      </c>
      <c r="EM58" s="78">
        <f t="shared" si="70"/>
        <v>0</v>
      </c>
      <c r="EN58" s="78">
        <f t="shared" si="70"/>
        <v>0</v>
      </c>
      <c r="EO58" s="78">
        <f t="shared" si="70"/>
        <v>0</v>
      </c>
      <c r="EP58" s="78">
        <f t="shared" si="70"/>
        <v>0</v>
      </c>
      <c r="EQ58" s="78">
        <f t="shared" si="70"/>
        <v>0</v>
      </c>
      <c r="ER58" s="78">
        <f t="shared" si="70"/>
        <v>0</v>
      </c>
      <c r="ES58" s="78">
        <f t="shared" si="70"/>
        <v>0</v>
      </c>
      <c r="ET58" s="78">
        <f t="shared" si="70"/>
        <v>0</v>
      </c>
      <c r="EU58" s="78">
        <f t="shared" si="70"/>
        <v>0</v>
      </c>
      <c r="EV58" s="78">
        <f t="shared" si="70"/>
        <v>0</v>
      </c>
      <c r="EW58" s="78">
        <f t="shared" si="70"/>
        <v>0</v>
      </c>
      <c r="EX58" s="78">
        <f t="shared" si="70"/>
        <v>0</v>
      </c>
      <c r="EY58" s="78">
        <f t="shared" si="70"/>
        <v>0</v>
      </c>
      <c r="EZ58" s="78">
        <f t="shared" si="70"/>
        <v>0</v>
      </c>
      <c r="FA58" s="78">
        <f t="shared" si="70"/>
        <v>0</v>
      </c>
      <c r="FB58" s="78">
        <f t="shared" si="70"/>
        <v>0</v>
      </c>
      <c r="FC58" s="78">
        <f t="shared" si="70"/>
        <v>0</v>
      </c>
      <c r="FD58" s="78">
        <f t="shared" si="70"/>
        <v>0</v>
      </c>
      <c r="FE58" s="78">
        <f t="shared" si="70"/>
        <v>0</v>
      </c>
      <c r="FF58" s="78">
        <f t="shared" si="70"/>
        <v>0</v>
      </c>
      <c r="FG58" s="78">
        <f t="shared" si="70"/>
        <v>0</v>
      </c>
      <c r="FH58" s="78">
        <f t="shared" si="70"/>
        <v>0</v>
      </c>
      <c r="FI58" s="78">
        <f t="shared" si="70"/>
        <v>0</v>
      </c>
      <c r="FJ58" s="78">
        <f t="shared" si="70"/>
        <v>0</v>
      </c>
      <c r="FK58" s="78">
        <f t="shared" si="70"/>
        <v>0</v>
      </c>
      <c r="FL58" s="78">
        <f t="shared" si="70"/>
        <v>0</v>
      </c>
      <c r="FM58" s="78">
        <f t="shared" si="70"/>
        <v>0</v>
      </c>
      <c r="FN58" s="78">
        <f t="shared" si="70"/>
        <v>0</v>
      </c>
      <c r="FO58" s="78">
        <f t="shared" si="70"/>
        <v>0</v>
      </c>
      <c r="FP58" s="78">
        <f t="shared" si="70"/>
        <v>0</v>
      </c>
      <c r="FQ58" s="78">
        <f t="shared" si="70"/>
        <v>0</v>
      </c>
      <c r="FR58" s="78">
        <f t="shared" si="70"/>
        <v>0</v>
      </c>
      <c r="FS58" s="78">
        <f t="shared" si="70"/>
        <v>0</v>
      </c>
      <c r="FT58" s="78">
        <f t="shared" si="70"/>
        <v>0</v>
      </c>
      <c r="FU58" s="78">
        <f t="shared" si="70"/>
        <v>0</v>
      </c>
      <c r="FV58" s="78"/>
      <c r="FW58" s="78"/>
      <c r="FX58" s="78"/>
      <c r="FY58" s="78"/>
      <c r="FZ58" s="78"/>
      <c r="GA58" s="78"/>
      <c r="GB58" s="78"/>
      <c r="GC58" s="78"/>
      <c r="GD58" s="78"/>
      <c r="GE58" s="78"/>
      <c r="GF58" s="78"/>
      <c r="GG58" s="78"/>
      <c r="GM58" s="78"/>
      <c r="GN58" s="79"/>
    </row>
    <row r="59" spans="2:197" s="75" customFormat="1" ht="20.100000000000001" hidden="1" customHeight="1" x14ac:dyDescent="0.25">
      <c r="B59" s="76"/>
      <c r="C59" s="77"/>
      <c r="D59" s="77"/>
      <c r="E59" s="77"/>
      <c r="F59" s="77"/>
      <c r="G59" s="78"/>
      <c r="H59" s="78"/>
      <c r="I59" s="78"/>
      <c r="J59" s="78"/>
      <c r="K59" s="78"/>
      <c r="L59" s="78"/>
      <c r="M59" s="78"/>
      <c r="N59" s="78"/>
      <c r="O59" s="78" t="str">
        <f t="shared" ref="O59:BZ59" si="71">IF(O58=N58,"1","0")</f>
        <v>1</v>
      </c>
      <c r="P59" s="78" t="str">
        <f t="shared" si="71"/>
        <v>1</v>
      </c>
      <c r="Q59" s="78" t="str">
        <f t="shared" si="71"/>
        <v>1</v>
      </c>
      <c r="R59" s="78" t="str">
        <f t="shared" si="71"/>
        <v>1</v>
      </c>
      <c r="S59" s="78" t="str">
        <f t="shared" si="71"/>
        <v>1</v>
      </c>
      <c r="T59" s="78" t="str">
        <f t="shared" si="71"/>
        <v>1</v>
      </c>
      <c r="U59" s="78" t="str">
        <f t="shared" si="71"/>
        <v>1</v>
      </c>
      <c r="V59" s="78" t="str">
        <f t="shared" si="71"/>
        <v>1</v>
      </c>
      <c r="W59" s="78" t="str">
        <f t="shared" si="71"/>
        <v>1</v>
      </c>
      <c r="X59" s="78" t="str">
        <f t="shared" si="71"/>
        <v>1</v>
      </c>
      <c r="Y59" s="78" t="str">
        <f t="shared" si="71"/>
        <v>1</v>
      </c>
      <c r="Z59" s="78" t="str">
        <f t="shared" si="71"/>
        <v>1</v>
      </c>
      <c r="AA59" s="78" t="str">
        <f t="shared" si="71"/>
        <v>1</v>
      </c>
      <c r="AB59" s="78" t="str">
        <f t="shared" si="71"/>
        <v>1</v>
      </c>
      <c r="AC59" s="78" t="str">
        <f t="shared" si="71"/>
        <v>1</v>
      </c>
      <c r="AD59" s="78" t="str">
        <f t="shared" si="71"/>
        <v>1</v>
      </c>
      <c r="AE59" s="78" t="str">
        <f t="shared" si="71"/>
        <v>1</v>
      </c>
      <c r="AF59" s="78" t="str">
        <f t="shared" si="71"/>
        <v>1</v>
      </c>
      <c r="AG59" s="78" t="str">
        <f t="shared" si="71"/>
        <v>1</v>
      </c>
      <c r="AH59" s="78" t="str">
        <f t="shared" si="71"/>
        <v>1</v>
      </c>
      <c r="AI59" s="78" t="str">
        <f t="shared" si="71"/>
        <v>1</v>
      </c>
      <c r="AJ59" s="78" t="str">
        <f t="shared" si="71"/>
        <v>1</v>
      </c>
      <c r="AK59" s="78" t="str">
        <f t="shared" si="71"/>
        <v>1</v>
      </c>
      <c r="AL59" s="78" t="str">
        <f t="shared" si="71"/>
        <v>1</v>
      </c>
      <c r="AM59" s="78" t="str">
        <f t="shared" si="71"/>
        <v>1</v>
      </c>
      <c r="AN59" s="78" t="str">
        <f t="shared" si="71"/>
        <v>1</v>
      </c>
      <c r="AO59" s="78" t="str">
        <f t="shared" si="71"/>
        <v>1</v>
      </c>
      <c r="AP59" s="78" t="str">
        <f t="shared" si="71"/>
        <v>1</v>
      </c>
      <c r="AQ59" s="78" t="str">
        <f t="shared" si="71"/>
        <v>1</v>
      </c>
      <c r="AR59" s="78" t="str">
        <f t="shared" si="71"/>
        <v>1</v>
      </c>
      <c r="AS59" s="78" t="str">
        <f t="shared" si="71"/>
        <v>1</v>
      </c>
      <c r="AT59" s="78" t="str">
        <f t="shared" si="71"/>
        <v>1</v>
      </c>
      <c r="AU59" s="78" t="str">
        <f t="shared" si="71"/>
        <v>1</v>
      </c>
      <c r="AV59" s="78" t="str">
        <f t="shared" si="71"/>
        <v>1</v>
      </c>
      <c r="AW59" s="78" t="str">
        <f t="shared" si="71"/>
        <v>1</v>
      </c>
      <c r="AX59" s="78" t="str">
        <f t="shared" si="71"/>
        <v>1</v>
      </c>
      <c r="AY59" s="78" t="str">
        <f t="shared" si="71"/>
        <v>1</v>
      </c>
      <c r="AZ59" s="78" t="str">
        <f t="shared" si="71"/>
        <v>1</v>
      </c>
      <c r="BA59" s="78" t="str">
        <f t="shared" si="71"/>
        <v>1</v>
      </c>
      <c r="BB59" s="78" t="str">
        <f t="shared" si="71"/>
        <v>1</v>
      </c>
      <c r="BC59" s="78" t="str">
        <f t="shared" si="71"/>
        <v>1</v>
      </c>
      <c r="BD59" s="78" t="str">
        <f t="shared" si="71"/>
        <v>1</v>
      </c>
      <c r="BE59" s="78" t="str">
        <f t="shared" si="71"/>
        <v>1</v>
      </c>
      <c r="BF59" s="78" t="str">
        <f t="shared" si="71"/>
        <v>1</v>
      </c>
      <c r="BG59" s="78" t="str">
        <f t="shared" si="71"/>
        <v>1</v>
      </c>
      <c r="BH59" s="78" t="str">
        <f t="shared" si="71"/>
        <v>1</v>
      </c>
      <c r="BI59" s="78" t="str">
        <f t="shared" si="71"/>
        <v>1</v>
      </c>
      <c r="BJ59" s="78" t="str">
        <f t="shared" si="71"/>
        <v>1</v>
      </c>
      <c r="BK59" s="78" t="str">
        <f t="shared" si="71"/>
        <v>1</v>
      </c>
      <c r="BL59" s="78" t="str">
        <f t="shared" si="71"/>
        <v>1</v>
      </c>
      <c r="BM59" s="78" t="str">
        <f t="shared" si="71"/>
        <v>1</v>
      </c>
      <c r="BN59" s="78" t="str">
        <f t="shared" si="71"/>
        <v>1</v>
      </c>
      <c r="BO59" s="78" t="str">
        <f t="shared" si="71"/>
        <v>1</v>
      </c>
      <c r="BP59" s="78" t="str">
        <f t="shared" si="71"/>
        <v>1</v>
      </c>
      <c r="BQ59" s="78" t="str">
        <f t="shared" si="71"/>
        <v>1</v>
      </c>
      <c r="BR59" s="78" t="str">
        <f t="shared" si="71"/>
        <v>1</v>
      </c>
      <c r="BS59" s="78" t="str">
        <f t="shared" si="71"/>
        <v>1</v>
      </c>
      <c r="BT59" s="78" t="str">
        <f t="shared" si="71"/>
        <v>1</v>
      </c>
      <c r="BU59" s="78" t="str">
        <f t="shared" si="71"/>
        <v>1</v>
      </c>
      <c r="BV59" s="78" t="str">
        <f t="shared" si="71"/>
        <v>1</v>
      </c>
      <c r="BW59" s="78" t="str">
        <f t="shared" si="71"/>
        <v>1</v>
      </c>
      <c r="BX59" s="78" t="str">
        <f t="shared" si="71"/>
        <v>1</v>
      </c>
      <c r="BY59" s="78" t="str">
        <f t="shared" si="71"/>
        <v>1</v>
      </c>
      <c r="BZ59" s="78" t="str">
        <f t="shared" si="71"/>
        <v>1</v>
      </c>
      <c r="CA59" s="78" t="str">
        <f t="shared" ref="CA59:EL59" si="72">IF(CA58=BZ58,"1","0")</f>
        <v>1</v>
      </c>
      <c r="CB59" s="78" t="str">
        <f t="shared" si="72"/>
        <v>1</v>
      </c>
      <c r="CC59" s="78" t="str">
        <f t="shared" si="72"/>
        <v>1</v>
      </c>
      <c r="CD59" s="78" t="str">
        <f t="shared" si="72"/>
        <v>1</v>
      </c>
      <c r="CE59" s="78" t="str">
        <f t="shared" si="72"/>
        <v>1</v>
      </c>
      <c r="CF59" s="78" t="str">
        <f t="shared" si="72"/>
        <v>1</v>
      </c>
      <c r="CG59" s="78" t="str">
        <f t="shared" si="72"/>
        <v>1</v>
      </c>
      <c r="CH59" s="78" t="str">
        <f t="shared" si="72"/>
        <v>1</v>
      </c>
      <c r="CI59" s="78" t="str">
        <f t="shared" si="72"/>
        <v>1</v>
      </c>
      <c r="CJ59" s="78" t="str">
        <f t="shared" si="72"/>
        <v>1</v>
      </c>
      <c r="CK59" s="78" t="str">
        <f t="shared" si="72"/>
        <v>1</v>
      </c>
      <c r="CL59" s="78" t="str">
        <f t="shared" si="72"/>
        <v>1</v>
      </c>
      <c r="CM59" s="78" t="str">
        <f t="shared" si="72"/>
        <v>1</v>
      </c>
      <c r="CN59" s="78" t="str">
        <f t="shared" si="72"/>
        <v>1</v>
      </c>
      <c r="CO59" s="78" t="str">
        <f t="shared" si="72"/>
        <v>1</v>
      </c>
      <c r="CP59" s="78" t="str">
        <f t="shared" si="72"/>
        <v>1</v>
      </c>
      <c r="CQ59" s="78" t="str">
        <f t="shared" si="72"/>
        <v>1</v>
      </c>
      <c r="CR59" s="78" t="str">
        <f t="shared" si="72"/>
        <v>1</v>
      </c>
      <c r="CS59" s="78" t="str">
        <f t="shared" si="72"/>
        <v>1</v>
      </c>
      <c r="CT59" s="78" t="str">
        <f t="shared" si="72"/>
        <v>1</v>
      </c>
      <c r="CU59" s="78" t="str">
        <f t="shared" si="72"/>
        <v>1</v>
      </c>
      <c r="CV59" s="78" t="str">
        <f t="shared" si="72"/>
        <v>1</v>
      </c>
      <c r="CW59" s="78" t="str">
        <f t="shared" si="72"/>
        <v>1</v>
      </c>
      <c r="CX59" s="78" t="str">
        <f t="shared" si="72"/>
        <v>1</v>
      </c>
      <c r="CY59" s="78" t="str">
        <f t="shared" si="72"/>
        <v>1</v>
      </c>
      <c r="CZ59" s="78" t="str">
        <f t="shared" si="72"/>
        <v>1</v>
      </c>
      <c r="DA59" s="78" t="str">
        <f t="shared" si="72"/>
        <v>1</v>
      </c>
      <c r="DB59" s="78" t="str">
        <f t="shared" si="72"/>
        <v>1</v>
      </c>
      <c r="DC59" s="78" t="str">
        <f t="shared" si="72"/>
        <v>1</v>
      </c>
      <c r="DD59" s="78" t="str">
        <f t="shared" si="72"/>
        <v>1</v>
      </c>
      <c r="DE59" s="78" t="str">
        <f t="shared" si="72"/>
        <v>1</v>
      </c>
      <c r="DF59" s="78" t="str">
        <f t="shared" si="72"/>
        <v>1</v>
      </c>
      <c r="DG59" s="78" t="str">
        <f t="shared" si="72"/>
        <v>1</v>
      </c>
      <c r="DH59" s="78" t="str">
        <f t="shared" si="72"/>
        <v>1</v>
      </c>
      <c r="DI59" s="78" t="str">
        <f t="shared" si="72"/>
        <v>1</v>
      </c>
      <c r="DJ59" s="78" t="str">
        <f t="shared" si="72"/>
        <v>1</v>
      </c>
      <c r="DK59" s="78" t="str">
        <f t="shared" si="72"/>
        <v>1</v>
      </c>
      <c r="DL59" s="78" t="str">
        <f t="shared" si="72"/>
        <v>1</v>
      </c>
      <c r="DM59" s="78" t="str">
        <f t="shared" si="72"/>
        <v>1</v>
      </c>
      <c r="DN59" s="78" t="str">
        <f t="shared" si="72"/>
        <v>1</v>
      </c>
      <c r="DO59" s="78" t="str">
        <f t="shared" si="72"/>
        <v>1</v>
      </c>
      <c r="DP59" s="78" t="str">
        <f t="shared" si="72"/>
        <v>1</v>
      </c>
      <c r="DQ59" s="78" t="str">
        <f t="shared" si="72"/>
        <v>1</v>
      </c>
      <c r="DR59" s="78" t="str">
        <f t="shared" si="72"/>
        <v>1</v>
      </c>
      <c r="DS59" s="78" t="str">
        <f t="shared" si="72"/>
        <v>1</v>
      </c>
      <c r="DT59" s="78" t="str">
        <f t="shared" si="72"/>
        <v>1</v>
      </c>
      <c r="DU59" s="78" t="str">
        <f t="shared" si="72"/>
        <v>1</v>
      </c>
      <c r="DV59" s="78" t="str">
        <f t="shared" si="72"/>
        <v>1</v>
      </c>
      <c r="DW59" s="78" t="str">
        <f t="shared" si="72"/>
        <v>1</v>
      </c>
      <c r="DX59" s="78" t="str">
        <f t="shared" si="72"/>
        <v>1</v>
      </c>
      <c r="DY59" s="78" t="str">
        <f t="shared" si="72"/>
        <v>1</v>
      </c>
      <c r="DZ59" s="78" t="str">
        <f t="shared" si="72"/>
        <v>1</v>
      </c>
      <c r="EA59" s="78" t="str">
        <f t="shared" si="72"/>
        <v>1</v>
      </c>
      <c r="EB59" s="78" t="str">
        <f t="shared" si="72"/>
        <v>1</v>
      </c>
      <c r="EC59" s="78" t="str">
        <f t="shared" si="72"/>
        <v>1</v>
      </c>
      <c r="ED59" s="78" t="str">
        <f t="shared" si="72"/>
        <v>1</v>
      </c>
      <c r="EE59" s="78" t="str">
        <f t="shared" si="72"/>
        <v>1</v>
      </c>
      <c r="EF59" s="78" t="str">
        <f t="shared" si="72"/>
        <v>1</v>
      </c>
      <c r="EG59" s="78" t="str">
        <f t="shared" si="72"/>
        <v>1</v>
      </c>
      <c r="EH59" s="78" t="str">
        <f t="shared" si="72"/>
        <v>1</v>
      </c>
      <c r="EI59" s="78" t="str">
        <f t="shared" si="72"/>
        <v>1</v>
      </c>
      <c r="EJ59" s="78" t="str">
        <f t="shared" si="72"/>
        <v>1</v>
      </c>
      <c r="EK59" s="78" t="str">
        <f t="shared" si="72"/>
        <v>1</v>
      </c>
      <c r="EL59" s="78" t="str">
        <f t="shared" si="72"/>
        <v>1</v>
      </c>
      <c r="EM59" s="78" t="str">
        <f t="shared" ref="EM59:GE59" si="73">IF(EM58=EL58,"1","0")</f>
        <v>1</v>
      </c>
      <c r="EN59" s="78" t="str">
        <f t="shared" si="73"/>
        <v>1</v>
      </c>
      <c r="EO59" s="78" t="str">
        <f t="shared" si="73"/>
        <v>1</v>
      </c>
      <c r="EP59" s="78" t="str">
        <f t="shared" si="73"/>
        <v>1</v>
      </c>
      <c r="EQ59" s="78" t="str">
        <f t="shared" si="73"/>
        <v>1</v>
      </c>
      <c r="ER59" s="78" t="str">
        <f t="shared" si="73"/>
        <v>1</v>
      </c>
      <c r="ES59" s="78" t="str">
        <f t="shared" si="73"/>
        <v>1</v>
      </c>
      <c r="ET59" s="78" t="str">
        <f t="shared" si="73"/>
        <v>1</v>
      </c>
      <c r="EU59" s="78" t="str">
        <f t="shared" si="73"/>
        <v>1</v>
      </c>
      <c r="EV59" s="78" t="str">
        <f t="shared" si="73"/>
        <v>1</v>
      </c>
      <c r="EW59" s="78" t="str">
        <f t="shared" si="73"/>
        <v>1</v>
      </c>
      <c r="EX59" s="78" t="str">
        <f t="shared" si="73"/>
        <v>1</v>
      </c>
      <c r="EY59" s="78" t="str">
        <f t="shared" si="73"/>
        <v>1</v>
      </c>
      <c r="EZ59" s="78" t="str">
        <f t="shared" si="73"/>
        <v>1</v>
      </c>
      <c r="FA59" s="78" t="str">
        <f t="shared" si="73"/>
        <v>1</v>
      </c>
      <c r="FB59" s="78" t="str">
        <f t="shared" si="73"/>
        <v>1</v>
      </c>
      <c r="FC59" s="78" t="str">
        <f t="shared" si="73"/>
        <v>1</v>
      </c>
      <c r="FD59" s="78" t="str">
        <f t="shared" si="73"/>
        <v>1</v>
      </c>
      <c r="FE59" s="78" t="str">
        <f t="shared" si="73"/>
        <v>1</v>
      </c>
      <c r="FF59" s="78" t="str">
        <f t="shared" si="73"/>
        <v>1</v>
      </c>
      <c r="FG59" s="78" t="str">
        <f t="shared" si="73"/>
        <v>1</v>
      </c>
      <c r="FH59" s="78" t="str">
        <f t="shared" si="73"/>
        <v>1</v>
      </c>
      <c r="FI59" s="78" t="str">
        <f t="shared" si="73"/>
        <v>1</v>
      </c>
      <c r="FJ59" s="78" t="str">
        <f t="shared" si="73"/>
        <v>1</v>
      </c>
      <c r="FK59" s="78" t="str">
        <f t="shared" si="73"/>
        <v>1</v>
      </c>
      <c r="FL59" s="78" t="str">
        <f t="shared" si="73"/>
        <v>1</v>
      </c>
      <c r="FM59" s="78" t="str">
        <f t="shared" si="73"/>
        <v>1</v>
      </c>
      <c r="FN59" s="78" t="str">
        <f t="shared" si="73"/>
        <v>1</v>
      </c>
      <c r="FO59" s="78" t="str">
        <f t="shared" si="73"/>
        <v>1</v>
      </c>
      <c r="FP59" s="78" t="str">
        <f t="shared" si="73"/>
        <v>1</v>
      </c>
      <c r="FQ59" s="78" t="str">
        <f t="shared" si="73"/>
        <v>1</v>
      </c>
      <c r="FR59" s="78" t="str">
        <f t="shared" si="73"/>
        <v>1</v>
      </c>
      <c r="FS59" s="78" t="str">
        <f t="shared" si="73"/>
        <v>1</v>
      </c>
      <c r="FT59" s="78" t="str">
        <f t="shared" si="73"/>
        <v>1</v>
      </c>
      <c r="FU59" s="78" t="str">
        <f t="shared" si="73"/>
        <v>1</v>
      </c>
      <c r="FV59" s="78" t="str">
        <f t="shared" si="73"/>
        <v>1</v>
      </c>
      <c r="FW59" s="78" t="str">
        <f t="shared" si="73"/>
        <v>1</v>
      </c>
      <c r="FX59" s="78" t="str">
        <f t="shared" si="73"/>
        <v>1</v>
      </c>
      <c r="FY59" s="78" t="str">
        <f t="shared" si="73"/>
        <v>1</v>
      </c>
      <c r="FZ59" s="78" t="str">
        <f t="shared" si="73"/>
        <v>1</v>
      </c>
      <c r="GA59" s="78" t="str">
        <f t="shared" si="73"/>
        <v>1</v>
      </c>
      <c r="GB59" s="78" t="str">
        <f t="shared" si="73"/>
        <v>1</v>
      </c>
      <c r="GC59" s="78" t="str">
        <f t="shared" si="73"/>
        <v>1</v>
      </c>
      <c r="GD59" s="78" t="str">
        <f t="shared" si="73"/>
        <v>1</v>
      </c>
      <c r="GE59" s="78" t="str">
        <f t="shared" si="73"/>
        <v>1</v>
      </c>
      <c r="GF59" s="78"/>
      <c r="GG59" s="78"/>
      <c r="GM59" s="78"/>
      <c r="GN59" s="79"/>
    </row>
    <row r="60" spans="2:197" s="75" customFormat="1" ht="20.100000000000001" hidden="1" customHeight="1" x14ac:dyDescent="0.25">
      <c r="B60" s="76"/>
      <c r="C60" s="77"/>
      <c r="D60" s="77"/>
      <c r="E60" s="77"/>
      <c r="F60" s="77"/>
      <c r="G60" s="78"/>
      <c r="H60" s="78"/>
      <c r="I60" s="78"/>
      <c r="J60" s="78"/>
      <c r="K60" s="78"/>
      <c r="L60" s="78"/>
      <c r="M60" s="78"/>
      <c r="N60" s="78"/>
      <c r="O60" s="78" t="str">
        <f>IF(O54&lt;&gt;"","1","0")</f>
        <v>0</v>
      </c>
      <c r="P60" s="78" t="str">
        <f t="shared" ref="P60:CA60" si="74">IF(P54&lt;&gt;"","1","0")</f>
        <v>0</v>
      </c>
      <c r="Q60" s="78" t="str">
        <f t="shared" si="74"/>
        <v>0</v>
      </c>
      <c r="R60" s="78" t="str">
        <f t="shared" si="74"/>
        <v>0</v>
      </c>
      <c r="S60" s="78" t="str">
        <f t="shared" si="74"/>
        <v>0</v>
      </c>
      <c r="T60" s="78" t="str">
        <f t="shared" si="74"/>
        <v>0</v>
      </c>
      <c r="U60" s="78" t="str">
        <f t="shared" si="74"/>
        <v>0</v>
      </c>
      <c r="V60" s="78" t="str">
        <f t="shared" si="74"/>
        <v>0</v>
      </c>
      <c r="W60" s="78" t="str">
        <f t="shared" si="74"/>
        <v>0</v>
      </c>
      <c r="X60" s="78" t="str">
        <f t="shared" si="74"/>
        <v>0</v>
      </c>
      <c r="Y60" s="78" t="str">
        <f t="shared" si="74"/>
        <v>0</v>
      </c>
      <c r="Z60" s="78" t="str">
        <f t="shared" si="74"/>
        <v>0</v>
      </c>
      <c r="AA60" s="78" t="str">
        <f t="shared" si="74"/>
        <v>0</v>
      </c>
      <c r="AB60" s="78" t="str">
        <f t="shared" si="74"/>
        <v>0</v>
      </c>
      <c r="AC60" s="78" t="str">
        <f t="shared" si="74"/>
        <v>0</v>
      </c>
      <c r="AD60" s="78" t="str">
        <f t="shared" si="74"/>
        <v>0</v>
      </c>
      <c r="AE60" s="78" t="str">
        <f t="shared" si="74"/>
        <v>0</v>
      </c>
      <c r="AF60" s="78" t="str">
        <f t="shared" si="74"/>
        <v>0</v>
      </c>
      <c r="AG60" s="78" t="str">
        <f t="shared" si="74"/>
        <v>0</v>
      </c>
      <c r="AH60" s="78" t="str">
        <f t="shared" si="74"/>
        <v>0</v>
      </c>
      <c r="AI60" s="78" t="str">
        <f t="shared" si="74"/>
        <v>0</v>
      </c>
      <c r="AJ60" s="78" t="str">
        <f t="shared" si="74"/>
        <v>0</v>
      </c>
      <c r="AK60" s="78" t="str">
        <f t="shared" si="74"/>
        <v>0</v>
      </c>
      <c r="AL60" s="78" t="str">
        <f t="shared" si="74"/>
        <v>0</v>
      </c>
      <c r="AM60" s="78" t="str">
        <f t="shared" si="74"/>
        <v>0</v>
      </c>
      <c r="AN60" s="78" t="str">
        <f t="shared" si="74"/>
        <v>0</v>
      </c>
      <c r="AO60" s="78" t="str">
        <f t="shared" si="74"/>
        <v>0</v>
      </c>
      <c r="AP60" s="78" t="str">
        <f t="shared" si="74"/>
        <v>0</v>
      </c>
      <c r="AQ60" s="78" t="str">
        <f t="shared" si="74"/>
        <v>0</v>
      </c>
      <c r="AR60" s="78" t="str">
        <f t="shared" si="74"/>
        <v>0</v>
      </c>
      <c r="AS60" s="78" t="str">
        <f t="shared" si="74"/>
        <v>0</v>
      </c>
      <c r="AT60" s="78" t="str">
        <f t="shared" si="74"/>
        <v>0</v>
      </c>
      <c r="AU60" s="78" t="str">
        <f t="shared" si="74"/>
        <v>0</v>
      </c>
      <c r="AV60" s="78" t="str">
        <f t="shared" si="74"/>
        <v>0</v>
      </c>
      <c r="AW60" s="78" t="str">
        <f t="shared" si="74"/>
        <v>0</v>
      </c>
      <c r="AX60" s="78" t="str">
        <f t="shared" si="74"/>
        <v>0</v>
      </c>
      <c r="AY60" s="78" t="str">
        <f t="shared" si="74"/>
        <v>0</v>
      </c>
      <c r="AZ60" s="78" t="str">
        <f t="shared" si="74"/>
        <v>0</v>
      </c>
      <c r="BA60" s="78" t="str">
        <f t="shared" si="74"/>
        <v>0</v>
      </c>
      <c r="BB60" s="78" t="str">
        <f t="shared" si="74"/>
        <v>0</v>
      </c>
      <c r="BC60" s="78" t="str">
        <f t="shared" si="74"/>
        <v>0</v>
      </c>
      <c r="BD60" s="78" t="str">
        <f t="shared" si="74"/>
        <v>0</v>
      </c>
      <c r="BE60" s="78" t="str">
        <f t="shared" si="74"/>
        <v>0</v>
      </c>
      <c r="BF60" s="78" t="str">
        <f t="shared" si="74"/>
        <v>0</v>
      </c>
      <c r="BG60" s="78" t="str">
        <f t="shared" si="74"/>
        <v>0</v>
      </c>
      <c r="BH60" s="78" t="str">
        <f t="shared" si="74"/>
        <v>0</v>
      </c>
      <c r="BI60" s="78" t="str">
        <f t="shared" si="74"/>
        <v>0</v>
      </c>
      <c r="BJ60" s="78" t="str">
        <f t="shared" si="74"/>
        <v>0</v>
      </c>
      <c r="BK60" s="78" t="str">
        <f t="shared" si="74"/>
        <v>0</v>
      </c>
      <c r="BL60" s="78" t="str">
        <f t="shared" si="74"/>
        <v>0</v>
      </c>
      <c r="BM60" s="78" t="str">
        <f t="shared" si="74"/>
        <v>0</v>
      </c>
      <c r="BN60" s="78" t="str">
        <f t="shared" si="74"/>
        <v>0</v>
      </c>
      <c r="BO60" s="78" t="str">
        <f t="shared" si="74"/>
        <v>0</v>
      </c>
      <c r="BP60" s="78" t="str">
        <f t="shared" si="74"/>
        <v>0</v>
      </c>
      <c r="BQ60" s="78" t="str">
        <f t="shared" si="74"/>
        <v>0</v>
      </c>
      <c r="BR60" s="78" t="str">
        <f t="shared" si="74"/>
        <v>0</v>
      </c>
      <c r="BS60" s="78" t="str">
        <f t="shared" si="74"/>
        <v>0</v>
      </c>
      <c r="BT60" s="78" t="str">
        <f t="shared" si="74"/>
        <v>0</v>
      </c>
      <c r="BU60" s="78" t="str">
        <f t="shared" si="74"/>
        <v>0</v>
      </c>
      <c r="BV60" s="78" t="str">
        <f t="shared" si="74"/>
        <v>0</v>
      </c>
      <c r="BW60" s="78" t="str">
        <f t="shared" si="74"/>
        <v>0</v>
      </c>
      <c r="BX60" s="78" t="str">
        <f t="shared" si="74"/>
        <v>0</v>
      </c>
      <c r="BY60" s="78" t="str">
        <f t="shared" si="74"/>
        <v>0</v>
      </c>
      <c r="BZ60" s="78" t="str">
        <f t="shared" si="74"/>
        <v>0</v>
      </c>
      <c r="CA60" s="78" t="str">
        <f t="shared" si="74"/>
        <v>0</v>
      </c>
      <c r="CB60" s="78" t="str">
        <f t="shared" ref="CB60:EM60" si="75">IF(CB54&lt;&gt;"","1","0")</f>
        <v>0</v>
      </c>
      <c r="CC60" s="78" t="str">
        <f t="shared" si="75"/>
        <v>0</v>
      </c>
      <c r="CD60" s="78" t="str">
        <f t="shared" si="75"/>
        <v>0</v>
      </c>
      <c r="CE60" s="78" t="str">
        <f t="shared" si="75"/>
        <v>0</v>
      </c>
      <c r="CF60" s="78" t="str">
        <f t="shared" si="75"/>
        <v>0</v>
      </c>
      <c r="CG60" s="78" t="str">
        <f t="shared" si="75"/>
        <v>0</v>
      </c>
      <c r="CH60" s="78" t="str">
        <f t="shared" si="75"/>
        <v>0</v>
      </c>
      <c r="CI60" s="78" t="str">
        <f t="shared" si="75"/>
        <v>0</v>
      </c>
      <c r="CJ60" s="78" t="str">
        <f t="shared" si="75"/>
        <v>0</v>
      </c>
      <c r="CK60" s="78" t="str">
        <f t="shared" si="75"/>
        <v>0</v>
      </c>
      <c r="CL60" s="78" t="str">
        <f t="shared" si="75"/>
        <v>0</v>
      </c>
      <c r="CM60" s="78" t="str">
        <f t="shared" si="75"/>
        <v>0</v>
      </c>
      <c r="CN60" s="78" t="str">
        <f t="shared" si="75"/>
        <v>0</v>
      </c>
      <c r="CO60" s="78" t="str">
        <f t="shared" si="75"/>
        <v>0</v>
      </c>
      <c r="CP60" s="78" t="str">
        <f t="shared" si="75"/>
        <v>0</v>
      </c>
      <c r="CQ60" s="78" t="str">
        <f t="shared" si="75"/>
        <v>0</v>
      </c>
      <c r="CR60" s="78" t="str">
        <f t="shared" si="75"/>
        <v>0</v>
      </c>
      <c r="CS60" s="78" t="str">
        <f t="shared" si="75"/>
        <v>0</v>
      </c>
      <c r="CT60" s="78" t="str">
        <f t="shared" si="75"/>
        <v>0</v>
      </c>
      <c r="CU60" s="78" t="str">
        <f t="shared" si="75"/>
        <v>0</v>
      </c>
      <c r="CV60" s="78" t="str">
        <f t="shared" si="75"/>
        <v>0</v>
      </c>
      <c r="CW60" s="78" t="str">
        <f t="shared" si="75"/>
        <v>0</v>
      </c>
      <c r="CX60" s="78" t="str">
        <f t="shared" si="75"/>
        <v>0</v>
      </c>
      <c r="CY60" s="78" t="str">
        <f t="shared" si="75"/>
        <v>0</v>
      </c>
      <c r="CZ60" s="78" t="str">
        <f t="shared" si="75"/>
        <v>0</v>
      </c>
      <c r="DA60" s="78" t="str">
        <f t="shared" si="75"/>
        <v>0</v>
      </c>
      <c r="DB60" s="78" t="str">
        <f t="shared" si="75"/>
        <v>0</v>
      </c>
      <c r="DC60" s="78" t="str">
        <f t="shared" si="75"/>
        <v>0</v>
      </c>
      <c r="DD60" s="78" t="str">
        <f t="shared" si="75"/>
        <v>0</v>
      </c>
      <c r="DE60" s="78" t="str">
        <f t="shared" si="75"/>
        <v>0</v>
      </c>
      <c r="DF60" s="78" t="str">
        <f t="shared" si="75"/>
        <v>0</v>
      </c>
      <c r="DG60" s="78" t="str">
        <f t="shared" si="75"/>
        <v>0</v>
      </c>
      <c r="DH60" s="78" t="str">
        <f t="shared" si="75"/>
        <v>0</v>
      </c>
      <c r="DI60" s="78" t="str">
        <f t="shared" si="75"/>
        <v>0</v>
      </c>
      <c r="DJ60" s="78" t="str">
        <f t="shared" si="75"/>
        <v>0</v>
      </c>
      <c r="DK60" s="78" t="str">
        <f t="shared" si="75"/>
        <v>0</v>
      </c>
      <c r="DL60" s="78" t="str">
        <f t="shared" si="75"/>
        <v>0</v>
      </c>
      <c r="DM60" s="78" t="str">
        <f t="shared" si="75"/>
        <v>0</v>
      </c>
      <c r="DN60" s="78" t="str">
        <f t="shared" si="75"/>
        <v>0</v>
      </c>
      <c r="DO60" s="78" t="str">
        <f t="shared" si="75"/>
        <v>0</v>
      </c>
      <c r="DP60" s="78" t="str">
        <f t="shared" si="75"/>
        <v>0</v>
      </c>
      <c r="DQ60" s="78" t="str">
        <f t="shared" si="75"/>
        <v>0</v>
      </c>
      <c r="DR60" s="78" t="str">
        <f t="shared" si="75"/>
        <v>0</v>
      </c>
      <c r="DS60" s="78" t="str">
        <f t="shared" si="75"/>
        <v>0</v>
      </c>
      <c r="DT60" s="78" t="str">
        <f t="shared" si="75"/>
        <v>0</v>
      </c>
      <c r="DU60" s="78" t="str">
        <f t="shared" si="75"/>
        <v>0</v>
      </c>
      <c r="DV60" s="78" t="str">
        <f t="shared" si="75"/>
        <v>0</v>
      </c>
      <c r="DW60" s="78" t="str">
        <f t="shared" si="75"/>
        <v>0</v>
      </c>
      <c r="DX60" s="78" t="str">
        <f t="shared" si="75"/>
        <v>0</v>
      </c>
      <c r="DY60" s="78" t="str">
        <f t="shared" si="75"/>
        <v>0</v>
      </c>
      <c r="DZ60" s="78" t="str">
        <f t="shared" si="75"/>
        <v>0</v>
      </c>
      <c r="EA60" s="78" t="str">
        <f t="shared" si="75"/>
        <v>0</v>
      </c>
      <c r="EB60" s="78" t="str">
        <f t="shared" si="75"/>
        <v>0</v>
      </c>
      <c r="EC60" s="78" t="str">
        <f t="shared" si="75"/>
        <v>0</v>
      </c>
      <c r="ED60" s="78" t="str">
        <f t="shared" si="75"/>
        <v>0</v>
      </c>
      <c r="EE60" s="78" t="str">
        <f t="shared" si="75"/>
        <v>0</v>
      </c>
      <c r="EF60" s="78" t="str">
        <f t="shared" si="75"/>
        <v>0</v>
      </c>
      <c r="EG60" s="78" t="str">
        <f t="shared" si="75"/>
        <v>0</v>
      </c>
      <c r="EH60" s="78" t="str">
        <f t="shared" si="75"/>
        <v>0</v>
      </c>
      <c r="EI60" s="78" t="str">
        <f t="shared" si="75"/>
        <v>0</v>
      </c>
      <c r="EJ60" s="78" t="str">
        <f t="shared" si="75"/>
        <v>0</v>
      </c>
      <c r="EK60" s="78" t="str">
        <f t="shared" si="75"/>
        <v>0</v>
      </c>
      <c r="EL60" s="78" t="str">
        <f t="shared" si="75"/>
        <v>0</v>
      </c>
      <c r="EM60" s="78" t="str">
        <f t="shared" si="75"/>
        <v>0</v>
      </c>
      <c r="EN60" s="78" t="str">
        <f t="shared" ref="EN60:GE60" si="76">IF(EN54&lt;&gt;"","1","0")</f>
        <v>0</v>
      </c>
      <c r="EO60" s="78" t="str">
        <f t="shared" si="76"/>
        <v>0</v>
      </c>
      <c r="EP60" s="78" t="str">
        <f t="shared" si="76"/>
        <v>0</v>
      </c>
      <c r="EQ60" s="78" t="str">
        <f t="shared" si="76"/>
        <v>0</v>
      </c>
      <c r="ER60" s="78" t="str">
        <f t="shared" si="76"/>
        <v>0</v>
      </c>
      <c r="ES60" s="78" t="str">
        <f t="shared" si="76"/>
        <v>0</v>
      </c>
      <c r="ET60" s="78" t="str">
        <f t="shared" si="76"/>
        <v>0</v>
      </c>
      <c r="EU60" s="78" t="str">
        <f t="shared" si="76"/>
        <v>0</v>
      </c>
      <c r="EV60" s="78" t="str">
        <f t="shared" si="76"/>
        <v>0</v>
      </c>
      <c r="EW60" s="78" t="str">
        <f t="shared" si="76"/>
        <v>0</v>
      </c>
      <c r="EX60" s="78" t="str">
        <f t="shared" si="76"/>
        <v>0</v>
      </c>
      <c r="EY60" s="78" t="str">
        <f t="shared" si="76"/>
        <v>0</v>
      </c>
      <c r="EZ60" s="78" t="str">
        <f t="shared" si="76"/>
        <v>0</v>
      </c>
      <c r="FA60" s="78" t="str">
        <f t="shared" si="76"/>
        <v>0</v>
      </c>
      <c r="FB60" s="78" t="str">
        <f t="shared" si="76"/>
        <v>0</v>
      </c>
      <c r="FC60" s="78" t="str">
        <f t="shared" si="76"/>
        <v>0</v>
      </c>
      <c r="FD60" s="78" t="str">
        <f t="shared" si="76"/>
        <v>0</v>
      </c>
      <c r="FE60" s="78" t="str">
        <f t="shared" si="76"/>
        <v>0</v>
      </c>
      <c r="FF60" s="78" t="str">
        <f t="shared" si="76"/>
        <v>0</v>
      </c>
      <c r="FG60" s="78" t="str">
        <f t="shared" si="76"/>
        <v>0</v>
      </c>
      <c r="FH60" s="78" t="str">
        <f t="shared" si="76"/>
        <v>0</v>
      </c>
      <c r="FI60" s="78" t="str">
        <f t="shared" si="76"/>
        <v>0</v>
      </c>
      <c r="FJ60" s="78" t="str">
        <f t="shared" si="76"/>
        <v>0</v>
      </c>
      <c r="FK60" s="78" t="str">
        <f t="shared" si="76"/>
        <v>0</v>
      </c>
      <c r="FL60" s="78" t="str">
        <f t="shared" si="76"/>
        <v>0</v>
      </c>
      <c r="FM60" s="78" t="str">
        <f t="shared" si="76"/>
        <v>0</v>
      </c>
      <c r="FN60" s="78" t="str">
        <f t="shared" si="76"/>
        <v>0</v>
      </c>
      <c r="FO60" s="78" t="str">
        <f t="shared" si="76"/>
        <v>0</v>
      </c>
      <c r="FP60" s="78" t="str">
        <f t="shared" si="76"/>
        <v>0</v>
      </c>
      <c r="FQ60" s="78" t="str">
        <f t="shared" si="76"/>
        <v>0</v>
      </c>
      <c r="FR60" s="78" t="str">
        <f t="shared" si="76"/>
        <v>0</v>
      </c>
      <c r="FS60" s="78" t="str">
        <f t="shared" si="76"/>
        <v>0</v>
      </c>
      <c r="FT60" s="78" t="str">
        <f t="shared" si="76"/>
        <v>0</v>
      </c>
      <c r="FU60" s="78" t="str">
        <f t="shared" si="76"/>
        <v>0</v>
      </c>
      <c r="FV60" s="78" t="str">
        <f t="shared" si="76"/>
        <v>0</v>
      </c>
      <c r="FW60" s="78" t="str">
        <f t="shared" si="76"/>
        <v>0</v>
      </c>
      <c r="FX60" s="78" t="str">
        <f t="shared" si="76"/>
        <v>0</v>
      </c>
      <c r="FY60" s="78" t="str">
        <f t="shared" si="76"/>
        <v>0</v>
      </c>
      <c r="FZ60" s="78" t="str">
        <f t="shared" si="76"/>
        <v>0</v>
      </c>
      <c r="GA60" s="78" t="str">
        <f t="shared" si="76"/>
        <v>0</v>
      </c>
      <c r="GB60" s="78" t="str">
        <f t="shared" si="76"/>
        <v>0</v>
      </c>
      <c r="GC60" s="78" t="str">
        <f t="shared" si="76"/>
        <v>0</v>
      </c>
      <c r="GD60" s="78" t="str">
        <f t="shared" si="76"/>
        <v>0</v>
      </c>
      <c r="GE60" s="78" t="str">
        <f t="shared" si="76"/>
        <v>0</v>
      </c>
      <c r="GF60" s="78"/>
      <c r="GG60" s="78"/>
      <c r="GM60" s="78"/>
      <c r="GN60" s="79"/>
    </row>
    <row r="61" spans="2:197" s="75" customFormat="1" ht="20.100000000000001" hidden="1" customHeight="1" x14ac:dyDescent="0.25">
      <c r="B61" s="76"/>
      <c r="C61" s="77"/>
      <c r="D61" s="77"/>
      <c r="E61" s="77"/>
      <c r="F61" s="77"/>
      <c r="G61" s="78"/>
      <c r="H61" s="78"/>
      <c r="I61" s="78"/>
      <c r="J61" s="78"/>
      <c r="K61" s="78"/>
      <c r="L61" s="78"/>
      <c r="M61" s="78"/>
      <c r="N61" s="78"/>
      <c r="O61" s="78">
        <f t="shared" ref="O61:BZ61" si="77">O59+O60</f>
        <v>1</v>
      </c>
      <c r="P61" s="78">
        <f t="shared" si="77"/>
        <v>1</v>
      </c>
      <c r="Q61" s="78">
        <f t="shared" si="77"/>
        <v>1</v>
      </c>
      <c r="R61" s="78">
        <f t="shared" si="77"/>
        <v>1</v>
      </c>
      <c r="S61" s="78">
        <f t="shared" si="77"/>
        <v>1</v>
      </c>
      <c r="T61" s="78">
        <f t="shared" si="77"/>
        <v>1</v>
      </c>
      <c r="U61" s="78">
        <f t="shared" si="77"/>
        <v>1</v>
      </c>
      <c r="V61" s="78">
        <f t="shared" si="77"/>
        <v>1</v>
      </c>
      <c r="W61" s="78">
        <f t="shared" si="77"/>
        <v>1</v>
      </c>
      <c r="X61" s="78">
        <f t="shared" si="77"/>
        <v>1</v>
      </c>
      <c r="Y61" s="78">
        <f t="shared" si="77"/>
        <v>1</v>
      </c>
      <c r="Z61" s="78">
        <f t="shared" si="77"/>
        <v>1</v>
      </c>
      <c r="AA61" s="78">
        <f t="shared" si="77"/>
        <v>1</v>
      </c>
      <c r="AB61" s="78">
        <f t="shared" si="77"/>
        <v>1</v>
      </c>
      <c r="AC61" s="78">
        <f t="shared" si="77"/>
        <v>1</v>
      </c>
      <c r="AD61" s="78">
        <f t="shared" si="77"/>
        <v>1</v>
      </c>
      <c r="AE61" s="78">
        <f t="shared" si="77"/>
        <v>1</v>
      </c>
      <c r="AF61" s="78">
        <f t="shared" si="77"/>
        <v>1</v>
      </c>
      <c r="AG61" s="78">
        <f t="shared" si="77"/>
        <v>1</v>
      </c>
      <c r="AH61" s="78">
        <f t="shared" si="77"/>
        <v>1</v>
      </c>
      <c r="AI61" s="78">
        <f t="shared" si="77"/>
        <v>1</v>
      </c>
      <c r="AJ61" s="78">
        <f t="shared" si="77"/>
        <v>1</v>
      </c>
      <c r="AK61" s="78">
        <f t="shared" si="77"/>
        <v>1</v>
      </c>
      <c r="AL61" s="78">
        <f t="shared" si="77"/>
        <v>1</v>
      </c>
      <c r="AM61" s="78">
        <f t="shared" si="77"/>
        <v>1</v>
      </c>
      <c r="AN61" s="78">
        <f t="shared" si="77"/>
        <v>1</v>
      </c>
      <c r="AO61" s="78">
        <f t="shared" si="77"/>
        <v>1</v>
      </c>
      <c r="AP61" s="78">
        <f t="shared" si="77"/>
        <v>1</v>
      </c>
      <c r="AQ61" s="78">
        <f t="shared" si="77"/>
        <v>1</v>
      </c>
      <c r="AR61" s="78">
        <f t="shared" si="77"/>
        <v>1</v>
      </c>
      <c r="AS61" s="78">
        <f t="shared" si="77"/>
        <v>1</v>
      </c>
      <c r="AT61" s="78">
        <f t="shared" si="77"/>
        <v>1</v>
      </c>
      <c r="AU61" s="78">
        <f t="shared" si="77"/>
        <v>1</v>
      </c>
      <c r="AV61" s="78">
        <f t="shared" si="77"/>
        <v>1</v>
      </c>
      <c r="AW61" s="78">
        <f t="shared" si="77"/>
        <v>1</v>
      </c>
      <c r="AX61" s="78">
        <f t="shared" si="77"/>
        <v>1</v>
      </c>
      <c r="AY61" s="78">
        <f t="shared" si="77"/>
        <v>1</v>
      </c>
      <c r="AZ61" s="78">
        <f t="shared" si="77"/>
        <v>1</v>
      </c>
      <c r="BA61" s="78">
        <f t="shared" si="77"/>
        <v>1</v>
      </c>
      <c r="BB61" s="78">
        <f t="shared" si="77"/>
        <v>1</v>
      </c>
      <c r="BC61" s="78">
        <f t="shared" si="77"/>
        <v>1</v>
      </c>
      <c r="BD61" s="78">
        <f t="shared" si="77"/>
        <v>1</v>
      </c>
      <c r="BE61" s="78">
        <f t="shared" si="77"/>
        <v>1</v>
      </c>
      <c r="BF61" s="78">
        <f t="shared" si="77"/>
        <v>1</v>
      </c>
      <c r="BG61" s="78">
        <f t="shared" si="77"/>
        <v>1</v>
      </c>
      <c r="BH61" s="78">
        <f t="shared" si="77"/>
        <v>1</v>
      </c>
      <c r="BI61" s="78">
        <f t="shared" si="77"/>
        <v>1</v>
      </c>
      <c r="BJ61" s="78">
        <f t="shared" si="77"/>
        <v>1</v>
      </c>
      <c r="BK61" s="78">
        <f t="shared" si="77"/>
        <v>1</v>
      </c>
      <c r="BL61" s="78">
        <f t="shared" si="77"/>
        <v>1</v>
      </c>
      <c r="BM61" s="78">
        <f t="shared" si="77"/>
        <v>1</v>
      </c>
      <c r="BN61" s="78">
        <f t="shared" si="77"/>
        <v>1</v>
      </c>
      <c r="BO61" s="78">
        <f t="shared" si="77"/>
        <v>1</v>
      </c>
      <c r="BP61" s="78">
        <f t="shared" si="77"/>
        <v>1</v>
      </c>
      <c r="BQ61" s="78">
        <f t="shared" si="77"/>
        <v>1</v>
      </c>
      <c r="BR61" s="78">
        <f t="shared" si="77"/>
        <v>1</v>
      </c>
      <c r="BS61" s="78">
        <f t="shared" si="77"/>
        <v>1</v>
      </c>
      <c r="BT61" s="78">
        <f t="shared" si="77"/>
        <v>1</v>
      </c>
      <c r="BU61" s="78">
        <f t="shared" si="77"/>
        <v>1</v>
      </c>
      <c r="BV61" s="78">
        <f t="shared" si="77"/>
        <v>1</v>
      </c>
      <c r="BW61" s="78">
        <f t="shared" si="77"/>
        <v>1</v>
      </c>
      <c r="BX61" s="78">
        <f t="shared" si="77"/>
        <v>1</v>
      </c>
      <c r="BY61" s="78">
        <f t="shared" si="77"/>
        <v>1</v>
      </c>
      <c r="BZ61" s="78">
        <f t="shared" si="77"/>
        <v>1</v>
      </c>
      <c r="CA61" s="78">
        <f t="shared" ref="CA61:EL61" si="78">CA59+CA60</f>
        <v>1</v>
      </c>
      <c r="CB61" s="78">
        <f t="shared" si="78"/>
        <v>1</v>
      </c>
      <c r="CC61" s="78">
        <f t="shared" si="78"/>
        <v>1</v>
      </c>
      <c r="CD61" s="78">
        <f t="shared" si="78"/>
        <v>1</v>
      </c>
      <c r="CE61" s="78">
        <f t="shared" si="78"/>
        <v>1</v>
      </c>
      <c r="CF61" s="78">
        <f t="shared" si="78"/>
        <v>1</v>
      </c>
      <c r="CG61" s="78">
        <f t="shared" si="78"/>
        <v>1</v>
      </c>
      <c r="CH61" s="78">
        <f t="shared" si="78"/>
        <v>1</v>
      </c>
      <c r="CI61" s="78">
        <f t="shared" si="78"/>
        <v>1</v>
      </c>
      <c r="CJ61" s="78">
        <f t="shared" si="78"/>
        <v>1</v>
      </c>
      <c r="CK61" s="78">
        <f t="shared" si="78"/>
        <v>1</v>
      </c>
      <c r="CL61" s="78">
        <f t="shared" si="78"/>
        <v>1</v>
      </c>
      <c r="CM61" s="78">
        <f t="shared" si="78"/>
        <v>1</v>
      </c>
      <c r="CN61" s="78">
        <f t="shared" si="78"/>
        <v>1</v>
      </c>
      <c r="CO61" s="78">
        <f t="shared" si="78"/>
        <v>1</v>
      </c>
      <c r="CP61" s="78">
        <f t="shared" si="78"/>
        <v>1</v>
      </c>
      <c r="CQ61" s="78">
        <f t="shared" si="78"/>
        <v>1</v>
      </c>
      <c r="CR61" s="78">
        <f t="shared" si="78"/>
        <v>1</v>
      </c>
      <c r="CS61" s="78">
        <f t="shared" si="78"/>
        <v>1</v>
      </c>
      <c r="CT61" s="78">
        <f t="shared" si="78"/>
        <v>1</v>
      </c>
      <c r="CU61" s="78">
        <f t="shared" si="78"/>
        <v>1</v>
      </c>
      <c r="CV61" s="78">
        <f t="shared" si="78"/>
        <v>1</v>
      </c>
      <c r="CW61" s="78">
        <f t="shared" si="78"/>
        <v>1</v>
      </c>
      <c r="CX61" s="78">
        <f t="shared" si="78"/>
        <v>1</v>
      </c>
      <c r="CY61" s="78">
        <f t="shared" si="78"/>
        <v>1</v>
      </c>
      <c r="CZ61" s="78">
        <f t="shared" si="78"/>
        <v>1</v>
      </c>
      <c r="DA61" s="78">
        <f t="shared" si="78"/>
        <v>1</v>
      </c>
      <c r="DB61" s="78">
        <f t="shared" si="78"/>
        <v>1</v>
      </c>
      <c r="DC61" s="78">
        <f t="shared" si="78"/>
        <v>1</v>
      </c>
      <c r="DD61" s="78">
        <f t="shared" si="78"/>
        <v>1</v>
      </c>
      <c r="DE61" s="78">
        <f t="shared" si="78"/>
        <v>1</v>
      </c>
      <c r="DF61" s="78">
        <f t="shared" si="78"/>
        <v>1</v>
      </c>
      <c r="DG61" s="78">
        <f t="shared" si="78"/>
        <v>1</v>
      </c>
      <c r="DH61" s="78">
        <f t="shared" si="78"/>
        <v>1</v>
      </c>
      <c r="DI61" s="78">
        <f t="shared" si="78"/>
        <v>1</v>
      </c>
      <c r="DJ61" s="78">
        <f t="shared" si="78"/>
        <v>1</v>
      </c>
      <c r="DK61" s="78">
        <f t="shared" si="78"/>
        <v>1</v>
      </c>
      <c r="DL61" s="78">
        <f t="shared" si="78"/>
        <v>1</v>
      </c>
      <c r="DM61" s="78">
        <f t="shared" si="78"/>
        <v>1</v>
      </c>
      <c r="DN61" s="78">
        <f t="shared" si="78"/>
        <v>1</v>
      </c>
      <c r="DO61" s="78">
        <f t="shared" si="78"/>
        <v>1</v>
      </c>
      <c r="DP61" s="78">
        <f t="shared" si="78"/>
        <v>1</v>
      </c>
      <c r="DQ61" s="78">
        <f t="shared" si="78"/>
        <v>1</v>
      </c>
      <c r="DR61" s="78">
        <f t="shared" si="78"/>
        <v>1</v>
      </c>
      <c r="DS61" s="78">
        <f t="shared" si="78"/>
        <v>1</v>
      </c>
      <c r="DT61" s="78">
        <f t="shared" si="78"/>
        <v>1</v>
      </c>
      <c r="DU61" s="78">
        <f t="shared" si="78"/>
        <v>1</v>
      </c>
      <c r="DV61" s="78">
        <f t="shared" si="78"/>
        <v>1</v>
      </c>
      <c r="DW61" s="78">
        <f t="shared" si="78"/>
        <v>1</v>
      </c>
      <c r="DX61" s="78">
        <f t="shared" si="78"/>
        <v>1</v>
      </c>
      <c r="DY61" s="78">
        <f t="shared" si="78"/>
        <v>1</v>
      </c>
      <c r="DZ61" s="78">
        <f t="shared" si="78"/>
        <v>1</v>
      </c>
      <c r="EA61" s="78">
        <f t="shared" si="78"/>
        <v>1</v>
      </c>
      <c r="EB61" s="78">
        <f t="shared" si="78"/>
        <v>1</v>
      </c>
      <c r="EC61" s="78">
        <f t="shared" si="78"/>
        <v>1</v>
      </c>
      <c r="ED61" s="78">
        <f t="shared" si="78"/>
        <v>1</v>
      </c>
      <c r="EE61" s="78">
        <f t="shared" si="78"/>
        <v>1</v>
      </c>
      <c r="EF61" s="78">
        <f t="shared" si="78"/>
        <v>1</v>
      </c>
      <c r="EG61" s="78">
        <f t="shared" si="78"/>
        <v>1</v>
      </c>
      <c r="EH61" s="78">
        <f t="shared" si="78"/>
        <v>1</v>
      </c>
      <c r="EI61" s="78">
        <f t="shared" si="78"/>
        <v>1</v>
      </c>
      <c r="EJ61" s="78">
        <f t="shared" si="78"/>
        <v>1</v>
      </c>
      <c r="EK61" s="78">
        <f t="shared" si="78"/>
        <v>1</v>
      </c>
      <c r="EL61" s="78">
        <f t="shared" si="78"/>
        <v>1</v>
      </c>
      <c r="EM61" s="78">
        <f t="shared" ref="EM61:GE61" si="79">EM59+EM60</f>
        <v>1</v>
      </c>
      <c r="EN61" s="78">
        <f t="shared" si="79"/>
        <v>1</v>
      </c>
      <c r="EO61" s="78">
        <f t="shared" si="79"/>
        <v>1</v>
      </c>
      <c r="EP61" s="78">
        <f t="shared" si="79"/>
        <v>1</v>
      </c>
      <c r="EQ61" s="78">
        <f t="shared" si="79"/>
        <v>1</v>
      </c>
      <c r="ER61" s="78">
        <f t="shared" si="79"/>
        <v>1</v>
      </c>
      <c r="ES61" s="78">
        <f t="shared" si="79"/>
        <v>1</v>
      </c>
      <c r="ET61" s="78">
        <f t="shared" si="79"/>
        <v>1</v>
      </c>
      <c r="EU61" s="78">
        <f t="shared" si="79"/>
        <v>1</v>
      </c>
      <c r="EV61" s="78">
        <f t="shared" si="79"/>
        <v>1</v>
      </c>
      <c r="EW61" s="78">
        <f t="shared" si="79"/>
        <v>1</v>
      </c>
      <c r="EX61" s="78">
        <f t="shared" si="79"/>
        <v>1</v>
      </c>
      <c r="EY61" s="78">
        <f t="shared" si="79"/>
        <v>1</v>
      </c>
      <c r="EZ61" s="78">
        <f t="shared" si="79"/>
        <v>1</v>
      </c>
      <c r="FA61" s="78">
        <f t="shared" si="79"/>
        <v>1</v>
      </c>
      <c r="FB61" s="78">
        <f t="shared" si="79"/>
        <v>1</v>
      </c>
      <c r="FC61" s="78">
        <f t="shared" si="79"/>
        <v>1</v>
      </c>
      <c r="FD61" s="78">
        <f t="shared" si="79"/>
        <v>1</v>
      </c>
      <c r="FE61" s="78">
        <f t="shared" si="79"/>
        <v>1</v>
      </c>
      <c r="FF61" s="78">
        <f t="shared" si="79"/>
        <v>1</v>
      </c>
      <c r="FG61" s="78">
        <f t="shared" si="79"/>
        <v>1</v>
      </c>
      <c r="FH61" s="78">
        <f t="shared" si="79"/>
        <v>1</v>
      </c>
      <c r="FI61" s="78">
        <f t="shared" si="79"/>
        <v>1</v>
      </c>
      <c r="FJ61" s="78">
        <f t="shared" si="79"/>
        <v>1</v>
      </c>
      <c r="FK61" s="78">
        <f t="shared" si="79"/>
        <v>1</v>
      </c>
      <c r="FL61" s="78">
        <f t="shared" si="79"/>
        <v>1</v>
      </c>
      <c r="FM61" s="78">
        <f t="shared" si="79"/>
        <v>1</v>
      </c>
      <c r="FN61" s="78">
        <f t="shared" si="79"/>
        <v>1</v>
      </c>
      <c r="FO61" s="78">
        <f t="shared" si="79"/>
        <v>1</v>
      </c>
      <c r="FP61" s="78">
        <f t="shared" si="79"/>
        <v>1</v>
      </c>
      <c r="FQ61" s="78">
        <f t="shared" si="79"/>
        <v>1</v>
      </c>
      <c r="FR61" s="78">
        <f t="shared" si="79"/>
        <v>1</v>
      </c>
      <c r="FS61" s="78">
        <f t="shared" si="79"/>
        <v>1</v>
      </c>
      <c r="FT61" s="78">
        <f t="shared" si="79"/>
        <v>1</v>
      </c>
      <c r="FU61" s="78">
        <f t="shared" si="79"/>
        <v>1</v>
      </c>
      <c r="FV61" s="78">
        <f t="shared" si="79"/>
        <v>1</v>
      </c>
      <c r="FW61" s="78">
        <f t="shared" si="79"/>
        <v>1</v>
      </c>
      <c r="FX61" s="78">
        <f t="shared" si="79"/>
        <v>1</v>
      </c>
      <c r="FY61" s="78">
        <f t="shared" si="79"/>
        <v>1</v>
      </c>
      <c r="FZ61" s="78">
        <f t="shared" si="79"/>
        <v>1</v>
      </c>
      <c r="GA61" s="78">
        <f t="shared" si="79"/>
        <v>1</v>
      </c>
      <c r="GB61" s="78">
        <f t="shared" si="79"/>
        <v>1</v>
      </c>
      <c r="GC61" s="78">
        <f t="shared" si="79"/>
        <v>1</v>
      </c>
      <c r="GD61" s="78">
        <f t="shared" si="79"/>
        <v>1</v>
      </c>
      <c r="GE61" s="78">
        <f t="shared" si="79"/>
        <v>1</v>
      </c>
      <c r="GF61" s="78"/>
      <c r="GG61" s="78"/>
      <c r="GM61" s="78"/>
      <c r="GN61" s="79"/>
    </row>
    <row r="62" spans="2:197" ht="5.0999999999999996" customHeight="1" thickBot="1" x14ac:dyDescent="0.3">
      <c r="B62" s="15"/>
      <c r="C62" s="5"/>
      <c r="D62" s="5"/>
      <c r="E62" s="5"/>
      <c r="F62" s="5"/>
      <c r="G62" s="5"/>
      <c r="H62" s="4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4"/>
      <c r="BG62" s="5"/>
      <c r="BH62" s="5"/>
      <c r="BI62" s="5"/>
      <c r="BJ62" s="5"/>
      <c r="BK62" s="5"/>
      <c r="BL62" s="5"/>
      <c r="BM62" s="5"/>
      <c r="BN62" s="5"/>
      <c r="BO62" s="5"/>
      <c r="BP62" s="4"/>
      <c r="BQ62" s="5"/>
      <c r="BR62" s="5"/>
      <c r="BS62" s="5"/>
      <c r="BT62" s="5"/>
      <c r="BU62" s="5"/>
      <c r="BV62" s="5"/>
      <c r="BW62" s="5"/>
      <c r="BX62" s="5"/>
      <c r="BY62" s="5"/>
      <c r="BZ62" s="4"/>
      <c r="CA62" s="5"/>
      <c r="CB62" s="5"/>
      <c r="CC62" s="5"/>
      <c r="CD62" s="5"/>
      <c r="CE62" s="5"/>
      <c r="CF62" s="5"/>
      <c r="CG62" s="5"/>
      <c r="CH62" s="5"/>
      <c r="CI62" s="5"/>
      <c r="CJ62" s="4"/>
      <c r="CK62" s="5"/>
      <c r="CL62" s="5"/>
      <c r="CM62" s="5"/>
      <c r="CN62" s="5"/>
      <c r="CO62" s="5"/>
      <c r="CP62" s="5"/>
      <c r="CQ62" s="5"/>
      <c r="CR62" s="5"/>
      <c r="CS62" s="5"/>
      <c r="CT62" s="4"/>
      <c r="CU62" s="5"/>
      <c r="CV62" s="5"/>
      <c r="CW62" s="5"/>
      <c r="CX62" s="5"/>
      <c r="CY62" s="5"/>
      <c r="CZ62" s="5"/>
      <c r="DA62" s="5"/>
      <c r="DB62" s="5"/>
      <c r="DC62" s="5"/>
      <c r="DD62" s="4"/>
      <c r="DE62" s="5"/>
      <c r="DF62" s="5"/>
      <c r="DG62" s="5"/>
      <c r="DH62" s="5"/>
      <c r="DI62" s="5"/>
      <c r="DJ62" s="5"/>
      <c r="DK62" s="5"/>
      <c r="DL62" s="5"/>
      <c r="DM62" s="5"/>
      <c r="DN62" s="4"/>
      <c r="DO62" s="5"/>
      <c r="DP62" s="5"/>
      <c r="DQ62" s="5"/>
      <c r="DR62" s="5"/>
      <c r="DS62" s="5"/>
      <c r="DT62" s="5"/>
      <c r="DU62" s="5"/>
      <c r="DV62" s="5"/>
      <c r="DW62" s="5"/>
      <c r="DX62" s="4"/>
      <c r="DY62" s="5"/>
      <c r="DZ62" s="5"/>
      <c r="EA62" s="5"/>
      <c r="EB62" s="5"/>
      <c r="EC62" s="5"/>
      <c r="ED62" s="5"/>
      <c r="EE62" s="5"/>
      <c r="EF62" s="5"/>
      <c r="EG62" s="5"/>
      <c r="EH62" s="4"/>
      <c r="EI62" s="5"/>
      <c r="EJ62" s="5"/>
      <c r="EK62" s="5"/>
      <c r="EL62" s="5"/>
      <c r="EM62" s="5"/>
      <c r="EN62" s="5"/>
      <c r="EO62" s="5"/>
      <c r="EP62" s="5"/>
      <c r="EQ62" s="5"/>
      <c r="ER62" s="4"/>
      <c r="ES62" s="5"/>
      <c r="ET62" s="5"/>
      <c r="EU62" s="5"/>
      <c r="EV62" s="5"/>
      <c r="EW62" s="5"/>
      <c r="EX62" s="5"/>
      <c r="EY62" s="5"/>
      <c r="EZ62" s="5"/>
      <c r="FA62" s="5"/>
      <c r="FB62" s="4"/>
      <c r="FC62" s="5"/>
      <c r="FD62" s="5"/>
      <c r="FE62" s="5"/>
      <c r="FF62" s="5"/>
      <c r="FG62" s="5"/>
      <c r="FH62" s="5"/>
      <c r="FI62" s="5"/>
      <c r="FJ62" s="5"/>
      <c r="FK62" s="5"/>
      <c r="FL62" s="4"/>
      <c r="FM62" s="5"/>
      <c r="FN62" s="5"/>
      <c r="FO62" s="5"/>
      <c r="FP62" s="5"/>
      <c r="FQ62" s="5"/>
      <c r="FR62" s="5"/>
      <c r="FS62" s="5"/>
      <c r="FT62" s="5"/>
      <c r="FU62" s="5"/>
      <c r="FV62" s="4"/>
      <c r="FW62" s="5"/>
      <c r="FX62" s="5"/>
      <c r="FY62" s="5"/>
      <c r="FZ62" s="5"/>
      <c r="GA62" s="5"/>
      <c r="GB62" s="5"/>
      <c r="GC62" s="5"/>
      <c r="GD62" s="5"/>
      <c r="GE62" s="5"/>
      <c r="GF62" s="4"/>
      <c r="GG62" s="5"/>
      <c r="GH62" s="5"/>
      <c r="GI62" s="5"/>
      <c r="GJ62" s="5"/>
      <c r="GM62" s="5"/>
      <c r="GN62" s="14"/>
    </row>
    <row r="63" spans="2:197" ht="8.4499999999999993" customHeight="1" thickTop="1" x14ac:dyDescent="0.25">
      <c r="B63" s="15"/>
      <c r="C63" s="160" t="s">
        <v>54</v>
      </c>
      <c r="D63" s="161"/>
      <c r="E63" s="161"/>
      <c r="F63" s="125"/>
      <c r="G63" s="126"/>
      <c r="H63" s="126"/>
      <c r="I63" s="126"/>
      <c r="J63" s="126"/>
      <c r="K63" s="126"/>
      <c r="L63" s="5"/>
      <c r="M63" s="104" t="s">
        <v>6</v>
      </c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69" t="str">
        <f>IF(H54&lt;&gt;"",MAX(H54:GE54),"")</f>
        <v/>
      </c>
      <c r="Z63" s="172"/>
      <c r="AA63" s="172"/>
      <c r="AB63" s="172"/>
      <c r="AC63" s="172"/>
      <c r="AD63" s="147" t="str">
        <f>IF(H54&lt;&gt;"",IF(Y63=Y29,"→",IF(Y63&gt;Y29,"↗","↘")),"")</f>
        <v/>
      </c>
      <c r="AE63" s="131"/>
      <c r="AF63" s="5"/>
      <c r="AG63" s="104" t="s">
        <v>77</v>
      </c>
      <c r="AH63" s="94"/>
      <c r="AI63" s="94"/>
      <c r="AJ63" s="94"/>
      <c r="AK63" s="94"/>
      <c r="AL63" s="94"/>
      <c r="AM63" s="94"/>
      <c r="AN63" s="94"/>
      <c r="AO63" s="94"/>
      <c r="AP63" s="94"/>
      <c r="AQ63" s="94"/>
      <c r="AR63" s="94"/>
      <c r="AS63" s="169" t="str">
        <f>IF(H54&lt;&gt;"",COUNTIF(H54:GE54,"&gt;=100")/2,"")</f>
        <v/>
      </c>
      <c r="AT63" s="172"/>
      <c r="AU63" s="172"/>
      <c r="AV63" s="172"/>
      <c r="AW63" s="172"/>
      <c r="AX63" s="147" t="str">
        <f>IF(H54&lt;&gt;"",IF(AS63=AS29,"→",IF(AS63&gt;AS29,"↗","↘")),"")</f>
        <v/>
      </c>
      <c r="AY63" s="131"/>
      <c r="AZ63" s="5"/>
      <c r="BA63" s="160" t="s">
        <v>55</v>
      </c>
      <c r="BB63" s="161"/>
      <c r="BC63" s="161"/>
      <c r="BD63" s="173" t="str">
        <f>IF(BF64&lt;&gt;"",F63+(25*(1/(24*60))),"")</f>
        <v/>
      </c>
      <c r="BE63" s="174"/>
      <c r="BF63" s="174"/>
      <c r="BG63" s="174"/>
      <c r="BH63" s="174"/>
      <c r="BI63" s="175"/>
      <c r="BJ63" s="5"/>
      <c r="BK63" s="104" t="s">
        <v>55</v>
      </c>
      <c r="BL63" s="105"/>
      <c r="BM63" s="106"/>
      <c r="BN63" s="173" t="str">
        <f>IF(BP64&lt;&gt;"",$F63+(30*(1/(24*60))),"")</f>
        <v/>
      </c>
      <c r="BO63" s="174"/>
      <c r="BP63" s="174"/>
      <c r="BQ63" s="174"/>
      <c r="BR63" s="174"/>
      <c r="BS63" s="175"/>
      <c r="BT63" s="5"/>
      <c r="BU63" s="104" t="s">
        <v>55</v>
      </c>
      <c r="BV63" s="105"/>
      <c r="BW63" s="106"/>
      <c r="BX63" s="173" t="str">
        <f>IF(BZ64&lt;&gt;"",$F63+(35*(1/(24*60))),"")</f>
        <v/>
      </c>
      <c r="BY63" s="174"/>
      <c r="BZ63" s="174"/>
      <c r="CA63" s="174"/>
      <c r="CB63" s="174"/>
      <c r="CC63" s="175"/>
      <c r="CD63" s="5"/>
      <c r="CE63" s="104" t="s">
        <v>55</v>
      </c>
      <c r="CF63" s="105"/>
      <c r="CG63" s="106"/>
      <c r="CH63" s="173" t="str">
        <f>IF(CJ64&lt;&gt;"",$F63+(40*(1/(24*60))),"")</f>
        <v/>
      </c>
      <c r="CI63" s="174"/>
      <c r="CJ63" s="174"/>
      <c r="CK63" s="174"/>
      <c r="CL63" s="174"/>
      <c r="CM63" s="175"/>
      <c r="CN63" s="5"/>
      <c r="CO63" s="104" t="s">
        <v>55</v>
      </c>
      <c r="CP63" s="105"/>
      <c r="CQ63" s="106"/>
      <c r="CR63" s="173" t="str">
        <f>IF(CT64&lt;&gt;"",$F63+(45*(1/(24*60))),"")</f>
        <v/>
      </c>
      <c r="CS63" s="174"/>
      <c r="CT63" s="174"/>
      <c r="CU63" s="174"/>
      <c r="CV63" s="174"/>
      <c r="CW63" s="175"/>
      <c r="CX63" s="5"/>
      <c r="CY63" s="104" t="s">
        <v>55</v>
      </c>
      <c r="CZ63" s="105"/>
      <c r="DA63" s="106"/>
      <c r="DB63" s="173" t="str">
        <f>IF(DD64&lt;&gt;"",$F63+(50*(1/(24*60))),"")</f>
        <v/>
      </c>
      <c r="DC63" s="174"/>
      <c r="DD63" s="174"/>
      <c r="DE63" s="174"/>
      <c r="DF63" s="174"/>
      <c r="DG63" s="175"/>
      <c r="DH63" s="5"/>
      <c r="DI63" s="104" t="s">
        <v>55</v>
      </c>
      <c r="DJ63" s="105"/>
      <c r="DK63" s="106"/>
      <c r="DL63" s="173" t="str">
        <f>IF(DN64&lt;&gt;"",$F63+(55*(1/(24*60))),"")</f>
        <v/>
      </c>
      <c r="DM63" s="174"/>
      <c r="DN63" s="174"/>
      <c r="DO63" s="174"/>
      <c r="DP63" s="174"/>
      <c r="DQ63" s="175"/>
      <c r="DR63" s="5"/>
      <c r="DS63" s="104" t="s">
        <v>55</v>
      </c>
      <c r="DT63" s="105"/>
      <c r="DU63" s="106"/>
      <c r="DV63" s="173" t="str">
        <f>IF(DX64&lt;&gt;"",$F63+(60*(1/(24*60))),"")</f>
        <v/>
      </c>
      <c r="DW63" s="174"/>
      <c r="DX63" s="174"/>
      <c r="DY63" s="174"/>
      <c r="DZ63" s="174"/>
      <c r="EA63" s="175"/>
      <c r="EB63" s="5"/>
      <c r="EC63" s="104" t="s">
        <v>55</v>
      </c>
      <c r="ED63" s="105"/>
      <c r="EE63" s="106"/>
      <c r="EF63" s="173" t="str">
        <f>IF(EH64&lt;&gt;"",$F63+(65*(1/(24*60))),"")</f>
        <v/>
      </c>
      <c r="EG63" s="174"/>
      <c r="EH63" s="174"/>
      <c r="EI63" s="174"/>
      <c r="EJ63" s="174"/>
      <c r="EK63" s="175"/>
      <c r="EL63" s="5"/>
      <c r="EM63" s="104" t="s">
        <v>55</v>
      </c>
      <c r="EN63" s="105"/>
      <c r="EO63" s="106"/>
      <c r="EP63" s="173" t="str">
        <f>IF(ER64&lt;&gt;"",$F63+(70*(1/(24*60))),"")</f>
        <v/>
      </c>
      <c r="EQ63" s="174"/>
      <c r="ER63" s="174"/>
      <c r="ES63" s="174"/>
      <c r="ET63" s="174"/>
      <c r="EU63" s="175"/>
      <c r="EW63" s="104" t="s">
        <v>55</v>
      </c>
      <c r="EX63" s="105"/>
      <c r="EY63" s="106"/>
      <c r="EZ63" s="173" t="str">
        <f>IF(FB64&lt;&gt;"",$F63+(75*(1/(24*60))),"")</f>
        <v/>
      </c>
      <c r="FA63" s="174"/>
      <c r="FB63" s="174"/>
      <c r="FC63" s="174"/>
      <c r="FD63" s="174"/>
      <c r="FE63" s="175"/>
      <c r="FG63" s="104" t="s">
        <v>55</v>
      </c>
      <c r="FH63" s="105"/>
      <c r="FI63" s="106"/>
      <c r="FJ63" s="173" t="str">
        <f>IF(FL64&lt;&gt;"",$F63+(80*(1/(24*60))),"")</f>
        <v/>
      </c>
      <c r="FK63" s="174"/>
      <c r="FL63" s="174"/>
      <c r="FM63" s="174"/>
      <c r="FN63" s="174"/>
      <c r="FO63" s="175"/>
      <c r="FQ63" s="104" t="s">
        <v>55</v>
      </c>
      <c r="FR63" s="105"/>
      <c r="FS63" s="106"/>
      <c r="FT63" s="173" t="str">
        <f>IF(FV64&lt;&gt;"",$F63+(85*(1/(24*60))),"")</f>
        <v/>
      </c>
      <c r="FU63" s="174"/>
      <c r="FV63" s="174"/>
      <c r="FW63" s="174"/>
      <c r="FX63" s="174"/>
      <c r="FY63" s="175"/>
      <c r="GA63" s="104" t="s">
        <v>55</v>
      </c>
      <c r="GB63" s="105"/>
      <c r="GC63" s="106"/>
      <c r="GD63" s="173" t="str">
        <f>IF(GF64&lt;&gt;"",$F63+(90*(1/(24*60))),"")</f>
        <v/>
      </c>
      <c r="GE63" s="174"/>
      <c r="GF63" s="174"/>
      <c r="GG63" s="174"/>
      <c r="GH63" s="174"/>
      <c r="GI63" s="175"/>
      <c r="GJ63" s="51"/>
      <c r="GK63" s="176" t="s">
        <v>12</v>
      </c>
      <c r="GL63" s="177"/>
      <c r="GM63" s="177"/>
      <c r="GN63" s="178"/>
      <c r="GO63" s="51"/>
    </row>
    <row r="64" spans="2:197" ht="8.4499999999999993" customHeight="1" x14ac:dyDescent="0.25">
      <c r="B64" s="15"/>
      <c r="C64" s="151" t="s">
        <v>33</v>
      </c>
      <c r="D64" s="152"/>
      <c r="E64" s="152"/>
      <c r="F64" s="152"/>
      <c r="G64" s="152"/>
      <c r="H64" s="112"/>
      <c r="I64" s="112"/>
      <c r="J64" s="113"/>
      <c r="K64" s="113"/>
      <c r="M64" s="104" t="s">
        <v>65</v>
      </c>
      <c r="N64" s="94"/>
      <c r="O64" s="94"/>
      <c r="P64" s="94"/>
      <c r="Q64" s="94"/>
      <c r="R64" s="94"/>
      <c r="S64" s="94"/>
      <c r="T64" s="94"/>
      <c r="U64" s="94"/>
      <c r="V64" s="94"/>
      <c r="W64" s="94"/>
      <c r="X64" s="94"/>
      <c r="Y64" s="169" t="str">
        <f>IF(H54&lt;&gt;"",AVERAGE(H54:GE54),"")</f>
        <v/>
      </c>
      <c r="Z64" s="172"/>
      <c r="AA64" s="172"/>
      <c r="AB64" s="172"/>
      <c r="AC64" s="172"/>
      <c r="AD64" s="147" t="str">
        <f>IF(H54&lt;&gt;"",IF(Y64=Y30,"→",IF(Y64&gt;Y30,"↗","↘")),"")</f>
        <v/>
      </c>
      <c r="AE64" s="131"/>
      <c r="AG64" s="104" t="s">
        <v>78</v>
      </c>
      <c r="AH64" s="94"/>
      <c r="AI64" s="94"/>
      <c r="AJ64" s="94"/>
      <c r="AK64" s="94"/>
      <c r="AL64" s="94"/>
      <c r="AM64" s="94"/>
      <c r="AN64" s="94"/>
      <c r="AO64" s="94"/>
      <c r="AP64" s="94"/>
      <c r="AQ64" s="94"/>
      <c r="AR64" s="94"/>
      <c r="AS64" s="169" t="str">
        <f>IF(H54&lt;&gt;"",COUNTIF(H54:GE54,"&gt;=110")/2,"")</f>
        <v/>
      </c>
      <c r="AT64" s="172"/>
      <c r="AU64" s="172"/>
      <c r="AV64" s="172"/>
      <c r="AW64" s="172"/>
      <c r="AX64" s="147" t="str">
        <f>IF(H54&lt;&gt;"",IF(AS64=AS30,"→",IF(AS64&gt;AS30,"↗","↘")),"")</f>
        <v/>
      </c>
      <c r="AY64" s="131"/>
      <c r="BA64" s="151" t="s">
        <v>33</v>
      </c>
      <c r="BB64" s="152"/>
      <c r="BC64" s="152"/>
      <c r="BD64" s="152"/>
      <c r="BE64" s="152"/>
      <c r="BF64" s="112"/>
      <c r="BG64" s="112"/>
      <c r="BH64" s="113"/>
      <c r="BI64" s="113"/>
      <c r="BK64" s="151" t="s">
        <v>33</v>
      </c>
      <c r="BL64" s="152"/>
      <c r="BM64" s="152"/>
      <c r="BN64" s="152"/>
      <c r="BO64" s="152"/>
      <c r="BP64" s="112"/>
      <c r="BQ64" s="112"/>
      <c r="BR64" s="113"/>
      <c r="BS64" s="113"/>
      <c r="BU64" s="151" t="s">
        <v>33</v>
      </c>
      <c r="BV64" s="152"/>
      <c r="BW64" s="152"/>
      <c r="BX64" s="152"/>
      <c r="BY64" s="152"/>
      <c r="BZ64" s="112"/>
      <c r="CA64" s="112"/>
      <c r="CB64" s="113"/>
      <c r="CC64" s="113"/>
      <c r="CE64" s="151" t="s">
        <v>33</v>
      </c>
      <c r="CF64" s="152"/>
      <c r="CG64" s="152"/>
      <c r="CH64" s="152"/>
      <c r="CI64" s="152"/>
      <c r="CJ64" s="112"/>
      <c r="CK64" s="112"/>
      <c r="CL64" s="113"/>
      <c r="CM64" s="113"/>
      <c r="CO64" s="151" t="s">
        <v>33</v>
      </c>
      <c r="CP64" s="152"/>
      <c r="CQ64" s="152"/>
      <c r="CR64" s="152"/>
      <c r="CS64" s="152"/>
      <c r="CT64" s="112"/>
      <c r="CU64" s="112"/>
      <c r="CV64" s="113"/>
      <c r="CW64" s="113"/>
      <c r="CY64" s="151" t="s">
        <v>33</v>
      </c>
      <c r="CZ64" s="152"/>
      <c r="DA64" s="152"/>
      <c r="DB64" s="152"/>
      <c r="DC64" s="152"/>
      <c r="DD64" s="112"/>
      <c r="DE64" s="112"/>
      <c r="DF64" s="113"/>
      <c r="DG64" s="113"/>
      <c r="DI64" s="151" t="s">
        <v>33</v>
      </c>
      <c r="DJ64" s="152"/>
      <c r="DK64" s="152"/>
      <c r="DL64" s="152"/>
      <c r="DM64" s="152"/>
      <c r="DN64" s="112"/>
      <c r="DO64" s="112"/>
      <c r="DP64" s="113"/>
      <c r="DQ64" s="113"/>
      <c r="DS64" s="151" t="s">
        <v>33</v>
      </c>
      <c r="DT64" s="152"/>
      <c r="DU64" s="152"/>
      <c r="DV64" s="152"/>
      <c r="DW64" s="152"/>
      <c r="DX64" s="112"/>
      <c r="DY64" s="112"/>
      <c r="DZ64" s="113"/>
      <c r="EA64" s="113"/>
      <c r="EC64" s="151" t="s">
        <v>33</v>
      </c>
      <c r="ED64" s="152"/>
      <c r="EE64" s="152"/>
      <c r="EF64" s="152"/>
      <c r="EG64" s="152"/>
      <c r="EH64" s="112"/>
      <c r="EI64" s="112"/>
      <c r="EJ64" s="113"/>
      <c r="EK64" s="113"/>
      <c r="EM64" s="151" t="s">
        <v>33</v>
      </c>
      <c r="EN64" s="152"/>
      <c r="EO64" s="152"/>
      <c r="EP64" s="152"/>
      <c r="EQ64" s="152"/>
      <c r="ER64" s="112"/>
      <c r="ES64" s="112"/>
      <c r="ET64" s="113"/>
      <c r="EU64" s="113"/>
      <c r="EW64" s="151" t="s">
        <v>33</v>
      </c>
      <c r="EX64" s="152"/>
      <c r="EY64" s="152"/>
      <c r="EZ64" s="152"/>
      <c r="FA64" s="152"/>
      <c r="FB64" s="112"/>
      <c r="FC64" s="112"/>
      <c r="FD64" s="113"/>
      <c r="FE64" s="113"/>
      <c r="FG64" s="151" t="s">
        <v>33</v>
      </c>
      <c r="FH64" s="152"/>
      <c r="FI64" s="152"/>
      <c r="FJ64" s="152"/>
      <c r="FK64" s="152"/>
      <c r="FL64" s="112"/>
      <c r="FM64" s="112"/>
      <c r="FN64" s="113"/>
      <c r="FO64" s="113"/>
      <c r="FQ64" s="151" t="s">
        <v>33</v>
      </c>
      <c r="FR64" s="152"/>
      <c r="FS64" s="152"/>
      <c r="FT64" s="152"/>
      <c r="FU64" s="152"/>
      <c r="FV64" s="112"/>
      <c r="FW64" s="112"/>
      <c r="FX64" s="113"/>
      <c r="FY64" s="113"/>
      <c r="GA64" s="151" t="s">
        <v>33</v>
      </c>
      <c r="GB64" s="152"/>
      <c r="GC64" s="152"/>
      <c r="GD64" s="152"/>
      <c r="GE64" s="152"/>
      <c r="GF64" s="112"/>
      <c r="GG64" s="112"/>
      <c r="GH64" s="113"/>
      <c r="GI64" s="113"/>
      <c r="GJ64" s="53"/>
      <c r="GK64" s="167" t="str">
        <f>IF(H64&lt;&gt;"",AVERAGE(H64,BF64,BP64,BZ64,CJ64,CT64,DD64,DN64,DX64,EH64,ER64,FB64,FL64,FV64,GF64),"")</f>
        <v/>
      </c>
      <c r="GL64" s="164"/>
      <c r="GM64" s="165"/>
      <c r="GN64" s="168"/>
      <c r="GO64" s="53"/>
    </row>
    <row r="65" spans="2:197" ht="8.4499999999999993" customHeight="1" x14ac:dyDescent="0.25">
      <c r="B65" s="15"/>
      <c r="C65" s="151" t="s">
        <v>34</v>
      </c>
      <c r="D65" s="152" t="s">
        <v>2</v>
      </c>
      <c r="E65" s="152"/>
      <c r="F65" s="152"/>
      <c r="G65" s="152"/>
      <c r="H65" s="112"/>
      <c r="I65" s="112"/>
      <c r="J65" s="113"/>
      <c r="K65" s="113"/>
      <c r="M65" s="104" t="s">
        <v>64</v>
      </c>
      <c r="N65" s="94"/>
      <c r="O65" s="94"/>
      <c r="P65" s="94"/>
      <c r="Q65" s="94"/>
      <c r="R65" s="94"/>
      <c r="S65" s="94"/>
      <c r="T65" s="94"/>
      <c r="U65" s="94"/>
      <c r="V65" s="94"/>
      <c r="W65" s="94"/>
      <c r="X65" s="94"/>
      <c r="Y65" s="169" t="str">
        <f>IF(X54&lt;&gt;"",FU57/FU58,"")</f>
        <v/>
      </c>
      <c r="Z65" s="172"/>
      <c r="AA65" s="172"/>
      <c r="AB65" s="172"/>
      <c r="AC65" s="172"/>
      <c r="AD65" s="147" t="str">
        <f>IF(H54&lt;&gt;"",IF(Y65=Y31,"→",IF(Y65&gt;Y31,"↗","↘")),"")</f>
        <v/>
      </c>
      <c r="AE65" s="131"/>
      <c r="AG65" s="104" t="s">
        <v>79</v>
      </c>
      <c r="AH65" s="94"/>
      <c r="AI65" s="94"/>
      <c r="AJ65" s="94"/>
      <c r="AK65" s="94"/>
      <c r="AL65" s="94"/>
      <c r="AM65" s="94"/>
      <c r="AN65" s="94"/>
      <c r="AO65" s="94"/>
      <c r="AP65" s="94"/>
      <c r="AQ65" s="94"/>
      <c r="AR65" s="94"/>
      <c r="AS65" s="169" t="str">
        <f>IF(H54&lt;&gt;"",COUNTIF(H54:GE54,"&gt;=120")/2,"")</f>
        <v/>
      </c>
      <c r="AT65" s="172"/>
      <c r="AU65" s="172"/>
      <c r="AV65" s="172"/>
      <c r="AW65" s="172"/>
      <c r="AX65" s="147" t="str">
        <f>IF(H54&lt;&gt;"",IF(AS65=AS31,"→",IF(AS65&gt;AS31,"↗","↘")),"")</f>
        <v/>
      </c>
      <c r="AY65" s="131"/>
      <c r="BA65" s="151" t="s">
        <v>34</v>
      </c>
      <c r="BB65" s="152" t="s">
        <v>2</v>
      </c>
      <c r="BC65" s="152"/>
      <c r="BD65" s="152"/>
      <c r="BE65" s="152"/>
      <c r="BF65" s="112"/>
      <c r="BG65" s="112"/>
      <c r="BH65" s="113"/>
      <c r="BI65" s="113"/>
      <c r="BK65" s="151" t="s">
        <v>34</v>
      </c>
      <c r="BL65" s="152" t="s">
        <v>2</v>
      </c>
      <c r="BM65" s="152"/>
      <c r="BN65" s="152"/>
      <c r="BO65" s="152"/>
      <c r="BP65" s="112"/>
      <c r="BQ65" s="112"/>
      <c r="BR65" s="113"/>
      <c r="BS65" s="113"/>
      <c r="BU65" s="151" t="s">
        <v>34</v>
      </c>
      <c r="BV65" s="152" t="s">
        <v>2</v>
      </c>
      <c r="BW65" s="152"/>
      <c r="BX65" s="152"/>
      <c r="BY65" s="152"/>
      <c r="BZ65" s="112"/>
      <c r="CA65" s="112"/>
      <c r="CB65" s="113"/>
      <c r="CC65" s="113"/>
      <c r="CE65" s="151" t="s">
        <v>34</v>
      </c>
      <c r="CF65" s="152" t="s">
        <v>2</v>
      </c>
      <c r="CG65" s="152"/>
      <c r="CH65" s="152"/>
      <c r="CI65" s="152"/>
      <c r="CJ65" s="112"/>
      <c r="CK65" s="112"/>
      <c r="CL65" s="113"/>
      <c r="CM65" s="113"/>
      <c r="CO65" s="151" t="s">
        <v>34</v>
      </c>
      <c r="CP65" s="152" t="s">
        <v>2</v>
      </c>
      <c r="CQ65" s="152"/>
      <c r="CR65" s="152"/>
      <c r="CS65" s="152"/>
      <c r="CT65" s="112"/>
      <c r="CU65" s="112"/>
      <c r="CV65" s="113"/>
      <c r="CW65" s="113"/>
      <c r="CY65" s="151" t="s">
        <v>34</v>
      </c>
      <c r="CZ65" s="152" t="s">
        <v>2</v>
      </c>
      <c r="DA65" s="152"/>
      <c r="DB65" s="152"/>
      <c r="DC65" s="152"/>
      <c r="DD65" s="112"/>
      <c r="DE65" s="112"/>
      <c r="DF65" s="113"/>
      <c r="DG65" s="113"/>
      <c r="DI65" s="151" t="s">
        <v>34</v>
      </c>
      <c r="DJ65" s="152" t="s">
        <v>2</v>
      </c>
      <c r="DK65" s="152"/>
      <c r="DL65" s="152"/>
      <c r="DM65" s="152"/>
      <c r="DN65" s="112"/>
      <c r="DO65" s="112"/>
      <c r="DP65" s="113"/>
      <c r="DQ65" s="113"/>
      <c r="DS65" s="151" t="s">
        <v>34</v>
      </c>
      <c r="DT65" s="152" t="s">
        <v>2</v>
      </c>
      <c r="DU65" s="152"/>
      <c r="DV65" s="152"/>
      <c r="DW65" s="152"/>
      <c r="DX65" s="112"/>
      <c r="DY65" s="112"/>
      <c r="DZ65" s="113"/>
      <c r="EA65" s="113"/>
      <c r="EC65" s="151" t="s">
        <v>34</v>
      </c>
      <c r="ED65" s="152" t="s">
        <v>2</v>
      </c>
      <c r="EE65" s="152"/>
      <c r="EF65" s="152"/>
      <c r="EG65" s="152"/>
      <c r="EH65" s="112"/>
      <c r="EI65" s="112"/>
      <c r="EJ65" s="113"/>
      <c r="EK65" s="113"/>
      <c r="EM65" s="151" t="s">
        <v>34</v>
      </c>
      <c r="EN65" s="152" t="s">
        <v>2</v>
      </c>
      <c r="EO65" s="152"/>
      <c r="EP65" s="152"/>
      <c r="EQ65" s="152"/>
      <c r="ER65" s="112"/>
      <c r="ES65" s="112"/>
      <c r="ET65" s="113"/>
      <c r="EU65" s="113"/>
      <c r="EW65" s="151" t="s">
        <v>34</v>
      </c>
      <c r="EX65" s="152" t="s">
        <v>2</v>
      </c>
      <c r="EY65" s="152"/>
      <c r="EZ65" s="152"/>
      <c r="FA65" s="152"/>
      <c r="FB65" s="112"/>
      <c r="FC65" s="112"/>
      <c r="FD65" s="113"/>
      <c r="FE65" s="113"/>
      <c r="FG65" s="151" t="s">
        <v>34</v>
      </c>
      <c r="FH65" s="152" t="s">
        <v>2</v>
      </c>
      <c r="FI65" s="152"/>
      <c r="FJ65" s="152"/>
      <c r="FK65" s="152"/>
      <c r="FL65" s="112"/>
      <c r="FM65" s="112"/>
      <c r="FN65" s="113"/>
      <c r="FO65" s="113"/>
      <c r="FQ65" s="151" t="s">
        <v>34</v>
      </c>
      <c r="FR65" s="152" t="s">
        <v>2</v>
      </c>
      <c r="FS65" s="152"/>
      <c r="FT65" s="152"/>
      <c r="FU65" s="152"/>
      <c r="FV65" s="112"/>
      <c r="FW65" s="112"/>
      <c r="FX65" s="113"/>
      <c r="FY65" s="113"/>
      <c r="GA65" s="151" t="s">
        <v>34</v>
      </c>
      <c r="GB65" s="152" t="s">
        <v>2</v>
      </c>
      <c r="GC65" s="152"/>
      <c r="GD65" s="152"/>
      <c r="GE65" s="152"/>
      <c r="GF65" s="112"/>
      <c r="GG65" s="112"/>
      <c r="GH65" s="113"/>
      <c r="GI65" s="113"/>
      <c r="GJ65" s="53"/>
      <c r="GK65" s="167" t="str">
        <f>IF(H65&lt;&gt;"",AVERAGE(H65,BF65,BP65,BZ65,CJ65,CT65,DD65,DN65,DX65,EH65,ER65,FB65,FL65,FV65,GF65),"")</f>
        <v/>
      </c>
      <c r="GL65" s="164"/>
      <c r="GM65" s="165"/>
      <c r="GN65" s="168"/>
      <c r="GO65" s="53"/>
    </row>
    <row r="66" spans="2:197" ht="8.4499999999999993" customHeight="1" x14ac:dyDescent="0.25">
      <c r="B66" s="15"/>
      <c r="C66" s="151" t="s">
        <v>35</v>
      </c>
      <c r="D66" s="152" t="s">
        <v>3</v>
      </c>
      <c r="E66" s="152"/>
      <c r="F66" s="152"/>
      <c r="G66" s="152"/>
      <c r="H66" s="112"/>
      <c r="I66" s="112"/>
      <c r="J66" s="113"/>
      <c r="K66" s="113"/>
      <c r="M66" s="104" t="s">
        <v>82</v>
      </c>
      <c r="N66" s="94"/>
      <c r="O66" s="94"/>
      <c r="P66" s="94"/>
      <c r="Q66" s="94"/>
      <c r="R66" s="94"/>
      <c r="S66" s="94"/>
      <c r="T66" s="94"/>
      <c r="U66" s="94"/>
      <c r="V66" s="94"/>
      <c r="W66" s="94"/>
      <c r="X66" s="94"/>
      <c r="Y66" s="169" t="str">
        <f>IF(H54&lt;&gt;"",COUNTIF(H54:GE54,"&gt;=80")/2,"")</f>
        <v/>
      </c>
      <c r="Z66" s="172"/>
      <c r="AA66" s="172"/>
      <c r="AB66" s="172"/>
      <c r="AC66" s="172"/>
      <c r="AD66" s="147" t="str">
        <f>IF(H54&lt;&gt;"",IF(Y66=Y32,"→",IF(Y66&gt;Y32,"↗","↘")),"")</f>
        <v/>
      </c>
      <c r="AE66" s="131"/>
      <c r="AG66" s="104" t="s">
        <v>80</v>
      </c>
      <c r="AH66" s="94"/>
      <c r="AI66" s="94"/>
      <c r="AJ66" s="94"/>
      <c r="AK66" s="94"/>
      <c r="AL66" s="94"/>
      <c r="AM66" s="94"/>
      <c r="AN66" s="94"/>
      <c r="AO66" s="94"/>
      <c r="AP66" s="94"/>
      <c r="AQ66" s="94"/>
      <c r="AR66" s="94"/>
      <c r="AS66" s="169" t="str">
        <f>IF(H54&lt;&gt;"",COUNTIF(H54:GE54,"&gt;=130")/2,"")</f>
        <v/>
      </c>
      <c r="AT66" s="172"/>
      <c r="AU66" s="172"/>
      <c r="AV66" s="172"/>
      <c r="AW66" s="172"/>
      <c r="AX66" s="147" t="str">
        <f>IF(H54&lt;&gt;"",IF(AS66=AS32,"→",IF(AS66&gt;AS32,"↗","↘")),"")</f>
        <v/>
      </c>
      <c r="AY66" s="131"/>
      <c r="BA66" s="151" t="s">
        <v>35</v>
      </c>
      <c r="BB66" s="152" t="s">
        <v>3</v>
      </c>
      <c r="BC66" s="152"/>
      <c r="BD66" s="152"/>
      <c r="BE66" s="152"/>
      <c r="BF66" s="112"/>
      <c r="BG66" s="112"/>
      <c r="BH66" s="113"/>
      <c r="BI66" s="113"/>
      <c r="BK66" s="151" t="s">
        <v>35</v>
      </c>
      <c r="BL66" s="152" t="s">
        <v>3</v>
      </c>
      <c r="BM66" s="152"/>
      <c r="BN66" s="152"/>
      <c r="BO66" s="152"/>
      <c r="BP66" s="112"/>
      <c r="BQ66" s="112"/>
      <c r="BR66" s="113"/>
      <c r="BS66" s="113"/>
      <c r="BU66" s="151" t="s">
        <v>35</v>
      </c>
      <c r="BV66" s="152" t="s">
        <v>3</v>
      </c>
      <c r="BW66" s="152"/>
      <c r="BX66" s="152"/>
      <c r="BY66" s="152"/>
      <c r="BZ66" s="112"/>
      <c r="CA66" s="112"/>
      <c r="CB66" s="113"/>
      <c r="CC66" s="113"/>
      <c r="CE66" s="151" t="s">
        <v>35</v>
      </c>
      <c r="CF66" s="152" t="s">
        <v>3</v>
      </c>
      <c r="CG66" s="152"/>
      <c r="CH66" s="152"/>
      <c r="CI66" s="152"/>
      <c r="CJ66" s="112"/>
      <c r="CK66" s="112"/>
      <c r="CL66" s="113"/>
      <c r="CM66" s="113"/>
      <c r="CO66" s="151" t="s">
        <v>35</v>
      </c>
      <c r="CP66" s="152" t="s">
        <v>3</v>
      </c>
      <c r="CQ66" s="152"/>
      <c r="CR66" s="152"/>
      <c r="CS66" s="152"/>
      <c r="CT66" s="112"/>
      <c r="CU66" s="112"/>
      <c r="CV66" s="113"/>
      <c r="CW66" s="113"/>
      <c r="CY66" s="151" t="s">
        <v>35</v>
      </c>
      <c r="CZ66" s="152" t="s">
        <v>3</v>
      </c>
      <c r="DA66" s="152"/>
      <c r="DB66" s="152"/>
      <c r="DC66" s="152"/>
      <c r="DD66" s="112"/>
      <c r="DE66" s="112"/>
      <c r="DF66" s="113"/>
      <c r="DG66" s="113"/>
      <c r="DI66" s="151" t="s">
        <v>35</v>
      </c>
      <c r="DJ66" s="152" t="s">
        <v>3</v>
      </c>
      <c r="DK66" s="152"/>
      <c r="DL66" s="152"/>
      <c r="DM66" s="152"/>
      <c r="DN66" s="112"/>
      <c r="DO66" s="112"/>
      <c r="DP66" s="113"/>
      <c r="DQ66" s="113"/>
      <c r="DS66" s="151" t="s">
        <v>35</v>
      </c>
      <c r="DT66" s="152" t="s">
        <v>3</v>
      </c>
      <c r="DU66" s="152"/>
      <c r="DV66" s="152"/>
      <c r="DW66" s="152"/>
      <c r="DX66" s="112"/>
      <c r="DY66" s="112"/>
      <c r="DZ66" s="113"/>
      <c r="EA66" s="113"/>
      <c r="EC66" s="151" t="s">
        <v>35</v>
      </c>
      <c r="ED66" s="152" t="s">
        <v>3</v>
      </c>
      <c r="EE66" s="152"/>
      <c r="EF66" s="152"/>
      <c r="EG66" s="152"/>
      <c r="EH66" s="112"/>
      <c r="EI66" s="112"/>
      <c r="EJ66" s="113"/>
      <c r="EK66" s="113"/>
      <c r="EM66" s="151" t="s">
        <v>35</v>
      </c>
      <c r="EN66" s="152" t="s">
        <v>3</v>
      </c>
      <c r="EO66" s="152"/>
      <c r="EP66" s="152"/>
      <c r="EQ66" s="152"/>
      <c r="ER66" s="112"/>
      <c r="ES66" s="112"/>
      <c r="ET66" s="113"/>
      <c r="EU66" s="113"/>
      <c r="EW66" s="151" t="s">
        <v>35</v>
      </c>
      <c r="EX66" s="152" t="s">
        <v>3</v>
      </c>
      <c r="EY66" s="152"/>
      <c r="EZ66" s="152"/>
      <c r="FA66" s="152"/>
      <c r="FB66" s="112"/>
      <c r="FC66" s="112"/>
      <c r="FD66" s="113"/>
      <c r="FE66" s="113"/>
      <c r="FG66" s="151" t="s">
        <v>35</v>
      </c>
      <c r="FH66" s="152" t="s">
        <v>3</v>
      </c>
      <c r="FI66" s="152"/>
      <c r="FJ66" s="152"/>
      <c r="FK66" s="152"/>
      <c r="FL66" s="112"/>
      <c r="FM66" s="112"/>
      <c r="FN66" s="113"/>
      <c r="FO66" s="113"/>
      <c r="FQ66" s="151" t="s">
        <v>35</v>
      </c>
      <c r="FR66" s="152" t="s">
        <v>3</v>
      </c>
      <c r="FS66" s="152"/>
      <c r="FT66" s="152"/>
      <c r="FU66" s="152"/>
      <c r="FV66" s="112"/>
      <c r="FW66" s="112"/>
      <c r="FX66" s="113"/>
      <c r="FY66" s="113"/>
      <c r="GA66" s="151" t="s">
        <v>35</v>
      </c>
      <c r="GB66" s="152" t="s">
        <v>3</v>
      </c>
      <c r="GC66" s="152"/>
      <c r="GD66" s="152"/>
      <c r="GE66" s="152"/>
      <c r="GF66" s="112"/>
      <c r="GG66" s="112"/>
      <c r="GH66" s="113"/>
      <c r="GI66" s="113"/>
      <c r="GJ66" s="52"/>
      <c r="GK66" s="167" t="str">
        <f>IF(H66&lt;&gt;"",AVERAGE(H66,BF66,BP66,BZ66,CJ66,CT66,DD66,DN66,DX66,EH66,ER66,FB66,FL66,FV66,GF66),"")</f>
        <v/>
      </c>
      <c r="GL66" s="164"/>
      <c r="GM66" s="165"/>
      <c r="GN66" s="168"/>
      <c r="GO66" s="52"/>
    </row>
    <row r="67" spans="2:197" ht="8.4499999999999993" customHeight="1" thickBot="1" x14ac:dyDescent="0.3">
      <c r="B67" s="15"/>
      <c r="C67" s="151" t="s">
        <v>36</v>
      </c>
      <c r="D67" s="152" t="s">
        <v>13</v>
      </c>
      <c r="E67" s="152"/>
      <c r="F67" s="152"/>
      <c r="G67" s="152"/>
      <c r="H67" s="112"/>
      <c r="I67" s="112"/>
      <c r="J67" s="113"/>
      <c r="K67" s="113"/>
      <c r="M67" s="104" t="s">
        <v>83</v>
      </c>
      <c r="N67" s="94"/>
      <c r="O67" s="94"/>
      <c r="P67" s="94"/>
      <c r="Q67" s="94"/>
      <c r="R67" s="94"/>
      <c r="S67" s="94"/>
      <c r="T67" s="94"/>
      <c r="U67" s="94"/>
      <c r="V67" s="94"/>
      <c r="W67" s="94"/>
      <c r="X67" s="94"/>
      <c r="Y67" s="169" t="str">
        <f>IF(H54&lt;&gt;"",COUNTIF(H54:GE54,"&gt;=90")/2,"")</f>
        <v/>
      </c>
      <c r="Z67" s="172"/>
      <c r="AA67" s="172"/>
      <c r="AB67" s="172"/>
      <c r="AC67" s="172"/>
      <c r="AD67" s="147" t="str">
        <f>IF(H54&lt;&gt;"",IF(Y67=Y33,"→",IF(Y67&gt;Y33,"↗","↘")),"")</f>
        <v/>
      </c>
      <c r="AE67" s="131"/>
      <c r="AG67" s="104" t="s">
        <v>81</v>
      </c>
      <c r="AH67" s="94"/>
      <c r="AI67" s="94"/>
      <c r="AJ67" s="94"/>
      <c r="AK67" s="94"/>
      <c r="AL67" s="94"/>
      <c r="AM67" s="94"/>
      <c r="AN67" s="94"/>
      <c r="AO67" s="94"/>
      <c r="AP67" s="94"/>
      <c r="AQ67" s="94"/>
      <c r="AR67" s="94"/>
      <c r="AS67" s="169" t="str">
        <f>IF(H54&lt;&gt;"",COUNTIF(H54:GE54,"&gt;=140")/2,"")</f>
        <v/>
      </c>
      <c r="AT67" s="172"/>
      <c r="AU67" s="172"/>
      <c r="AV67" s="172"/>
      <c r="AW67" s="172"/>
      <c r="AX67" s="147" t="str">
        <f>IF(H54&lt;&gt;"",IF(AS67=AS33,"→",IF(AS67&gt;AS33,"↗","↘")),"")</f>
        <v/>
      </c>
      <c r="AY67" s="131"/>
      <c r="BA67" s="151" t="s">
        <v>36</v>
      </c>
      <c r="BB67" s="152" t="s">
        <v>13</v>
      </c>
      <c r="BC67" s="152"/>
      <c r="BD67" s="152"/>
      <c r="BE67" s="152"/>
      <c r="BF67" s="112"/>
      <c r="BG67" s="112"/>
      <c r="BH67" s="113"/>
      <c r="BI67" s="113"/>
      <c r="BK67" s="151" t="s">
        <v>36</v>
      </c>
      <c r="BL67" s="152" t="s">
        <v>13</v>
      </c>
      <c r="BM67" s="152"/>
      <c r="BN67" s="152"/>
      <c r="BO67" s="152"/>
      <c r="BP67" s="112"/>
      <c r="BQ67" s="112"/>
      <c r="BR67" s="113"/>
      <c r="BS67" s="113"/>
      <c r="BU67" s="151" t="s">
        <v>36</v>
      </c>
      <c r="BV67" s="152" t="s">
        <v>13</v>
      </c>
      <c r="BW67" s="152"/>
      <c r="BX67" s="152"/>
      <c r="BY67" s="152"/>
      <c r="BZ67" s="112"/>
      <c r="CA67" s="112"/>
      <c r="CB67" s="113"/>
      <c r="CC67" s="113"/>
      <c r="CE67" s="151" t="s">
        <v>36</v>
      </c>
      <c r="CF67" s="152" t="s">
        <v>13</v>
      </c>
      <c r="CG67" s="152"/>
      <c r="CH67" s="152"/>
      <c r="CI67" s="152"/>
      <c r="CJ67" s="112"/>
      <c r="CK67" s="112"/>
      <c r="CL67" s="113"/>
      <c r="CM67" s="113"/>
      <c r="CO67" s="151" t="s">
        <v>36</v>
      </c>
      <c r="CP67" s="152" t="s">
        <v>13</v>
      </c>
      <c r="CQ67" s="152"/>
      <c r="CR67" s="152"/>
      <c r="CS67" s="152"/>
      <c r="CT67" s="112"/>
      <c r="CU67" s="112"/>
      <c r="CV67" s="113"/>
      <c r="CW67" s="113"/>
      <c r="CY67" s="151" t="s">
        <v>36</v>
      </c>
      <c r="CZ67" s="152" t="s">
        <v>13</v>
      </c>
      <c r="DA67" s="152"/>
      <c r="DB67" s="152"/>
      <c r="DC67" s="152"/>
      <c r="DD67" s="112"/>
      <c r="DE67" s="112"/>
      <c r="DF67" s="113"/>
      <c r="DG67" s="113"/>
      <c r="DI67" s="151" t="s">
        <v>36</v>
      </c>
      <c r="DJ67" s="152" t="s">
        <v>13</v>
      </c>
      <c r="DK67" s="152"/>
      <c r="DL67" s="152"/>
      <c r="DM67" s="152"/>
      <c r="DN67" s="112"/>
      <c r="DO67" s="112"/>
      <c r="DP67" s="113"/>
      <c r="DQ67" s="113"/>
      <c r="DS67" s="151" t="s">
        <v>36</v>
      </c>
      <c r="DT67" s="152" t="s">
        <v>13</v>
      </c>
      <c r="DU67" s="152"/>
      <c r="DV67" s="152"/>
      <c r="DW67" s="152"/>
      <c r="DX67" s="112"/>
      <c r="DY67" s="112"/>
      <c r="DZ67" s="113"/>
      <c r="EA67" s="113"/>
      <c r="EC67" s="151" t="s">
        <v>36</v>
      </c>
      <c r="ED67" s="152" t="s">
        <v>13</v>
      </c>
      <c r="EE67" s="152"/>
      <c r="EF67" s="152"/>
      <c r="EG67" s="152"/>
      <c r="EH67" s="112"/>
      <c r="EI67" s="112"/>
      <c r="EJ67" s="113"/>
      <c r="EK67" s="113"/>
      <c r="EM67" s="151" t="s">
        <v>36</v>
      </c>
      <c r="EN67" s="152" t="s">
        <v>13</v>
      </c>
      <c r="EO67" s="152"/>
      <c r="EP67" s="152"/>
      <c r="EQ67" s="152"/>
      <c r="ER67" s="112"/>
      <c r="ES67" s="112"/>
      <c r="ET67" s="113"/>
      <c r="EU67" s="113"/>
      <c r="EW67" s="151" t="s">
        <v>36</v>
      </c>
      <c r="EX67" s="152" t="s">
        <v>13</v>
      </c>
      <c r="EY67" s="152"/>
      <c r="EZ67" s="152"/>
      <c r="FA67" s="152"/>
      <c r="FB67" s="112"/>
      <c r="FC67" s="112"/>
      <c r="FD67" s="113"/>
      <c r="FE67" s="113"/>
      <c r="FG67" s="151" t="s">
        <v>36</v>
      </c>
      <c r="FH67" s="152" t="s">
        <v>13</v>
      </c>
      <c r="FI67" s="152"/>
      <c r="FJ67" s="152"/>
      <c r="FK67" s="152"/>
      <c r="FL67" s="112"/>
      <c r="FM67" s="112"/>
      <c r="FN67" s="113"/>
      <c r="FO67" s="113"/>
      <c r="FQ67" s="151" t="s">
        <v>36</v>
      </c>
      <c r="FR67" s="152" t="s">
        <v>13</v>
      </c>
      <c r="FS67" s="152"/>
      <c r="FT67" s="152"/>
      <c r="FU67" s="152"/>
      <c r="FV67" s="112"/>
      <c r="FW67" s="112"/>
      <c r="FX67" s="113"/>
      <c r="FY67" s="113"/>
      <c r="GA67" s="151" t="s">
        <v>36</v>
      </c>
      <c r="GB67" s="152" t="s">
        <v>13</v>
      </c>
      <c r="GC67" s="152"/>
      <c r="GD67" s="152"/>
      <c r="GE67" s="152"/>
      <c r="GF67" s="112"/>
      <c r="GG67" s="112"/>
      <c r="GH67" s="113"/>
      <c r="GI67" s="113"/>
      <c r="GJ67" s="52"/>
      <c r="GK67" s="153">
        <f>IF(H67&lt;&gt;"",SUM(H67,BF67,BP67,BZ67,CJ67,CT67,DD67,DN67,DX67,EH67,ER67,FB67,FL67,FV67,GF67,),0)</f>
        <v>0</v>
      </c>
      <c r="GL67" s="154"/>
      <c r="GM67" s="154"/>
      <c r="GN67" s="155"/>
      <c r="GO67" s="52"/>
    </row>
    <row r="68" spans="2:197" ht="2.4500000000000002" customHeight="1" thickTop="1" thickBot="1" x14ac:dyDescent="0.3">
      <c r="B68" s="68"/>
      <c r="C68" s="69"/>
      <c r="D68" s="69"/>
      <c r="E68" s="69"/>
      <c r="F68" s="69"/>
      <c r="G68" s="69"/>
      <c r="H68" s="69"/>
      <c r="I68" s="69"/>
      <c r="J68" s="69"/>
      <c r="K68" s="69"/>
      <c r="L68" s="70"/>
      <c r="M68" s="71"/>
      <c r="N68" s="71"/>
      <c r="O68" s="69"/>
      <c r="P68" s="69"/>
      <c r="Q68" s="69"/>
      <c r="R68" s="69"/>
      <c r="S68" s="69"/>
      <c r="T68" s="69"/>
      <c r="U68" s="69"/>
      <c r="V68" s="69"/>
      <c r="W68" s="69"/>
      <c r="X68" s="69"/>
      <c r="Y68" s="69"/>
      <c r="Z68" s="69"/>
      <c r="AA68" s="69"/>
      <c r="AB68" s="69"/>
      <c r="AC68" s="69"/>
      <c r="AD68" s="69"/>
      <c r="AE68" s="69"/>
      <c r="AF68" s="69"/>
      <c r="AG68" s="69"/>
      <c r="AH68" s="69"/>
      <c r="AI68" s="69"/>
      <c r="AJ68" s="69"/>
      <c r="AK68" s="69"/>
      <c r="AL68" s="69"/>
      <c r="AM68" s="69"/>
      <c r="AN68" s="69"/>
      <c r="AO68" s="69"/>
      <c r="AP68" s="69"/>
      <c r="AQ68" s="69"/>
      <c r="AR68" s="69"/>
      <c r="AS68" s="69"/>
      <c r="AT68" s="69"/>
      <c r="AU68" s="69"/>
      <c r="AV68" s="69"/>
      <c r="AW68" s="69"/>
      <c r="AX68" s="69"/>
      <c r="AY68" s="70"/>
      <c r="AZ68" s="71"/>
      <c r="BA68" s="71"/>
      <c r="BB68" s="69"/>
      <c r="BC68" s="69"/>
      <c r="BD68" s="69"/>
      <c r="BE68" s="69"/>
      <c r="BF68" s="69"/>
      <c r="BG68" s="69"/>
      <c r="BH68" s="69"/>
      <c r="BI68" s="70"/>
      <c r="BJ68" s="71"/>
      <c r="BK68" s="71"/>
      <c r="BL68" s="69"/>
      <c r="BM68" s="69"/>
      <c r="BN68" s="69"/>
      <c r="BO68" s="69"/>
      <c r="BP68" s="69"/>
      <c r="BQ68" s="69"/>
      <c r="BR68" s="69"/>
      <c r="BS68" s="69"/>
      <c r="BT68" s="69"/>
      <c r="BU68" s="69"/>
      <c r="BV68" s="69"/>
      <c r="BW68" s="69"/>
      <c r="BX68" s="69"/>
      <c r="BY68" s="69"/>
      <c r="BZ68" s="69"/>
      <c r="CA68" s="69"/>
      <c r="CB68" s="69"/>
      <c r="CC68" s="69"/>
      <c r="CD68" s="70"/>
      <c r="CE68" s="71"/>
      <c r="CF68" s="71"/>
      <c r="CG68" s="69"/>
      <c r="CH68" s="69"/>
      <c r="CI68" s="69"/>
      <c r="CJ68" s="69"/>
      <c r="CK68" s="69"/>
      <c r="CL68" s="69"/>
      <c r="CM68" s="69"/>
      <c r="CN68" s="69"/>
      <c r="CO68" s="69"/>
      <c r="CP68" s="69"/>
      <c r="CQ68" s="69"/>
      <c r="CR68" s="69"/>
      <c r="CS68" s="69"/>
      <c r="CT68" s="69"/>
      <c r="CU68" s="69"/>
      <c r="CV68" s="69"/>
      <c r="CW68" s="69"/>
      <c r="CX68" s="69"/>
      <c r="CY68" s="69"/>
      <c r="CZ68" s="69"/>
      <c r="DA68" s="69"/>
      <c r="DB68" s="69"/>
      <c r="DC68" s="69"/>
      <c r="DD68" s="69"/>
      <c r="DE68" s="69"/>
      <c r="DF68" s="69"/>
      <c r="DG68" s="69"/>
      <c r="DH68" s="69"/>
      <c r="DI68" s="69"/>
      <c r="DJ68" s="69"/>
      <c r="DK68" s="69"/>
      <c r="DL68" s="69"/>
      <c r="DM68" s="69"/>
      <c r="DN68" s="69"/>
      <c r="DO68" s="69"/>
      <c r="DP68" s="69"/>
      <c r="DQ68" s="70"/>
      <c r="DR68" s="71"/>
      <c r="DS68" s="71"/>
      <c r="DT68" s="69"/>
      <c r="DU68" s="69"/>
      <c r="DV68" s="69"/>
      <c r="DW68" s="69"/>
      <c r="DX68" s="69"/>
      <c r="DY68" s="69"/>
      <c r="DZ68" s="69"/>
      <c r="EA68" s="70"/>
      <c r="EB68" s="71"/>
      <c r="EC68" s="71"/>
      <c r="ED68" s="69"/>
      <c r="EE68" s="69"/>
      <c r="EF68" s="69"/>
      <c r="EG68" s="69"/>
      <c r="EH68" s="69"/>
      <c r="EI68" s="69"/>
      <c r="EJ68" s="69"/>
      <c r="EK68" s="69"/>
      <c r="EL68" s="69"/>
      <c r="EM68" s="69"/>
      <c r="EN68" s="69"/>
      <c r="EO68" s="69"/>
      <c r="EP68" s="69"/>
      <c r="EQ68" s="69"/>
      <c r="ER68" s="69"/>
      <c r="ES68" s="69"/>
      <c r="ET68" s="69"/>
      <c r="EU68" s="69"/>
      <c r="EV68" s="69"/>
      <c r="EW68" s="69"/>
      <c r="EX68" s="69"/>
      <c r="EY68" s="69"/>
      <c r="EZ68" s="69"/>
      <c r="FA68" s="69"/>
      <c r="FB68" s="69"/>
      <c r="FC68" s="69"/>
      <c r="FD68" s="69"/>
      <c r="FE68" s="69"/>
      <c r="FF68" s="69"/>
      <c r="FG68" s="69"/>
      <c r="FH68" s="69"/>
      <c r="FI68" s="69"/>
      <c r="FJ68" s="69"/>
      <c r="FK68" s="69"/>
      <c r="FL68" s="69"/>
      <c r="FM68" s="69"/>
      <c r="FN68" s="69"/>
      <c r="FO68" s="69"/>
      <c r="FP68" s="69"/>
      <c r="FQ68" s="69"/>
      <c r="FR68" s="69"/>
      <c r="FS68" s="69"/>
      <c r="FT68" s="69"/>
      <c r="FU68" s="69"/>
      <c r="FV68" s="69"/>
      <c r="FW68" s="69"/>
      <c r="FX68" s="69"/>
      <c r="FY68" s="69"/>
      <c r="FZ68" s="69"/>
      <c r="GA68" s="69"/>
      <c r="GB68" s="69"/>
      <c r="GC68" s="69"/>
      <c r="GD68" s="69"/>
      <c r="GE68" s="69"/>
      <c r="GF68" s="69"/>
      <c r="GG68" s="69"/>
      <c r="GH68" s="69"/>
      <c r="GI68" s="69"/>
      <c r="GJ68" s="69"/>
      <c r="GK68" s="69"/>
      <c r="GL68" s="69"/>
      <c r="GM68" s="69"/>
      <c r="GN68" s="73"/>
    </row>
  </sheetData>
  <mergeCells count="806">
    <mergeCell ref="FV67:FY67"/>
    <mergeCell ref="GA67:GE67"/>
    <mergeCell ref="GF67:GI67"/>
    <mergeCell ref="GK67:GN67"/>
    <mergeCell ref="ER67:EU67"/>
    <mergeCell ref="EW67:FA67"/>
    <mergeCell ref="FB67:FE67"/>
    <mergeCell ref="FG67:FK67"/>
    <mergeCell ref="FL67:FO67"/>
    <mergeCell ref="FQ67:FU67"/>
    <mergeCell ref="DN67:DQ67"/>
    <mergeCell ref="DS67:DW67"/>
    <mergeCell ref="DX67:EA67"/>
    <mergeCell ref="EC67:EG67"/>
    <mergeCell ref="EH67:EK67"/>
    <mergeCell ref="EM67:EQ67"/>
    <mergeCell ref="CJ67:CM67"/>
    <mergeCell ref="CO67:CS67"/>
    <mergeCell ref="CT67:CW67"/>
    <mergeCell ref="CY67:DC67"/>
    <mergeCell ref="DD67:DG67"/>
    <mergeCell ref="DI67:DM67"/>
    <mergeCell ref="BF67:BI67"/>
    <mergeCell ref="BK67:BO67"/>
    <mergeCell ref="BP67:BS67"/>
    <mergeCell ref="BU67:BY67"/>
    <mergeCell ref="BZ67:CC67"/>
    <mergeCell ref="CE67:CI67"/>
    <mergeCell ref="GK66:GN66"/>
    <mergeCell ref="C67:G67"/>
    <mergeCell ref="H67:K67"/>
    <mergeCell ref="M67:X67"/>
    <mergeCell ref="Y67:AC67"/>
    <mergeCell ref="AD67:AE67"/>
    <mergeCell ref="AG67:AR67"/>
    <mergeCell ref="AS67:AW67"/>
    <mergeCell ref="AX67:AY67"/>
    <mergeCell ref="BA67:BE67"/>
    <mergeCell ref="FG66:FK66"/>
    <mergeCell ref="FL66:FO66"/>
    <mergeCell ref="FQ66:FU66"/>
    <mergeCell ref="FV66:FY66"/>
    <mergeCell ref="GA66:GE66"/>
    <mergeCell ref="GF66:GI66"/>
    <mergeCell ref="EC66:EG66"/>
    <mergeCell ref="EH66:EK66"/>
    <mergeCell ref="EM66:EQ66"/>
    <mergeCell ref="ER66:EU66"/>
    <mergeCell ref="EW66:FA66"/>
    <mergeCell ref="FB66:FE66"/>
    <mergeCell ref="CY66:DC66"/>
    <mergeCell ref="DD66:DG66"/>
    <mergeCell ref="DI66:DM66"/>
    <mergeCell ref="DN66:DQ66"/>
    <mergeCell ref="DS66:DW66"/>
    <mergeCell ref="DX66:EA66"/>
    <mergeCell ref="BU66:BY66"/>
    <mergeCell ref="BZ66:CC66"/>
    <mergeCell ref="CE66:CI66"/>
    <mergeCell ref="CJ66:CM66"/>
    <mergeCell ref="CO66:CS66"/>
    <mergeCell ref="CT66:CW66"/>
    <mergeCell ref="AS66:AW66"/>
    <mergeCell ref="AX66:AY66"/>
    <mergeCell ref="BA66:BE66"/>
    <mergeCell ref="BF66:BI66"/>
    <mergeCell ref="BK66:BO66"/>
    <mergeCell ref="BP66:BS66"/>
    <mergeCell ref="FV65:FY65"/>
    <mergeCell ref="GA65:GE65"/>
    <mergeCell ref="GF65:GI65"/>
    <mergeCell ref="GK65:GN65"/>
    <mergeCell ref="C66:G66"/>
    <mergeCell ref="H66:K66"/>
    <mergeCell ref="M66:X66"/>
    <mergeCell ref="Y66:AC66"/>
    <mergeCell ref="AD66:AE66"/>
    <mergeCell ref="AG66:AR66"/>
    <mergeCell ref="ER65:EU65"/>
    <mergeCell ref="EW65:FA65"/>
    <mergeCell ref="FB65:FE65"/>
    <mergeCell ref="FG65:FK65"/>
    <mergeCell ref="FL65:FO65"/>
    <mergeCell ref="FQ65:FU65"/>
    <mergeCell ref="DN65:DQ65"/>
    <mergeCell ref="DS65:DW65"/>
    <mergeCell ref="DX65:EA65"/>
    <mergeCell ref="EC65:EG65"/>
    <mergeCell ref="EH65:EK65"/>
    <mergeCell ref="EM65:EQ65"/>
    <mergeCell ref="CJ65:CM65"/>
    <mergeCell ref="CO65:CS65"/>
    <mergeCell ref="CT65:CW65"/>
    <mergeCell ref="CY65:DC65"/>
    <mergeCell ref="DD65:DG65"/>
    <mergeCell ref="DI65:DM65"/>
    <mergeCell ref="BF65:BI65"/>
    <mergeCell ref="BK65:BO65"/>
    <mergeCell ref="BP65:BS65"/>
    <mergeCell ref="BU65:BY65"/>
    <mergeCell ref="BZ65:CC65"/>
    <mergeCell ref="CE65:CI65"/>
    <mergeCell ref="GK64:GN64"/>
    <mergeCell ref="C65:G65"/>
    <mergeCell ref="H65:K65"/>
    <mergeCell ref="M65:X65"/>
    <mergeCell ref="Y65:AC65"/>
    <mergeCell ref="AD65:AE65"/>
    <mergeCell ref="AG65:AR65"/>
    <mergeCell ref="AS65:AW65"/>
    <mergeCell ref="AX65:AY65"/>
    <mergeCell ref="BA65:BE65"/>
    <mergeCell ref="FG64:FK64"/>
    <mergeCell ref="FL64:FO64"/>
    <mergeCell ref="FQ64:FU64"/>
    <mergeCell ref="FV64:FY64"/>
    <mergeCell ref="GA64:GE64"/>
    <mergeCell ref="GF64:GI64"/>
    <mergeCell ref="EC64:EG64"/>
    <mergeCell ref="EH64:EK64"/>
    <mergeCell ref="EM64:EQ64"/>
    <mergeCell ref="ER64:EU64"/>
    <mergeCell ref="EW64:FA64"/>
    <mergeCell ref="FB64:FE64"/>
    <mergeCell ref="CY64:DC64"/>
    <mergeCell ref="DD64:DG64"/>
    <mergeCell ref="DI64:DM64"/>
    <mergeCell ref="DN64:DQ64"/>
    <mergeCell ref="DS64:DW64"/>
    <mergeCell ref="DX64:EA64"/>
    <mergeCell ref="BU64:BY64"/>
    <mergeCell ref="BZ64:CC64"/>
    <mergeCell ref="CE64:CI64"/>
    <mergeCell ref="CJ64:CM64"/>
    <mergeCell ref="CO64:CS64"/>
    <mergeCell ref="CT64:CW64"/>
    <mergeCell ref="AS64:AW64"/>
    <mergeCell ref="AX64:AY64"/>
    <mergeCell ref="BA64:BE64"/>
    <mergeCell ref="BF64:BI64"/>
    <mergeCell ref="BK64:BO64"/>
    <mergeCell ref="BP64:BS64"/>
    <mergeCell ref="C64:G64"/>
    <mergeCell ref="H64:K64"/>
    <mergeCell ref="M64:X64"/>
    <mergeCell ref="Y64:AC64"/>
    <mergeCell ref="AD64:AE64"/>
    <mergeCell ref="AG64:AR64"/>
    <mergeCell ref="FJ63:FO63"/>
    <mergeCell ref="FQ63:FS63"/>
    <mergeCell ref="FT63:FY63"/>
    <mergeCell ref="GA63:GC63"/>
    <mergeCell ref="GD63:GI63"/>
    <mergeCell ref="GK63:GN63"/>
    <mergeCell ref="EF63:EK63"/>
    <mergeCell ref="EM63:EO63"/>
    <mergeCell ref="EP63:EU63"/>
    <mergeCell ref="EW63:EY63"/>
    <mergeCell ref="EZ63:FE63"/>
    <mergeCell ref="FG63:FI63"/>
    <mergeCell ref="DB63:DG63"/>
    <mergeCell ref="DI63:DK63"/>
    <mergeCell ref="DL63:DQ63"/>
    <mergeCell ref="DS63:DU63"/>
    <mergeCell ref="DV63:EA63"/>
    <mergeCell ref="EC63:EE63"/>
    <mergeCell ref="BX63:CC63"/>
    <mergeCell ref="CE63:CG63"/>
    <mergeCell ref="CH63:CM63"/>
    <mergeCell ref="CO63:CQ63"/>
    <mergeCell ref="CR63:CW63"/>
    <mergeCell ref="CY63:DA63"/>
    <mergeCell ref="AX63:AY63"/>
    <mergeCell ref="BA63:BC63"/>
    <mergeCell ref="BD63:BI63"/>
    <mergeCell ref="BK63:BM63"/>
    <mergeCell ref="BN63:BS63"/>
    <mergeCell ref="BU63:BW63"/>
    <mergeCell ref="FV55:FW56"/>
    <mergeCell ref="GF55:GG56"/>
    <mergeCell ref="GK55:GM56"/>
    <mergeCell ref="C63:E63"/>
    <mergeCell ref="F63:K63"/>
    <mergeCell ref="M63:X63"/>
    <mergeCell ref="Y63:AC63"/>
    <mergeCell ref="AD63:AE63"/>
    <mergeCell ref="AG63:AR63"/>
    <mergeCell ref="AS63:AW63"/>
    <mergeCell ref="DN55:DO56"/>
    <mergeCell ref="DX55:DY56"/>
    <mergeCell ref="EH55:EI56"/>
    <mergeCell ref="ER55:ES56"/>
    <mergeCell ref="FB55:FC56"/>
    <mergeCell ref="FL55:FM56"/>
    <mergeCell ref="BF55:BG56"/>
    <mergeCell ref="BP55:BQ56"/>
    <mergeCell ref="BZ55:CA56"/>
    <mergeCell ref="CJ55:CK56"/>
    <mergeCell ref="CT55:CU56"/>
    <mergeCell ref="DD55:DE56"/>
    <mergeCell ref="B55:F56"/>
    <mergeCell ref="H55:I56"/>
    <mergeCell ref="R55:S56"/>
    <mergeCell ref="AB55:AC56"/>
    <mergeCell ref="AL55:AM56"/>
    <mergeCell ref="AV55:AW56"/>
    <mergeCell ref="B52:F52"/>
    <mergeCell ref="GG52:GI52"/>
    <mergeCell ref="GJ52:GN53"/>
    <mergeCell ref="B53:F53"/>
    <mergeCell ref="GG53:GI53"/>
    <mergeCell ref="B54:F54"/>
    <mergeCell ref="GG54:GI54"/>
    <mergeCell ref="GJ54:GN54"/>
    <mergeCell ref="B49:F49"/>
    <mergeCell ref="GG49:GI49"/>
    <mergeCell ref="B50:F50"/>
    <mergeCell ref="GG50:GI50"/>
    <mergeCell ref="B51:F51"/>
    <mergeCell ref="GG51:GI51"/>
    <mergeCell ref="E46:F46"/>
    <mergeCell ref="GF46:GI46"/>
    <mergeCell ref="B47:F47"/>
    <mergeCell ref="GG47:GI47"/>
    <mergeCell ref="B48:F48"/>
    <mergeCell ref="GG48:GI48"/>
    <mergeCell ref="AZ45:BD45"/>
    <mergeCell ref="BL45:BO45"/>
    <mergeCell ref="CC45:CH45"/>
    <mergeCell ref="DP45:EM45"/>
    <mergeCell ref="EP45:FM45"/>
    <mergeCell ref="FP45:GM45"/>
    <mergeCell ref="DP43:EM43"/>
    <mergeCell ref="EP43:FM43"/>
    <mergeCell ref="FP43:GM43"/>
    <mergeCell ref="C44:X44"/>
    <mergeCell ref="Y44:AC44"/>
    <mergeCell ref="AD44:AH44"/>
    <mergeCell ref="DP44:EM44"/>
    <mergeCell ref="EP44:FM44"/>
    <mergeCell ref="FP44:GM44"/>
    <mergeCell ref="EP42:FM42"/>
    <mergeCell ref="FP42:GM42"/>
    <mergeCell ref="C43:I43"/>
    <mergeCell ref="J43:L43"/>
    <mergeCell ref="M43:N43"/>
    <mergeCell ref="O43:X43"/>
    <mergeCell ref="Y43:AH43"/>
    <mergeCell ref="BP43:CM43"/>
    <mergeCell ref="CN43:CS43"/>
    <mergeCell ref="CT43:CU43"/>
    <mergeCell ref="FP41:GM41"/>
    <mergeCell ref="C42:X42"/>
    <mergeCell ref="Y42:AH42"/>
    <mergeCell ref="AI42:BN44"/>
    <mergeCell ref="BP42:CM42"/>
    <mergeCell ref="CN42:CS42"/>
    <mergeCell ref="CT42:CU42"/>
    <mergeCell ref="CY42:DF42"/>
    <mergeCell ref="DG42:DL42"/>
    <mergeCell ref="DP42:EM42"/>
    <mergeCell ref="CP41:CS41"/>
    <mergeCell ref="CT41:CU41"/>
    <mergeCell ref="CY41:DF41"/>
    <mergeCell ref="DG41:DL41"/>
    <mergeCell ref="DP41:EM41"/>
    <mergeCell ref="EP41:FM41"/>
    <mergeCell ref="BP41:BS41"/>
    <mergeCell ref="BT41:BW41"/>
    <mergeCell ref="BX41:CA41"/>
    <mergeCell ref="CB41:CE41"/>
    <mergeCell ref="CF41:CI41"/>
    <mergeCell ref="CJ41:CM41"/>
    <mergeCell ref="AE41:AF41"/>
    <mergeCell ref="AL41:AS41"/>
    <mergeCell ref="AT41:BA41"/>
    <mergeCell ref="BC41:BG41"/>
    <mergeCell ref="BH41:BK41"/>
    <mergeCell ref="BL41:BO41"/>
    <mergeCell ref="CY40:DF40"/>
    <mergeCell ref="DG40:DL40"/>
    <mergeCell ref="DP40:EM40"/>
    <mergeCell ref="EP40:FM40"/>
    <mergeCell ref="FP40:GM40"/>
    <mergeCell ref="C41:H41"/>
    <mergeCell ref="I41:M41"/>
    <mergeCell ref="O41:P41"/>
    <mergeCell ref="S41:X41"/>
    <mergeCell ref="Y41:AC41"/>
    <mergeCell ref="BX40:CA40"/>
    <mergeCell ref="CB40:CE40"/>
    <mergeCell ref="CF40:CI40"/>
    <mergeCell ref="CJ40:CM40"/>
    <mergeCell ref="CP40:CS40"/>
    <mergeCell ref="CT40:CU40"/>
    <mergeCell ref="AT40:BA40"/>
    <mergeCell ref="BC40:BG40"/>
    <mergeCell ref="BH40:BK40"/>
    <mergeCell ref="BL40:BO40"/>
    <mergeCell ref="BP40:BS40"/>
    <mergeCell ref="BT40:BW40"/>
    <mergeCell ref="EP39:FM39"/>
    <mergeCell ref="FP39:GM39"/>
    <mergeCell ref="C40:L40"/>
    <mergeCell ref="M40:R40"/>
    <mergeCell ref="S40:T40"/>
    <mergeCell ref="V40:W40"/>
    <mergeCell ref="X40:AC40"/>
    <mergeCell ref="AD40:AE40"/>
    <mergeCell ref="AG40:AH40"/>
    <mergeCell ref="AL40:AS40"/>
    <mergeCell ref="CJ39:CM39"/>
    <mergeCell ref="CP39:CS39"/>
    <mergeCell ref="CT39:CU39"/>
    <mergeCell ref="CY39:DF39"/>
    <mergeCell ref="DG39:DL39"/>
    <mergeCell ref="DP39:EM39"/>
    <mergeCell ref="BL39:BO39"/>
    <mergeCell ref="BP39:BS39"/>
    <mergeCell ref="BT39:BW39"/>
    <mergeCell ref="BX39:CA39"/>
    <mergeCell ref="CB39:CE39"/>
    <mergeCell ref="CF39:CI39"/>
    <mergeCell ref="AD39:AE39"/>
    <mergeCell ref="AG39:AH39"/>
    <mergeCell ref="AL39:AS39"/>
    <mergeCell ref="AT39:BA39"/>
    <mergeCell ref="BC39:BG39"/>
    <mergeCell ref="BH39:BK39"/>
    <mergeCell ref="CY38:DF38"/>
    <mergeCell ref="DG38:DL38"/>
    <mergeCell ref="DP38:EM38"/>
    <mergeCell ref="EP38:FM38"/>
    <mergeCell ref="FP38:GM38"/>
    <mergeCell ref="C39:L39"/>
    <mergeCell ref="M39:R39"/>
    <mergeCell ref="S39:T39"/>
    <mergeCell ref="V39:W39"/>
    <mergeCell ref="X39:AC39"/>
    <mergeCell ref="BX38:CA38"/>
    <mergeCell ref="CB38:CE38"/>
    <mergeCell ref="CF38:CI38"/>
    <mergeCell ref="CJ38:CM38"/>
    <mergeCell ref="CP38:CS38"/>
    <mergeCell ref="CT38:CU38"/>
    <mergeCell ref="AT38:BA38"/>
    <mergeCell ref="BC38:BG38"/>
    <mergeCell ref="BH38:BK38"/>
    <mergeCell ref="BL38:BO38"/>
    <mergeCell ref="BP38:BS38"/>
    <mergeCell ref="BT38:BW38"/>
    <mergeCell ref="FP37:GM37"/>
    <mergeCell ref="C38:I38"/>
    <mergeCell ref="J38:O38"/>
    <mergeCell ref="P38:Q38"/>
    <mergeCell ref="S38:T38"/>
    <mergeCell ref="U38:Y38"/>
    <mergeCell ref="Z38:AD38"/>
    <mergeCell ref="AE38:AF38"/>
    <mergeCell ref="AG38:AH38"/>
    <mergeCell ref="AL38:AS38"/>
    <mergeCell ref="AL37:BA37"/>
    <mergeCell ref="BH37:BK37"/>
    <mergeCell ref="BL37:BO37"/>
    <mergeCell ref="BP37:BS37"/>
    <mergeCell ref="BT37:BW37"/>
    <mergeCell ref="BX37:CA37"/>
    <mergeCell ref="FN36:FO45"/>
    <mergeCell ref="FP36:GM36"/>
    <mergeCell ref="C37:H37"/>
    <mergeCell ref="I37:L37"/>
    <mergeCell ref="M37:P37"/>
    <mergeCell ref="Q37:T37"/>
    <mergeCell ref="U37:Y37"/>
    <mergeCell ref="Z37:AD37"/>
    <mergeCell ref="AE37:AF37"/>
    <mergeCell ref="AG37:AH37"/>
    <mergeCell ref="CY36:DF36"/>
    <mergeCell ref="DG36:DL36"/>
    <mergeCell ref="DN36:DO45"/>
    <mergeCell ref="DP36:EM36"/>
    <mergeCell ref="EN36:EO45"/>
    <mergeCell ref="EP36:FM36"/>
    <mergeCell ref="CY37:DF37"/>
    <mergeCell ref="DG37:DL37"/>
    <mergeCell ref="DP37:EM37"/>
    <mergeCell ref="EP37:FM37"/>
    <mergeCell ref="BR36:BW36"/>
    <mergeCell ref="BX36:CG36"/>
    <mergeCell ref="CH36:CM36"/>
    <mergeCell ref="CN36:CO41"/>
    <mergeCell ref="CP36:CU36"/>
    <mergeCell ref="CW36:CX42"/>
    <mergeCell ref="CB37:CE37"/>
    <mergeCell ref="CF37:CI37"/>
    <mergeCell ref="CJ37:CM37"/>
    <mergeCell ref="CP37:CU37"/>
    <mergeCell ref="FV33:FY33"/>
    <mergeCell ref="GA33:GE33"/>
    <mergeCell ref="GF33:GI33"/>
    <mergeCell ref="GK33:GN33"/>
    <mergeCell ref="C36:AH36"/>
    <mergeCell ref="AJ36:AK41"/>
    <mergeCell ref="AL36:AU36"/>
    <mergeCell ref="AV36:BA36"/>
    <mergeCell ref="BB36:BC36"/>
    <mergeCell ref="BH36:BQ36"/>
    <mergeCell ref="ER33:EU33"/>
    <mergeCell ref="EW33:FA33"/>
    <mergeCell ref="FB33:FE33"/>
    <mergeCell ref="FG33:FK33"/>
    <mergeCell ref="FL33:FO33"/>
    <mergeCell ref="FQ33:FU33"/>
    <mergeCell ref="DN33:DQ33"/>
    <mergeCell ref="DS33:DW33"/>
    <mergeCell ref="DX33:EA33"/>
    <mergeCell ref="EC33:EG33"/>
    <mergeCell ref="EH33:EK33"/>
    <mergeCell ref="EM33:EQ33"/>
    <mergeCell ref="CJ33:CM33"/>
    <mergeCell ref="CO33:CS33"/>
    <mergeCell ref="CT33:CW33"/>
    <mergeCell ref="CY33:DC33"/>
    <mergeCell ref="DD33:DG33"/>
    <mergeCell ref="DI33:DM33"/>
    <mergeCell ref="BF33:BI33"/>
    <mergeCell ref="BK33:BO33"/>
    <mergeCell ref="BP33:BS33"/>
    <mergeCell ref="BU33:BY33"/>
    <mergeCell ref="BZ33:CC33"/>
    <mergeCell ref="CE33:CI33"/>
    <mergeCell ref="GK32:GN32"/>
    <mergeCell ref="C33:G33"/>
    <mergeCell ref="H33:K33"/>
    <mergeCell ref="M33:X33"/>
    <mergeCell ref="Y33:AC33"/>
    <mergeCell ref="AD33:AE33"/>
    <mergeCell ref="AG33:AR33"/>
    <mergeCell ref="AS33:AW33"/>
    <mergeCell ref="AX33:AY33"/>
    <mergeCell ref="BA33:BE33"/>
    <mergeCell ref="FG32:FK32"/>
    <mergeCell ref="FL32:FO32"/>
    <mergeCell ref="FQ32:FU32"/>
    <mergeCell ref="FV32:FY32"/>
    <mergeCell ref="GA32:GE32"/>
    <mergeCell ref="GF32:GI32"/>
    <mergeCell ref="EC32:EG32"/>
    <mergeCell ref="EH32:EK32"/>
    <mergeCell ref="EM32:EQ32"/>
    <mergeCell ref="ER32:EU32"/>
    <mergeCell ref="EW32:FA32"/>
    <mergeCell ref="FB32:FE32"/>
    <mergeCell ref="CY32:DC32"/>
    <mergeCell ref="DD32:DG32"/>
    <mergeCell ref="DI32:DM32"/>
    <mergeCell ref="DN32:DQ32"/>
    <mergeCell ref="DS32:DW32"/>
    <mergeCell ref="DX32:EA32"/>
    <mergeCell ref="BU32:BY32"/>
    <mergeCell ref="BZ32:CC32"/>
    <mergeCell ref="CE32:CI32"/>
    <mergeCell ref="CJ32:CM32"/>
    <mergeCell ref="CO32:CS32"/>
    <mergeCell ref="CT32:CW32"/>
    <mergeCell ref="AS32:AW32"/>
    <mergeCell ref="AX32:AY32"/>
    <mergeCell ref="BA32:BE32"/>
    <mergeCell ref="BF32:BI32"/>
    <mergeCell ref="BK32:BO32"/>
    <mergeCell ref="BP32:BS32"/>
    <mergeCell ref="FV31:FY31"/>
    <mergeCell ref="GA31:GE31"/>
    <mergeCell ref="GF31:GI31"/>
    <mergeCell ref="GK31:GN31"/>
    <mergeCell ref="C32:G32"/>
    <mergeCell ref="H32:K32"/>
    <mergeCell ref="M32:X32"/>
    <mergeCell ref="Y32:AC32"/>
    <mergeCell ref="AD32:AE32"/>
    <mergeCell ref="AG32:AR32"/>
    <mergeCell ref="ER31:EU31"/>
    <mergeCell ref="EW31:FA31"/>
    <mergeCell ref="FB31:FE31"/>
    <mergeCell ref="FG31:FK31"/>
    <mergeCell ref="FL31:FO31"/>
    <mergeCell ref="FQ31:FU31"/>
    <mergeCell ref="DN31:DQ31"/>
    <mergeCell ref="DS31:DW31"/>
    <mergeCell ref="DX31:EA31"/>
    <mergeCell ref="EC31:EG31"/>
    <mergeCell ref="EH31:EK31"/>
    <mergeCell ref="EM31:EQ31"/>
    <mergeCell ref="CJ31:CM31"/>
    <mergeCell ref="CO31:CS31"/>
    <mergeCell ref="CT31:CW31"/>
    <mergeCell ref="CY31:DC31"/>
    <mergeCell ref="DD31:DG31"/>
    <mergeCell ref="DI31:DM31"/>
    <mergeCell ref="BF31:BI31"/>
    <mergeCell ref="BK31:BO31"/>
    <mergeCell ref="BP31:BS31"/>
    <mergeCell ref="BU31:BY31"/>
    <mergeCell ref="BZ31:CC31"/>
    <mergeCell ref="CE31:CI31"/>
    <mergeCell ref="GK30:GN30"/>
    <mergeCell ref="C31:G31"/>
    <mergeCell ref="H31:K31"/>
    <mergeCell ref="M31:X31"/>
    <mergeCell ref="Y31:AC31"/>
    <mergeCell ref="AD31:AE31"/>
    <mergeCell ref="AG31:AR31"/>
    <mergeCell ref="AS31:AW31"/>
    <mergeCell ref="AX31:AY31"/>
    <mergeCell ref="BA31:BE31"/>
    <mergeCell ref="FG30:FK30"/>
    <mergeCell ref="FL30:FO30"/>
    <mergeCell ref="FQ30:FU30"/>
    <mergeCell ref="FV30:FY30"/>
    <mergeCell ref="GA30:GE30"/>
    <mergeCell ref="GF30:GI30"/>
    <mergeCell ref="EC30:EG30"/>
    <mergeCell ref="EH30:EK30"/>
    <mergeCell ref="EM30:EQ30"/>
    <mergeCell ref="ER30:EU30"/>
    <mergeCell ref="EW30:FA30"/>
    <mergeCell ref="FB30:FE30"/>
    <mergeCell ref="CY30:DC30"/>
    <mergeCell ref="DD30:DG30"/>
    <mergeCell ref="DI30:DM30"/>
    <mergeCell ref="DN30:DQ30"/>
    <mergeCell ref="DS30:DW30"/>
    <mergeCell ref="DX30:EA30"/>
    <mergeCell ref="BU30:BY30"/>
    <mergeCell ref="BZ30:CC30"/>
    <mergeCell ref="CE30:CI30"/>
    <mergeCell ref="CJ30:CM30"/>
    <mergeCell ref="CO30:CS30"/>
    <mergeCell ref="CT30:CW30"/>
    <mergeCell ref="AS30:AW30"/>
    <mergeCell ref="AX30:AY30"/>
    <mergeCell ref="BA30:BE30"/>
    <mergeCell ref="BF30:BI30"/>
    <mergeCell ref="BK30:BO30"/>
    <mergeCell ref="BP30:BS30"/>
    <mergeCell ref="C30:G30"/>
    <mergeCell ref="H30:K30"/>
    <mergeCell ref="M30:X30"/>
    <mergeCell ref="Y30:AC30"/>
    <mergeCell ref="AD30:AE30"/>
    <mergeCell ref="AG30:AR30"/>
    <mergeCell ref="FJ29:FO29"/>
    <mergeCell ref="FQ29:FS29"/>
    <mergeCell ref="FT29:FY29"/>
    <mergeCell ref="GA29:GC29"/>
    <mergeCell ref="GD29:GI29"/>
    <mergeCell ref="GK29:GN29"/>
    <mergeCell ref="EF29:EK29"/>
    <mergeCell ref="EM29:EO29"/>
    <mergeCell ref="EP29:EU29"/>
    <mergeCell ref="EW29:EY29"/>
    <mergeCell ref="EZ29:FE29"/>
    <mergeCell ref="FG29:FI29"/>
    <mergeCell ref="DB29:DG29"/>
    <mergeCell ref="DI29:DK29"/>
    <mergeCell ref="DL29:DQ29"/>
    <mergeCell ref="DS29:DU29"/>
    <mergeCell ref="DV29:EA29"/>
    <mergeCell ref="EC29:EE29"/>
    <mergeCell ref="BX29:CC29"/>
    <mergeCell ref="CE29:CG29"/>
    <mergeCell ref="CH29:CM29"/>
    <mergeCell ref="CO29:CQ29"/>
    <mergeCell ref="CR29:CW29"/>
    <mergeCell ref="CY29:DA29"/>
    <mergeCell ref="AX29:AY29"/>
    <mergeCell ref="BA29:BC29"/>
    <mergeCell ref="BD29:BI29"/>
    <mergeCell ref="BK29:BM29"/>
    <mergeCell ref="BN29:BS29"/>
    <mergeCell ref="BU29:BW29"/>
    <mergeCell ref="FV21:FW22"/>
    <mergeCell ref="GF21:GG22"/>
    <mergeCell ref="GK21:GM22"/>
    <mergeCell ref="C29:E29"/>
    <mergeCell ref="F29:K29"/>
    <mergeCell ref="M29:X29"/>
    <mergeCell ref="Y29:AC29"/>
    <mergeCell ref="AD29:AE29"/>
    <mergeCell ref="AG29:AR29"/>
    <mergeCell ref="AS29:AW29"/>
    <mergeCell ref="DN21:DO22"/>
    <mergeCell ref="DX21:DY22"/>
    <mergeCell ref="EH21:EI22"/>
    <mergeCell ref="ER21:ES22"/>
    <mergeCell ref="FB21:FC22"/>
    <mergeCell ref="FL21:FM22"/>
    <mergeCell ref="BF21:BG22"/>
    <mergeCell ref="BP21:BQ22"/>
    <mergeCell ref="BZ21:CA22"/>
    <mergeCell ref="CJ21:CK22"/>
    <mergeCell ref="CT21:CU22"/>
    <mergeCell ref="DD21:DE22"/>
    <mergeCell ref="B21:F22"/>
    <mergeCell ref="H21:I22"/>
    <mergeCell ref="R21:S22"/>
    <mergeCell ref="AB21:AC22"/>
    <mergeCell ref="AL21:AM22"/>
    <mergeCell ref="AV21:AW22"/>
    <mergeCell ref="B18:F18"/>
    <mergeCell ref="GG18:GI18"/>
    <mergeCell ref="GJ18:GN19"/>
    <mergeCell ref="B19:F19"/>
    <mergeCell ref="GG19:GI19"/>
    <mergeCell ref="B20:F20"/>
    <mergeCell ref="GG20:GI20"/>
    <mergeCell ref="GJ20:GN20"/>
    <mergeCell ref="B15:F15"/>
    <mergeCell ref="GG15:GI15"/>
    <mergeCell ref="B16:F16"/>
    <mergeCell ref="GG16:GI16"/>
    <mergeCell ref="B17:F17"/>
    <mergeCell ref="GG17:GI17"/>
    <mergeCell ref="E12:F12"/>
    <mergeCell ref="GF12:GI12"/>
    <mergeCell ref="B13:F13"/>
    <mergeCell ref="GG13:GI13"/>
    <mergeCell ref="B14:F14"/>
    <mergeCell ref="GG14:GI14"/>
    <mergeCell ref="FP10:GM10"/>
    <mergeCell ref="AZ11:BD11"/>
    <mergeCell ref="BL11:BO11"/>
    <mergeCell ref="CC11:CH11"/>
    <mergeCell ref="DP11:EM11"/>
    <mergeCell ref="EP11:FM11"/>
    <mergeCell ref="FP11:GM11"/>
    <mergeCell ref="CN9:CS9"/>
    <mergeCell ref="CT9:CU9"/>
    <mergeCell ref="DP9:EM9"/>
    <mergeCell ref="EP9:FM9"/>
    <mergeCell ref="FP9:GM9"/>
    <mergeCell ref="C10:X10"/>
    <mergeCell ref="Y10:AC10"/>
    <mergeCell ref="AD10:AH10"/>
    <mergeCell ref="DP10:EM10"/>
    <mergeCell ref="EP10:FM10"/>
    <mergeCell ref="DG8:DL8"/>
    <mergeCell ref="DP8:EM8"/>
    <mergeCell ref="EP8:FM8"/>
    <mergeCell ref="FP8:GM8"/>
    <mergeCell ref="C9:I9"/>
    <mergeCell ref="J9:L9"/>
    <mergeCell ref="M9:N9"/>
    <mergeCell ref="O9:X9"/>
    <mergeCell ref="Y9:AH9"/>
    <mergeCell ref="BP9:CM9"/>
    <mergeCell ref="DP7:EM7"/>
    <mergeCell ref="EP7:FM7"/>
    <mergeCell ref="FP7:GM7"/>
    <mergeCell ref="C8:X8"/>
    <mergeCell ref="Y8:AH8"/>
    <mergeCell ref="AI8:BN10"/>
    <mergeCell ref="BP8:CM8"/>
    <mergeCell ref="CN8:CS8"/>
    <mergeCell ref="CT8:CU8"/>
    <mergeCell ref="CY8:DF8"/>
    <mergeCell ref="CF7:CI7"/>
    <mergeCell ref="CJ7:CM7"/>
    <mergeCell ref="CP7:CS7"/>
    <mergeCell ref="CT7:CU7"/>
    <mergeCell ref="CY7:DF7"/>
    <mergeCell ref="DG7:DL7"/>
    <mergeCell ref="BH7:BK7"/>
    <mergeCell ref="BL7:BO7"/>
    <mergeCell ref="BP7:BS7"/>
    <mergeCell ref="BT7:BW7"/>
    <mergeCell ref="BX7:CA7"/>
    <mergeCell ref="CB7:CE7"/>
    <mergeCell ref="FP6:GM6"/>
    <mergeCell ref="C7:H7"/>
    <mergeCell ref="I7:M7"/>
    <mergeCell ref="O7:P7"/>
    <mergeCell ref="S7:X7"/>
    <mergeCell ref="Y7:AC7"/>
    <mergeCell ref="AE7:AF7"/>
    <mergeCell ref="AL7:AS7"/>
    <mergeCell ref="AT7:BA7"/>
    <mergeCell ref="BC7:BG7"/>
    <mergeCell ref="CP6:CS6"/>
    <mergeCell ref="CT6:CU6"/>
    <mergeCell ref="CY6:DF6"/>
    <mergeCell ref="DG6:DL6"/>
    <mergeCell ref="DP6:EM6"/>
    <mergeCell ref="EP6:FM6"/>
    <mergeCell ref="BP6:BS6"/>
    <mergeCell ref="BT6:BW6"/>
    <mergeCell ref="BX6:CA6"/>
    <mergeCell ref="CB6:CE6"/>
    <mergeCell ref="CF6:CI6"/>
    <mergeCell ref="CJ6:CM6"/>
    <mergeCell ref="AG6:AH6"/>
    <mergeCell ref="AL6:AS6"/>
    <mergeCell ref="AT6:BA6"/>
    <mergeCell ref="BC6:BG6"/>
    <mergeCell ref="BH6:BK6"/>
    <mergeCell ref="BL6:BO6"/>
    <mergeCell ref="DG5:DL5"/>
    <mergeCell ref="DP5:EM5"/>
    <mergeCell ref="EP5:FM5"/>
    <mergeCell ref="FP5:GM5"/>
    <mergeCell ref="C6:L6"/>
    <mergeCell ref="M6:R6"/>
    <mergeCell ref="S6:T6"/>
    <mergeCell ref="V6:W6"/>
    <mergeCell ref="X6:AC6"/>
    <mergeCell ref="AD6:AE6"/>
    <mergeCell ref="CB5:CE5"/>
    <mergeCell ref="CF5:CI5"/>
    <mergeCell ref="CJ5:CM5"/>
    <mergeCell ref="CP5:CS5"/>
    <mergeCell ref="CT5:CU5"/>
    <mergeCell ref="CY5:DF5"/>
    <mergeCell ref="BC5:BG5"/>
    <mergeCell ref="BH5:BK5"/>
    <mergeCell ref="BL5:BO5"/>
    <mergeCell ref="BP5:BS5"/>
    <mergeCell ref="BT5:BW5"/>
    <mergeCell ref="BX5:CA5"/>
    <mergeCell ref="FP4:GM4"/>
    <mergeCell ref="C5:L5"/>
    <mergeCell ref="M5:R5"/>
    <mergeCell ref="S5:T5"/>
    <mergeCell ref="V5:W5"/>
    <mergeCell ref="X5:AC5"/>
    <mergeCell ref="AD5:AE5"/>
    <mergeCell ref="AG5:AH5"/>
    <mergeCell ref="AL5:AS5"/>
    <mergeCell ref="AT5:BA5"/>
    <mergeCell ref="CB4:CE4"/>
    <mergeCell ref="CF4:CI4"/>
    <mergeCell ref="CJ4:CM4"/>
    <mergeCell ref="CP4:CS4"/>
    <mergeCell ref="CT4:CU4"/>
    <mergeCell ref="CY4:DF4"/>
    <mergeCell ref="BC4:BG4"/>
    <mergeCell ref="BH4:BK4"/>
    <mergeCell ref="BL4:BO4"/>
    <mergeCell ref="BP4:BS4"/>
    <mergeCell ref="BT4:BW4"/>
    <mergeCell ref="BX4:CA4"/>
    <mergeCell ref="FP3:GM3"/>
    <mergeCell ref="C4:I4"/>
    <mergeCell ref="J4:O4"/>
    <mergeCell ref="P4:Q4"/>
    <mergeCell ref="S4:T4"/>
    <mergeCell ref="U4:Y4"/>
    <mergeCell ref="Z4:AD4"/>
    <mergeCell ref="AE4:AF4"/>
    <mergeCell ref="AG4:AH4"/>
    <mergeCell ref="AL4:AS4"/>
    <mergeCell ref="CF3:CI3"/>
    <mergeCell ref="CJ3:CM3"/>
    <mergeCell ref="CP3:CU3"/>
    <mergeCell ref="CY3:DF3"/>
    <mergeCell ref="DG3:DL3"/>
    <mergeCell ref="DP3:EM3"/>
    <mergeCell ref="FN2:FO11"/>
    <mergeCell ref="FP2:GM2"/>
    <mergeCell ref="C3:H3"/>
    <mergeCell ref="I3:L3"/>
    <mergeCell ref="M3:P3"/>
    <mergeCell ref="Q3:T3"/>
    <mergeCell ref="U3:Y3"/>
    <mergeCell ref="Z3:AD3"/>
    <mergeCell ref="AE3:AF3"/>
    <mergeCell ref="AG3:AH3"/>
    <mergeCell ref="CY2:DF2"/>
    <mergeCell ref="DG2:DL2"/>
    <mergeCell ref="DN2:DO11"/>
    <mergeCell ref="DP2:EM2"/>
    <mergeCell ref="EN2:EO11"/>
    <mergeCell ref="EP2:FM2"/>
    <mergeCell ref="EP3:FM3"/>
    <mergeCell ref="DG4:DL4"/>
    <mergeCell ref="DP4:EM4"/>
    <mergeCell ref="EP4:FM4"/>
    <mergeCell ref="BR2:BW2"/>
    <mergeCell ref="BX2:CG2"/>
    <mergeCell ref="CH2:CM2"/>
    <mergeCell ref="CN2:CO7"/>
    <mergeCell ref="CP2:CU2"/>
    <mergeCell ref="CW2:CX8"/>
    <mergeCell ref="BP3:BS3"/>
    <mergeCell ref="BT3:BW3"/>
    <mergeCell ref="BX3:CA3"/>
    <mergeCell ref="CB3:CE3"/>
    <mergeCell ref="C2:AH2"/>
    <mergeCell ref="AJ2:AK7"/>
    <mergeCell ref="AL2:AU2"/>
    <mergeCell ref="AV2:BA2"/>
    <mergeCell ref="BB2:BC2"/>
    <mergeCell ref="BH2:BQ2"/>
    <mergeCell ref="AL3:BA3"/>
    <mergeCell ref="BH3:BK3"/>
    <mergeCell ref="BL3:BO3"/>
    <mergeCell ref="AT4:BA4"/>
  </mergeCells>
  <conditionalFormatting sqref="H13:AA19">
    <cfRule type="cellIs" dxfId="385" priority="386" operator="equal">
      <formula>1</formula>
    </cfRule>
  </conditionalFormatting>
  <conditionalFormatting sqref="N20:AA20">
    <cfRule type="cellIs" dxfId="384" priority="385" operator="notEqual">
      <formula>""</formula>
    </cfRule>
  </conditionalFormatting>
  <conditionalFormatting sqref="FW20:GE20">
    <cfRule type="cellIs" dxfId="383" priority="384" operator="notEqual">
      <formula>""</formula>
    </cfRule>
  </conditionalFormatting>
  <conditionalFormatting sqref="FV20">
    <cfRule type="cellIs" dxfId="382" priority="382" operator="notEqual">
      <formula>""</formula>
    </cfRule>
  </conditionalFormatting>
  <conditionalFormatting sqref="AB13:BE19">
    <cfRule type="cellIs" dxfId="381" priority="54" operator="equal">
      <formula>1</formula>
    </cfRule>
  </conditionalFormatting>
  <conditionalFormatting sqref="AB20:FU20">
    <cfRule type="cellIs" dxfId="380" priority="70" operator="notEqual">
      <formula>""</formula>
    </cfRule>
  </conditionalFormatting>
  <conditionalFormatting sqref="H30:K30">
    <cfRule type="cellIs" dxfId="379" priority="380" operator="greaterThan">
      <formula>135</formula>
    </cfRule>
    <cfRule type="cellIs" dxfId="378" priority="381" operator="lessThan">
      <formula>90</formula>
    </cfRule>
  </conditionalFormatting>
  <conditionalFormatting sqref="H31:K31">
    <cfRule type="cellIs" dxfId="377" priority="378" operator="greaterThan">
      <formula>85</formula>
    </cfRule>
    <cfRule type="cellIs" dxfId="376" priority="379" operator="lessThan">
      <formula>50</formula>
    </cfRule>
  </conditionalFormatting>
  <conditionalFormatting sqref="H32:K32">
    <cfRule type="cellIs" dxfId="375" priority="377" operator="greaterThan">
      <formula>110</formula>
    </cfRule>
  </conditionalFormatting>
  <conditionalFormatting sqref="H33:K33">
    <cfRule type="cellIs" dxfId="374" priority="376" operator="equal">
      <formula>1</formula>
    </cfRule>
  </conditionalFormatting>
  <conditionalFormatting sqref="BP30:BS30">
    <cfRule type="cellIs" dxfId="373" priority="374" operator="greaterThan">
      <formula>135</formula>
    </cfRule>
    <cfRule type="cellIs" dxfId="372" priority="375" operator="lessThan">
      <formula>90</formula>
    </cfRule>
  </conditionalFormatting>
  <conditionalFormatting sqref="BP31:BS31">
    <cfRule type="cellIs" dxfId="371" priority="372" operator="greaterThan">
      <formula>85</formula>
    </cfRule>
    <cfRule type="cellIs" dxfId="370" priority="373" operator="lessThan">
      <formula>50</formula>
    </cfRule>
  </conditionalFormatting>
  <conditionalFormatting sqref="BP32:BS32">
    <cfRule type="cellIs" dxfId="369" priority="371" operator="greaterThan">
      <formula>110</formula>
    </cfRule>
  </conditionalFormatting>
  <conditionalFormatting sqref="BP33:BS33">
    <cfRule type="cellIs" dxfId="368" priority="370" operator="equal">
      <formula>1</formula>
    </cfRule>
  </conditionalFormatting>
  <conditionalFormatting sqref="BZ30:CC30 CJ30:CM30 CT30:CW30">
    <cfRule type="cellIs" dxfId="367" priority="368" operator="greaterThan">
      <formula>135</formula>
    </cfRule>
    <cfRule type="cellIs" dxfId="366" priority="369" operator="lessThan">
      <formula>90</formula>
    </cfRule>
  </conditionalFormatting>
  <conditionalFormatting sqref="BZ31:CC31 CJ31:CM31 CT31:CW31">
    <cfRule type="cellIs" dxfId="365" priority="366" operator="greaterThan">
      <formula>85</formula>
    </cfRule>
    <cfRule type="cellIs" dxfId="364" priority="367" operator="lessThan">
      <formula>50</formula>
    </cfRule>
  </conditionalFormatting>
  <conditionalFormatting sqref="BZ32:CC32 CJ32:CM32 CT32:CW32">
    <cfRule type="cellIs" dxfId="363" priority="365" operator="greaterThan">
      <formula>110</formula>
    </cfRule>
  </conditionalFormatting>
  <conditionalFormatting sqref="BZ33:CC33 CJ33:CM33 CT33:CW33">
    <cfRule type="cellIs" dxfId="362" priority="364" operator="equal">
      <formula>1</formula>
    </cfRule>
  </conditionalFormatting>
  <conditionalFormatting sqref="DD30:DG30">
    <cfRule type="cellIs" dxfId="361" priority="362" operator="greaterThan">
      <formula>135</formula>
    </cfRule>
    <cfRule type="cellIs" dxfId="360" priority="363" operator="lessThan">
      <formula>90</formula>
    </cfRule>
  </conditionalFormatting>
  <conditionalFormatting sqref="DD31:DG31">
    <cfRule type="cellIs" dxfId="359" priority="360" operator="greaterThan">
      <formula>85</formula>
    </cfRule>
    <cfRule type="cellIs" dxfId="358" priority="361" operator="lessThan">
      <formula>50</formula>
    </cfRule>
  </conditionalFormatting>
  <conditionalFormatting sqref="DD32:DG32">
    <cfRule type="cellIs" dxfId="357" priority="359" operator="greaterThan">
      <formula>110</formula>
    </cfRule>
  </conditionalFormatting>
  <conditionalFormatting sqref="DD33:DG33">
    <cfRule type="cellIs" dxfId="356" priority="358" operator="equal">
      <formula>1</formula>
    </cfRule>
  </conditionalFormatting>
  <conditionalFormatting sqref="DN30:DQ30">
    <cfRule type="cellIs" dxfId="355" priority="356" operator="greaterThan">
      <formula>135</formula>
    </cfRule>
    <cfRule type="cellIs" dxfId="354" priority="357" operator="lessThan">
      <formula>90</formula>
    </cfRule>
  </conditionalFormatting>
  <conditionalFormatting sqref="DN31:DQ31">
    <cfRule type="cellIs" dxfId="353" priority="354" operator="greaterThan">
      <formula>85</formula>
    </cfRule>
    <cfRule type="cellIs" dxfId="352" priority="355" operator="lessThan">
      <formula>50</formula>
    </cfRule>
  </conditionalFormatting>
  <conditionalFormatting sqref="DN32:DQ32">
    <cfRule type="cellIs" dxfId="351" priority="353" operator="greaterThan">
      <formula>110</formula>
    </cfRule>
  </conditionalFormatting>
  <conditionalFormatting sqref="DN33:DQ33">
    <cfRule type="cellIs" dxfId="350" priority="352" operator="equal">
      <formula>1</formula>
    </cfRule>
  </conditionalFormatting>
  <conditionalFormatting sqref="DX30:EA30 EH30:EK30 ER30:EU30">
    <cfRule type="cellIs" dxfId="349" priority="350" operator="greaterThan">
      <formula>135</formula>
    </cfRule>
    <cfRule type="cellIs" dxfId="348" priority="351" operator="lessThan">
      <formula>90</formula>
    </cfRule>
  </conditionalFormatting>
  <conditionalFormatting sqref="DX31:EA31 EH31:EK31 ER31:EU31">
    <cfRule type="cellIs" dxfId="347" priority="348" operator="greaterThan">
      <formula>85</formula>
    </cfRule>
    <cfRule type="cellIs" dxfId="346" priority="349" operator="lessThan">
      <formula>50</formula>
    </cfRule>
  </conditionalFormatting>
  <conditionalFormatting sqref="DX32:EA32 EH32:EK32 ER32:EU32">
    <cfRule type="cellIs" dxfId="345" priority="347" operator="greaterThan">
      <formula>110</formula>
    </cfRule>
  </conditionalFormatting>
  <conditionalFormatting sqref="DX33:EA33 EH33:EK33 ER33:EU33">
    <cfRule type="cellIs" dxfId="344" priority="346" operator="equal">
      <formula>1</formula>
    </cfRule>
  </conditionalFormatting>
  <conditionalFormatting sqref="FB30:FE30">
    <cfRule type="cellIs" dxfId="343" priority="344" operator="greaterThan">
      <formula>135</formula>
    </cfRule>
    <cfRule type="cellIs" dxfId="342" priority="345" operator="lessThan">
      <formula>90</formula>
    </cfRule>
  </conditionalFormatting>
  <conditionalFormatting sqref="FB31:FE31">
    <cfRule type="cellIs" dxfId="341" priority="342" operator="greaterThan">
      <formula>85</formula>
    </cfRule>
    <cfRule type="cellIs" dxfId="340" priority="343" operator="lessThan">
      <formula>50</formula>
    </cfRule>
  </conditionalFormatting>
  <conditionalFormatting sqref="FB32:FE32">
    <cfRule type="cellIs" dxfId="339" priority="341" operator="greaterThan">
      <formula>110</formula>
    </cfRule>
  </conditionalFormatting>
  <conditionalFormatting sqref="FB33:FE33">
    <cfRule type="cellIs" dxfId="338" priority="340" operator="equal">
      <formula>1</formula>
    </cfRule>
  </conditionalFormatting>
  <conditionalFormatting sqref="FL30:FO30">
    <cfRule type="cellIs" dxfId="337" priority="338" operator="greaterThan">
      <formula>135</formula>
    </cfRule>
    <cfRule type="cellIs" dxfId="336" priority="339" operator="lessThan">
      <formula>90</formula>
    </cfRule>
  </conditionalFormatting>
  <conditionalFormatting sqref="FL31:FO31">
    <cfRule type="cellIs" dxfId="335" priority="336" operator="greaterThan">
      <formula>85</formula>
    </cfRule>
    <cfRule type="cellIs" dxfId="334" priority="337" operator="lessThan">
      <formula>50</formula>
    </cfRule>
  </conditionalFormatting>
  <conditionalFormatting sqref="FL32:FO32">
    <cfRule type="cellIs" dxfId="333" priority="335" operator="greaterThan">
      <formula>110</formula>
    </cfRule>
  </conditionalFormatting>
  <conditionalFormatting sqref="FL33:FO33">
    <cfRule type="cellIs" dxfId="332" priority="334" operator="equal">
      <formula>1</formula>
    </cfRule>
  </conditionalFormatting>
  <conditionalFormatting sqref="GJ32 GO32">
    <cfRule type="cellIs" dxfId="331" priority="333" operator="greaterThan">
      <formula>110</formula>
    </cfRule>
  </conditionalFormatting>
  <conditionalFormatting sqref="GJ33 GO33">
    <cfRule type="cellIs" dxfId="330" priority="332" operator="equal">
      <formula>1</formula>
    </cfRule>
  </conditionalFormatting>
  <conditionalFormatting sqref="BH4:BK4">
    <cfRule type="cellIs" dxfId="329" priority="330" operator="greaterThan">
      <formula>135</formula>
    </cfRule>
    <cfRule type="cellIs" dxfId="328" priority="331" operator="lessThan">
      <formula>90</formula>
    </cfRule>
  </conditionalFormatting>
  <conditionalFormatting sqref="BH5:BK5">
    <cfRule type="cellIs" dxfId="327" priority="328" operator="greaterThan">
      <formula>85</formula>
    </cfRule>
    <cfRule type="cellIs" dxfId="326" priority="329" operator="lessThan">
      <formula>50</formula>
    </cfRule>
  </conditionalFormatting>
  <conditionalFormatting sqref="BH6:BK6">
    <cfRule type="cellIs" dxfId="325" priority="327" operator="greaterThan">
      <formula>110</formula>
    </cfRule>
  </conditionalFormatting>
  <conditionalFormatting sqref="BL4:BO4">
    <cfRule type="cellIs" dxfId="324" priority="325" operator="greaterThan">
      <formula>135</formula>
    </cfRule>
    <cfRule type="cellIs" dxfId="323" priority="326" operator="lessThan">
      <formula>90</formula>
    </cfRule>
  </conditionalFormatting>
  <conditionalFormatting sqref="BL5:BO5">
    <cfRule type="cellIs" dxfId="322" priority="323" operator="greaterThan">
      <formula>85</formula>
    </cfRule>
    <cfRule type="cellIs" dxfId="321" priority="324" operator="lessThan">
      <formula>50</formula>
    </cfRule>
  </conditionalFormatting>
  <conditionalFormatting sqref="BL6:BO6">
    <cfRule type="cellIs" dxfId="320" priority="322" operator="greaterThan">
      <formula>110</formula>
    </cfRule>
  </conditionalFormatting>
  <conditionalFormatting sqref="BP4:BS4">
    <cfRule type="cellIs" dxfId="319" priority="320" operator="greaterThan">
      <formula>135</formula>
    </cfRule>
    <cfRule type="cellIs" dxfId="318" priority="321" operator="lessThan">
      <formula>90</formula>
    </cfRule>
  </conditionalFormatting>
  <conditionalFormatting sqref="BP5:BS5">
    <cfRule type="cellIs" dxfId="317" priority="318" operator="greaterThan">
      <formula>85</formula>
    </cfRule>
    <cfRule type="cellIs" dxfId="316" priority="319" operator="lessThan">
      <formula>50</formula>
    </cfRule>
  </conditionalFormatting>
  <conditionalFormatting sqref="BP6:BS6">
    <cfRule type="cellIs" dxfId="315" priority="317" operator="greaterThan">
      <formula>110</formula>
    </cfRule>
  </conditionalFormatting>
  <conditionalFormatting sqref="BX4:CA4">
    <cfRule type="cellIs" dxfId="314" priority="314" operator="greaterThan">
      <formula>135</formula>
    </cfRule>
    <cfRule type="cellIs" dxfId="313" priority="315" operator="lessThan">
      <formula>90</formula>
    </cfRule>
  </conditionalFormatting>
  <conditionalFormatting sqref="BX5:CA5">
    <cfRule type="cellIs" dxfId="312" priority="312" operator="greaterThan">
      <formula>85</formula>
    </cfRule>
    <cfRule type="cellIs" dxfId="311" priority="313" operator="lessThan">
      <formula>50</formula>
    </cfRule>
  </conditionalFormatting>
  <conditionalFormatting sqref="BX6:CA6">
    <cfRule type="cellIs" dxfId="310" priority="311" operator="greaterThan">
      <formula>110</formula>
    </cfRule>
  </conditionalFormatting>
  <conditionalFormatting sqref="BH7:BS7">
    <cfRule type="cellIs" dxfId="309" priority="316" operator="equal">
      <formula>1</formula>
    </cfRule>
  </conditionalFormatting>
  <conditionalFormatting sqref="CB4:CE4">
    <cfRule type="cellIs" dxfId="308" priority="309" operator="greaterThan">
      <formula>135</formula>
    </cfRule>
    <cfRule type="cellIs" dxfId="307" priority="310" operator="lessThan">
      <formula>90</formula>
    </cfRule>
  </conditionalFormatting>
  <conditionalFormatting sqref="CB5:CE5">
    <cfRule type="cellIs" dxfId="306" priority="307" operator="greaterThan">
      <formula>85</formula>
    </cfRule>
    <cfRule type="cellIs" dxfId="305" priority="308" operator="lessThan">
      <formula>50</formula>
    </cfRule>
  </conditionalFormatting>
  <conditionalFormatting sqref="CB6:CE6">
    <cfRule type="cellIs" dxfId="304" priority="306" operator="greaterThan">
      <formula>110</formula>
    </cfRule>
  </conditionalFormatting>
  <conditionalFormatting sqref="CF4:CI4">
    <cfRule type="cellIs" dxfId="303" priority="304" operator="greaterThan">
      <formula>135</formula>
    </cfRule>
    <cfRule type="cellIs" dxfId="302" priority="305" operator="lessThan">
      <formula>90</formula>
    </cfRule>
  </conditionalFormatting>
  <conditionalFormatting sqref="CF5:CI5">
    <cfRule type="cellIs" dxfId="301" priority="302" operator="greaterThan">
      <formula>85</formula>
    </cfRule>
    <cfRule type="cellIs" dxfId="300" priority="303" operator="lessThan">
      <formula>50</formula>
    </cfRule>
  </conditionalFormatting>
  <conditionalFormatting sqref="CF6:CI6">
    <cfRule type="cellIs" dxfId="299" priority="301" operator="greaterThan">
      <formula>110</formula>
    </cfRule>
  </conditionalFormatting>
  <conditionalFormatting sqref="BX7:CI7">
    <cfRule type="cellIs" dxfId="298" priority="300" operator="equal">
      <formula>1</formula>
    </cfRule>
  </conditionalFormatting>
  <conditionalFormatting sqref="BD29:BI29">
    <cfRule type="expression" dxfId="297" priority="299" stopIfTrue="1">
      <formula>"bf28&lt;&gt;"""""</formula>
    </cfRule>
  </conditionalFormatting>
  <conditionalFormatting sqref="GF33:GI33">
    <cfRule type="cellIs" dxfId="296" priority="268" operator="equal">
      <formula>1</formula>
    </cfRule>
  </conditionalFormatting>
  <conditionalFormatting sqref="BF30:BI30">
    <cfRule type="cellIs" dxfId="295" priority="297" operator="greaterThan">
      <formula>135</formula>
    </cfRule>
    <cfRule type="cellIs" dxfId="294" priority="298" operator="lessThan">
      <formula>90</formula>
    </cfRule>
  </conditionalFormatting>
  <conditionalFormatting sqref="BF31:BI31">
    <cfRule type="cellIs" dxfId="293" priority="295" operator="greaterThan">
      <formula>85</formula>
    </cfRule>
    <cfRule type="cellIs" dxfId="292" priority="296" operator="lessThan">
      <formula>50</formula>
    </cfRule>
  </conditionalFormatting>
  <conditionalFormatting sqref="BF32:BI32">
    <cfRule type="cellIs" dxfId="291" priority="294" operator="greaterThan">
      <formula>110</formula>
    </cfRule>
  </conditionalFormatting>
  <conditionalFormatting sqref="BF33:BI33">
    <cfRule type="cellIs" dxfId="290" priority="293" operator="equal">
      <formula>1</formula>
    </cfRule>
  </conditionalFormatting>
  <conditionalFormatting sqref="BN29:BS29">
    <cfRule type="expression" dxfId="289" priority="292" stopIfTrue="1">
      <formula>"bf28&lt;&gt;"""""</formula>
    </cfRule>
  </conditionalFormatting>
  <conditionalFormatting sqref="BX29:CC29">
    <cfRule type="expression" dxfId="288" priority="291" stopIfTrue="1">
      <formula>"bf28&lt;&gt;"""""</formula>
    </cfRule>
  </conditionalFormatting>
  <conditionalFormatting sqref="CH29:CM29">
    <cfRule type="expression" dxfId="287" priority="290" stopIfTrue="1">
      <formula>"bf28&lt;&gt;"""""</formula>
    </cfRule>
  </conditionalFormatting>
  <conditionalFormatting sqref="CR29:CW29">
    <cfRule type="expression" dxfId="286" priority="289" stopIfTrue="1">
      <formula>"bf28&lt;&gt;"""""</formula>
    </cfRule>
  </conditionalFormatting>
  <conditionalFormatting sqref="DB29:DG29">
    <cfRule type="expression" dxfId="285" priority="288" stopIfTrue="1">
      <formula>"bf28&lt;&gt;"""""</formula>
    </cfRule>
  </conditionalFormatting>
  <conditionalFormatting sqref="DL29:DQ29">
    <cfRule type="expression" dxfId="284" priority="287" stopIfTrue="1">
      <formula>"bf28&lt;&gt;"""""</formula>
    </cfRule>
  </conditionalFormatting>
  <conditionalFormatting sqref="DV29:EA29">
    <cfRule type="expression" dxfId="283" priority="286" stopIfTrue="1">
      <formula>"bf28&lt;&gt;"""""</formula>
    </cfRule>
  </conditionalFormatting>
  <conditionalFormatting sqref="EF29:EK29">
    <cfRule type="expression" dxfId="282" priority="285" stopIfTrue="1">
      <formula>"bf28&lt;&gt;"""""</formula>
    </cfRule>
  </conditionalFormatting>
  <conditionalFormatting sqref="EP29:EU29">
    <cfRule type="expression" dxfId="281" priority="284" stopIfTrue="1">
      <formula>"bf28&lt;&gt;"""""</formula>
    </cfRule>
  </conditionalFormatting>
  <conditionalFormatting sqref="EZ29:FE29">
    <cfRule type="expression" dxfId="280" priority="283" stopIfTrue="1">
      <formula>"bf28&lt;&gt;"""""</formula>
    </cfRule>
  </conditionalFormatting>
  <conditionalFormatting sqref="FJ29:FO29">
    <cfRule type="expression" dxfId="279" priority="282" stopIfTrue="1">
      <formula>"bf28&lt;&gt;"""""</formula>
    </cfRule>
  </conditionalFormatting>
  <conditionalFormatting sqref="FT29:FY29">
    <cfRule type="expression" dxfId="278" priority="281" stopIfTrue="1">
      <formula>"bf28&lt;&gt;"""""</formula>
    </cfRule>
  </conditionalFormatting>
  <conditionalFormatting sqref="GD29:GI29">
    <cfRule type="expression" dxfId="277" priority="280" stopIfTrue="1">
      <formula>"bf28&lt;&gt;"""""</formula>
    </cfRule>
  </conditionalFormatting>
  <conditionalFormatting sqref="FV30:FY30">
    <cfRule type="cellIs" dxfId="276" priority="278" operator="greaterThan">
      <formula>135</formula>
    </cfRule>
    <cfRule type="cellIs" dxfId="275" priority="279" operator="lessThan">
      <formula>90</formula>
    </cfRule>
  </conditionalFormatting>
  <conditionalFormatting sqref="FV31:FY31">
    <cfRule type="cellIs" dxfId="274" priority="276" operator="greaterThan">
      <formula>85</formula>
    </cfRule>
    <cfRule type="cellIs" dxfId="273" priority="277" operator="lessThan">
      <formula>50</formula>
    </cfRule>
  </conditionalFormatting>
  <conditionalFormatting sqref="FV32:FY32">
    <cfRule type="cellIs" dxfId="272" priority="275" operator="greaterThan">
      <formula>110</formula>
    </cfRule>
  </conditionalFormatting>
  <conditionalFormatting sqref="FV33:FY33">
    <cfRule type="cellIs" dxfId="271" priority="274" operator="equal">
      <formula>1</formula>
    </cfRule>
  </conditionalFormatting>
  <conditionalFormatting sqref="GF30:GI30">
    <cfRule type="cellIs" dxfId="270" priority="272" operator="greaterThan">
      <formula>135</formula>
    </cfRule>
    <cfRule type="cellIs" dxfId="269" priority="273" operator="lessThan">
      <formula>90</formula>
    </cfRule>
  </conditionalFormatting>
  <conditionalFormatting sqref="GF31:GI31">
    <cfRule type="cellIs" dxfId="268" priority="270" operator="greaterThan">
      <formula>85</formula>
    </cfRule>
    <cfRule type="cellIs" dxfId="267" priority="271" operator="lessThan">
      <formula>50</formula>
    </cfRule>
  </conditionalFormatting>
  <conditionalFormatting sqref="GF32:GI32">
    <cfRule type="cellIs" dxfId="266" priority="269" operator="greaterThan">
      <formula>110</formula>
    </cfRule>
  </conditionalFormatting>
  <conditionalFormatting sqref="H47:AA53">
    <cfRule type="cellIs" dxfId="265" priority="267" operator="equal">
      <formula>1</formula>
    </cfRule>
  </conditionalFormatting>
  <conditionalFormatting sqref="H54:AA54">
    <cfRule type="cellIs" dxfId="264" priority="266" operator="notEqual">
      <formula>""</formula>
    </cfRule>
  </conditionalFormatting>
  <conditionalFormatting sqref="FW54:GE54">
    <cfRule type="cellIs" dxfId="263" priority="265" operator="notEqual">
      <formula>""</formula>
    </cfRule>
  </conditionalFormatting>
  <conditionalFormatting sqref="FV54">
    <cfRule type="cellIs" dxfId="262" priority="262" operator="notEqual">
      <formula>""</formula>
    </cfRule>
  </conditionalFormatting>
  <conditionalFormatting sqref="AB47:AU53">
    <cfRule type="cellIs" dxfId="261" priority="264" operator="equal">
      <formula>1</formula>
    </cfRule>
  </conditionalFormatting>
  <conditionalFormatting sqref="AB54:FU54">
    <cfRule type="cellIs" dxfId="260" priority="263" operator="notEqual">
      <formula>""</formula>
    </cfRule>
  </conditionalFormatting>
  <conditionalFormatting sqref="H64:K64">
    <cfRule type="cellIs" dxfId="259" priority="260" operator="greaterThan">
      <formula>135</formula>
    </cfRule>
    <cfRule type="cellIs" dxfId="258" priority="261" operator="lessThan">
      <formula>90</formula>
    </cfRule>
  </conditionalFormatting>
  <conditionalFormatting sqref="H65:K65">
    <cfRule type="cellIs" dxfId="257" priority="258" operator="greaterThan">
      <formula>85</formula>
    </cfRule>
    <cfRule type="cellIs" dxfId="256" priority="259" operator="lessThan">
      <formula>50</formula>
    </cfRule>
  </conditionalFormatting>
  <conditionalFormatting sqref="H66:K66">
    <cfRule type="cellIs" dxfId="255" priority="257" operator="greaterThan">
      <formula>110</formula>
    </cfRule>
  </conditionalFormatting>
  <conditionalFormatting sqref="H67:K67">
    <cfRule type="cellIs" dxfId="254" priority="256" operator="equal">
      <formula>1</formula>
    </cfRule>
  </conditionalFormatting>
  <conditionalFormatting sqref="BP64:BS64">
    <cfRule type="cellIs" dxfId="253" priority="254" operator="greaterThan">
      <formula>135</formula>
    </cfRule>
    <cfRule type="cellIs" dxfId="252" priority="255" operator="lessThan">
      <formula>90</formula>
    </cfRule>
  </conditionalFormatting>
  <conditionalFormatting sqref="BP65:BS65">
    <cfRule type="cellIs" dxfId="251" priority="252" operator="greaterThan">
      <formula>85</formula>
    </cfRule>
    <cfRule type="cellIs" dxfId="250" priority="253" operator="lessThan">
      <formula>50</formula>
    </cfRule>
  </conditionalFormatting>
  <conditionalFormatting sqref="BP66:BS66">
    <cfRule type="cellIs" dxfId="249" priority="251" operator="greaterThan">
      <formula>110</formula>
    </cfRule>
  </conditionalFormatting>
  <conditionalFormatting sqref="BP67:BS67">
    <cfRule type="cellIs" dxfId="248" priority="250" operator="equal">
      <formula>1</formula>
    </cfRule>
  </conditionalFormatting>
  <conditionalFormatting sqref="BZ64:CC64 CJ64:CM64 CT64:CW64">
    <cfRule type="cellIs" dxfId="247" priority="248" operator="greaterThan">
      <formula>135</formula>
    </cfRule>
    <cfRule type="cellIs" dxfId="246" priority="249" operator="lessThan">
      <formula>90</formula>
    </cfRule>
  </conditionalFormatting>
  <conditionalFormatting sqref="BZ65:CC65 CJ65:CM65 CT65:CW65">
    <cfRule type="cellIs" dxfId="245" priority="246" operator="greaterThan">
      <formula>85</formula>
    </cfRule>
    <cfRule type="cellIs" dxfId="244" priority="247" operator="lessThan">
      <formula>50</formula>
    </cfRule>
  </conditionalFormatting>
  <conditionalFormatting sqref="BZ66:CC66 CJ66:CM66 CT66:CW66">
    <cfRule type="cellIs" dxfId="243" priority="245" operator="greaterThan">
      <formula>110</formula>
    </cfRule>
  </conditionalFormatting>
  <conditionalFormatting sqref="BZ67:CC67 CJ67:CM67 CT67:CW67">
    <cfRule type="cellIs" dxfId="242" priority="244" operator="equal">
      <formula>1</formula>
    </cfRule>
  </conditionalFormatting>
  <conditionalFormatting sqref="DD64:DG64">
    <cfRule type="cellIs" dxfId="241" priority="242" operator="greaterThan">
      <formula>135</formula>
    </cfRule>
    <cfRule type="cellIs" dxfId="240" priority="243" operator="lessThan">
      <formula>90</formula>
    </cfRule>
  </conditionalFormatting>
  <conditionalFormatting sqref="DD65:DG65">
    <cfRule type="cellIs" dxfId="239" priority="240" operator="greaterThan">
      <formula>85</formula>
    </cfRule>
    <cfRule type="cellIs" dxfId="238" priority="241" operator="lessThan">
      <formula>50</formula>
    </cfRule>
  </conditionalFormatting>
  <conditionalFormatting sqref="DD66:DG66">
    <cfRule type="cellIs" dxfId="237" priority="239" operator="greaterThan">
      <formula>110</formula>
    </cfRule>
  </conditionalFormatting>
  <conditionalFormatting sqref="DD67:DG67">
    <cfRule type="cellIs" dxfId="236" priority="238" operator="equal">
      <formula>1</formula>
    </cfRule>
  </conditionalFormatting>
  <conditionalFormatting sqref="DN64:DQ64">
    <cfRule type="cellIs" dxfId="235" priority="236" operator="greaterThan">
      <formula>135</formula>
    </cfRule>
    <cfRule type="cellIs" dxfId="234" priority="237" operator="lessThan">
      <formula>90</formula>
    </cfRule>
  </conditionalFormatting>
  <conditionalFormatting sqref="DN65:DQ65">
    <cfRule type="cellIs" dxfId="233" priority="234" operator="greaterThan">
      <formula>85</formula>
    </cfRule>
    <cfRule type="cellIs" dxfId="232" priority="235" operator="lessThan">
      <formula>50</formula>
    </cfRule>
  </conditionalFormatting>
  <conditionalFormatting sqref="DN66:DQ66">
    <cfRule type="cellIs" dxfId="231" priority="233" operator="greaterThan">
      <formula>110</formula>
    </cfRule>
  </conditionalFormatting>
  <conditionalFormatting sqref="DN67:DQ67">
    <cfRule type="cellIs" dxfId="230" priority="232" operator="equal">
      <formula>1</formula>
    </cfRule>
  </conditionalFormatting>
  <conditionalFormatting sqref="DX64:EA64 EH64:EK64 ER64:EU64">
    <cfRule type="cellIs" dxfId="229" priority="230" operator="greaterThan">
      <formula>135</formula>
    </cfRule>
    <cfRule type="cellIs" dxfId="228" priority="231" operator="lessThan">
      <formula>90</formula>
    </cfRule>
  </conditionalFormatting>
  <conditionalFormatting sqref="DX65:EA65 EH65:EK65 ER65:EU65">
    <cfRule type="cellIs" dxfId="227" priority="228" operator="greaterThan">
      <formula>85</formula>
    </cfRule>
    <cfRule type="cellIs" dxfId="226" priority="229" operator="lessThan">
      <formula>50</formula>
    </cfRule>
  </conditionalFormatting>
  <conditionalFormatting sqref="DX66:EA66 EH66:EK66 ER66:EU66">
    <cfRule type="cellIs" dxfId="225" priority="227" operator="greaterThan">
      <formula>110</formula>
    </cfRule>
  </conditionalFormatting>
  <conditionalFormatting sqref="DX67:EA67 EH67:EK67 ER67:EU67">
    <cfRule type="cellIs" dxfId="224" priority="226" operator="equal">
      <formula>1</formula>
    </cfRule>
  </conditionalFormatting>
  <conditionalFormatting sqref="FB64:FE64">
    <cfRule type="cellIs" dxfId="223" priority="224" operator="greaterThan">
      <formula>135</formula>
    </cfRule>
    <cfRule type="cellIs" dxfId="222" priority="225" operator="lessThan">
      <formula>90</formula>
    </cfRule>
  </conditionalFormatting>
  <conditionalFormatting sqref="FB65:FE65">
    <cfRule type="cellIs" dxfId="221" priority="222" operator="greaterThan">
      <formula>85</formula>
    </cfRule>
    <cfRule type="cellIs" dxfId="220" priority="223" operator="lessThan">
      <formula>50</formula>
    </cfRule>
  </conditionalFormatting>
  <conditionalFormatting sqref="FB66:FE66">
    <cfRule type="cellIs" dxfId="219" priority="221" operator="greaterThan">
      <formula>110</formula>
    </cfRule>
  </conditionalFormatting>
  <conditionalFormatting sqref="FB67:FE67">
    <cfRule type="cellIs" dxfId="218" priority="220" operator="equal">
      <formula>1</formula>
    </cfRule>
  </conditionalFormatting>
  <conditionalFormatting sqref="FL64:FO64">
    <cfRule type="cellIs" dxfId="217" priority="218" operator="greaterThan">
      <formula>135</formula>
    </cfRule>
    <cfRule type="cellIs" dxfId="216" priority="219" operator="lessThan">
      <formula>90</formula>
    </cfRule>
  </conditionalFormatting>
  <conditionalFormatting sqref="FL65:FO65">
    <cfRule type="cellIs" dxfId="215" priority="216" operator="greaterThan">
      <formula>85</formula>
    </cfRule>
    <cfRule type="cellIs" dxfId="214" priority="217" operator="lessThan">
      <formula>50</formula>
    </cfRule>
  </conditionalFormatting>
  <conditionalFormatting sqref="FL66:FO66">
    <cfRule type="cellIs" dxfId="213" priority="215" operator="greaterThan">
      <formula>110</formula>
    </cfRule>
  </conditionalFormatting>
  <conditionalFormatting sqref="FL67:FO67">
    <cfRule type="cellIs" dxfId="212" priority="214" operator="equal">
      <formula>1</formula>
    </cfRule>
  </conditionalFormatting>
  <conditionalFormatting sqref="GJ66 GO66">
    <cfRule type="cellIs" dxfId="211" priority="213" operator="greaterThan">
      <formula>110</formula>
    </cfRule>
  </conditionalFormatting>
  <conditionalFormatting sqref="GJ67 GO67">
    <cfRule type="cellIs" dxfId="210" priority="212" operator="equal">
      <formula>1</formula>
    </cfRule>
  </conditionalFormatting>
  <conditionalFormatting sqref="BH38:BK38">
    <cfRule type="cellIs" dxfId="209" priority="210" operator="greaterThan">
      <formula>135</formula>
    </cfRule>
    <cfRule type="cellIs" dxfId="208" priority="211" operator="lessThan">
      <formula>90</formula>
    </cfRule>
  </conditionalFormatting>
  <conditionalFormatting sqref="BH39:BK39">
    <cfRule type="cellIs" dxfId="207" priority="208" operator="greaterThan">
      <formula>85</formula>
    </cfRule>
    <cfRule type="cellIs" dxfId="206" priority="209" operator="lessThan">
      <formula>50</formula>
    </cfRule>
  </conditionalFormatting>
  <conditionalFormatting sqref="BH40:BK40">
    <cfRule type="cellIs" dxfId="205" priority="207" operator="greaterThan">
      <formula>110</formula>
    </cfRule>
  </conditionalFormatting>
  <conditionalFormatting sqref="BL38:BO38">
    <cfRule type="cellIs" dxfId="204" priority="205" operator="greaterThan">
      <formula>135</formula>
    </cfRule>
    <cfRule type="cellIs" dxfId="203" priority="206" operator="lessThan">
      <formula>90</formula>
    </cfRule>
  </conditionalFormatting>
  <conditionalFormatting sqref="BL39:BO39">
    <cfRule type="cellIs" dxfId="202" priority="203" operator="greaterThan">
      <formula>85</formula>
    </cfRule>
    <cfRule type="cellIs" dxfId="201" priority="204" operator="lessThan">
      <formula>50</formula>
    </cfRule>
  </conditionalFormatting>
  <conditionalFormatting sqref="BL40:BO40">
    <cfRule type="cellIs" dxfId="200" priority="202" operator="greaterThan">
      <formula>110</formula>
    </cfRule>
  </conditionalFormatting>
  <conditionalFormatting sqref="BP38:BS38">
    <cfRule type="cellIs" dxfId="199" priority="200" operator="greaterThan">
      <formula>135</formula>
    </cfRule>
    <cfRule type="cellIs" dxfId="198" priority="201" operator="lessThan">
      <formula>90</formula>
    </cfRule>
  </conditionalFormatting>
  <conditionalFormatting sqref="BP39:BS39">
    <cfRule type="cellIs" dxfId="197" priority="198" operator="greaterThan">
      <formula>85</formula>
    </cfRule>
    <cfRule type="cellIs" dxfId="196" priority="199" operator="lessThan">
      <formula>50</formula>
    </cfRule>
  </conditionalFormatting>
  <conditionalFormatting sqref="BP40:BS40">
    <cfRule type="cellIs" dxfId="195" priority="197" operator="greaterThan">
      <formula>110</formula>
    </cfRule>
  </conditionalFormatting>
  <conditionalFormatting sqref="BT38:BW38">
    <cfRule type="cellIs" dxfId="194" priority="195" operator="greaterThan">
      <formula>135</formula>
    </cfRule>
    <cfRule type="cellIs" dxfId="193" priority="196" operator="lessThan">
      <formula>90</formula>
    </cfRule>
  </conditionalFormatting>
  <conditionalFormatting sqref="BT39:BW39">
    <cfRule type="cellIs" dxfId="192" priority="193" operator="greaterThan">
      <formula>85</formula>
    </cfRule>
    <cfRule type="cellIs" dxfId="191" priority="194" operator="lessThan">
      <formula>50</formula>
    </cfRule>
  </conditionalFormatting>
  <conditionalFormatting sqref="BX38:CA38">
    <cfRule type="cellIs" dxfId="190" priority="189" operator="greaterThan">
      <formula>135</formula>
    </cfRule>
    <cfRule type="cellIs" dxfId="189" priority="190" operator="lessThan">
      <formula>90</formula>
    </cfRule>
  </conditionalFormatting>
  <conditionalFormatting sqref="BX39:CA39">
    <cfRule type="cellIs" dxfId="188" priority="187" operator="greaterThan">
      <formula>85</formula>
    </cfRule>
    <cfRule type="cellIs" dxfId="187" priority="188" operator="lessThan">
      <formula>50</formula>
    </cfRule>
  </conditionalFormatting>
  <conditionalFormatting sqref="BX40:CA40">
    <cfRule type="cellIs" dxfId="186" priority="186" operator="greaterThan">
      <formula>110</formula>
    </cfRule>
  </conditionalFormatting>
  <conditionalFormatting sqref="BT40:BW40">
    <cfRule type="cellIs" dxfId="185" priority="192" operator="greaterThan">
      <formula>110</formula>
    </cfRule>
  </conditionalFormatting>
  <conditionalFormatting sqref="BH41:BS41">
    <cfRule type="cellIs" dxfId="184" priority="191" operator="equal">
      <formula>1</formula>
    </cfRule>
  </conditionalFormatting>
  <conditionalFormatting sqref="CB38:CE38">
    <cfRule type="cellIs" dxfId="183" priority="184" operator="greaterThan">
      <formula>135</formula>
    </cfRule>
    <cfRule type="cellIs" dxfId="182" priority="185" operator="lessThan">
      <formula>90</formula>
    </cfRule>
  </conditionalFormatting>
  <conditionalFormatting sqref="CB39:CE39">
    <cfRule type="cellIs" dxfId="181" priority="182" operator="greaterThan">
      <formula>85</formula>
    </cfRule>
    <cfRule type="cellIs" dxfId="180" priority="183" operator="lessThan">
      <formula>50</formula>
    </cfRule>
  </conditionalFormatting>
  <conditionalFormatting sqref="CB40:CE40">
    <cfRule type="cellIs" dxfId="179" priority="181" operator="greaterThan">
      <formula>110</formula>
    </cfRule>
  </conditionalFormatting>
  <conditionalFormatting sqref="CF38:CI38">
    <cfRule type="cellIs" dxfId="178" priority="179" operator="greaterThan">
      <formula>135</formula>
    </cfRule>
    <cfRule type="cellIs" dxfId="177" priority="180" operator="lessThan">
      <formula>90</formula>
    </cfRule>
  </conditionalFormatting>
  <conditionalFormatting sqref="CF39:CI39">
    <cfRule type="cellIs" dxfId="176" priority="177" operator="greaterThan">
      <formula>85</formula>
    </cfRule>
    <cfRule type="cellIs" dxfId="175" priority="178" operator="lessThan">
      <formula>50</formula>
    </cfRule>
  </conditionalFormatting>
  <conditionalFormatting sqref="CF40:CI40">
    <cfRule type="cellIs" dxfId="174" priority="176" operator="greaterThan">
      <formula>110</formula>
    </cfRule>
  </conditionalFormatting>
  <conditionalFormatting sqref="BX41:CI41">
    <cfRule type="cellIs" dxfId="173" priority="175" operator="equal">
      <formula>1</formula>
    </cfRule>
  </conditionalFormatting>
  <conditionalFormatting sqref="BD63:BI63">
    <cfRule type="expression" dxfId="172" priority="174" stopIfTrue="1">
      <formula>"bf28&lt;&gt;"""""</formula>
    </cfRule>
  </conditionalFormatting>
  <conditionalFormatting sqref="GF67:GI67">
    <cfRule type="cellIs" dxfId="171" priority="143" operator="equal">
      <formula>1</formula>
    </cfRule>
  </conditionalFormatting>
  <conditionalFormatting sqref="BF64:BI64">
    <cfRule type="cellIs" dxfId="170" priority="172" operator="greaterThan">
      <formula>135</formula>
    </cfRule>
    <cfRule type="cellIs" dxfId="169" priority="173" operator="lessThan">
      <formula>90</formula>
    </cfRule>
  </conditionalFormatting>
  <conditionalFormatting sqref="BF65:BI65">
    <cfRule type="cellIs" dxfId="168" priority="170" operator="greaterThan">
      <formula>85</formula>
    </cfRule>
    <cfRule type="cellIs" dxfId="167" priority="171" operator="lessThan">
      <formula>50</formula>
    </cfRule>
  </conditionalFormatting>
  <conditionalFormatting sqref="BF66:BI66">
    <cfRule type="cellIs" dxfId="166" priority="169" operator="greaterThan">
      <formula>110</formula>
    </cfRule>
  </conditionalFormatting>
  <conditionalFormatting sqref="BF67:BI67">
    <cfRule type="cellIs" dxfId="165" priority="168" operator="equal">
      <formula>1</formula>
    </cfRule>
  </conditionalFormatting>
  <conditionalFormatting sqref="BN63:BS63">
    <cfRule type="expression" dxfId="164" priority="167" stopIfTrue="1">
      <formula>"bf28&lt;&gt;"""""</formula>
    </cfRule>
  </conditionalFormatting>
  <conditionalFormatting sqref="BX63:CC63">
    <cfRule type="expression" dxfId="163" priority="166" stopIfTrue="1">
      <formula>"bf28&lt;&gt;"""""</formula>
    </cfRule>
  </conditionalFormatting>
  <conditionalFormatting sqref="CH63:CM63">
    <cfRule type="expression" dxfId="162" priority="165" stopIfTrue="1">
      <formula>"bf28&lt;&gt;"""""</formula>
    </cfRule>
  </conditionalFormatting>
  <conditionalFormatting sqref="CR63:CW63">
    <cfRule type="expression" dxfId="161" priority="164" stopIfTrue="1">
      <formula>"bf28&lt;&gt;"""""</formula>
    </cfRule>
  </conditionalFormatting>
  <conditionalFormatting sqref="DB63:DG63">
    <cfRule type="expression" dxfId="160" priority="163" stopIfTrue="1">
      <formula>"bf28&lt;&gt;"""""</formula>
    </cfRule>
  </conditionalFormatting>
  <conditionalFormatting sqref="DL63:DQ63">
    <cfRule type="expression" dxfId="159" priority="162" stopIfTrue="1">
      <formula>"bf28&lt;&gt;"""""</formula>
    </cfRule>
  </conditionalFormatting>
  <conditionalFormatting sqref="DV63:EA63">
    <cfRule type="expression" dxfId="158" priority="161" stopIfTrue="1">
      <formula>"bf28&lt;&gt;"""""</formula>
    </cfRule>
  </conditionalFormatting>
  <conditionalFormatting sqref="EF63:EK63">
    <cfRule type="expression" dxfId="157" priority="160" stopIfTrue="1">
      <formula>"bf28&lt;&gt;"""""</formula>
    </cfRule>
  </conditionalFormatting>
  <conditionalFormatting sqref="EP63:EU63">
    <cfRule type="expression" dxfId="156" priority="159" stopIfTrue="1">
      <formula>"bf28&lt;&gt;"""""</formula>
    </cfRule>
  </conditionalFormatting>
  <conditionalFormatting sqref="EZ63:FE63">
    <cfRule type="expression" dxfId="155" priority="158" stopIfTrue="1">
      <formula>"bf28&lt;&gt;"""""</formula>
    </cfRule>
  </conditionalFormatting>
  <conditionalFormatting sqref="FJ63:FO63">
    <cfRule type="expression" dxfId="154" priority="157" stopIfTrue="1">
      <formula>"bf28&lt;&gt;"""""</formula>
    </cfRule>
  </conditionalFormatting>
  <conditionalFormatting sqref="FT63:FY63">
    <cfRule type="expression" dxfId="153" priority="156" stopIfTrue="1">
      <formula>"bf28&lt;&gt;"""""</formula>
    </cfRule>
  </conditionalFormatting>
  <conditionalFormatting sqref="GD63:GI63">
    <cfRule type="expression" dxfId="152" priority="155" stopIfTrue="1">
      <formula>"bf28&lt;&gt;"""""</formula>
    </cfRule>
  </conditionalFormatting>
  <conditionalFormatting sqref="FV64:FY64">
    <cfRule type="cellIs" dxfId="151" priority="153" operator="greaterThan">
      <formula>135</formula>
    </cfRule>
    <cfRule type="cellIs" dxfId="150" priority="154" operator="lessThan">
      <formula>90</formula>
    </cfRule>
  </conditionalFormatting>
  <conditionalFormatting sqref="FV65:FY65">
    <cfRule type="cellIs" dxfId="149" priority="151" operator="greaterThan">
      <formula>85</formula>
    </cfRule>
    <cfRule type="cellIs" dxfId="148" priority="152" operator="lessThan">
      <formula>50</formula>
    </cfRule>
  </conditionalFormatting>
  <conditionalFormatting sqref="FV66:FY66">
    <cfRule type="cellIs" dxfId="147" priority="150" operator="greaterThan">
      <formula>110</formula>
    </cfRule>
  </conditionalFormatting>
  <conditionalFormatting sqref="FV67:FY67">
    <cfRule type="cellIs" dxfId="146" priority="149" operator="equal">
      <formula>1</formula>
    </cfRule>
  </conditionalFormatting>
  <conditionalFormatting sqref="GF64:GI64">
    <cfRule type="cellIs" dxfId="145" priority="147" operator="greaterThan">
      <formula>135</formula>
    </cfRule>
    <cfRule type="cellIs" dxfId="144" priority="148" operator="lessThan">
      <formula>90</formula>
    </cfRule>
  </conditionalFormatting>
  <conditionalFormatting sqref="GF65:GI65">
    <cfRule type="cellIs" dxfId="143" priority="145" operator="greaterThan">
      <formula>85</formula>
    </cfRule>
    <cfRule type="cellIs" dxfId="142" priority="146" operator="lessThan">
      <formula>50</formula>
    </cfRule>
  </conditionalFormatting>
  <conditionalFormatting sqref="GF66:GI66">
    <cfRule type="cellIs" dxfId="141" priority="144" operator="greaterThan">
      <formula>110</formula>
    </cfRule>
  </conditionalFormatting>
  <conditionalFormatting sqref="CP38:CS38">
    <cfRule type="cellIs" dxfId="140" priority="141" operator="greaterThan">
      <formula>135</formula>
    </cfRule>
    <cfRule type="cellIs" dxfId="139" priority="142" operator="lessThan">
      <formula>90</formula>
    </cfRule>
  </conditionalFormatting>
  <conditionalFormatting sqref="CP39:CS39">
    <cfRule type="cellIs" dxfId="138" priority="139" operator="greaterThan">
      <formula>85</formula>
    </cfRule>
    <cfRule type="cellIs" dxfId="137" priority="140" operator="lessThan">
      <formula>50</formula>
    </cfRule>
  </conditionalFormatting>
  <conditionalFormatting sqref="CP40:CS40">
    <cfRule type="cellIs" dxfId="136" priority="138" operator="greaterThan">
      <formula>110</formula>
    </cfRule>
  </conditionalFormatting>
  <conditionalFormatting sqref="CP41:CS41">
    <cfRule type="cellIs" dxfId="135" priority="137" operator="notEqual">
      <formula>0</formula>
    </cfRule>
  </conditionalFormatting>
  <conditionalFormatting sqref="I7:M7">
    <cfRule type="cellIs" dxfId="134" priority="134" operator="greaterThan">
      <formula>30</formula>
    </cfRule>
    <cfRule type="cellIs" dxfId="133" priority="135" operator="greaterThan">
      <formula>25</formula>
    </cfRule>
    <cfRule type="cellIs" dxfId="132" priority="136" operator="lessThan">
      <formula>18.5</formula>
    </cfRule>
  </conditionalFormatting>
  <conditionalFormatting sqref="Y7:AC7">
    <cfRule type="cellIs" dxfId="131" priority="132" operator="greaterThan">
      <formula>20</formula>
    </cfRule>
    <cfRule type="cellIs" dxfId="130" priority="133" operator="lessThan">
      <formula>15</formula>
    </cfRule>
  </conditionalFormatting>
  <conditionalFormatting sqref="X5:AC5">
    <cfRule type="cellIs" dxfId="129" priority="130" operator="greaterThan">
      <formula>20</formula>
    </cfRule>
    <cfRule type="cellIs" dxfId="128" priority="131" operator="lessThan">
      <formula>15</formula>
    </cfRule>
  </conditionalFormatting>
  <conditionalFormatting sqref="I41:M41">
    <cfRule type="cellIs" dxfId="127" priority="127" operator="greaterThan">
      <formula>30</formula>
    </cfRule>
    <cfRule type="cellIs" dxfId="126" priority="128" operator="greaterThan">
      <formula>25</formula>
    </cfRule>
    <cfRule type="cellIs" dxfId="125" priority="129" operator="lessThan">
      <formula>18.5</formula>
    </cfRule>
  </conditionalFormatting>
  <conditionalFormatting sqref="Y41:AC41">
    <cfRule type="cellIs" dxfId="124" priority="125" operator="greaterThan">
      <formula>20</formula>
    </cfRule>
    <cfRule type="cellIs" dxfId="123" priority="126" operator="lessThan">
      <formula>15</formula>
    </cfRule>
  </conditionalFormatting>
  <conditionalFormatting sqref="X39:AC39">
    <cfRule type="cellIs" dxfId="122" priority="123" operator="greaterThan">
      <formula>20</formula>
    </cfRule>
    <cfRule type="cellIs" dxfId="121" priority="124" operator="lessThan">
      <formula>15</formula>
    </cfRule>
  </conditionalFormatting>
  <conditionalFormatting sqref="X40:AC40">
    <cfRule type="cellIs" dxfId="120" priority="121" operator="lessThan">
      <formula>80</formula>
    </cfRule>
    <cfRule type="cellIs" dxfId="119" priority="122" operator="greaterThan">
      <formula>85</formula>
    </cfRule>
  </conditionalFormatting>
  <conditionalFormatting sqref="AD63:AE63">
    <cfRule type="cellIs" dxfId="118" priority="119" operator="equal">
      <formula>"↘"</formula>
    </cfRule>
    <cfRule type="cellIs" dxfId="117" priority="120" operator="equal">
      <formula>"↗"</formula>
    </cfRule>
  </conditionalFormatting>
  <conditionalFormatting sqref="AD64:AE67">
    <cfRule type="cellIs" dxfId="116" priority="117" operator="equal">
      <formula>"↘"</formula>
    </cfRule>
    <cfRule type="cellIs" dxfId="115" priority="118" operator="equal">
      <formula>"↗"</formula>
    </cfRule>
  </conditionalFormatting>
  <conditionalFormatting sqref="AX63:AY67">
    <cfRule type="cellIs" dxfId="114" priority="115" operator="equal">
      <formula>"↘"</formula>
    </cfRule>
    <cfRule type="cellIs" dxfId="113" priority="116" operator="equal">
      <formula>"↗"</formula>
    </cfRule>
  </conditionalFormatting>
  <conditionalFormatting sqref="Z38:AD38">
    <cfRule type="cellIs" dxfId="112" priority="113" operator="greaterThan">
      <formula>3</formula>
    </cfRule>
    <cfRule type="cellIs" dxfId="111" priority="114" operator="lessThan">
      <formula>2</formula>
    </cfRule>
  </conditionalFormatting>
  <conditionalFormatting sqref="Z4:AD4">
    <cfRule type="cellIs" dxfId="110" priority="111" operator="greaterThan">
      <formula>3</formula>
    </cfRule>
    <cfRule type="cellIs" dxfId="109" priority="112" operator="lessThan">
      <formula>2</formula>
    </cfRule>
  </conditionalFormatting>
  <conditionalFormatting sqref="CT42:CU43">
    <cfRule type="cellIs" dxfId="108" priority="109" operator="equal">
      <formula>"↘"</formula>
    </cfRule>
    <cfRule type="cellIs" dxfId="107" priority="110" operator="equal">
      <formula>"↗"</formula>
    </cfRule>
  </conditionalFormatting>
  <conditionalFormatting sqref="H20:M20">
    <cfRule type="cellIs" dxfId="106" priority="108" operator="notEqual">
      <formula>""</formula>
    </cfRule>
  </conditionalFormatting>
  <conditionalFormatting sqref="GK55:GL55">
    <cfRule type="cellIs" dxfId="105" priority="106" operator="equal">
      <formula>"↘"</formula>
    </cfRule>
    <cfRule type="cellIs" dxfId="104" priority="107" operator="equal">
      <formula>"↗"</formula>
    </cfRule>
  </conditionalFormatting>
  <conditionalFormatting sqref="GK21:GL21">
    <cfRule type="cellIs" dxfId="103" priority="104" operator="equal">
      <formula>"↘"</formula>
    </cfRule>
    <cfRule type="cellIs" dxfId="102" priority="105" operator="equal">
      <formula>"↗"</formula>
    </cfRule>
  </conditionalFormatting>
  <conditionalFormatting sqref="GK33:GN33">
    <cfRule type="cellIs" dxfId="101" priority="98" operator="notEqual">
      <formula>0</formula>
    </cfRule>
  </conditionalFormatting>
  <conditionalFormatting sqref="GK30:GN30">
    <cfRule type="cellIs" dxfId="100" priority="102" operator="greaterThan">
      <formula>135</formula>
    </cfRule>
    <cfRule type="cellIs" dxfId="99" priority="103" operator="lessThan">
      <formula>90</formula>
    </cfRule>
  </conditionalFormatting>
  <conditionalFormatting sqref="GK31:GN31">
    <cfRule type="cellIs" dxfId="98" priority="100" operator="greaterThan">
      <formula>85</formula>
    </cfRule>
    <cfRule type="cellIs" dxfId="97" priority="101" operator="lessThan">
      <formula>50</formula>
    </cfRule>
  </conditionalFormatting>
  <conditionalFormatting sqref="GK32:GN32">
    <cfRule type="cellIs" dxfId="96" priority="99" operator="greaterThan">
      <formula>110</formula>
    </cfRule>
  </conditionalFormatting>
  <conditionalFormatting sqref="BT4:BW4">
    <cfRule type="cellIs" dxfId="95" priority="96" operator="greaterThan">
      <formula>135</formula>
    </cfRule>
    <cfRule type="cellIs" dxfId="94" priority="97" operator="lessThan">
      <formula>90</formula>
    </cfRule>
  </conditionalFormatting>
  <conditionalFormatting sqref="BT5:BW5">
    <cfRule type="cellIs" dxfId="93" priority="94" operator="greaterThan">
      <formula>85</formula>
    </cfRule>
    <cfRule type="cellIs" dxfId="92" priority="95" operator="lessThan">
      <formula>50</formula>
    </cfRule>
  </conditionalFormatting>
  <conditionalFormatting sqref="BT6:BW6">
    <cfRule type="cellIs" dxfId="91" priority="93" operator="greaterThan">
      <formula>110</formula>
    </cfRule>
  </conditionalFormatting>
  <conditionalFormatting sqref="CJ4:CM4">
    <cfRule type="cellIs" dxfId="90" priority="91" operator="greaterThan">
      <formula>135</formula>
    </cfRule>
    <cfRule type="cellIs" dxfId="89" priority="92" operator="lessThan">
      <formula>90</formula>
    </cfRule>
  </conditionalFormatting>
  <conditionalFormatting sqref="CJ5:CM5">
    <cfRule type="cellIs" dxfId="88" priority="89" operator="greaterThan">
      <formula>85</formula>
    </cfRule>
    <cfRule type="cellIs" dxfId="87" priority="90" operator="lessThan">
      <formula>50</formula>
    </cfRule>
  </conditionalFormatting>
  <conditionalFormatting sqref="CJ6:CM6">
    <cfRule type="cellIs" dxfId="86" priority="88" operator="greaterThan">
      <formula>110</formula>
    </cfRule>
  </conditionalFormatting>
  <conditionalFormatting sqref="CP4:CS4">
    <cfRule type="cellIs" dxfId="85" priority="86" operator="greaterThan">
      <formula>135</formula>
    </cfRule>
    <cfRule type="cellIs" dxfId="84" priority="87" operator="lessThan">
      <formula>90</formula>
    </cfRule>
  </conditionalFormatting>
  <conditionalFormatting sqref="CP5:CS5">
    <cfRule type="cellIs" dxfId="83" priority="84" operator="greaterThan">
      <formula>85</formula>
    </cfRule>
    <cfRule type="cellIs" dxfId="82" priority="85" operator="lessThan">
      <formula>50</formula>
    </cfRule>
  </conditionalFormatting>
  <conditionalFormatting sqref="CP6:CS6">
    <cfRule type="cellIs" dxfId="81" priority="83" operator="greaterThan">
      <formula>110</formula>
    </cfRule>
  </conditionalFormatting>
  <conditionalFormatting sqref="CP7:CS7">
    <cfRule type="cellIs" dxfId="80" priority="82" operator="notEqual">
      <formula>0</formula>
    </cfRule>
  </conditionalFormatting>
  <conditionalFormatting sqref="GK67:GN67">
    <cfRule type="cellIs" dxfId="79" priority="76" operator="notEqual">
      <formula>0</formula>
    </cfRule>
  </conditionalFormatting>
  <conditionalFormatting sqref="GK64:GN64">
    <cfRule type="cellIs" dxfId="78" priority="80" operator="greaterThan">
      <formula>135</formula>
    </cfRule>
    <cfRule type="cellIs" dxfId="77" priority="81" operator="lessThan">
      <formula>90</formula>
    </cfRule>
  </conditionalFormatting>
  <conditionalFormatting sqref="GK65:GN65">
    <cfRule type="cellIs" dxfId="76" priority="78" operator="greaterThan">
      <formula>85</formula>
    </cfRule>
    <cfRule type="cellIs" dxfId="75" priority="79" operator="lessThan">
      <formula>50</formula>
    </cfRule>
  </conditionalFormatting>
  <conditionalFormatting sqref="GK66:GN66">
    <cfRule type="cellIs" dxfId="74" priority="77" operator="greaterThan">
      <formula>110</formula>
    </cfRule>
  </conditionalFormatting>
  <conditionalFormatting sqref="CJ38:CM38">
    <cfRule type="cellIs" dxfId="73" priority="74" operator="greaterThan">
      <formula>135</formula>
    </cfRule>
    <cfRule type="cellIs" dxfId="72" priority="75" operator="lessThan">
      <formula>90</formula>
    </cfRule>
  </conditionalFormatting>
  <conditionalFormatting sqref="CJ39:CM39">
    <cfRule type="cellIs" dxfId="71" priority="72" operator="greaterThan">
      <formula>85</formula>
    </cfRule>
    <cfRule type="cellIs" dxfId="70" priority="73" operator="lessThan">
      <formula>50</formula>
    </cfRule>
  </conditionalFormatting>
  <conditionalFormatting sqref="CJ40:CM40">
    <cfRule type="cellIs" dxfId="69" priority="71" operator="greaterThan">
      <formula>110</formula>
    </cfRule>
  </conditionalFormatting>
  <conditionalFormatting sqref="AV13">
    <cfRule type="expression" dxfId="68" priority="383">
      <formula>AV27=2</formula>
    </cfRule>
  </conditionalFormatting>
  <conditionalFormatting sqref="AV15">
    <cfRule type="expression" dxfId="67" priority="68">
      <formula>AV27=2</formula>
    </cfRule>
  </conditionalFormatting>
  <conditionalFormatting sqref="AV14">
    <cfRule type="expression" dxfId="66" priority="69">
      <formula>AV27=2</formula>
    </cfRule>
  </conditionalFormatting>
  <conditionalFormatting sqref="AV16">
    <cfRule type="expression" dxfId="65" priority="67">
      <formula>AV27=2</formula>
    </cfRule>
  </conditionalFormatting>
  <conditionalFormatting sqref="AV17">
    <cfRule type="expression" dxfId="64" priority="65">
      <formula>AV27=2</formula>
    </cfRule>
  </conditionalFormatting>
  <conditionalFormatting sqref="AV18">
    <cfRule type="expression" dxfId="63" priority="66">
      <formula>AV27=2</formula>
    </cfRule>
  </conditionalFormatting>
  <conditionalFormatting sqref="AV19">
    <cfRule type="expression" dxfId="62" priority="64">
      <formula>AV27=2</formula>
    </cfRule>
  </conditionalFormatting>
  <conditionalFormatting sqref="AX13:AY13">
    <cfRule type="expression" dxfId="61" priority="63">
      <formula>AX27=2</formula>
    </cfRule>
  </conditionalFormatting>
  <conditionalFormatting sqref="AX14:AY14">
    <cfRule type="expression" dxfId="60" priority="62">
      <formula>AX27=2</formula>
    </cfRule>
  </conditionalFormatting>
  <conditionalFormatting sqref="AW13:BE13">
    <cfRule type="expression" dxfId="59" priority="61">
      <formula>AW27=2</formula>
    </cfRule>
  </conditionalFormatting>
  <conditionalFormatting sqref="AW15:BE15">
    <cfRule type="expression" dxfId="58" priority="59">
      <formula>AW27=2</formula>
    </cfRule>
  </conditionalFormatting>
  <conditionalFormatting sqref="AW14:BE14">
    <cfRule type="expression" dxfId="57" priority="60">
      <formula>AW27=2</formula>
    </cfRule>
  </conditionalFormatting>
  <conditionalFormatting sqref="AW16:BE16">
    <cfRule type="expression" dxfId="56" priority="58">
      <formula>AW27=2</formula>
    </cfRule>
  </conditionalFormatting>
  <conditionalFormatting sqref="AW17:BE17">
    <cfRule type="expression" dxfId="55" priority="56">
      <formula>AW27=2</formula>
    </cfRule>
  </conditionalFormatting>
  <conditionalFormatting sqref="AW18:BE18">
    <cfRule type="expression" dxfId="54" priority="57">
      <formula>AW27=2</formula>
    </cfRule>
  </conditionalFormatting>
  <conditionalFormatting sqref="AW19:BE19">
    <cfRule type="expression" dxfId="53" priority="55">
      <formula>AW27=2</formula>
    </cfRule>
  </conditionalFormatting>
  <conditionalFormatting sqref="BF13:GE19">
    <cfRule type="cellIs" dxfId="52" priority="37" operator="equal">
      <formula>1</formula>
    </cfRule>
  </conditionalFormatting>
  <conditionalFormatting sqref="BF13 BP13 BZ13 CJ13 CT13 DD13 DN13 DX13 EH13 ER13 FB13 FL13 FV13">
    <cfRule type="expression" dxfId="51" priority="53">
      <formula>BF27=2</formula>
    </cfRule>
  </conditionalFormatting>
  <conditionalFormatting sqref="BF15 BP15 BZ15 CJ15 CT15 DD15 DN15 DX15 EH15 ER15 FB15 FL15 FV15">
    <cfRule type="expression" dxfId="50" priority="51">
      <formula>BF27=2</formula>
    </cfRule>
  </conditionalFormatting>
  <conditionalFormatting sqref="BF14 BP14 BZ14 CJ14 CT14 DD14 DN14 DX14 EH14 ER14 FB14 FL14 FV14">
    <cfRule type="expression" dxfId="49" priority="52">
      <formula>BF27=2</formula>
    </cfRule>
  </conditionalFormatting>
  <conditionalFormatting sqref="BF16 BP16 BZ16 CJ16 CT16 DD16 DN16 DX16 EH16 ER16 FB16 FL16 FV16">
    <cfRule type="expression" dxfId="48" priority="50">
      <formula>BF27=2</formula>
    </cfRule>
  </conditionalFormatting>
  <conditionalFormatting sqref="BF17 BP17 BZ17 CJ17 CT17 DD17 DN17 DX17 EH17 ER17 FB17 FL17 FV17">
    <cfRule type="expression" dxfId="47" priority="48">
      <formula>BF27=2</formula>
    </cfRule>
  </conditionalFormatting>
  <conditionalFormatting sqref="BF18 BP18 BZ18 CJ18 CT18 DD18 DN18 DX18 EH18 ER18 FB18 FL18 FV18">
    <cfRule type="expression" dxfId="46" priority="49">
      <formula>BF27=2</formula>
    </cfRule>
  </conditionalFormatting>
  <conditionalFormatting sqref="BF19 BP19 BZ19 CJ19 CT19 DD19 DN19 DX19 EH19 ER19 FB19 FL19 FV19">
    <cfRule type="expression" dxfId="45" priority="47">
      <formula>BF27=2</formula>
    </cfRule>
  </conditionalFormatting>
  <conditionalFormatting sqref="BH13:BI13 BR13:BS13 CB13:CC13 CL13:CM13 CV13:CW13 DF13:DG13 DP13:DQ13 DZ13:EA13 EJ13:EK13 ET13:EU13 FD13:FE13 FN13:FO13 FX13:FY13">
    <cfRule type="expression" dxfId="44" priority="46">
      <formula>BH27=2</formula>
    </cfRule>
  </conditionalFormatting>
  <conditionalFormatting sqref="BH14:BI14 BR14:BS14 CB14:CC14 CL14:CM14 CV14:CW14 DF14:DG14 DP14:DQ14 DZ14:EA14 EJ14:EK14 ET14:EU14 FD14:FE14 FN14:FO14 FX14:FY14">
    <cfRule type="expression" dxfId="43" priority="45">
      <formula>BH27=2</formula>
    </cfRule>
  </conditionalFormatting>
  <conditionalFormatting sqref="BG13:BO13 BQ13:BY13 CA13:CI13 CK13:CS13 CU13:DC13 DE13:DM13 DO13:DW13 DY13:EG13 EI13:EQ13 ES13:FA13 FC13:FK13 FM13:FU13 FW13:GE13">
    <cfRule type="expression" dxfId="42" priority="44">
      <formula>BG27=2</formula>
    </cfRule>
  </conditionalFormatting>
  <conditionalFormatting sqref="BG15:BO15 BQ15:BY15 CA15:CI15 CK15:CS15 CU15:DC15 DE15:DM15 DO15:DW15 DY15:EG15 EI15:EQ15 ES15:FA15 FC15:FK15 FM15:FU15 FW15:GE15">
    <cfRule type="expression" dxfId="41" priority="42">
      <formula>BG27=2</formula>
    </cfRule>
  </conditionalFormatting>
  <conditionalFormatting sqref="BG14:BO14 BQ14:BY14 CA14:CI14 CK14:CS14 CU14:DC14 DE14:DM14 DO14:DW14 DY14:EG14 EI14:EQ14 ES14:FA14 FC14:FK14 FM14:FU14 FW14:GE14">
    <cfRule type="expression" dxfId="40" priority="43">
      <formula>BG27=2</formula>
    </cfRule>
  </conditionalFormatting>
  <conditionalFormatting sqref="BG16:BO16 BQ16:BY16 CA16:CI16 CK16:CS16 CU16:DC16 DE16:DM16 DO16:DW16 DY16:EG16 EI16:EQ16 ES16:FA16 FC16:FK16 FM16:FU16 FW16:GE16">
    <cfRule type="expression" dxfId="39" priority="41">
      <formula>BG27=2</formula>
    </cfRule>
  </conditionalFormatting>
  <conditionalFormatting sqref="BG17:BO17 BQ17:BY17 CA17:CI17 CK17:CS17 CU17:DC17 DE17:DM17 DO17:DW17 DY17:EG17 EI17:EQ17 ES17:FA17 FC17:FK17 FM17:FU17 FW17:GE17">
    <cfRule type="expression" dxfId="38" priority="39">
      <formula>BG27=2</formula>
    </cfRule>
  </conditionalFormatting>
  <conditionalFormatting sqref="BG18:BO18 BQ18:BY18 CA18:CI18 CK18:CS18 CU18:DC18 DE18:DM18 DO18:DW18 DY18:EG18 EI18:EQ18 ES18:FA18 FC18:FK18 FM18:FU18 FW18:GE18">
    <cfRule type="expression" dxfId="37" priority="40">
      <formula>BG27=2</formula>
    </cfRule>
  </conditionalFormatting>
  <conditionalFormatting sqref="BG19:BO19 BQ19:BY19 CA19:CI19 CK19:CS19 CU19:DC19 DE19:DM19 DO19:DW19 DY19:EG19 EI19:EQ19 ES19:FA19 FC19:FK19 FM19:FU19 FW19:GE19">
    <cfRule type="expression" dxfId="36" priority="38">
      <formula>BG27=2</formula>
    </cfRule>
  </conditionalFormatting>
  <conditionalFormatting sqref="AV47:BE53">
    <cfRule type="cellIs" dxfId="35" priority="20" operator="equal">
      <formula>1</formula>
    </cfRule>
  </conditionalFormatting>
  <conditionalFormatting sqref="AV47">
    <cfRule type="expression" dxfId="34" priority="36">
      <formula>AV61=2</formula>
    </cfRule>
  </conditionalFormatting>
  <conditionalFormatting sqref="AV49">
    <cfRule type="expression" dxfId="33" priority="34">
      <formula>AV61=2</formula>
    </cfRule>
  </conditionalFormatting>
  <conditionalFormatting sqref="AV48">
    <cfRule type="expression" dxfId="32" priority="35">
      <formula>AV61=2</formula>
    </cfRule>
  </conditionalFormatting>
  <conditionalFormatting sqref="AV50">
    <cfRule type="expression" dxfId="31" priority="33">
      <formula>AV61=2</formula>
    </cfRule>
  </conditionalFormatting>
  <conditionalFormatting sqref="AV51">
    <cfRule type="expression" dxfId="30" priority="31">
      <formula>AV61=2</formula>
    </cfRule>
  </conditionalFormatting>
  <conditionalFormatting sqref="AV52">
    <cfRule type="expression" dxfId="29" priority="32">
      <formula>AV61=2</formula>
    </cfRule>
  </conditionalFormatting>
  <conditionalFormatting sqref="AV53">
    <cfRule type="expression" dxfId="28" priority="30">
      <formula>AV61=2</formula>
    </cfRule>
  </conditionalFormatting>
  <conditionalFormatting sqref="AX47:AY47">
    <cfRule type="expression" dxfId="27" priority="29">
      <formula>AX61=2</formula>
    </cfRule>
  </conditionalFormatting>
  <conditionalFormatting sqref="AX48:AY48">
    <cfRule type="expression" dxfId="26" priority="28">
      <formula>AX61=2</formula>
    </cfRule>
  </conditionalFormatting>
  <conditionalFormatting sqref="AW47:BE47">
    <cfRule type="expression" dxfId="25" priority="27">
      <formula>AW61=2</formula>
    </cfRule>
  </conditionalFormatting>
  <conditionalFormatting sqref="AW49:BE49">
    <cfRule type="expression" dxfId="24" priority="25">
      <formula>AW61=2</formula>
    </cfRule>
  </conditionalFormatting>
  <conditionalFormatting sqref="AW48:BE48">
    <cfRule type="expression" dxfId="23" priority="26">
      <formula>AW61=2</formula>
    </cfRule>
  </conditionalFormatting>
  <conditionalFormatting sqref="AW50:BE50">
    <cfRule type="expression" dxfId="22" priority="24">
      <formula>AW61=2</formula>
    </cfRule>
  </conditionalFormatting>
  <conditionalFormatting sqref="AW51:BE51">
    <cfRule type="expression" dxfId="21" priority="22">
      <formula>AW61=2</formula>
    </cfRule>
  </conditionalFormatting>
  <conditionalFormatting sqref="AW52:BE52">
    <cfRule type="expression" dxfId="20" priority="23">
      <formula>AW61=2</formula>
    </cfRule>
  </conditionalFormatting>
  <conditionalFormatting sqref="AW53:BE53">
    <cfRule type="expression" dxfId="19" priority="21">
      <formula>AW61=2</formula>
    </cfRule>
  </conditionalFormatting>
  <conditionalFormatting sqref="BF47:GE53">
    <cfRule type="cellIs" dxfId="18" priority="3" operator="equal">
      <formula>1</formula>
    </cfRule>
  </conditionalFormatting>
  <conditionalFormatting sqref="BF47 BP47 BZ47 CJ47 CT47 DD47 DN47 DX47 EH47 ER47 FB47 FL47 FV47">
    <cfRule type="expression" dxfId="17" priority="19">
      <formula>BF61=2</formula>
    </cfRule>
  </conditionalFormatting>
  <conditionalFormatting sqref="BF49 BP49 BZ49 CJ49 CT49 DD49 DN49 DX49 EH49 ER49 FB49 FL49 FV49">
    <cfRule type="expression" dxfId="16" priority="17">
      <formula>BF61=2</formula>
    </cfRule>
  </conditionalFormatting>
  <conditionalFormatting sqref="BF48 BP48 BZ48 CJ48 CT48 DD48 DN48 DX48 EH48 ER48 FB48 FL48 FV48">
    <cfRule type="expression" dxfId="15" priority="18">
      <formula>BF61=2</formula>
    </cfRule>
  </conditionalFormatting>
  <conditionalFormatting sqref="BF50 BP50 BZ50 CJ50 CT50 DD50 DN50 DX50 EH50 ER50 FB50 FL50 FV50">
    <cfRule type="expression" dxfId="14" priority="16">
      <formula>BF61=2</formula>
    </cfRule>
  </conditionalFormatting>
  <conditionalFormatting sqref="BF51 BP51 BZ51 CJ51 CT51 DD51 DN51 DX51 EH51 ER51 FB51 FL51 FV51">
    <cfRule type="expression" dxfId="13" priority="14">
      <formula>BF61=2</formula>
    </cfRule>
  </conditionalFormatting>
  <conditionalFormatting sqref="BF52 BP52 BZ52 CJ52 CT52 DD52 DN52 DX52 EH52 ER52 FB52 FL52 FV52">
    <cfRule type="expression" dxfId="12" priority="15">
      <formula>BF61=2</formula>
    </cfRule>
  </conditionalFormatting>
  <conditionalFormatting sqref="BF53 BP53 BZ53 CJ53 CT53 DD53 DN53 DX53 EH53 ER53 FB53 FL53 FV53">
    <cfRule type="expression" dxfId="11" priority="13">
      <formula>BF61=2</formula>
    </cfRule>
  </conditionalFormatting>
  <conditionalFormatting sqref="BH47:BI47 BR47:BS47 CB47:CC47 CL47:CM47 CV47:CW47 DF47:DG47 DP47:DQ47 DZ47:EA47 EJ47:EK47 ET47:EU47 FD47:FE47 FN47:FO47 FX47:FY47">
    <cfRule type="expression" dxfId="10" priority="12">
      <formula>BH61=2</formula>
    </cfRule>
  </conditionalFormatting>
  <conditionalFormatting sqref="BH48:BI48 BR48:BS48 CB48:CC48 CL48:CM48 CV48:CW48 DF48:DG48 DP48:DQ48 DZ48:EA48 EJ48:EK48 ET48:EU48 FD48:FE48 FN48:FO48 FX48:FY48">
    <cfRule type="expression" dxfId="9" priority="11">
      <formula>BH61=2</formula>
    </cfRule>
  </conditionalFormatting>
  <conditionalFormatting sqref="BG47:BO47 BQ47:BY47 CA47:CI47 CK47:CS47 CU47:DC47 DE47:DM47 DO47:DW47 DY47:EG47 EI47:EQ47 ES47:FA47 FC47:FK47 FM47:FU47 FW47:GE47">
    <cfRule type="expression" dxfId="8" priority="10">
      <formula>BG61=2</formula>
    </cfRule>
  </conditionalFormatting>
  <conditionalFormatting sqref="BG49:BO49 BQ49:BY49 CA49:CI49 CK49:CS49 CU49:DC49 DE49:DM49 DO49:DW49 DY49:EG49 EI49:EQ49 ES49:FA49 FC49:FK49 FM49:FU49 FW49:GE49">
    <cfRule type="expression" dxfId="7" priority="8">
      <formula>BG61=2</formula>
    </cfRule>
  </conditionalFormatting>
  <conditionalFormatting sqref="BG48:BO48 BQ48:BY48 CA48:CI48 CK48:CS48 CU48:DC48 DE48:DM48 DO48:DW48 DY48:EG48 EI48:EQ48 ES48:FA48 FC48:FK48 FM48:FU48 FW48:GE48">
    <cfRule type="expression" dxfId="6" priority="9">
      <formula>BG61=2</formula>
    </cfRule>
  </conditionalFormatting>
  <conditionalFormatting sqref="BG50:BO50 BQ50:BY50 CA50:CI50 CK50:CS50 CU50:DC50 DE50:DM50 DO50:DW50 DY50:EG50 EI50:EQ50 ES50:FA50 FC50:FK50 FM50:FU50 FW50:GE50">
    <cfRule type="expression" dxfId="5" priority="7">
      <formula>BG61=2</formula>
    </cfRule>
  </conditionalFormatting>
  <conditionalFormatting sqref="BG51:BO51 BQ51:BY51 CA51:CI51 CK51:CS51 CU51:DC51 DE51:DM51 DO51:DW51 DY51:EG51 EI51:EQ51 ES51:FA51 FC51:FK51 FM51:FU51 FW51:GE51">
    <cfRule type="expression" dxfId="4" priority="5">
      <formula>BG61=2</formula>
    </cfRule>
  </conditionalFormatting>
  <conditionalFormatting sqref="BG52:BO52 BQ52:BY52 CA52:CI52 CK52:CS52 CU52:DC52 DE52:DM52 DO52:DW52 DY52:EG52 EI52:EQ52 ES52:FA52 FC52:FK52 FM52:FU52 FW52:GE52">
    <cfRule type="expression" dxfId="3" priority="6">
      <formula>BG61=2</formula>
    </cfRule>
  </conditionalFormatting>
  <conditionalFormatting sqref="BG53:BO53 BQ53:BY53 CA53:CI53 CK53:CS53 CU53:DC53 DE53:DM53 DO53:DW53 DY53:EG53 EI53:EQ53 ES53:FA53 FC53:FK53 FM53:FU53 FW53:GE53">
    <cfRule type="expression" dxfId="2" priority="4">
      <formula>BG61=2</formula>
    </cfRule>
  </conditionalFormatting>
  <conditionalFormatting sqref="J43">
    <cfRule type="cellIs" dxfId="1" priority="2" operator="greaterThan">
      <formula>$Y$44</formula>
    </cfRule>
  </conditionalFormatting>
  <conditionalFormatting sqref="J9">
    <cfRule type="cellIs" dxfId="0" priority="1" operator="greaterThan">
      <formula>$Y$44</formula>
    </cfRule>
  </conditionalFormatting>
  <pageMargins left="0.15748031496062992" right="0.39370078740157483" top="0.15748031496062992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Renseignements</vt:lpstr>
      <vt:lpstr>Semaine n°1</vt:lpstr>
      <vt:lpstr>Semaine n°2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</dc:creator>
  <cp:lastModifiedBy>D</cp:lastModifiedBy>
  <cp:lastPrinted>2011-04-14T15:35:58Z</cp:lastPrinted>
  <dcterms:created xsi:type="dcterms:W3CDTF">2010-11-25T08:27:45Z</dcterms:created>
  <dcterms:modified xsi:type="dcterms:W3CDTF">2011-04-15T14:16:22Z</dcterms:modified>
</cp:coreProperties>
</file>