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0182155\Desktop\"/>
    </mc:Choice>
  </mc:AlternateContent>
  <bookViews>
    <workbookView xWindow="0" yWindow="0" windowWidth="28800" windowHeight="12330"/>
  </bookViews>
  <sheets>
    <sheet name="Feuil1" sheetId="1" r:id="rId1"/>
    <sheet name="listing centre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4" i="1" l="1"/>
  <c r="J4" i="1"/>
  <c r="K4" i="1"/>
  <c r="L4" i="1"/>
  <c r="M4" i="1"/>
  <c r="N4" i="1"/>
  <c r="O4" i="1"/>
  <c r="P4" i="1"/>
  <c r="V4" i="1" s="1"/>
  <c r="Q4" i="1"/>
  <c r="R4" i="1"/>
  <c r="H4" i="1"/>
  <c r="J5" i="1"/>
  <c r="K5" i="1"/>
  <c r="V5" i="1" s="1"/>
  <c r="V7" i="1" s="1"/>
  <c r="L5" i="1"/>
  <c r="M5" i="1"/>
  <c r="N5" i="1"/>
  <c r="O5" i="1"/>
  <c r="P5" i="1"/>
  <c r="Q5" i="1"/>
  <c r="I5" i="1"/>
  <c r="V6" i="1"/>
  <c r="F5" i="1"/>
  <c r="F6" i="1"/>
  <c r="F7" i="1"/>
  <c r="F8" i="1"/>
  <c r="F4" i="1"/>
  <c r="V8" i="1" l="1"/>
</calcChain>
</file>

<file path=xl/sharedStrings.xml><?xml version="1.0" encoding="utf-8"?>
<sst xmlns="http://schemas.openxmlformats.org/spreadsheetml/2006/main" count="42" uniqueCount="24">
  <si>
    <t>N°projet</t>
  </si>
  <si>
    <t xml:space="preserve">Nom projet </t>
  </si>
  <si>
    <t>budget</t>
  </si>
  <si>
    <t xml:space="preserve">date de fin du projet </t>
  </si>
  <si>
    <t>AA</t>
  </si>
  <si>
    <t>BB</t>
  </si>
  <si>
    <t>CC</t>
  </si>
  <si>
    <t>DD</t>
  </si>
  <si>
    <t>EE</t>
  </si>
  <si>
    <t>Nom centre</t>
  </si>
  <si>
    <t>date de fin du centre</t>
  </si>
  <si>
    <t>Données récupérables</t>
  </si>
  <si>
    <t>S1</t>
  </si>
  <si>
    <t>S2</t>
  </si>
  <si>
    <t xml:space="preserve">A créer </t>
  </si>
  <si>
    <t>centre</t>
  </si>
  <si>
    <t>Centre1</t>
  </si>
  <si>
    <t>Centre2</t>
  </si>
  <si>
    <t>Centre3</t>
  </si>
  <si>
    <t>Centre4</t>
  </si>
  <si>
    <t>Centre5</t>
  </si>
  <si>
    <t>ETC….</t>
  </si>
  <si>
    <t>….</t>
  </si>
  <si>
    <t>Total vérif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</si>
</sst>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_-* #,##0.00\ _€_-;\-* #,##0.00\ _€_-;_-* &quot;-&quot;??\ _€_-;_-@_-"/>
    <numFmt numFmtId="166" formatCode="_-* #,##0.0_-;\-* #,##0.0_-;_-* &quot;-&quot;??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5">
    <xf numFmtId="0" fontId="0" fillId="0" borderId="0" xfId="0"/>
    <xf numFmtId="14" fontId="0" fillId="0" borderId="0" xfId="0" applyNumberFormat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0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0" borderId="4" xfId="0" applyBorder="1"/>
    <xf numFmtId="0" fontId="0" fillId="0" borderId="0" xfId="0" applyBorder="1"/>
    <xf numFmtId="0" fontId="0" fillId="0" borderId="5" xfId="0" applyBorder="1"/>
    <xf numFmtId="43" fontId="0" fillId="0" borderId="0" xfId="1" applyFont="1" applyBorder="1"/>
    <xf numFmtId="14" fontId="0" fillId="0" borderId="0" xfId="0" applyNumberFormat="1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0" xfId="0" applyFill="1" applyBorder="1"/>
    <xf numFmtId="14" fontId="0" fillId="0" borderId="5" xfId="0" applyNumberFormat="1" applyBorder="1"/>
    <xf numFmtId="0" fontId="0" fillId="3" borderId="1" xfId="0" applyFill="1" applyBorder="1" applyAlignment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/>
    <xf numFmtId="0" fontId="0" fillId="0" borderId="3" xfId="0" applyBorder="1"/>
    <xf numFmtId="164" fontId="0" fillId="0" borderId="0" xfId="0" applyNumberFormat="1" applyBorder="1"/>
    <xf numFmtId="166" fontId="0" fillId="0" borderId="5" xfId="1" applyNumberFormat="1" applyFont="1" applyBorder="1"/>
    <xf numFmtId="43" fontId="0" fillId="0" borderId="4" xfId="1" applyFont="1" applyBorder="1"/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workbookViewId="0">
      <selection activeCell="K29" sqref="K29"/>
    </sheetView>
  </sheetViews>
  <sheetFormatPr baseColWidth="10" defaultRowHeight="14.5" x14ac:dyDescent="0.35"/>
  <cols>
    <col min="4" max="4" width="18.36328125" bestFit="1" customWidth="1"/>
    <col min="6" max="6" width="18.1796875" bestFit="1" customWidth="1"/>
    <col min="8" max="9" width="11.26953125" bestFit="1" customWidth="1"/>
    <col min="10" max="10" width="11.453125" bestFit="1" customWidth="1"/>
    <col min="11" max="11" width="11.26953125" bestFit="1" customWidth="1"/>
    <col min="12" max="12" width="11.453125" bestFit="1" customWidth="1"/>
    <col min="13" max="17" width="11.26953125" bestFit="1" customWidth="1"/>
    <col min="18" max="18" width="11.453125" bestFit="1" customWidth="1"/>
    <col min="20" max="20" width="12.26953125" bestFit="1" customWidth="1"/>
    <col min="21" max="21" width="12.26953125" customWidth="1"/>
  </cols>
  <sheetData>
    <row r="1" spans="1:22" x14ac:dyDescent="0.35">
      <c r="A1" s="2" t="s">
        <v>11</v>
      </c>
      <c r="B1" s="3"/>
      <c r="C1" s="3"/>
      <c r="D1" s="3"/>
      <c r="E1" s="3"/>
      <c r="F1" s="4"/>
      <c r="G1" s="18" t="s">
        <v>14</v>
      </c>
      <c r="H1" s="19"/>
      <c r="I1" s="19"/>
      <c r="J1" s="19"/>
      <c r="K1" s="19"/>
      <c r="L1" s="19"/>
      <c r="M1" s="19"/>
      <c r="N1" s="19"/>
      <c r="O1" s="19"/>
      <c r="P1" s="19"/>
      <c r="Q1" s="19"/>
      <c r="R1" s="20"/>
      <c r="S1" s="20"/>
      <c r="T1" s="20"/>
      <c r="U1" s="20"/>
      <c r="V1" s="21"/>
    </row>
    <row r="2" spans="1:22" x14ac:dyDescent="0.35">
      <c r="A2" s="5"/>
      <c r="B2" s="6"/>
      <c r="C2" s="6"/>
      <c r="D2" s="6"/>
      <c r="E2" s="6"/>
      <c r="F2" s="7"/>
      <c r="G2" s="8">
        <v>2025</v>
      </c>
      <c r="H2" s="9"/>
      <c r="I2" s="9">
        <v>2026</v>
      </c>
      <c r="J2" s="9"/>
      <c r="K2" s="9">
        <v>2027</v>
      </c>
      <c r="L2" s="9"/>
      <c r="M2" s="9">
        <v>2028</v>
      </c>
      <c r="N2" s="9"/>
      <c r="O2" s="9">
        <v>2029</v>
      </c>
      <c r="P2" s="9"/>
      <c r="Q2" s="9">
        <v>2030</v>
      </c>
      <c r="R2" s="9"/>
      <c r="S2" s="9">
        <v>2031</v>
      </c>
      <c r="T2" s="9"/>
      <c r="U2" s="9"/>
      <c r="V2" s="10" t="s">
        <v>23</v>
      </c>
    </row>
    <row r="3" spans="1:22" x14ac:dyDescent="0.35">
      <c r="A3" s="8" t="s">
        <v>0</v>
      </c>
      <c r="B3" s="9" t="s">
        <v>1</v>
      </c>
      <c r="C3" s="9" t="s">
        <v>2</v>
      </c>
      <c r="D3" s="9" t="s">
        <v>3</v>
      </c>
      <c r="E3" s="9" t="s">
        <v>9</v>
      </c>
      <c r="F3" s="10" t="s">
        <v>10</v>
      </c>
      <c r="G3" s="8" t="s">
        <v>12</v>
      </c>
      <c r="H3" s="9" t="s">
        <v>13</v>
      </c>
      <c r="I3" s="9" t="s">
        <v>12</v>
      </c>
      <c r="J3" s="9" t="s">
        <v>13</v>
      </c>
      <c r="K3" s="9" t="s">
        <v>12</v>
      </c>
      <c r="L3" s="9" t="s">
        <v>13</v>
      </c>
      <c r="M3" s="9" t="s">
        <v>12</v>
      </c>
      <c r="N3" s="9" t="s">
        <v>13</v>
      </c>
      <c r="O3" s="9" t="s">
        <v>12</v>
      </c>
      <c r="P3" s="9" t="s">
        <v>13</v>
      </c>
      <c r="Q3" s="9" t="s">
        <v>12</v>
      </c>
      <c r="R3" s="9" t="s">
        <v>13</v>
      </c>
      <c r="S3" s="9" t="s">
        <v>12</v>
      </c>
      <c r="T3" s="9" t="s">
        <v>13</v>
      </c>
      <c r="U3" s="9" t="s">
        <v>22</v>
      </c>
      <c r="V3" s="10"/>
    </row>
    <row r="4" spans="1:22" x14ac:dyDescent="0.35">
      <c r="A4" s="8">
        <v>1</v>
      </c>
      <c r="B4" s="9" t="s">
        <v>4</v>
      </c>
      <c r="C4" s="11">
        <v>60000</v>
      </c>
      <c r="D4" s="12">
        <v>45813</v>
      </c>
      <c r="E4" s="9" t="s">
        <v>16</v>
      </c>
      <c r="F4" s="17">
        <f>VLOOKUP(E4,'listing centre'!$A$1:$B$6,2,FALSE)</f>
        <v>47829</v>
      </c>
      <c r="G4" s="24"/>
      <c r="H4" s="11">
        <f>60000/11</f>
        <v>5454.545454545455</v>
      </c>
      <c r="I4" s="11">
        <f t="shared" ref="I4:R4" si="0">60000/11</f>
        <v>5454.545454545455</v>
      </c>
      <c r="J4" s="11">
        <f t="shared" si="0"/>
        <v>5454.545454545455</v>
      </c>
      <c r="K4" s="11">
        <f t="shared" si="0"/>
        <v>5454.545454545455</v>
      </c>
      <c r="L4" s="11">
        <f t="shared" si="0"/>
        <v>5454.545454545455</v>
      </c>
      <c r="M4" s="11">
        <f t="shared" si="0"/>
        <v>5454.545454545455</v>
      </c>
      <c r="N4" s="11">
        <f t="shared" si="0"/>
        <v>5454.545454545455</v>
      </c>
      <c r="O4" s="11">
        <f t="shared" si="0"/>
        <v>5454.545454545455</v>
      </c>
      <c r="P4" s="11">
        <f t="shared" si="0"/>
        <v>5454.545454545455</v>
      </c>
      <c r="Q4" s="11">
        <f t="shared" si="0"/>
        <v>5454.545454545455</v>
      </c>
      <c r="R4" s="11">
        <f t="shared" si="0"/>
        <v>5454.545454545455</v>
      </c>
      <c r="S4" s="11">
        <v>0</v>
      </c>
      <c r="T4" s="11">
        <v>0</v>
      </c>
      <c r="U4" s="11"/>
      <c r="V4" s="23">
        <f>SUM(H4:T4)</f>
        <v>60000.000000000007</v>
      </c>
    </row>
    <row r="5" spans="1:22" x14ac:dyDescent="0.35">
      <c r="A5" s="8">
        <v>2</v>
      </c>
      <c r="B5" s="9" t="s">
        <v>5</v>
      </c>
      <c r="C5" s="11">
        <v>40000</v>
      </c>
      <c r="D5" s="12">
        <v>46001</v>
      </c>
      <c r="E5" s="9" t="s">
        <v>19</v>
      </c>
      <c r="F5" s="17">
        <f>VLOOKUP(E5,'listing centre'!$A$1:$B$6,2,FALSE)</f>
        <v>47646</v>
      </c>
      <c r="G5" s="24"/>
      <c r="H5" s="11"/>
      <c r="I5" s="11">
        <f>40000/9</f>
        <v>4444.4444444444443</v>
      </c>
      <c r="J5" s="11">
        <f t="shared" ref="J5:Q5" si="1">40000/9</f>
        <v>4444.4444444444443</v>
      </c>
      <c r="K5" s="11">
        <f t="shared" si="1"/>
        <v>4444.4444444444443</v>
      </c>
      <c r="L5" s="11">
        <f t="shared" si="1"/>
        <v>4444.4444444444443</v>
      </c>
      <c r="M5" s="11">
        <f t="shared" si="1"/>
        <v>4444.4444444444443</v>
      </c>
      <c r="N5" s="11">
        <f t="shared" si="1"/>
        <v>4444.4444444444443</v>
      </c>
      <c r="O5" s="11">
        <f t="shared" si="1"/>
        <v>4444.4444444444443</v>
      </c>
      <c r="P5" s="11">
        <f t="shared" si="1"/>
        <v>4444.4444444444443</v>
      </c>
      <c r="Q5" s="11">
        <f t="shared" si="1"/>
        <v>4444.4444444444443</v>
      </c>
      <c r="R5" s="11"/>
      <c r="S5" s="11"/>
      <c r="T5" s="11"/>
      <c r="U5" s="11"/>
      <c r="V5" s="23">
        <f t="shared" ref="V5:V8" si="2">SUM(H5:T5)</f>
        <v>40000</v>
      </c>
    </row>
    <row r="6" spans="1:22" x14ac:dyDescent="0.35">
      <c r="A6" s="8">
        <v>3</v>
      </c>
      <c r="B6" s="9" t="s">
        <v>6</v>
      </c>
      <c r="C6" s="11">
        <v>90000</v>
      </c>
      <c r="D6" s="12">
        <v>46147</v>
      </c>
      <c r="E6" s="16" t="s">
        <v>16</v>
      </c>
      <c r="F6" s="17">
        <f>VLOOKUP(E6,'listing centre'!$A$1:$B$6,2,FALSE)</f>
        <v>47829</v>
      </c>
      <c r="G6" s="24"/>
      <c r="H6" s="11"/>
      <c r="I6" s="11"/>
      <c r="J6" s="11">
        <v>10000</v>
      </c>
      <c r="K6" s="11">
        <v>10000</v>
      </c>
      <c r="L6" s="11">
        <v>10000</v>
      </c>
      <c r="M6" s="11">
        <v>10000</v>
      </c>
      <c r="N6" s="11">
        <v>10000</v>
      </c>
      <c r="O6" s="11">
        <v>10000</v>
      </c>
      <c r="P6" s="11">
        <v>10000</v>
      </c>
      <c r="Q6" s="11">
        <v>10000</v>
      </c>
      <c r="R6" s="11">
        <v>10000</v>
      </c>
      <c r="S6" s="11"/>
      <c r="T6" s="11"/>
      <c r="U6" s="11"/>
      <c r="V6" s="23">
        <f t="shared" si="2"/>
        <v>90000</v>
      </c>
    </row>
    <row r="7" spans="1:22" x14ac:dyDescent="0.35">
      <c r="A7" s="8">
        <v>4</v>
      </c>
      <c r="B7" s="9" t="s">
        <v>7</v>
      </c>
      <c r="C7" s="11">
        <v>100000</v>
      </c>
      <c r="D7" s="12">
        <v>45971</v>
      </c>
      <c r="E7" s="16" t="s">
        <v>17</v>
      </c>
      <c r="F7" s="17">
        <f>VLOOKUP(E7,'listing centre'!$A$1:$B$6,2,FALSE)</f>
        <v>46934</v>
      </c>
      <c r="G7" s="24"/>
      <c r="H7" s="11"/>
      <c r="I7" s="11">
        <v>16666.666666666668</v>
      </c>
      <c r="J7" s="11">
        <v>16666.666666666668</v>
      </c>
      <c r="K7" s="11">
        <v>16666.666666666668</v>
      </c>
      <c r="L7" s="11">
        <v>16666.666666666668</v>
      </c>
      <c r="M7" s="11">
        <v>16666.666666666668</v>
      </c>
      <c r="N7" s="11">
        <v>16666.666666666668</v>
      </c>
      <c r="O7" s="11"/>
      <c r="P7" s="11"/>
      <c r="Q7" s="11"/>
      <c r="R7" s="11"/>
      <c r="S7" s="11"/>
      <c r="T7" s="11"/>
      <c r="U7" s="11"/>
      <c r="V7" s="23">
        <f t="shared" si="2"/>
        <v>100000.00000000001</v>
      </c>
    </row>
    <row r="8" spans="1:22" x14ac:dyDescent="0.35">
      <c r="A8" s="8">
        <v>5</v>
      </c>
      <c r="B8" s="9" t="s">
        <v>8</v>
      </c>
      <c r="C8" s="11">
        <v>50000</v>
      </c>
      <c r="D8" s="12">
        <v>46508</v>
      </c>
      <c r="E8" s="16" t="s">
        <v>18</v>
      </c>
      <c r="F8" s="17">
        <f>VLOOKUP(E8,'listing centre'!$A$1:$B$6,2,FALSE)</f>
        <v>47464</v>
      </c>
      <c r="G8" s="24"/>
      <c r="H8" s="11"/>
      <c r="I8" s="11"/>
      <c r="J8" s="11"/>
      <c r="K8" s="11"/>
      <c r="L8" s="11">
        <v>10000</v>
      </c>
      <c r="M8" s="11">
        <v>10000</v>
      </c>
      <c r="N8" s="11">
        <v>10000</v>
      </c>
      <c r="O8" s="11">
        <v>10000</v>
      </c>
      <c r="P8" s="11">
        <v>10000</v>
      </c>
      <c r="Q8" s="11"/>
      <c r="R8" s="11"/>
      <c r="S8" s="11"/>
      <c r="T8" s="11"/>
      <c r="U8" s="11"/>
      <c r="V8" s="23">
        <f t="shared" si="2"/>
        <v>50000</v>
      </c>
    </row>
    <row r="9" spans="1:22" x14ac:dyDescent="0.35">
      <c r="A9" s="8" t="s">
        <v>21</v>
      </c>
      <c r="B9" s="9"/>
      <c r="C9" s="9"/>
      <c r="D9" s="9"/>
      <c r="E9" s="9"/>
      <c r="F9" s="10"/>
      <c r="G9" s="8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10"/>
    </row>
    <row r="10" spans="1:22" x14ac:dyDescent="0.35">
      <c r="A10" s="8"/>
      <c r="B10" s="9"/>
      <c r="C10" s="9"/>
      <c r="D10" s="9"/>
      <c r="E10" s="9"/>
      <c r="F10" s="10"/>
      <c r="G10" s="8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10"/>
    </row>
    <row r="11" spans="1:22" x14ac:dyDescent="0.35">
      <c r="A11" s="8"/>
      <c r="B11" s="9"/>
      <c r="C11" s="9"/>
      <c r="D11" s="9"/>
      <c r="E11" s="9"/>
      <c r="F11" s="10"/>
      <c r="G11" s="8"/>
      <c r="H11" s="9"/>
      <c r="I11" s="9"/>
      <c r="J11" s="9"/>
      <c r="K11" s="9"/>
      <c r="L11" s="22"/>
      <c r="M11" s="9"/>
      <c r="N11" s="9"/>
      <c r="O11" s="9"/>
      <c r="P11" s="9"/>
      <c r="Q11" s="9"/>
      <c r="R11" s="9"/>
      <c r="S11" s="9"/>
      <c r="T11" s="9"/>
      <c r="U11" s="9"/>
      <c r="V11" s="10"/>
    </row>
    <row r="12" spans="1:22" x14ac:dyDescent="0.35">
      <c r="A12" s="8"/>
      <c r="B12" s="9"/>
      <c r="C12" s="9"/>
      <c r="D12" s="9"/>
      <c r="E12" s="9"/>
      <c r="F12" s="10"/>
      <c r="G12" s="8"/>
      <c r="H12" s="9"/>
      <c r="I12" s="22"/>
      <c r="J12" s="22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10"/>
    </row>
    <row r="13" spans="1:22" ht="15" thickBot="1" x14ac:dyDescent="0.4">
      <c r="A13" s="13"/>
      <c r="B13" s="14"/>
      <c r="C13" s="14"/>
      <c r="D13" s="14"/>
      <c r="E13" s="14"/>
      <c r="F13" s="15"/>
      <c r="G13" s="13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5"/>
    </row>
  </sheetData>
  <mergeCells count="2">
    <mergeCell ref="A1:F2"/>
    <mergeCell ref="G1:Q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A21" sqref="A21"/>
    </sheetView>
  </sheetViews>
  <sheetFormatPr baseColWidth="10" defaultRowHeight="14.5" x14ac:dyDescent="0.35"/>
  <sheetData>
    <row r="1" spans="1:2" x14ac:dyDescent="0.35">
      <c r="A1" t="s">
        <v>15</v>
      </c>
      <c r="B1" t="s">
        <v>10</v>
      </c>
    </row>
    <row r="2" spans="1:2" x14ac:dyDescent="0.35">
      <c r="A2" s="9" t="s">
        <v>16</v>
      </c>
      <c r="B2" s="1">
        <v>47829</v>
      </c>
    </row>
    <row r="3" spans="1:2" x14ac:dyDescent="0.35">
      <c r="A3" s="16" t="s">
        <v>17</v>
      </c>
      <c r="B3" s="1">
        <v>46934</v>
      </c>
    </row>
    <row r="4" spans="1:2" x14ac:dyDescent="0.35">
      <c r="A4" t="s">
        <v>18</v>
      </c>
      <c r="B4" s="1">
        <v>47464</v>
      </c>
    </row>
    <row r="5" spans="1:2" x14ac:dyDescent="0.35">
      <c r="A5" t="s">
        <v>19</v>
      </c>
      <c r="B5" s="1">
        <v>47646</v>
      </c>
    </row>
    <row r="6" spans="1:2" x14ac:dyDescent="0.35">
      <c r="A6" t="s">
        <v>20</v>
      </c>
      <c r="B6" s="1">
        <v>46934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listing centre</vt:lpstr>
    </vt:vector>
  </TitlesOfParts>
  <Company>Thales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Pauline LOAS</dc:creator>
  <cp:lastModifiedBy>Pauline LOAS</cp:lastModifiedBy>
  <dcterms:created xsi:type="dcterms:W3CDTF">2025-03-04T14:46:21Z</dcterms:created>
  <dcterms:modified xsi:type="dcterms:W3CDTF">2025-03-04T15:04:53Z</dcterms:modified>
</cp:coreProperties>
</file>