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60" windowWidth="15255" windowHeight="6375"/>
  </bookViews>
  <sheets>
    <sheet name="ELU" sheetId="3" r:id="rId1"/>
  </sheets>
  <definedNames>
    <definedName name="_2HA8">ELU!$A$21:$A$88</definedName>
    <definedName name="Aciers">ELU!$A$20:$A$88</definedName>
    <definedName name="ensemble">ELU!$A$20:$B$88</definedName>
    <definedName name="section">ELU!$B$20:$B$88</definedName>
  </definedNames>
  <calcPr calcId="144525"/>
</workbook>
</file>

<file path=xl/calcChain.xml><?xml version="1.0" encoding="utf-8"?>
<calcChain xmlns="http://schemas.openxmlformats.org/spreadsheetml/2006/main">
  <c r="C16" i="3" l="1"/>
  <c r="B71" i="3" l="1"/>
  <c r="B87" i="3" s="1"/>
  <c r="B70" i="3"/>
  <c r="B69" i="3"/>
  <c r="B68" i="3"/>
  <c r="B67" i="3"/>
  <c r="B65" i="3"/>
  <c r="B64" i="3"/>
  <c r="B80" i="3" s="1"/>
  <c r="B63" i="3"/>
  <c r="B62" i="3"/>
  <c r="B61" i="3"/>
  <c r="B57" i="3"/>
  <c r="B56" i="3"/>
  <c r="B55" i="3"/>
  <c r="B54" i="3"/>
  <c r="B52" i="3"/>
  <c r="B51" i="3"/>
  <c r="B50" i="3"/>
  <c r="B49" i="3"/>
  <c r="B45" i="3"/>
  <c r="B44" i="3"/>
  <c r="B43" i="3"/>
  <c r="B41" i="3"/>
  <c r="B40" i="3"/>
  <c r="B39" i="3"/>
  <c r="B36" i="3"/>
  <c r="B35" i="3"/>
  <c r="B34" i="3"/>
  <c r="B32" i="3"/>
  <c r="B31" i="3"/>
  <c r="B27" i="3"/>
  <c r="D8" i="3"/>
  <c r="D9" i="3" s="1"/>
  <c r="D4" i="3"/>
  <c r="C8" i="3"/>
  <c r="C9" i="3" s="1"/>
  <c r="C4" i="3"/>
  <c r="B4" i="3"/>
  <c r="B8" i="3"/>
  <c r="B9" i="3" s="1"/>
  <c r="I4" i="3"/>
  <c r="I3" i="3"/>
  <c r="B79" i="3" l="1"/>
  <c r="B75" i="3"/>
  <c r="B84" i="3"/>
  <c r="B88" i="3"/>
  <c r="B77" i="3"/>
  <c r="B82" i="3"/>
  <c r="B86" i="3"/>
  <c r="B76" i="3"/>
  <c r="B78" i="3"/>
  <c r="B83" i="3"/>
  <c r="B85" i="3"/>
  <c r="B10" i="3"/>
  <c r="B11" i="3" s="1"/>
  <c r="C12" i="3"/>
  <c r="C13" i="3" s="1"/>
  <c r="D12" i="3"/>
  <c r="D13" i="3" s="1"/>
  <c r="D16" i="3" s="1"/>
  <c r="C10" i="3"/>
  <c r="C11" i="3" s="1"/>
  <c r="D10" i="3"/>
  <c r="D11" i="3" s="1"/>
  <c r="B12" i="3" l="1"/>
  <c r="B13" i="3" s="1"/>
  <c r="B16" i="3" s="1"/>
</calcChain>
</file>

<file path=xl/sharedStrings.xml><?xml version="1.0" encoding="utf-8"?>
<sst xmlns="http://schemas.openxmlformats.org/spreadsheetml/2006/main" count="104" uniqueCount="100">
  <si>
    <t>G</t>
  </si>
  <si>
    <t>Q</t>
  </si>
  <si>
    <t>Mu&lt;Ml</t>
  </si>
  <si>
    <t>p</t>
  </si>
  <si>
    <t>Ml</t>
  </si>
  <si>
    <t>coef G</t>
  </si>
  <si>
    <t>coef Q</t>
  </si>
  <si>
    <t>Béton</t>
  </si>
  <si>
    <t>Acier</t>
  </si>
  <si>
    <t>fck/fyk</t>
  </si>
  <si>
    <t>fcd/fyd</t>
  </si>
  <si>
    <r>
      <t xml:space="preserve">l </t>
    </r>
    <r>
      <rPr>
        <i/>
        <sz val="12"/>
        <color theme="1"/>
        <rFont val="Bookman Old Style"/>
        <family val="1"/>
      </rPr>
      <t>(en m)</t>
    </r>
  </si>
  <si>
    <r>
      <t xml:space="preserve">y </t>
    </r>
    <r>
      <rPr>
        <i/>
        <sz val="12"/>
        <color theme="1"/>
        <rFont val="Bookman Old Style"/>
        <family val="1"/>
      </rPr>
      <t>(en cm)</t>
    </r>
  </si>
  <si>
    <r>
      <t xml:space="preserve">Ast </t>
    </r>
    <r>
      <rPr>
        <i/>
        <sz val="12"/>
        <color theme="1"/>
        <rFont val="Bookman Old Style"/>
        <family val="1"/>
      </rPr>
      <t>(en cm²)</t>
    </r>
  </si>
  <si>
    <r>
      <t xml:space="preserve">d </t>
    </r>
    <r>
      <rPr>
        <i/>
        <sz val="12"/>
        <color theme="1"/>
        <rFont val="Bookman Old Style"/>
        <family val="1"/>
      </rPr>
      <t>(en cm)</t>
    </r>
  </si>
  <si>
    <r>
      <t xml:space="preserve">h </t>
    </r>
    <r>
      <rPr>
        <i/>
        <sz val="12"/>
        <color theme="1"/>
        <rFont val="Bookman Old Style"/>
        <family val="1"/>
      </rPr>
      <t>(en cm)</t>
    </r>
  </si>
  <si>
    <r>
      <t xml:space="preserve">b </t>
    </r>
    <r>
      <rPr>
        <i/>
        <sz val="12"/>
        <color theme="1"/>
        <rFont val="Bookman Old Style"/>
        <family val="1"/>
      </rPr>
      <t>(en cm)</t>
    </r>
  </si>
  <si>
    <t>P001</t>
  </si>
  <si>
    <t>P002</t>
  </si>
  <si>
    <t>P003</t>
  </si>
  <si>
    <t>ELU</t>
  </si>
  <si>
    <t>2HA12</t>
  </si>
  <si>
    <t>Aciers</t>
  </si>
  <si>
    <t>2HA10</t>
  </si>
  <si>
    <t>2HA8</t>
  </si>
  <si>
    <t>Elu=1,35 et ELS=1</t>
  </si>
  <si>
    <t>Elu=1,5 et ELS=1</t>
  </si>
  <si>
    <t>beton</t>
  </si>
  <si>
    <t>acier</t>
  </si>
  <si>
    <t>Vérifié ?</t>
  </si>
  <si>
    <t>4HA12</t>
  </si>
  <si>
    <r>
      <t xml:space="preserve">Mu </t>
    </r>
    <r>
      <rPr>
        <i/>
        <sz val="18"/>
        <color theme="1"/>
        <rFont val="Bookman Old Style"/>
        <family val="1"/>
      </rPr>
      <t>(en N.m)</t>
    </r>
  </si>
  <si>
    <r>
      <t xml:space="preserve">Section </t>
    </r>
    <r>
      <rPr>
        <i/>
        <sz val="12"/>
        <color theme="1"/>
        <rFont val="Bookman Old Style"/>
        <family val="1"/>
      </rPr>
      <t>(</t>
    </r>
    <r>
      <rPr>
        <i/>
        <sz val="14"/>
        <color theme="1"/>
        <rFont val="Bookman Old Style"/>
        <family val="1"/>
      </rPr>
      <t>en cm²)</t>
    </r>
  </si>
  <si>
    <t>3HA8</t>
  </si>
  <si>
    <t>4HA8</t>
  </si>
  <si>
    <t>3HA10</t>
  </si>
  <si>
    <t>4HA10</t>
  </si>
  <si>
    <t>3HA12</t>
  </si>
  <si>
    <t>2HA14</t>
  </si>
  <si>
    <t>3HA14</t>
  </si>
  <si>
    <t>4HA14</t>
  </si>
  <si>
    <t>2HA16</t>
  </si>
  <si>
    <t>3HA16</t>
  </si>
  <si>
    <t>4HA16</t>
  </si>
  <si>
    <t>2HA20</t>
  </si>
  <si>
    <t>3HA20</t>
  </si>
  <si>
    <t>4HA20</t>
  </si>
  <si>
    <t>2HA25</t>
  </si>
  <si>
    <t>3HA25</t>
  </si>
  <si>
    <t>4HA25</t>
  </si>
  <si>
    <t>Section (cm²)</t>
  </si>
  <si>
    <t>3HA10 &amp; 2HA8</t>
  </si>
  <si>
    <t>4HA10 &amp; 2HA8</t>
  </si>
  <si>
    <t>6HA10</t>
  </si>
  <si>
    <t>3HA12 &amp; 2HA8</t>
  </si>
  <si>
    <t>3HA12 &amp; 2HA10</t>
  </si>
  <si>
    <t>4HA12 &amp; 2HA8</t>
  </si>
  <si>
    <t>4HA12 &amp; 2HA10</t>
  </si>
  <si>
    <t>6HA12</t>
  </si>
  <si>
    <t>3HA14 &amp; 2HA8</t>
  </si>
  <si>
    <t>3HA14 &amp; 2HA10</t>
  </si>
  <si>
    <t>3HA14 &amp; 2HA12</t>
  </si>
  <si>
    <t>4HA14 &amp; 2HA8</t>
  </si>
  <si>
    <t>4HA14 &amp; 2HA10</t>
  </si>
  <si>
    <t>4HA14 &amp; 2HA12</t>
  </si>
  <si>
    <t>6HA14</t>
  </si>
  <si>
    <t>3HA16 &amp; 2HA8</t>
  </si>
  <si>
    <t>3HA16 &amp; 2HA10</t>
  </si>
  <si>
    <t>3HA16 &amp; 2HA12</t>
  </si>
  <si>
    <t>3HA16 &amp; 2HA14</t>
  </si>
  <si>
    <t>4HA16 &amp; 2HA8</t>
  </si>
  <si>
    <t>4HA16 &amp; 2HA10</t>
  </si>
  <si>
    <t>4HA16 &amp; 2HA12</t>
  </si>
  <si>
    <t>4HA16 &amp; 2HA14</t>
  </si>
  <si>
    <t>6HA16</t>
  </si>
  <si>
    <t>3HA20 &amp; 2HA8</t>
  </si>
  <si>
    <t>3HA20 &amp; 2HA10</t>
  </si>
  <si>
    <t>3HA20 &amp; 2HA12</t>
  </si>
  <si>
    <t>3HA20 &amp; 2HA14</t>
  </si>
  <si>
    <t>3HA20 &amp; 2HA16</t>
  </si>
  <si>
    <t>4HA20 &amp; 2HA8</t>
  </si>
  <si>
    <t>4HA20 &amp; 2HA10</t>
  </si>
  <si>
    <t>4HA20 &amp; 2HA12</t>
  </si>
  <si>
    <t>4HA20 &amp; 2HA14</t>
  </si>
  <si>
    <t>4HA20 &amp; 2HA16</t>
  </si>
  <si>
    <t>6HA20</t>
  </si>
  <si>
    <t>3HA25 &amp; 2HA8</t>
  </si>
  <si>
    <t>3HA25 &amp; 2HA10</t>
  </si>
  <si>
    <t>3HA25 &amp; 2HA12</t>
  </si>
  <si>
    <t>3HA25 &amp; 2HA14</t>
  </si>
  <si>
    <t>3HA25 &amp; 2HA16</t>
  </si>
  <si>
    <t>3HA25 &amp; 2HA20</t>
  </si>
  <si>
    <t>4HA25 &amp; 2HA8</t>
  </si>
  <si>
    <t>4HA25 &amp; 2HA10</t>
  </si>
  <si>
    <t>4HA25 &amp; 2HA12</t>
  </si>
  <si>
    <t>4HA25 &amp; 2HA14</t>
  </si>
  <si>
    <t>4HA25 &amp; 2HA16</t>
  </si>
  <si>
    <t>4HA25 &amp; 2HA20</t>
  </si>
  <si>
    <t>6HA25</t>
  </si>
  <si>
    <t>le problème est encadré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</si>
</sst>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"/>
  </numFmts>
  <fonts count="1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Bookman Old Style"/>
      <family val="1"/>
    </font>
    <font>
      <b/>
      <i/>
      <sz val="20"/>
      <color theme="1"/>
      <name val="Bookman Old Style"/>
      <family val="1"/>
    </font>
    <font>
      <sz val="14"/>
      <color theme="1"/>
      <name val="Bookman Old Style"/>
      <family val="1"/>
    </font>
    <font>
      <i/>
      <sz val="12"/>
      <color theme="1"/>
      <name val="Bookman Old Style"/>
      <family val="1"/>
    </font>
    <font>
      <i/>
      <sz val="20"/>
      <color theme="1"/>
      <name val="Comic Sans MS"/>
      <family val="4"/>
    </font>
    <font>
      <sz val="22"/>
      <color theme="1"/>
      <name val="Comic Sans MS"/>
      <family val="4"/>
    </font>
    <font>
      <b/>
      <i/>
      <sz val="16"/>
      <color theme="1"/>
      <name val="Comic Sans MS"/>
      <family val="4"/>
    </font>
    <font>
      <sz val="16"/>
      <color theme="1"/>
      <name val="Comic Sans MS"/>
      <family val="4"/>
    </font>
    <font>
      <sz val="14"/>
      <color theme="1"/>
      <name val="Comic Sans MS"/>
      <family val="4"/>
    </font>
    <font>
      <i/>
      <sz val="16"/>
      <color theme="5"/>
      <name val="Calibri"/>
      <family val="2"/>
      <scheme val="minor"/>
    </font>
    <font>
      <b/>
      <sz val="16"/>
      <color theme="1"/>
      <name val="Comic Sans MS"/>
      <family val="4"/>
    </font>
    <font>
      <i/>
      <sz val="18"/>
      <color theme="1"/>
      <name val="Bookman Old Style"/>
      <family val="1"/>
    </font>
    <font>
      <i/>
      <sz val="14"/>
      <color theme="1"/>
      <name val="Bookman Old Style"/>
      <family val="1"/>
    </font>
    <font>
      <sz val="20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8" fillId="8" borderId="1" xfId="0" applyFont="1" applyFill="1" applyBorder="1" applyAlignment="1">
      <alignment horizontal="center"/>
    </xf>
    <xf numFmtId="0" fontId="10" fillId="2" borderId="1" xfId="0" applyFont="1" applyFill="1" applyBorder="1"/>
    <xf numFmtId="0" fontId="11" fillId="3" borderId="3" xfId="0" applyFont="1" applyFill="1" applyBorder="1"/>
    <xf numFmtId="0" fontId="12" fillId="3" borderId="1" xfId="0" applyFont="1" applyFill="1" applyBorder="1"/>
    <xf numFmtId="0" fontId="0" fillId="0" borderId="0" xfId="0" applyFill="1" applyBorder="1"/>
    <xf numFmtId="0" fontId="1" fillId="7" borderId="1" xfId="0" applyFont="1" applyFill="1" applyBorder="1"/>
    <xf numFmtId="0" fontId="9" fillId="0" borderId="0" xfId="0" applyFont="1" applyFill="1" applyBorder="1" applyAlignment="1"/>
    <xf numFmtId="0" fontId="14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5" fillId="5" borderId="1" xfId="0" applyFont="1" applyFill="1" applyBorder="1" applyAlignment="1">
      <alignment horizontal="left" vertical="center"/>
    </xf>
    <xf numFmtId="0" fontId="2" fillId="6" borderId="1" xfId="0" applyFont="1" applyFill="1" applyBorder="1"/>
    <xf numFmtId="0" fontId="5" fillId="5" borderId="1" xfId="0" applyFont="1" applyFill="1" applyBorder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right" vertical="center"/>
    </xf>
    <xf numFmtId="0" fontId="1" fillId="6" borderId="1" xfId="0" applyFont="1" applyFill="1" applyBorder="1"/>
    <xf numFmtId="0" fontId="6" fillId="6" borderId="1" xfId="0" applyFont="1" applyFill="1" applyBorder="1"/>
    <xf numFmtId="0" fontId="4" fillId="6" borderId="1" xfId="0" applyFont="1" applyFill="1" applyBorder="1" applyAlignment="1">
      <alignment horizontal="right" vertical="center"/>
    </xf>
    <xf numFmtId="0" fontId="13" fillId="0" borderId="4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165" fontId="4" fillId="0" borderId="2" xfId="0" applyNumberFormat="1" applyFont="1" applyBorder="1" applyAlignment="1">
      <alignment horizontal="right" vertical="center"/>
    </xf>
    <xf numFmtId="0" fontId="5" fillId="5" borderId="5" xfId="0" applyFont="1" applyFill="1" applyBorder="1" applyAlignment="1">
      <alignment horizontal="left" vertical="center"/>
    </xf>
    <xf numFmtId="0" fontId="6" fillId="0" borderId="5" xfId="0" applyFont="1" applyBorder="1" applyAlignment="1">
      <alignment horizontal="center" vertical="center" wrapText="1"/>
    </xf>
    <xf numFmtId="0" fontId="5" fillId="5" borderId="6" xfId="0" applyFont="1" applyFill="1" applyBorder="1" applyAlignment="1">
      <alignment vertical="center" wrapText="1"/>
    </xf>
    <xf numFmtId="0" fontId="4" fillId="6" borderId="7" xfId="0" applyFont="1" applyFill="1" applyBorder="1" applyAlignment="1">
      <alignment horizontal="right" vertical="center"/>
    </xf>
    <xf numFmtId="0" fontId="4" fillId="6" borderId="8" xfId="0" applyFont="1" applyFill="1" applyBorder="1" applyAlignment="1">
      <alignment horizontal="right" vertical="center"/>
    </xf>
    <xf numFmtId="0" fontId="5" fillId="5" borderId="9" xfId="0" applyFont="1" applyFill="1" applyBorder="1" applyAlignment="1">
      <alignment horizontal="left" vertical="center"/>
    </xf>
    <xf numFmtId="0" fontId="4" fillId="0" borderId="10" xfId="0" applyFont="1" applyBorder="1" applyAlignment="1">
      <alignment horizontal="right" vertical="center"/>
    </xf>
    <xf numFmtId="0" fontId="4" fillId="0" borderId="11" xfId="0" applyFont="1" applyBorder="1" applyAlignment="1">
      <alignment horizontal="right" vertical="center"/>
    </xf>
    <xf numFmtId="0" fontId="17" fillId="9" borderId="12" xfId="0" applyFont="1" applyFill="1" applyBorder="1" applyAlignment="1">
      <alignment horizontal="center"/>
    </xf>
    <xf numFmtId="0" fontId="17" fillId="4" borderId="13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17" fillId="0" borderId="15" xfId="0" applyFont="1" applyFill="1" applyBorder="1" applyAlignment="1">
      <alignment horizontal="center"/>
    </xf>
    <xf numFmtId="0" fontId="17" fillId="0" borderId="9" xfId="0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/>
    </xf>
    <xf numFmtId="0" fontId="18" fillId="0" borderId="16" xfId="0" applyFont="1" applyFill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33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8"/>
  <sheetViews>
    <sheetView tabSelected="1" zoomScale="70" zoomScaleNormal="70" workbookViewId="0">
      <selection activeCell="C21" sqref="C21"/>
    </sheetView>
  </sheetViews>
  <sheetFormatPr baseColWidth="10" defaultRowHeight="15" x14ac:dyDescent="0.25"/>
  <cols>
    <col min="1" max="1" width="31" bestFit="1" customWidth="1"/>
    <col min="2" max="4" width="50.7109375" customWidth="1"/>
    <col min="13" max="13" width="17" customWidth="1"/>
    <col min="14" max="14" width="16.28515625" customWidth="1"/>
  </cols>
  <sheetData>
    <row r="1" spans="1:14" ht="31.5" x14ac:dyDescent="0.6">
      <c r="A1" s="1" t="s">
        <v>20</v>
      </c>
      <c r="B1" s="12" t="s">
        <v>17</v>
      </c>
      <c r="C1" s="12" t="s">
        <v>18</v>
      </c>
      <c r="D1" s="12" t="s">
        <v>19</v>
      </c>
      <c r="M1" s="21"/>
      <c r="N1" s="21"/>
    </row>
    <row r="2" spans="1:14" ht="25.5" x14ac:dyDescent="0.4">
      <c r="A2" s="10" t="s">
        <v>16</v>
      </c>
      <c r="B2" s="18">
        <v>25</v>
      </c>
      <c r="C2" s="18">
        <v>20</v>
      </c>
      <c r="D2" s="18">
        <v>20</v>
      </c>
      <c r="H2" s="4" t="s">
        <v>9</v>
      </c>
      <c r="I2" s="4" t="s">
        <v>10</v>
      </c>
      <c r="M2" s="21"/>
      <c r="N2" s="21"/>
    </row>
    <row r="3" spans="1:14" ht="25.5" x14ac:dyDescent="0.45">
      <c r="A3" s="10" t="s">
        <v>15</v>
      </c>
      <c r="B3" s="18">
        <v>60</v>
      </c>
      <c r="C3" s="18">
        <v>25</v>
      </c>
      <c r="D3" s="18">
        <v>25</v>
      </c>
      <c r="G3" s="3" t="s">
        <v>7</v>
      </c>
      <c r="H3" s="17">
        <v>25</v>
      </c>
      <c r="I3" s="16">
        <f>H3/1.5</f>
        <v>16.666666666666668</v>
      </c>
      <c r="M3" s="21"/>
      <c r="N3" s="21"/>
    </row>
    <row r="4" spans="1:14" ht="25.5" x14ac:dyDescent="0.45">
      <c r="A4" s="10" t="s">
        <v>14</v>
      </c>
      <c r="B4" s="18">
        <f>B3*0.9</f>
        <v>54</v>
      </c>
      <c r="C4" s="18">
        <f>C3*0.9</f>
        <v>22.5</v>
      </c>
      <c r="D4" s="18">
        <f>D3*0.9</f>
        <v>22.5</v>
      </c>
      <c r="G4" s="3" t="s">
        <v>8</v>
      </c>
      <c r="H4" s="17">
        <v>500</v>
      </c>
      <c r="I4" s="16">
        <f>H4/1.15</f>
        <v>434.78260869565219</v>
      </c>
      <c r="M4" s="21"/>
      <c r="N4" s="21"/>
    </row>
    <row r="5" spans="1:14" ht="25.5" x14ac:dyDescent="0.3">
      <c r="A5" s="10" t="s">
        <v>11</v>
      </c>
      <c r="B5" s="18">
        <v>5.2</v>
      </c>
      <c r="C5" s="18">
        <v>3.55</v>
      </c>
      <c r="D5" s="18">
        <v>2.2000000000000002</v>
      </c>
      <c r="M5" s="21"/>
      <c r="N5" s="21"/>
    </row>
    <row r="6" spans="1:14" ht="25.5" x14ac:dyDescent="0.3">
      <c r="A6" s="10" t="s">
        <v>0</v>
      </c>
      <c r="B6" s="18">
        <v>49.5</v>
      </c>
      <c r="C6" s="18">
        <v>5.63</v>
      </c>
      <c r="D6" s="18">
        <v>9.4</v>
      </c>
      <c r="M6" s="21"/>
      <c r="N6" s="21"/>
    </row>
    <row r="7" spans="1:14" ht="25.5" x14ac:dyDescent="0.5">
      <c r="A7" s="10" t="s">
        <v>1</v>
      </c>
      <c r="B7" s="18">
        <v>16.3</v>
      </c>
      <c r="C7" s="18">
        <v>2.63</v>
      </c>
      <c r="D7" s="18">
        <v>4.9000000000000004</v>
      </c>
      <c r="G7" s="2" t="s">
        <v>5</v>
      </c>
      <c r="H7" s="11">
        <v>1.35</v>
      </c>
      <c r="I7" s="19" t="s">
        <v>25</v>
      </c>
      <c r="J7" s="20"/>
      <c r="M7" s="21"/>
      <c r="N7" s="21"/>
    </row>
    <row r="8" spans="1:14" ht="25.5" x14ac:dyDescent="0.5">
      <c r="A8" s="10" t="s">
        <v>3</v>
      </c>
      <c r="B8" s="15">
        <f>$H$7*B6+$H$8*B7</f>
        <v>91.275000000000006</v>
      </c>
      <c r="C8" s="15">
        <f>$H$7*C6+$H$8*C7</f>
        <v>11.545500000000001</v>
      </c>
      <c r="D8" s="15">
        <f>$H$7*D6+$H$8*D7</f>
        <v>20.040000000000003</v>
      </c>
      <c r="G8" s="2" t="s">
        <v>6</v>
      </c>
      <c r="H8" s="11">
        <v>1.5</v>
      </c>
      <c r="I8" s="19" t="s">
        <v>26</v>
      </c>
      <c r="J8" s="20"/>
      <c r="M8" s="21"/>
      <c r="N8" s="21"/>
    </row>
    <row r="9" spans="1:14" ht="25.5" x14ac:dyDescent="0.3">
      <c r="A9" s="10" t="s">
        <v>31</v>
      </c>
      <c r="B9" s="14">
        <f>((B8*(B5^2))/8)*10^3</f>
        <v>308509.50000000006</v>
      </c>
      <c r="C9" s="14">
        <f>((C8*(C5^2))/8)*10^3</f>
        <v>18187.770468750001</v>
      </c>
      <c r="D9" s="14">
        <f>((D8*(D5^2))/8)*10^3</f>
        <v>12124.200000000004</v>
      </c>
      <c r="M9" s="21"/>
      <c r="N9" s="21"/>
    </row>
    <row r="10" spans="1:14" ht="25.5" x14ac:dyDescent="0.3">
      <c r="A10" s="10" t="s">
        <v>4</v>
      </c>
      <c r="B10" s="14">
        <f>0.372*B2*(B4^2)*$I$3</f>
        <v>451980.00000000006</v>
      </c>
      <c r="C10" s="14">
        <f>0.372*C2*(C4^2)*$I$3</f>
        <v>62775</v>
      </c>
      <c r="D10" s="14">
        <f>0.372*D2*(D4^2)*$I$3</f>
        <v>62775</v>
      </c>
      <c r="G10" s="26"/>
      <c r="H10" s="26"/>
      <c r="J10" s="6" t="s">
        <v>27</v>
      </c>
      <c r="K10" s="6" t="s">
        <v>28</v>
      </c>
      <c r="M10" s="21"/>
      <c r="N10" s="21"/>
    </row>
    <row r="11" spans="1:14" ht="25.5" x14ac:dyDescent="0.35">
      <c r="A11" s="10" t="s">
        <v>2</v>
      </c>
      <c r="B11" s="13" t="b">
        <f>IF(B9&lt;B10,TRUE,"Redimensionné")</f>
        <v>1</v>
      </c>
      <c r="C11" s="13" t="b">
        <f t="shared" ref="C11:D11" si="0">IF(C9&lt;C10,TRUE,"Redimensionné")</f>
        <v>1</v>
      </c>
      <c r="D11" s="13" t="b">
        <f t="shared" si="0"/>
        <v>1</v>
      </c>
      <c r="G11" s="9"/>
      <c r="H11" s="9"/>
      <c r="J11" s="16">
        <v>20</v>
      </c>
      <c r="K11" s="16">
        <v>400</v>
      </c>
      <c r="M11" s="21"/>
      <c r="N11" s="21"/>
    </row>
    <row r="12" spans="1:14" ht="25.5" x14ac:dyDescent="0.35">
      <c r="A12" s="10" t="s">
        <v>12</v>
      </c>
      <c r="B12" s="15">
        <f>(1.25*B4)*(1-(SQRT(1-(2*B9)/(B2*B4^2*$I$3))))</f>
        <v>20.145710331586649</v>
      </c>
      <c r="C12" s="15">
        <f>(1.25*C4)*(1-(SQRT(1-(2*C9)/(C2*C4^2*$I$3))))</f>
        <v>3.2150566669558911</v>
      </c>
      <c r="D12" s="15">
        <f>(1.25*D4)*(1-(SQRT(1-(2*D9)/(D2*D4^2*$I$3))))</f>
        <v>2.0990273956956615</v>
      </c>
      <c r="G12" s="9"/>
      <c r="H12" s="9"/>
      <c r="J12" s="16">
        <v>25</v>
      </c>
      <c r="K12" s="16">
        <v>500</v>
      </c>
      <c r="M12" s="21"/>
      <c r="N12" s="21"/>
    </row>
    <row r="13" spans="1:14" ht="25.5" x14ac:dyDescent="0.35">
      <c r="A13" s="22" t="s">
        <v>13</v>
      </c>
      <c r="B13" s="27">
        <f>(0.8*B12*B2*$I$3)/$I$4</f>
        <v>15.445044587549763</v>
      </c>
      <c r="C13" s="27">
        <f>(0.8*C12*C2*$I$3)/$I$4</f>
        <v>1.9719014223996132</v>
      </c>
      <c r="D13" s="27">
        <f>(0.8*D12*D2*$I$3)/$I$4</f>
        <v>1.2874034693600056</v>
      </c>
      <c r="G13" s="9"/>
      <c r="H13" s="9"/>
      <c r="J13" s="16">
        <v>30</v>
      </c>
      <c r="K13" s="5"/>
      <c r="M13" s="21"/>
    </row>
    <row r="14" spans="1:14" ht="30.75" customHeight="1" x14ac:dyDescent="0.35">
      <c r="A14" s="30" t="s">
        <v>22</v>
      </c>
      <c r="B14" s="31" t="s">
        <v>24</v>
      </c>
      <c r="C14" s="31" t="s">
        <v>35</v>
      </c>
      <c r="D14" s="32" t="s">
        <v>24</v>
      </c>
      <c r="G14" s="9"/>
      <c r="H14" s="9"/>
      <c r="J14" s="16">
        <v>40</v>
      </c>
      <c r="K14" s="5"/>
      <c r="M14" s="21"/>
      <c r="N14" s="21"/>
    </row>
    <row r="15" spans="1:14" ht="31.5" customHeight="1" x14ac:dyDescent="0.3">
      <c r="A15" s="33" t="s">
        <v>32</v>
      </c>
      <c r="B15" s="34"/>
      <c r="C15" s="34"/>
      <c r="D15" s="35"/>
      <c r="J15" s="16">
        <v>60</v>
      </c>
      <c r="K15" s="5"/>
      <c r="M15" s="21"/>
      <c r="N15" s="21"/>
    </row>
    <row r="16" spans="1:14" ht="36" x14ac:dyDescent="0.3">
      <c r="A16" s="28" t="s">
        <v>29</v>
      </c>
      <c r="B16" s="29" t="str">
        <f>IF(B15&gt;B13,TRUE,"changer les aciers")</f>
        <v>changer les aciers</v>
      </c>
      <c r="C16" s="29" t="str">
        <f>IF(C15&gt;C13,TRUE,"changer les aciers")</f>
        <v>changer les aciers</v>
      </c>
      <c r="D16" s="29" t="str">
        <f>IF(D15&gt;D13,TRUE,"changer les aciers")</f>
        <v>changer les aciers</v>
      </c>
      <c r="M16" s="21"/>
      <c r="N16" s="21"/>
    </row>
    <row r="17" spans="1:13" ht="25.5" customHeight="1" x14ac:dyDescent="0.6">
      <c r="A17" s="24"/>
      <c r="B17" s="23"/>
      <c r="C17" s="23"/>
      <c r="D17" s="23"/>
      <c r="E17" s="7"/>
      <c r="F17" s="7"/>
      <c r="G17" s="7"/>
      <c r="H17" s="7"/>
      <c r="I17" s="7"/>
      <c r="M17" s="21"/>
    </row>
    <row r="18" spans="1:13" ht="25.5" thickBot="1" x14ac:dyDescent="0.55000000000000004">
      <c r="A18" s="8"/>
      <c r="B18" s="9"/>
      <c r="C18" s="9"/>
      <c r="D18" s="9"/>
      <c r="E18" s="9"/>
      <c r="F18" s="9"/>
      <c r="G18" s="9"/>
      <c r="H18" s="9"/>
      <c r="I18" s="9"/>
    </row>
    <row r="19" spans="1:13" ht="26.25" x14ac:dyDescent="0.4">
      <c r="A19" s="36" t="s">
        <v>22</v>
      </c>
      <c r="B19" s="37" t="s">
        <v>50</v>
      </c>
      <c r="C19" s="25"/>
      <c r="D19" s="42" t="s">
        <v>99</v>
      </c>
      <c r="E19" s="9"/>
      <c r="F19" s="9"/>
      <c r="G19" s="9"/>
      <c r="H19" s="9"/>
      <c r="I19" s="9"/>
    </row>
    <row r="20" spans="1:13" ht="27" thickBot="1" x14ac:dyDescent="0.45">
      <c r="A20" s="38" t="s">
        <v>24</v>
      </c>
      <c r="B20" s="39">
        <v>1.01</v>
      </c>
      <c r="C20" s="9"/>
      <c r="D20" s="43"/>
      <c r="E20" s="9"/>
      <c r="F20" s="9"/>
      <c r="G20" s="9"/>
      <c r="H20" s="9"/>
      <c r="I20" s="9"/>
    </row>
    <row r="21" spans="1:13" ht="26.25" x14ac:dyDescent="0.4">
      <c r="A21" s="38" t="s">
        <v>33</v>
      </c>
      <c r="B21" s="39">
        <v>1.51</v>
      </c>
      <c r="C21" s="9"/>
      <c r="D21" s="9"/>
      <c r="E21" s="9"/>
      <c r="F21" s="9"/>
      <c r="G21" s="9"/>
      <c r="H21" s="9"/>
      <c r="I21" s="9"/>
    </row>
    <row r="22" spans="1:13" ht="26.25" x14ac:dyDescent="0.4">
      <c r="A22" s="38" t="s">
        <v>34</v>
      </c>
      <c r="B22" s="39">
        <v>2.0099999999999998</v>
      </c>
      <c r="C22" s="9"/>
      <c r="D22" s="9"/>
      <c r="F22" s="9"/>
      <c r="G22" s="9"/>
      <c r="H22" s="9"/>
      <c r="I22" s="9"/>
    </row>
    <row r="23" spans="1:13" ht="26.25" x14ac:dyDescent="0.4">
      <c r="A23" s="38" t="s">
        <v>23</v>
      </c>
      <c r="B23" s="39">
        <v>1.57</v>
      </c>
    </row>
    <row r="24" spans="1:13" ht="26.25" x14ac:dyDescent="0.4">
      <c r="A24" s="38" t="s">
        <v>35</v>
      </c>
      <c r="B24" s="39">
        <v>2.36</v>
      </c>
    </row>
    <row r="25" spans="1:13" ht="26.25" x14ac:dyDescent="0.4">
      <c r="A25" s="38" t="s">
        <v>51</v>
      </c>
      <c r="B25" s="39">
        <v>3.37</v>
      </c>
    </row>
    <row r="26" spans="1:13" ht="26.25" x14ac:dyDescent="0.4">
      <c r="A26" s="38" t="s">
        <v>36</v>
      </c>
      <c r="B26" s="39">
        <v>3.14</v>
      </c>
    </row>
    <row r="27" spans="1:13" ht="26.25" x14ac:dyDescent="0.4">
      <c r="A27" s="38" t="s">
        <v>52</v>
      </c>
      <c r="B27" s="39">
        <f>B26+B20</f>
        <v>4.1500000000000004</v>
      </c>
    </row>
    <row r="28" spans="1:13" ht="26.25" x14ac:dyDescent="0.4">
      <c r="A28" s="38" t="s">
        <v>53</v>
      </c>
      <c r="B28" s="39">
        <v>4.71</v>
      </c>
    </row>
    <row r="29" spans="1:13" ht="26.25" x14ac:dyDescent="0.4">
      <c r="A29" s="38" t="s">
        <v>21</v>
      </c>
      <c r="B29" s="39">
        <v>2.2599999999999998</v>
      </c>
    </row>
    <row r="30" spans="1:13" ht="26.25" x14ac:dyDescent="0.4">
      <c r="A30" s="38" t="s">
        <v>37</v>
      </c>
      <c r="B30" s="39">
        <v>3.39</v>
      </c>
    </row>
    <row r="31" spans="1:13" ht="26.25" x14ac:dyDescent="0.4">
      <c r="A31" s="38" t="s">
        <v>54</v>
      </c>
      <c r="B31" s="39">
        <f>B30+B20</f>
        <v>4.4000000000000004</v>
      </c>
    </row>
    <row r="32" spans="1:13" ht="26.25" x14ac:dyDescent="0.4">
      <c r="A32" s="38" t="s">
        <v>55</v>
      </c>
      <c r="B32" s="39">
        <f>B30+B23</f>
        <v>4.96</v>
      </c>
    </row>
    <row r="33" spans="1:2" ht="26.25" x14ac:dyDescent="0.4">
      <c r="A33" s="38" t="s">
        <v>30</v>
      </c>
      <c r="B33" s="39">
        <v>4.5199999999999996</v>
      </c>
    </row>
    <row r="34" spans="1:2" ht="26.25" x14ac:dyDescent="0.4">
      <c r="A34" s="38" t="s">
        <v>56</v>
      </c>
      <c r="B34" s="39">
        <f>B33+B20</f>
        <v>5.5299999999999994</v>
      </c>
    </row>
    <row r="35" spans="1:2" ht="26.25" x14ac:dyDescent="0.4">
      <c r="A35" s="38" t="s">
        <v>57</v>
      </c>
      <c r="B35" s="39">
        <f>B33+B23</f>
        <v>6.09</v>
      </c>
    </row>
    <row r="36" spans="1:2" ht="26.25" x14ac:dyDescent="0.4">
      <c r="A36" s="38" t="s">
        <v>58</v>
      </c>
      <c r="B36" s="39">
        <f>2*B30</f>
        <v>6.78</v>
      </c>
    </row>
    <row r="37" spans="1:2" ht="26.25" x14ac:dyDescent="0.4">
      <c r="A37" s="38" t="s">
        <v>38</v>
      </c>
      <c r="B37" s="39">
        <v>3.08</v>
      </c>
    </row>
    <row r="38" spans="1:2" ht="26.25" x14ac:dyDescent="0.4">
      <c r="A38" s="38" t="s">
        <v>39</v>
      </c>
      <c r="B38" s="39">
        <v>4.62</v>
      </c>
    </row>
    <row r="39" spans="1:2" ht="26.25" x14ac:dyDescent="0.4">
      <c r="A39" s="38" t="s">
        <v>59</v>
      </c>
      <c r="B39" s="39">
        <f>B38+B20</f>
        <v>5.63</v>
      </c>
    </row>
    <row r="40" spans="1:2" ht="26.25" x14ac:dyDescent="0.4">
      <c r="A40" s="38" t="s">
        <v>60</v>
      </c>
      <c r="B40" s="39">
        <f>B23+B38</f>
        <v>6.19</v>
      </c>
    </row>
    <row r="41" spans="1:2" ht="26.25" x14ac:dyDescent="0.4">
      <c r="A41" s="38" t="s">
        <v>61</v>
      </c>
      <c r="B41" s="39">
        <f>B29+B38</f>
        <v>6.88</v>
      </c>
    </row>
    <row r="42" spans="1:2" ht="26.25" x14ac:dyDescent="0.4">
      <c r="A42" s="38" t="s">
        <v>40</v>
      </c>
      <c r="B42" s="39">
        <v>6.16</v>
      </c>
    </row>
    <row r="43" spans="1:2" ht="26.25" x14ac:dyDescent="0.4">
      <c r="A43" s="38" t="s">
        <v>62</v>
      </c>
      <c r="B43" s="39">
        <f>B42+B20</f>
        <v>7.17</v>
      </c>
    </row>
    <row r="44" spans="1:2" ht="26.25" x14ac:dyDescent="0.4">
      <c r="A44" s="38" t="s">
        <v>63</v>
      </c>
      <c r="B44" s="39">
        <f>B42+B23</f>
        <v>7.73</v>
      </c>
    </row>
    <row r="45" spans="1:2" ht="26.25" x14ac:dyDescent="0.4">
      <c r="A45" s="38" t="s">
        <v>64</v>
      </c>
      <c r="B45" s="39">
        <f>B42+B29</f>
        <v>8.42</v>
      </c>
    </row>
    <row r="46" spans="1:2" ht="26.25" x14ac:dyDescent="0.4">
      <c r="A46" s="38" t="s">
        <v>65</v>
      </c>
      <c r="B46" s="39">
        <v>9.24</v>
      </c>
    </row>
    <row r="47" spans="1:2" ht="26.25" x14ac:dyDescent="0.4">
      <c r="A47" s="38" t="s">
        <v>41</v>
      </c>
      <c r="B47" s="39">
        <v>4.0199999999999996</v>
      </c>
    </row>
    <row r="48" spans="1:2" ht="26.25" x14ac:dyDescent="0.4">
      <c r="A48" s="38" t="s">
        <v>42</v>
      </c>
      <c r="B48" s="39">
        <v>6.03</v>
      </c>
    </row>
    <row r="49" spans="1:2" ht="26.25" x14ac:dyDescent="0.4">
      <c r="A49" s="38" t="s">
        <v>66</v>
      </c>
      <c r="B49" s="39">
        <f>B48+1.01</f>
        <v>7.04</v>
      </c>
    </row>
    <row r="50" spans="1:2" ht="26.25" x14ac:dyDescent="0.4">
      <c r="A50" s="38" t="s">
        <v>67</v>
      </c>
      <c r="B50" s="39">
        <f>B48+B21</f>
        <v>7.54</v>
      </c>
    </row>
    <row r="51" spans="1:2" ht="26.25" x14ac:dyDescent="0.4">
      <c r="A51" s="38" t="s">
        <v>68</v>
      </c>
      <c r="B51" s="39">
        <f>B48+B29</f>
        <v>8.2899999999999991</v>
      </c>
    </row>
    <row r="52" spans="1:2" ht="26.25" x14ac:dyDescent="0.4">
      <c r="A52" s="38" t="s">
        <v>69</v>
      </c>
      <c r="B52" s="39">
        <f>B48+B37</f>
        <v>9.11</v>
      </c>
    </row>
    <row r="53" spans="1:2" ht="26.25" x14ac:dyDescent="0.4">
      <c r="A53" s="38" t="s">
        <v>43</v>
      </c>
      <c r="B53" s="39">
        <v>8.0399999999999991</v>
      </c>
    </row>
    <row r="54" spans="1:2" ht="26.25" x14ac:dyDescent="0.4">
      <c r="A54" s="38" t="s">
        <v>70</v>
      </c>
      <c r="B54" s="39">
        <f>B53+1.01</f>
        <v>9.0499999999999989</v>
      </c>
    </row>
    <row r="55" spans="1:2" ht="26.25" x14ac:dyDescent="0.4">
      <c r="A55" s="38" t="s">
        <v>71</v>
      </c>
      <c r="B55" s="39">
        <f>B53+B23</f>
        <v>9.61</v>
      </c>
    </row>
    <row r="56" spans="1:2" ht="26.25" x14ac:dyDescent="0.4">
      <c r="A56" s="38" t="s">
        <v>72</v>
      </c>
      <c r="B56" s="39">
        <f>B53+B29</f>
        <v>10.299999999999999</v>
      </c>
    </row>
    <row r="57" spans="1:2" ht="26.25" x14ac:dyDescent="0.4">
      <c r="A57" s="38" t="s">
        <v>73</v>
      </c>
      <c r="B57" s="39">
        <f>B53+B37</f>
        <v>11.12</v>
      </c>
    </row>
    <row r="58" spans="1:2" ht="26.25" x14ac:dyDescent="0.4">
      <c r="A58" s="38" t="s">
        <v>74</v>
      </c>
      <c r="B58" s="39">
        <v>12.06</v>
      </c>
    </row>
    <row r="59" spans="1:2" ht="26.25" x14ac:dyDescent="0.4">
      <c r="A59" s="38" t="s">
        <v>44</v>
      </c>
      <c r="B59" s="39">
        <v>6.28</v>
      </c>
    </row>
    <row r="60" spans="1:2" ht="26.25" x14ac:dyDescent="0.4">
      <c r="A60" s="38" t="s">
        <v>45</v>
      </c>
      <c r="B60" s="39">
        <v>9.42</v>
      </c>
    </row>
    <row r="61" spans="1:2" ht="26.25" x14ac:dyDescent="0.4">
      <c r="A61" s="38" t="s">
        <v>75</v>
      </c>
      <c r="B61" s="39">
        <f>B60+1.01</f>
        <v>10.43</v>
      </c>
    </row>
    <row r="62" spans="1:2" ht="26.25" x14ac:dyDescent="0.4">
      <c r="A62" s="38" t="s">
        <v>76</v>
      </c>
      <c r="B62" s="39">
        <f>B60+B23</f>
        <v>10.99</v>
      </c>
    </row>
    <row r="63" spans="1:2" ht="26.25" x14ac:dyDescent="0.4">
      <c r="A63" s="38" t="s">
        <v>77</v>
      </c>
      <c r="B63" s="39">
        <f>B29+B60</f>
        <v>11.68</v>
      </c>
    </row>
    <row r="64" spans="1:2" ht="26.25" x14ac:dyDescent="0.4">
      <c r="A64" s="38" t="s">
        <v>78</v>
      </c>
      <c r="B64" s="39">
        <f>B60+B37</f>
        <v>12.5</v>
      </c>
    </row>
    <row r="65" spans="1:2" ht="26.25" x14ac:dyDescent="0.4">
      <c r="A65" s="38" t="s">
        <v>79</v>
      </c>
      <c r="B65" s="39">
        <f>B60+B47</f>
        <v>13.44</v>
      </c>
    </row>
    <row r="66" spans="1:2" ht="26.25" x14ac:dyDescent="0.4">
      <c r="A66" s="38" t="s">
        <v>46</v>
      </c>
      <c r="B66" s="39">
        <v>12.57</v>
      </c>
    </row>
    <row r="67" spans="1:2" ht="26.25" x14ac:dyDescent="0.4">
      <c r="A67" s="38" t="s">
        <v>80</v>
      </c>
      <c r="B67" s="39">
        <f>B66+1.01</f>
        <v>13.58</v>
      </c>
    </row>
    <row r="68" spans="1:2" ht="26.25" x14ac:dyDescent="0.4">
      <c r="A68" s="38" t="s">
        <v>81</v>
      </c>
      <c r="B68" s="39">
        <f>B66+B23</f>
        <v>14.14</v>
      </c>
    </row>
    <row r="69" spans="1:2" ht="26.25" x14ac:dyDescent="0.4">
      <c r="A69" s="38" t="s">
        <v>82</v>
      </c>
      <c r="B69" s="39">
        <f>B66+B29</f>
        <v>14.83</v>
      </c>
    </row>
    <row r="70" spans="1:2" ht="26.25" x14ac:dyDescent="0.4">
      <c r="A70" s="38" t="s">
        <v>83</v>
      </c>
      <c r="B70" s="39">
        <f>B66+B37</f>
        <v>15.65</v>
      </c>
    </row>
    <row r="71" spans="1:2" ht="26.25" x14ac:dyDescent="0.4">
      <c r="A71" s="38" t="s">
        <v>84</v>
      </c>
      <c r="B71" s="39">
        <f>B66+B47</f>
        <v>16.59</v>
      </c>
    </row>
    <row r="72" spans="1:2" ht="26.25" x14ac:dyDescent="0.4">
      <c r="A72" s="38" t="s">
        <v>85</v>
      </c>
      <c r="B72" s="39">
        <v>18.850000000000001</v>
      </c>
    </row>
    <row r="73" spans="1:2" ht="26.25" x14ac:dyDescent="0.4">
      <c r="A73" s="38" t="s">
        <v>47</v>
      </c>
      <c r="B73" s="39">
        <v>9.82</v>
      </c>
    </row>
    <row r="74" spans="1:2" ht="26.25" x14ac:dyDescent="0.4">
      <c r="A74" s="38" t="s">
        <v>48</v>
      </c>
      <c r="B74" s="39">
        <v>14.73</v>
      </c>
    </row>
    <row r="75" spans="1:2" ht="26.25" x14ac:dyDescent="0.4">
      <c r="A75" s="38" t="s">
        <v>86</v>
      </c>
      <c r="B75" s="39">
        <f>$B$64+B20</f>
        <v>13.51</v>
      </c>
    </row>
    <row r="76" spans="1:2" ht="26.25" x14ac:dyDescent="0.4">
      <c r="A76" s="38" t="s">
        <v>87</v>
      </c>
      <c r="B76" s="39">
        <f>$B$64+B23</f>
        <v>14.07</v>
      </c>
    </row>
    <row r="77" spans="1:2" ht="26.25" x14ac:dyDescent="0.4">
      <c r="A77" s="38" t="s">
        <v>88</v>
      </c>
      <c r="B77" s="39">
        <f>$B$64+B29</f>
        <v>14.76</v>
      </c>
    </row>
    <row r="78" spans="1:2" ht="26.25" x14ac:dyDescent="0.4">
      <c r="A78" s="38" t="s">
        <v>89</v>
      </c>
      <c r="B78" s="39">
        <f>$B$64+B37</f>
        <v>15.58</v>
      </c>
    </row>
    <row r="79" spans="1:2" ht="26.25" x14ac:dyDescent="0.4">
      <c r="A79" s="38" t="s">
        <v>90</v>
      </c>
      <c r="B79" s="39">
        <f>$B$64+B47</f>
        <v>16.52</v>
      </c>
    </row>
    <row r="80" spans="1:2" ht="26.25" x14ac:dyDescent="0.4">
      <c r="A80" s="38" t="s">
        <v>91</v>
      </c>
      <c r="B80" s="39">
        <f>$B$64+B59</f>
        <v>18.78</v>
      </c>
    </row>
    <row r="81" spans="1:2" ht="26.25" x14ac:dyDescent="0.4">
      <c r="A81" s="38" t="s">
        <v>49</v>
      </c>
      <c r="B81" s="39">
        <v>19.63</v>
      </c>
    </row>
    <row r="82" spans="1:2" ht="26.25" x14ac:dyDescent="0.4">
      <c r="A82" s="38" t="s">
        <v>92</v>
      </c>
      <c r="B82" s="39">
        <f>$B$71+B20</f>
        <v>17.600000000000001</v>
      </c>
    </row>
    <row r="83" spans="1:2" ht="26.25" x14ac:dyDescent="0.4">
      <c r="A83" s="38" t="s">
        <v>93</v>
      </c>
      <c r="B83" s="39">
        <f>$B$71+B23</f>
        <v>18.16</v>
      </c>
    </row>
    <row r="84" spans="1:2" ht="26.25" x14ac:dyDescent="0.4">
      <c r="A84" s="38" t="s">
        <v>94</v>
      </c>
      <c r="B84" s="39">
        <f>$B$71+B29</f>
        <v>18.850000000000001</v>
      </c>
    </row>
    <row r="85" spans="1:2" ht="26.25" x14ac:dyDescent="0.4">
      <c r="A85" s="38" t="s">
        <v>95</v>
      </c>
      <c r="B85" s="39">
        <f>$B$71+B37</f>
        <v>19.670000000000002</v>
      </c>
    </row>
    <row r="86" spans="1:2" ht="26.25" x14ac:dyDescent="0.4">
      <c r="A86" s="38" t="s">
        <v>96</v>
      </c>
      <c r="B86" s="39">
        <f>$B$71+B47</f>
        <v>20.61</v>
      </c>
    </row>
    <row r="87" spans="1:2" ht="26.25" x14ac:dyDescent="0.4">
      <c r="A87" s="38" t="s">
        <v>97</v>
      </c>
      <c r="B87" s="39">
        <f>$B$71+B59</f>
        <v>22.87</v>
      </c>
    </row>
    <row r="88" spans="1:2" ht="26.25" x14ac:dyDescent="0.4">
      <c r="A88" s="40" t="s">
        <v>98</v>
      </c>
      <c r="B88" s="41">
        <f>$B$71+B73</f>
        <v>26.41</v>
      </c>
    </row>
  </sheetData>
  <scenarios current="0" show="0">
    <scenario name="1" locked="1" count="1" user="Omar" comment="Créé par Omar le 14/04/2011">
      <inputCells r="C15" val="1,01"/>
    </scenario>
  </scenarios>
  <mergeCells count="4">
    <mergeCell ref="I7:J7"/>
    <mergeCell ref="I8:J8"/>
    <mergeCell ref="G10:H10"/>
    <mergeCell ref="D19:D20"/>
  </mergeCells>
  <dataValidations disablePrompts="1" count="3">
    <dataValidation type="list" allowBlank="1" showInputMessage="1" showErrorMessage="1" sqref="H4">
      <formula1>$K$11:$K$12</formula1>
    </dataValidation>
    <dataValidation type="list" allowBlank="1" showInputMessage="1" showErrorMessage="1" sqref="H3">
      <formula1>$J$11:$J$15</formula1>
    </dataValidation>
    <dataValidation type="list" allowBlank="1" showInputMessage="1" showErrorMessage="1" sqref="B14 D14 C14">
      <formula1>Aciers</formula1>
    </dataValidation>
  </dataValidations>
  <pageMargins left="0.83" right="0.23622047244094491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ELU</vt:lpstr>
      <vt:lpstr>_2HA8</vt:lpstr>
      <vt:lpstr>Aciers</vt:lpstr>
      <vt:lpstr>ensemble</vt:lpstr>
      <vt:lpstr>section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Omar</cp:lastModifiedBy>
  <cp:lastPrinted>2009-03-31T20:07:08Z</cp:lastPrinted>
  <dcterms:created xsi:type="dcterms:W3CDTF">2009-03-13T12:47:23Z</dcterms:created>
  <dcterms:modified xsi:type="dcterms:W3CDTF">2011-04-14T18:12:07Z</dcterms:modified>
</cp:coreProperties>
</file>