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orsa\OneDrive\Documents\SCM Centre Esthétique Po'Net\"/>
    </mc:Choice>
  </mc:AlternateContent>
  <xr:revisionPtr revIDLastSave="0" documentId="13_ncr:1_{A567F557-FB8D-4102-B349-906C02A09D53}" xr6:coauthVersionLast="47" xr6:coauthVersionMax="47" xr10:uidLastSave="{00000000-0000-0000-0000-000000000000}"/>
  <bookViews>
    <workbookView xWindow="-120" yWindow="-120" windowWidth="29040" windowHeight="15720" xr2:uid="{C8A8CD4D-62FB-4D45-9901-C05035252B80}"/>
  </bookViews>
  <sheets>
    <sheet name="Consultation" sheetId="6" r:id="rId1"/>
    <sheet name="Achat Forfait Epilation" sheetId="1" r:id="rId2"/>
    <sheet name="Suivi Forfait Epilation" sheetId="4" r:id="rId3"/>
    <sheet name="Rétrocessions" sheetId="2" r:id="rId4"/>
    <sheet name="Grille tarifaire" sheetId="3" r:id="rId5"/>
    <sheet name="Ne pas toucher" sheetId="5" r:id="rId6"/>
  </sheets>
  <definedNames>
    <definedName name="_xlnm._FilterDatabase" localSheetId="1" hidden="1">'Achat Forfait Epilation'!$B$1:$R$11</definedName>
    <definedName name="_xlnm._FilterDatabase" localSheetId="0" hidden="1">Consultation!$B$1:$L$7</definedName>
    <definedName name="_xlnm._FilterDatabase" localSheetId="4" hidden="1">'Grille tarifaire'!$A$1:$F$74</definedName>
    <definedName name="_xlnm._FilterDatabase" localSheetId="2" hidden="1">'Suivi Forfait Epilation'!$B$1:$P$25</definedName>
    <definedName name="_xleta.COUNT" hidden="1" xlm="1">#NAME?</definedName>
    <definedName name="_xleta.COUNTA" hidden="1" xlm="1">#NAME?</definedName>
    <definedName name="_xleta.IF" hidden="1" xlm="1">#NAME?</definedName>
    <definedName name="_xleta.N" hidden="1" xlm="1">#NAME?</definedName>
    <definedName name="_xleta.NOT" hidden="1" xlm="1">#NAME?</definedName>
    <definedName name="_xleta.OR" hidden="1" xlm="1">#NAME?</definedName>
    <definedName name="_xleta.T" hidden="1" xlm="1">#NAME?</definedName>
    <definedName name="_xlnm.Print_Titles" localSheetId="1">'Achat Forfait Epilation'!$1:$1</definedName>
    <definedName name="_xlnm.Print_Titles" localSheetId="0">Consultation!$1:$1</definedName>
    <definedName name="_xlnm.Print_Titles" localSheetId="2">'Suivi Forfait Epilation'!$1:$1</definedName>
    <definedName name="_xlnm.Print_Area" localSheetId="1">'Achat Forfait Epilation'!$B$1:$R$11</definedName>
    <definedName name="_xlnm.Print_Area" localSheetId="0">Consultation!$B$1:$L$7</definedName>
    <definedName name="_xlnm.Print_Area" localSheetId="2">'Suivi Forfait Epilation'!$B$1:$P$10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4" l="1"/>
  <c r="G4" i="4"/>
  <c r="D7" i="6" a="1"/>
  <c r="D7" i="6" s="1"/>
  <c r="I3" i="6"/>
  <c r="I4" i="6"/>
  <c r="I5" i="6"/>
  <c r="I6" i="6"/>
  <c r="I7" i="6"/>
  <c r="I2" i="6"/>
  <c r="A26" i="4"/>
  <c r="B26" i="4"/>
  <c r="C26" i="4"/>
  <c r="D26" i="4"/>
  <c r="E26" i="4"/>
  <c r="F26" i="4" s="1"/>
  <c r="G26" i="4"/>
  <c r="M26" i="4"/>
  <c r="N26" i="4"/>
  <c r="O26" i="4"/>
  <c r="P26" i="4"/>
  <c r="A27" i="4"/>
  <c r="B27" i="4"/>
  <c r="C27" i="4"/>
  <c r="D27" i="4"/>
  <c r="E27" i="4"/>
  <c r="F27" i="4"/>
  <c r="G27" i="4"/>
  <c r="M27" i="4"/>
  <c r="N27" i="4"/>
  <c r="O27" i="4"/>
  <c r="P27" i="4"/>
  <c r="A28" i="4"/>
  <c r="B28" i="4"/>
  <c r="C28" i="4"/>
  <c r="D28" i="4"/>
  <c r="E28" i="4"/>
  <c r="F28" i="4"/>
  <c r="G28" i="4"/>
  <c r="N28" i="4"/>
  <c r="O28" i="4"/>
  <c r="P28" i="4"/>
  <c r="A29" i="4"/>
  <c r="B29" i="4"/>
  <c r="C29" i="4"/>
  <c r="D29" i="4"/>
  <c r="M29" i="4" s="1"/>
  <c r="E29" i="4"/>
  <c r="F29" i="4"/>
  <c r="G29" i="4"/>
  <c r="O29" i="4"/>
  <c r="A30" i="4"/>
  <c r="B30" i="4"/>
  <c r="C30" i="4"/>
  <c r="D30" i="4"/>
  <c r="E30" i="4"/>
  <c r="F30" i="4"/>
  <c r="G30" i="4"/>
  <c r="O30" i="4"/>
  <c r="A31" i="4"/>
  <c r="B31" i="4"/>
  <c r="C31" i="4"/>
  <c r="D31" i="4"/>
  <c r="E31" i="4"/>
  <c r="F31" i="4"/>
  <c r="G31" i="4"/>
  <c r="O31" i="4"/>
  <c r="A32" i="4"/>
  <c r="B32" i="4"/>
  <c r="C32" i="4"/>
  <c r="D32" i="4"/>
  <c r="N32" i="4" s="1"/>
  <c r="E32" i="4"/>
  <c r="F32" i="4" s="1"/>
  <c r="G32" i="4"/>
  <c r="M32" i="4"/>
  <c r="O32" i="4"/>
  <c r="P32" i="4"/>
  <c r="A33" i="4"/>
  <c r="B33" i="4"/>
  <c r="C33" i="4"/>
  <c r="D33" i="4"/>
  <c r="N33" i="4" s="1"/>
  <c r="E33" i="4"/>
  <c r="F33" i="4" s="1"/>
  <c r="G33" i="4"/>
  <c r="M33" i="4"/>
  <c r="O33" i="4"/>
  <c r="P33" i="4"/>
  <c r="A34" i="4"/>
  <c r="B34" i="4"/>
  <c r="C34" i="4"/>
  <c r="D34" i="4"/>
  <c r="E34" i="4"/>
  <c r="F34" i="4" s="1"/>
  <c r="G34" i="4"/>
  <c r="M34" i="4"/>
  <c r="N34" i="4"/>
  <c r="O34" i="4"/>
  <c r="P34" i="4"/>
  <c r="A35" i="4"/>
  <c r="B35" i="4"/>
  <c r="C35" i="4"/>
  <c r="D35" i="4"/>
  <c r="E35" i="4"/>
  <c r="F35" i="4"/>
  <c r="G35" i="4"/>
  <c r="M35" i="4"/>
  <c r="N35" i="4"/>
  <c r="O35" i="4"/>
  <c r="P35" i="4"/>
  <c r="A36" i="4"/>
  <c r="B36" i="4"/>
  <c r="C36" i="4"/>
  <c r="D36" i="4"/>
  <c r="M36" i="4" s="1"/>
  <c r="E36" i="4"/>
  <c r="F36" i="4"/>
  <c r="G36" i="4"/>
  <c r="N36" i="4"/>
  <c r="O36" i="4"/>
  <c r="P36" i="4"/>
  <c r="A37" i="4"/>
  <c r="B37" i="4"/>
  <c r="C37" i="4"/>
  <c r="D37" i="4"/>
  <c r="M37" i="4" s="1"/>
  <c r="E37" i="4"/>
  <c r="F37" i="4"/>
  <c r="G37" i="4"/>
  <c r="N37" i="4"/>
  <c r="O37" i="4"/>
  <c r="A38" i="4"/>
  <c r="B38" i="4"/>
  <c r="C38" i="4"/>
  <c r="D38" i="4"/>
  <c r="P38" i="4" s="1"/>
  <c r="E38" i="4"/>
  <c r="F38" i="4"/>
  <c r="G38" i="4"/>
  <c r="A39" i="4"/>
  <c r="B39" i="4"/>
  <c r="C39" i="4"/>
  <c r="D39" i="4"/>
  <c r="N39" i="4" s="1"/>
  <c r="E39" i="4"/>
  <c r="F39" i="4"/>
  <c r="G39" i="4"/>
  <c r="M39" i="4"/>
  <c r="O39" i="4"/>
  <c r="A40" i="4"/>
  <c r="B40" i="4"/>
  <c r="C40" i="4"/>
  <c r="D40" i="4"/>
  <c r="N40" i="4" s="1"/>
  <c r="E40" i="4"/>
  <c r="F40" i="4" s="1"/>
  <c r="G40" i="4"/>
  <c r="M40" i="4"/>
  <c r="O40" i="4"/>
  <c r="A41" i="4"/>
  <c r="B41" i="4"/>
  <c r="C41" i="4"/>
  <c r="D41" i="4"/>
  <c r="E41" i="4"/>
  <c r="F41" i="4" s="1"/>
  <c r="G41" i="4"/>
  <c r="P41" i="4"/>
  <c r="A42" i="4"/>
  <c r="B42" i="4"/>
  <c r="C42" i="4"/>
  <c r="D42" i="4"/>
  <c r="E42" i="4"/>
  <c r="F42" i="4" s="1"/>
  <c r="G42" i="4"/>
  <c r="M42" i="4"/>
  <c r="N42" i="4"/>
  <c r="O42" i="4"/>
  <c r="P42" i="4"/>
  <c r="A43" i="4"/>
  <c r="B43" i="4"/>
  <c r="C43" i="4"/>
  <c r="D43" i="4"/>
  <c r="E43" i="4"/>
  <c r="F43" i="4" s="1"/>
  <c r="G43" i="4"/>
  <c r="M43" i="4"/>
  <c r="N43" i="4"/>
  <c r="O43" i="4"/>
  <c r="P43" i="4"/>
  <c r="A44" i="4"/>
  <c r="B44" i="4"/>
  <c r="C44" i="4"/>
  <c r="D44" i="4"/>
  <c r="E44" i="4"/>
  <c r="F44" i="4"/>
  <c r="G44" i="4"/>
  <c r="M44" i="4"/>
  <c r="N44" i="4"/>
  <c r="O44" i="4"/>
  <c r="P44" i="4"/>
  <c r="A45" i="4"/>
  <c r="B45" i="4"/>
  <c r="C45" i="4"/>
  <c r="D45" i="4"/>
  <c r="M45" i="4" s="1"/>
  <c r="E45" i="4"/>
  <c r="F45" i="4"/>
  <c r="G45" i="4"/>
  <c r="A46" i="4"/>
  <c r="B46" i="4"/>
  <c r="C46" i="4"/>
  <c r="D46" i="4"/>
  <c r="E46" i="4"/>
  <c r="F46" i="4"/>
  <c r="G46" i="4"/>
  <c r="O46" i="4"/>
  <c r="A47" i="4"/>
  <c r="B47" i="4"/>
  <c r="C47" i="4"/>
  <c r="D47" i="4"/>
  <c r="E47" i="4"/>
  <c r="F47" i="4"/>
  <c r="G47" i="4"/>
  <c r="O47" i="4"/>
  <c r="A48" i="4"/>
  <c r="B48" i="4"/>
  <c r="C48" i="4"/>
  <c r="D48" i="4"/>
  <c r="N48" i="4" s="1"/>
  <c r="E48" i="4"/>
  <c r="F48" i="4" s="1"/>
  <c r="G48" i="4"/>
  <c r="M48" i="4"/>
  <c r="O48" i="4"/>
  <c r="P48" i="4"/>
  <c r="A49" i="4"/>
  <c r="B49" i="4"/>
  <c r="C49" i="4"/>
  <c r="D49" i="4"/>
  <c r="N49" i="4" s="1"/>
  <c r="E49" i="4"/>
  <c r="F49" i="4" s="1"/>
  <c r="G49" i="4"/>
  <c r="M49" i="4"/>
  <c r="O49" i="4"/>
  <c r="P49" i="4"/>
  <c r="A50" i="4"/>
  <c r="B50" i="4"/>
  <c r="C50" i="4"/>
  <c r="D50" i="4"/>
  <c r="E50" i="4"/>
  <c r="F50" i="4" s="1"/>
  <c r="G50" i="4"/>
  <c r="M50" i="4"/>
  <c r="N50" i="4"/>
  <c r="O50" i="4"/>
  <c r="P50" i="4"/>
  <c r="A51" i="4"/>
  <c r="B51" i="4"/>
  <c r="C51" i="4"/>
  <c r="D51" i="4"/>
  <c r="E51" i="4"/>
  <c r="F51" i="4"/>
  <c r="G51" i="4"/>
  <c r="M51" i="4"/>
  <c r="N51" i="4"/>
  <c r="O51" i="4"/>
  <c r="P51" i="4"/>
  <c r="A52" i="4"/>
  <c r="B52" i="4"/>
  <c r="C52" i="4"/>
  <c r="D52" i="4"/>
  <c r="E52" i="4"/>
  <c r="F52" i="4"/>
  <c r="G52" i="4"/>
  <c r="M52" i="4"/>
  <c r="N52" i="4"/>
  <c r="O52" i="4"/>
  <c r="P52" i="4"/>
  <c r="A53" i="4"/>
  <c r="B53" i="4"/>
  <c r="C53" i="4"/>
  <c r="D53" i="4"/>
  <c r="E53" i="4"/>
  <c r="F53" i="4"/>
  <c r="G53" i="4"/>
  <c r="N53" i="4"/>
  <c r="O53" i="4"/>
  <c r="A54" i="4"/>
  <c r="B54" i="4"/>
  <c r="C54" i="4"/>
  <c r="D54" i="4"/>
  <c r="P54" i="4" s="1"/>
  <c r="E54" i="4"/>
  <c r="F54" i="4"/>
  <c r="G54" i="4"/>
  <c r="A55" i="4"/>
  <c r="B55" i="4"/>
  <c r="C55" i="4"/>
  <c r="D55" i="4"/>
  <c r="N55" i="4" s="1"/>
  <c r="E55" i="4"/>
  <c r="F55" i="4"/>
  <c r="G55" i="4"/>
  <c r="M55" i="4"/>
  <c r="O55" i="4"/>
  <c r="A56" i="4"/>
  <c r="B56" i="4"/>
  <c r="C56" i="4"/>
  <c r="D56" i="4"/>
  <c r="N56" i="4" s="1"/>
  <c r="E56" i="4"/>
  <c r="F56" i="4" s="1"/>
  <c r="G56" i="4"/>
  <c r="M56" i="4"/>
  <c r="A57" i="4"/>
  <c r="B57" i="4"/>
  <c r="C57" i="4"/>
  <c r="D57" i="4"/>
  <c r="E57" i="4"/>
  <c r="F57" i="4" s="1"/>
  <c r="G57" i="4"/>
  <c r="P57" i="4"/>
  <c r="A58" i="4"/>
  <c r="B58" i="4"/>
  <c r="C58" i="4"/>
  <c r="D58" i="4"/>
  <c r="E58" i="4"/>
  <c r="F58" i="4" s="1"/>
  <c r="G58" i="4"/>
  <c r="M58" i="4"/>
  <c r="N58" i="4"/>
  <c r="O58" i="4"/>
  <c r="P58" i="4"/>
  <c r="A59" i="4"/>
  <c r="B59" i="4"/>
  <c r="C59" i="4"/>
  <c r="D59" i="4"/>
  <c r="E59" i="4"/>
  <c r="F59" i="4" s="1"/>
  <c r="G59" i="4"/>
  <c r="M59" i="4"/>
  <c r="N59" i="4"/>
  <c r="O59" i="4"/>
  <c r="P59" i="4"/>
  <c r="A60" i="4"/>
  <c r="B60" i="4"/>
  <c r="C60" i="4"/>
  <c r="D60" i="4"/>
  <c r="E60" i="4"/>
  <c r="F60" i="4"/>
  <c r="G60" i="4"/>
  <c r="M60" i="4"/>
  <c r="N60" i="4"/>
  <c r="O60" i="4"/>
  <c r="P60" i="4"/>
  <c r="A61" i="4"/>
  <c r="B61" i="4"/>
  <c r="C61" i="4"/>
  <c r="D61" i="4"/>
  <c r="M61" i="4" s="1"/>
  <c r="E61" i="4"/>
  <c r="F61" i="4"/>
  <c r="G61" i="4"/>
  <c r="A62" i="4"/>
  <c r="B62" i="4"/>
  <c r="C62" i="4"/>
  <c r="D62" i="4"/>
  <c r="M62" i="4" s="1"/>
  <c r="E62" i="4"/>
  <c r="F62" i="4"/>
  <c r="G62" i="4"/>
  <c r="A63" i="4"/>
  <c r="B63" i="4"/>
  <c r="C63" i="4"/>
  <c r="D63" i="4"/>
  <c r="E63" i="4"/>
  <c r="F63" i="4"/>
  <c r="G63" i="4"/>
  <c r="A64" i="4"/>
  <c r="B64" i="4"/>
  <c r="C64" i="4"/>
  <c r="D64" i="4"/>
  <c r="N64" i="4" s="1"/>
  <c r="E64" i="4"/>
  <c r="F64" i="4" s="1"/>
  <c r="G64" i="4"/>
  <c r="M64" i="4"/>
  <c r="O64" i="4"/>
  <c r="P64" i="4"/>
  <c r="A65" i="4"/>
  <c r="B65" i="4"/>
  <c r="C65" i="4"/>
  <c r="D65" i="4"/>
  <c r="N65" i="4" s="1"/>
  <c r="E65" i="4"/>
  <c r="F65" i="4" s="1"/>
  <c r="G65" i="4"/>
  <c r="M65" i="4"/>
  <c r="P65" i="4"/>
  <c r="A66" i="4"/>
  <c r="B66" i="4"/>
  <c r="C66" i="4"/>
  <c r="D66" i="4"/>
  <c r="E66" i="4"/>
  <c r="F66" i="4" s="1"/>
  <c r="G66" i="4"/>
  <c r="M66" i="4"/>
  <c r="N66" i="4"/>
  <c r="O66" i="4"/>
  <c r="P66" i="4"/>
  <c r="P63" i="4" l="1"/>
  <c r="N57" i="4"/>
  <c r="M54" i="4"/>
  <c r="P47" i="4"/>
  <c r="N41" i="4"/>
  <c r="M38" i="4"/>
  <c r="P31" i="4"/>
  <c r="O63" i="4"/>
  <c r="M41" i="4"/>
  <c r="N63" i="4"/>
  <c r="P53" i="4"/>
  <c r="N47" i="4"/>
  <c r="P37" i="4"/>
  <c r="N31" i="4"/>
  <c r="M28" i="4"/>
  <c r="M57" i="4"/>
  <c r="M63" i="4"/>
  <c r="P56" i="4"/>
  <c r="M47" i="4"/>
  <c r="P40" i="4"/>
  <c r="M31" i="4"/>
  <c r="N38" i="4"/>
  <c r="O56" i="4"/>
  <c r="P62" i="4"/>
  <c r="M53" i="4"/>
  <c r="P46" i="4"/>
  <c r="P30" i="4"/>
  <c r="O57" i="4"/>
  <c r="O62" i="4"/>
  <c r="O65" i="4"/>
  <c r="N62" i="4"/>
  <c r="N30" i="4"/>
  <c r="O38" i="4"/>
  <c r="O41" i="4"/>
  <c r="N46" i="4"/>
  <c r="P55" i="4"/>
  <c r="M46" i="4"/>
  <c r="P39" i="4"/>
  <c r="M30" i="4"/>
  <c r="P61" i="4"/>
  <c r="P45" i="4"/>
  <c r="P29" i="4"/>
  <c r="O61" i="4"/>
  <c r="N29" i="4"/>
  <c r="O54" i="4"/>
  <c r="N54" i="4"/>
  <c r="O45" i="4"/>
  <c r="N61" i="4"/>
  <c r="N45" i="4"/>
  <c r="L2" i="1"/>
  <c r="J2" i="1"/>
  <c r="K2" i="1" s="1"/>
  <c r="G2" i="6" a="1"/>
  <c r="G2" i="6" s="1"/>
  <c r="F3" i="6"/>
  <c r="G3" i="6" s="1" a="1"/>
  <c r="G3" i="6" s="1"/>
  <c r="G6" i="6" s="1" a="1"/>
  <c r="G6" i="6" s="1"/>
  <c r="F4" i="6"/>
  <c r="G4" i="6" s="1" a="1"/>
  <c r="G4" i="6" s="1"/>
  <c r="G7" i="6" s="1" a="1"/>
  <c r="G7" i="6" s="1"/>
  <c r="F5" i="6"/>
  <c r="G5" i="6" s="1" a="1"/>
  <c r="G5" i="6" s="1"/>
  <c r="A12" i="4"/>
  <c r="B12" i="4"/>
  <c r="C12" i="4"/>
  <c r="D12" i="4"/>
  <c r="E12" i="4"/>
  <c r="F12" i="4" s="1"/>
  <c r="G12" i="4"/>
  <c r="M12" i="4"/>
  <c r="N12" i="4"/>
  <c r="O12" i="4"/>
  <c r="P12" i="4"/>
  <c r="E13" i="4"/>
  <c r="F13" i="4" s="1"/>
  <c r="E14" i="4"/>
  <c r="E15" i="4"/>
  <c r="F15" i="4" s="1"/>
  <c r="E16" i="4"/>
  <c r="F16" i="4" s="1"/>
  <c r="E17" i="4"/>
  <c r="E18" i="4"/>
  <c r="E19" i="4"/>
  <c r="F19" i="4" s="1"/>
  <c r="E20" i="4"/>
  <c r="E21" i="4"/>
  <c r="E22" i="4"/>
  <c r="E23" i="4"/>
  <c r="F23" i="4" s="1"/>
  <c r="E24" i="4"/>
  <c r="E25" i="4"/>
  <c r="A11" i="4"/>
  <c r="B11" i="4"/>
  <c r="C11" i="4"/>
  <c r="A13" i="4"/>
  <c r="B13" i="4"/>
  <c r="C13" i="4"/>
  <c r="D13" i="4"/>
  <c r="M13" i="4" s="1"/>
  <c r="G13" i="4"/>
  <c r="N13" i="4"/>
  <c r="O13" i="4"/>
  <c r="A14" i="4"/>
  <c r="B14" i="4"/>
  <c r="C14" i="4"/>
  <c r="D14" i="4"/>
  <c r="M14" i="4" s="1"/>
  <c r="F14" i="4"/>
  <c r="G14" i="4"/>
  <c r="A15" i="4"/>
  <c r="B15" i="4"/>
  <c r="C15" i="4"/>
  <c r="D15" i="4"/>
  <c r="G15" i="4"/>
  <c r="A16" i="4"/>
  <c r="B16" i="4"/>
  <c r="C16" i="4"/>
  <c r="D16" i="4"/>
  <c r="G16" i="4"/>
  <c r="N16" i="4"/>
  <c r="O16" i="4"/>
  <c r="A17" i="4"/>
  <c r="B17" i="4"/>
  <c r="C17" i="4"/>
  <c r="D17" i="4"/>
  <c r="N17" i="4" s="1"/>
  <c r="F17" i="4"/>
  <c r="G17" i="4"/>
  <c r="M17" i="4"/>
  <c r="A18" i="4"/>
  <c r="B18" i="4"/>
  <c r="C18" i="4"/>
  <c r="D18" i="4"/>
  <c r="M18" i="4" s="1"/>
  <c r="F18" i="4"/>
  <c r="G18" i="4"/>
  <c r="P18" i="4"/>
  <c r="A19" i="4"/>
  <c r="B19" i="4"/>
  <c r="C19" i="4"/>
  <c r="D19" i="4"/>
  <c r="M19" i="4" s="1"/>
  <c r="G19" i="4"/>
  <c r="A20" i="4"/>
  <c r="B20" i="4"/>
  <c r="C20" i="4"/>
  <c r="D20" i="4"/>
  <c r="M20" i="4" s="1"/>
  <c r="F20" i="4"/>
  <c r="G20" i="4"/>
  <c r="O20" i="4"/>
  <c r="P20" i="4"/>
  <c r="A21" i="4"/>
  <c r="B21" i="4"/>
  <c r="C21" i="4"/>
  <c r="D21" i="4"/>
  <c r="N21" i="4" s="1"/>
  <c r="F21" i="4"/>
  <c r="G21" i="4"/>
  <c r="M21" i="4"/>
  <c r="O21" i="4"/>
  <c r="A22" i="4"/>
  <c r="B22" i="4"/>
  <c r="C22" i="4"/>
  <c r="D22" i="4"/>
  <c r="M22" i="4" s="1"/>
  <c r="F22" i="4"/>
  <c r="G22" i="4"/>
  <c r="N22" i="4"/>
  <c r="O22" i="4"/>
  <c r="P22" i="4"/>
  <c r="A23" i="4"/>
  <c r="B23" i="4"/>
  <c r="C23" i="4"/>
  <c r="D23" i="4"/>
  <c r="P23" i="4" s="1"/>
  <c r="G23" i="4"/>
  <c r="A24" i="4"/>
  <c r="B24" i="4"/>
  <c r="C24" i="4"/>
  <c r="D24" i="4"/>
  <c r="P24" i="4" s="1"/>
  <c r="F24" i="4"/>
  <c r="G24" i="4"/>
  <c r="M24" i="4"/>
  <c r="N24" i="4"/>
  <c r="O24" i="4"/>
  <c r="A25" i="4"/>
  <c r="B25" i="4"/>
  <c r="C25" i="4"/>
  <c r="D25" i="4"/>
  <c r="M25" i="4" s="1"/>
  <c r="F25" i="4"/>
  <c r="G25" i="4"/>
  <c r="A10" i="4"/>
  <c r="B10" i="4"/>
  <c r="C10" i="4"/>
  <c r="A2" i="4"/>
  <c r="A3" i="4"/>
  <c r="A4" i="4"/>
  <c r="A5" i="4"/>
  <c r="A6" i="4"/>
  <c r="A7" i="4"/>
  <c r="A8" i="4"/>
  <c r="A9" i="4"/>
  <c r="E2" i="1" a="1"/>
  <c r="E2" i="1" s="1"/>
  <c r="C3" i="4"/>
  <c r="C4" i="4"/>
  <c r="C5" i="4"/>
  <c r="C6" i="4"/>
  <c r="C7" i="4"/>
  <c r="C8" i="4"/>
  <c r="C9" i="4"/>
  <c r="C2" i="4"/>
  <c r="B2" i="4"/>
  <c r="B3" i="4"/>
  <c r="B4" i="4"/>
  <c r="B5" i="4"/>
  <c r="B6" i="4"/>
  <c r="B7" i="4"/>
  <c r="B8" i="4"/>
  <c r="B9" i="4"/>
  <c r="D5" i="1"/>
  <c r="E5" i="1" s="1" a="1"/>
  <c r="E5" i="1" s="1"/>
  <c r="D6" i="1"/>
  <c r="E6" i="1" s="1" a="1"/>
  <c r="E6" i="1" s="1"/>
  <c r="D3" i="1"/>
  <c r="E3" i="1" s="1" a="1"/>
  <c r="E3" i="1" s="1"/>
  <c r="G6" i="1" l="1"/>
  <c r="L6" i="1"/>
  <c r="M6" i="1" s="1"/>
  <c r="L5" i="1"/>
  <c r="L3" i="1"/>
  <c r="M3" i="1" s="1"/>
  <c r="E9" i="1" a="1"/>
  <c r="E9" i="1" s="1"/>
  <c r="G3" i="1"/>
  <c r="D2" i="4"/>
  <c r="I2" i="1"/>
  <c r="E11" i="1" a="1"/>
  <c r="E11" i="1" s="1"/>
  <c r="I5" i="1"/>
  <c r="K5" i="1"/>
  <c r="G5" i="1"/>
  <c r="M2" i="1"/>
  <c r="R6" i="1"/>
  <c r="R5" i="1"/>
  <c r="J6" i="1"/>
  <c r="K6" i="1" s="1"/>
  <c r="J3" i="1"/>
  <c r="K3" i="1" s="1"/>
  <c r="H6" i="1"/>
  <c r="I6" i="1" s="1"/>
  <c r="H3" i="1"/>
  <c r="I3" i="1" s="1"/>
  <c r="N20" i="4"/>
  <c r="P13" i="4"/>
  <c r="Q3" i="1"/>
  <c r="O23" i="4"/>
  <c r="P21" i="4"/>
  <c r="P17" i="4"/>
  <c r="P14" i="4"/>
  <c r="O14" i="4"/>
  <c r="E10" i="1" a="1"/>
  <c r="E10" i="1" s="1"/>
  <c r="M23" i="4"/>
  <c r="P16" i="4"/>
  <c r="P19" i="4"/>
  <c r="P25" i="4"/>
  <c r="N19" i="4"/>
  <c r="M16" i="4"/>
  <c r="N25" i="4"/>
  <c r="P15" i="4"/>
  <c r="O25" i="4"/>
  <c r="N23" i="4"/>
  <c r="O19" i="4"/>
  <c r="O15" i="4"/>
  <c r="N15" i="4"/>
  <c r="N18" i="4"/>
  <c r="M15" i="4"/>
  <c r="O18" i="4"/>
  <c r="N14" i="4"/>
  <c r="O17" i="4"/>
  <c r="E4" i="1" a="1"/>
  <c r="E4" i="1" s="1"/>
  <c r="Q2" i="1"/>
  <c r="G2" i="4" s="1"/>
  <c r="E8" i="1" a="1"/>
  <c r="E8" i="1" s="1"/>
  <c r="E7" i="1" a="1"/>
  <c r="E7" i="1" s="1"/>
  <c r="K31" i="4" s="1" a="1"/>
  <c r="K31" i="4" s="1"/>
  <c r="D6" i="4"/>
  <c r="D3" i="4"/>
  <c r="D5" i="4"/>
  <c r="R2" i="1"/>
  <c r="I28" i="4" l="1" a="1"/>
  <c r="I28" i="4" s="1"/>
  <c r="L65" i="4" a="1"/>
  <c r="L65" i="4" s="1"/>
  <c r="L54" i="4" a="1"/>
  <c r="L54" i="4" s="1"/>
  <c r="H40" i="4" a="1"/>
  <c r="H40" i="4" s="1"/>
  <c r="H48" i="4" a="1"/>
  <c r="H48" i="4" s="1"/>
  <c r="O6" i="1"/>
  <c r="E6" i="4" s="1"/>
  <c r="F6" i="4" s="1"/>
  <c r="J44" i="4" a="1"/>
  <c r="J44" i="4" s="1"/>
  <c r="L31" i="4" a="1"/>
  <c r="L31" i="4" s="1"/>
  <c r="H32" i="4" a="1"/>
  <c r="H32" i="4" s="1"/>
  <c r="H62" i="4" a="1"/>
  <c r="H62" i="4" s="1"/>
  <c r="K54" i="4" a="1"/>
  <c r="K54" i="4" s="1"/>
  <c r="H34" i="4" a="1"/>
  <c r="H34" i="4" s="1"/>
  <c r="I35" i="4" a="1"/>
  <c r="I35" i="4" s="1"/>
  <c r="K52" i="4" a="1"/>
  <c r="K52" i="4" s="1"/>
  <c r="I58" i="4" a="1"/>
  <c r="I58" i="4" s="1"/>
  <c r="L26" i="4" a="1"/>
  <c r="L26" i="4" s="1"/>
  <c r="H49" i="4" a="1"/>
  <c r="H49" i="4" s="1"/>
  <c r="I42" i="4" a="1"/>
  <c r="I42" i="4" s="1"/>
  <c r="K58" i="4" a="1"/>
  <c r="K58" i="4" s="1"/>
  <c r="J33" i="4" a="1"/>
  <c r="J33" i="4" s="1"/>
  <c r="J54" i="4" a="1"/>
  <c r="J54" i="4" s="1"/>
  <c r="L59" i="4" a="1"/>
  <c r="L59" i="4" s="1"/>
  <c r="J50" i="4" a="1"/>
  <c r="J50" i="4" s="1"/>
  <c r="K40" i="4" a="1"/>
  <c r="K40" i="4" s="1"/>
  <c r="J34" i="4" a="1"/>
  <c r="J34" i="4" s="1"/>
  <c r="H61" i="4" a="1"/>
  <c r="H61" i="4" s="1"/>
  <c r="I65" i="4" a="1"/>
  <c r="I65" i="4" s="1"/>
  <c r="H28" i="4" a="1"/>
  <c r="H28" i="4" s="1"/>
  <c r="I59" i="4" a="1"/>
  <c r="I59" i="4" s="1"/>
  <c r="H44" i="4" a="1"/>
  <c r="H44" i="4" s="1"/>
  <c r="I56" i="4" a="1"/>
  <c r="I56" i="4" s="1"/>
  <c r="I66" i="4" a="1"/>
  <c r="I66" i="4" s="1"/>
  <c r="J66" i="4" a="1"/>
  <c r="J66" i="4" s="1"/>
  <c r="I44" i="4" a="1"/>
  <c r="I44" i="4" s="1"/>
  <c r="J41" i="4" a="1"/>
  <c r="J41" i="4" s="1"/>
  <c r="J49" i="4" a="1"/>
  <c r="J49" i="4" s="1"/>
  <c r="J48" i="4" a="1"/>
  <c r="J48" i="4" s="1"/>
  <c r="I31" i="4" a="1"/>
  <c r="I31" i="4" s="1"/>
  <c r="L57" i="4" a="1"/>
  <c r="L57" i="4" s="1"/>
  <c r="H65" i="4" a="1"/>
  <c r="H65" i="4" s="1"/>
  <c r="H27" i="4" a="1"/>
  <c r="H27" i="4" s="1"/>
  <c r="H66" i="4" a="1"/>
  <c r="H66" i="4" s="1"/>
  <c r="H43" i="4" a="1"/>
  <c r="H43" i="4" s="1"/>
  <c r="I52" i="4" a="1"/>
  <c r="I52" i="4" s="1"/>
  <c r="K30" i="4" a="1"/>
  <c r="K30" i="4" s="1"/>
  <c r="L41" i="4" a="1"/>
  <c r="L41" i="4" s="1"/>
  <c r="J51" i="4" a="1"/>
  <c r="J51" i="4" s="1"/>
  <c r="K32" i="4" a="1"/>
  <c r="K32" i="4" s="1"/>
  <c r="J62" i="4" a="1"/>
  <c r="J62" i="4" s="1"/>
  <c r="H30" i="4" a="1"/>
  <c r="H30" i="4" s="1"/>
  <c r="J53" i="4" a="1"/>
  <c r="J53" i="4" s="1"/>
  <c r="I37" i="4" a="1"/>
  <c r="I37" i="4" s="1"/>
  <c r="I50" i="4" a="1"/>
  <c r="I50" i="4" s="1"/>
  <c r="J28" i="4" a="1"/>
  <c r="J28" i="4" s="1"/>
  <c r="I41" i="4" a="1"/>
  <c r="I41" i="4" s="1"/>
  <c r="H60" i="4" a="1"/>
  <c r="H60" i="4" s="1"/>
  <c r="K55" i="4" a="1"/>
  <c r="K55" i="4" s="1"/>
  <c r="L51" i="4" a="1"/>
  <c r="L51" i="4" s="1"/>
  <c r="I51" i="4" a="1"/>
  <c r="I51" i="4" s="1"/>
  <c r="K42" i="4" a="1"/>
  <c r="K42" i="4" s="1"/>
  <c r="H31" i="4" a="1"/>
  <c r="H31" i="4" s="1"/>
  <c r="L32" i="4" a="1"/>
  <c r="L32" i="4" s="1"/>
  <c r="J37" i="4" a="1"/>
  <c r="J37" i="4" s="1"/>
  <c r="L35" i="4" a="1"/>
  <c r="L35" i="4" s="1"/>
  <c r="I63" i="4" a="1"/>
  <c r="I63" i="4" s="1"/>
  <c r="K46" i="4" a="1"/>
  <c r="K46" i="4" s="1"/>
  <c r="H57" i="4" a="1"/>
  <c r="H57" i="4" s="1"/>
  <c r="L49" i="4" a="1"/>
  <c r="L49" i="4" s="1"/>
  <c r="L64" i="4" a="1"/>
  <c r="L64" i="4" s="1"/>
  <c r="J32" i="4" a="1"/>
  <c r="J32" i="4" s="1"/>
  <c r="K62" i="4" a="1"/>
  <c r="K62" i="4" s="1"/>
  <c r="I53" i="4" a="1"/>
  <c r="I53" i="4" s="1"/>
  <c r="L39" i="4" a="1"/>
  <c r="L39" i="4" s="1"/>
  <c r="H59" i="4" a="1"/>
  <c r="H59" i="4" s="1"/>
  <c r="L42" i="4" a="1"/>
  <c r="L42" i="4" s="1"/>
  <c r="I49" i="4" a="1"/>
  <c r="I49" i="4" s="1"/>
  <c r="H50" i="4" a="1"/>
  <c r="H50" i="4" s="1"/>
  <c r="L33" i="4" a="1"/>
  <c r="L33" i="4" s="1"/>
  <c r="K38" i="4" a="1"/>
  <c r="K38" i="4" s="1"/>
  <c r="I47" i="4" a="1"/>
  <c r="I47" i="4" s="1"/>
  <c r="J42" i="4" a="1"/>
  <c r="J42" i="4" s="1"/>
  <c r="I46" i="4" a="1"/>
  <c r="I46" i="4" s="1"/>
  <c r="I62" i="4" a="1"/>
  <c r="I62" i="4" s="1"/>
  <c r="K45" i="4" a="1"/>
  <c r="K45" i="4" s="1"/>
  <c r="K64" i="4" a="1"/>
  <c r="K64" i="4" s="1"/>
  <c r="K49" i="4" a="1"/>
  <c r="K49" i="4" s="1"/>
  <c r="I48" i="4" a="1"/>
  <c r="I48" i="4" s="1"/>
  <c r="J36" i="4" a="1"/>
  <c r="J36" i="4" s="1"/>
  <c r="K44" i="4" a="1"/>
  <c r="K44" i="4" s="1"/>
  <c r="L45" i="4" a="1"/>
  <c r="L45" i="4" s="1"/>
  <c r="L28" i="4" a="1"/>
  <c r="L28" i="4" s="1"/>
  <c r="L66" i="4" a="1"/>
  <c r="L66" i="4" s="1"/>
  <c r="I54" i="4" a="1"/>
  <c r="I54" i="4" s="1"/>
  <c r="J45" i="4" a="1"/>
  <c r="J45" i="4" s="1"/>
  <c r="H38" i="4" a="1"/>
  <c r="H38" i="4" s="1"/>
  <c r="K63" i="4" a="1"/>
  <c r="K63" i="4" s="1"/>
  <c r="J31" i="4" a="1"/>
  <c r="J31" i="4" s="1"/>
  <c r="I39" i="4" a="1"/>
  <c r="I39" i="4" s="1"/>
  <c r="I36" i="4" a="1"/>
  <c r="I36" i="4" s="1"/>
  <c r="K33" i="4" a="1"/>
  <c r="K33" i="4" s="1"/>
  <c r="I30" i="4" a="1"/>
  <c r="I30" i="4" s="1"/>
  <c r="L47" i="4" a="1"/>
  <c r="L47" i="4" s="1"/>
  <c r="J39" i="4" a="1"/>
  <c r="J39" i="4" s="1"/>
  <c r="J29" i="4" a="1"/>
  <c r="J29" i="4" s="1"/>
  <c r="K61" i="4" a="1"/>
  <c r="K61" i="4" s="1"/>
  <c r="K41" i="4" a="1"/>
  <c r="K41" i="4" s="1"/>
  <c r="J46" i="4" a="1"/>
  <c r="J46" i="4" s="1"/>
  <c r="K35" i="4" a="1"/>
  <c r="K35" i="4" s="1"/>
  <c r="H36" i="4" a="1"/>
  <c r="H36" i="4" s="1"/>
  <c r="I32" i="4" a="1"/>
  <c r="I32" i="4" s="1"/>
  <c r="L60" i="4" a="1"/>
  <c r="L60" i="4" s="1"/>
  <c r="K66" i="4" a="1"/>
  <c r="K66" i="4" s="1"/>
  <c r="L56" i="4" a="1"/>
  <c r="L56" i="4" s="1"/>
  <c r="H55" i="4" a="1"/>
  <c r="H55" i="4" s="1"/>
  <c r="H33" i="4" a="1"/>
  <c r="H33" i="4" s="1"/>
  <c r="L50" i="4" a="1"/>
  <c r="L50" i="4" s="1"/>
  <c r="J61" i="4" a="1"/>
  <c r="J61" i="4" s="1"/>
  <c r="L37" i="4" a="1"/>
  <c r="L37" i="4" s="1"/>
  <c r="L29" i="4" a="1"/>
  <c r="L29" i="4" s="1"/>
  <c r="H35" i="4" a="1"/>
  <c r="H35" i="4" s="1"/>
  <c r="J30" i="4" a="1"/>
  <c r="J30" i="4" s="1"/>
  <c r="K59" i="4" a="1"/>
  <c r="K59" i="4" s="1"/>
  <c r="J27" i="4" a="1"/>
  <c r="J27" i="4" s="1"/>
  <c r="L38" i="4" a="1"/>
  <c r="L38" i="4" s="1"/>
  <c r="J57" i="4" a="1"/>
  <c r="J57" i="4" s="1"/>
  <c r="J26" i="4" a="1"/>
  <c r="J26" i="4" s="1"/>
  <c r="L62" i="4" a="1"/>
  <c r="L62" i="4" s="1"/>
  <c r="J63" i="4" a="1"/>
  <c r="J63" i="4" s="1"/>
  <c r="L27" i="4" a="1"/>
  <c r="L27" i="4" s="1"/>
  <c r="H45" i="4" a="1"/>
  <c r="H45" i="4" s="1"/>
  <c r="H29" i="4" a="1"/>
  <c r="H29" i="4" s="1"/>
  <c r="H54" i="4" a="1"/>
  <c r="H54" i="4" s="1"/>
  <c r="H39" i="4" a="1"/>
  <c r="H39" i="4" s="1"/>
  <c r="K34" i="4" a="1"/>
  <c r="K34" i="4" s="1"/>
  <c r="J60" i="4" a="1"/>
  <c r="J60" i="4" s="1"/>
  <c r="L34" i="4" a="1"/>
  <c r="L34" i="4" s="1"/>
  <c r="L36" i="4" a="1"/>
  <c r="L36" i="4" s="1"/>
  <c r="L61" i="4" a="1"/>
  <c r="L61" i="4" s="1"/>
  <c r="K27" i="4" a="1"/>
  <c r="K27" i="4" s="1"/>
  <c r="I33" i="4" a="1"/>
  <c r="I33" i="4" s="1"/>
  <c r="H58" i="4" a="1"/>
  <c r="H58" i="4" s="1"/>
  <c r="K57" i="4" a="1"/>
  <c r="K57" i="4" s="1"/>
  <c r="K56" i="4" a="1"/>
  <c r="K56" i="4" s="1"/>
  <c r="K50" i="4" a="1"/>
  <c r="K50" i="4" s="1"/>
  <c r="I64" i="4" a="1"/>
  <c r="I64" i="4" s="1"/>
  <c r="H52" i="4" a="1"/>
  <c r="H52" i="4" s="1"/>
  <c r="J58" i="4" a="1"/>
  <c r="J58" i="4" s="1"/>
  <c r="H63" i="4" a="1"/>
  <c r="H63" i="4" s="1"/>
  <c r="J40" i="4" a="1"/>
  <c r="J40" i="4" s="1"/>
  <c r="K28" i="4" a="1"/>
  <c r="K28" i="4" s="1"/>
  <c r="L43" i="4" a="1"/>
  <c r="L43" i="4" s="1"/>
  <c r="L44" i="4" a="1"/>
  <c r="L44" i="4" s="1"/>
  <c r="I26" i="4" a="1"/>
  <c r="I26" i="4" s="1"/>
  <c r="L40" i="4" a="1"/>
  <c r="L40" i="4" s="1"/>
  <c r="L46" i="4" a="1"/>
  <c r="L46" i="4" s="1"/>
  <c r="H47" i="4" a="1"/>
  <c r="H47" i="4" s="1"/>
  <c r="J47" i="4" a="1"/>
  <c r="J47" i="4" s="1"/>
  <c r="K37" i="4" a="1"/>
  <c r="K37" i="4" s="1"/>
  <c r="H42" i="4" a="1"/>
  <c r="H42" i="4" s="1"/>
  <c r="K53" i="4" a="1"/>
  <c r="K53" i="4" s="1"/>
  <c r="J52" i="4" a="1"/>
  <c r="J52" i="4" s="1"/>
  <c r="H51" i="4" a="1"/>
  <c r="H51" i="4" s="1"/>
  <c r="K48" i="4" a="1"/>
  <c r="K48" i="4" s="1"/>
  <c r="K65" i="4" a="1"/>
  <c r="K65" i="4" s="1"/>
  <c r="J43" i="4" a="1"/>
  <c r="J43" i="4" s="1"/>
  <c r="L55" i="4" a="1"/>
  <c r="L55" i="4" s="1"/>
  <c r="O3" i="1"/>
  <c r="E3" i="4" s="1"/>
  <c r="F3" i="4" s="1"/>
  <c r="I29" i="4" a="1"/>
  <c r="I29" i="4" s="1"/>
  <c r="J59" i="4" a="1"/>
  <c r="J59" i="4" s="1"/>
  <c r="I60" i="4" a="1"/>
  <c r="I60" i="4" s="1"/>
  <c r="L48" i="4" a="1"/>
  <c r="L48" i="4" s="1"/>
  <c r="I34" i="4" a="1"/>
  <c r="I34" i="4" s="1"/>
  <c r="K36" i="4" a="1"/>
  <c r="K36" i="4" s="1"/>
  <c r="I40" i="4" a="1"/>
  <c r="I40" i="4" s="1"/>
  <c r="L52" i="4" a="1"/>
  <c r="L52" i="4" s="1"/>
  <c r="K51" i="4" a="1"/>
  <c r="K51" i="4" s="1"/>
  <c r="J65" i="4" a="1"/>
  <c r="J65" i="4" s="1"/>
  <c r="I55" i="4" a="1"/>
  <c r="I55" i="4" s="1"/>
  <c r="L53" i="4" a="1"/>
  <c r="L53" i="4" s="1"/>
  <c r="H41" i="4" a="1"/>
  <c r="H41" i="4" s="1"/>
  <c r="I57" i="4" a="1"/>
  <c r="I57" i="4" s="1"/>
  <c r="I45" i="4" a="1"/>
  <c r="I45" i="4" s="1"/>
  <c r="I38" i="4" a="1"/>
  <c r="I38" i="4" s="1"/>
  <c r="J64" i="4" a="1"/>
  <c r="J64" i="4" s="1"/>
  <c r="J55" i="4" a="1"/>
  <c r="J55" i="4" s="1"/>
  <c r="J35" i="4" a="1"/>
  <c r="J35" i="4" s="1"/>
  <c r="I27" i="4" a="1"/>
  <c r="I27" i="4" s="1"/>
  <c r="H37" i="4" a="1"/>
  <c r="H37" i="4" s="1"/>
  <c r="I43" i="4" a="1"/>
  <c r="I43" i="4" s="1"/>
  <c r="H53" i="4" a="1"/>
  <c r="H53" i="4" s="1"/>
  <c r="K60" i="4" a="1"/>
  <c r="K60" i="4" s="1"/>
  <c r="L63" i="4" a="1"/>
  <c r="L63" i="4" s="1"/>
  <c r="H46" i="4" a="1"/>
  <c r="H46" i="4" s="1"/>
  <c r="K47" i="4" a="1"/>
  <c r="K47" i="4" s="1"/>
  <c r="K26" i="4" a="1"/>
  <c r="K26" i="4" s="1"/>
  <c r="L30" i="4" a="1"/>
  <c r="L30" i="4" s="1"/>
  <c r="H56" i="4" a="1"/>
  <c r="H56" i="4" s="1"/>
  <c r="J38" i="4" a="1"/>
  <c r="J38" i="4" s="1"/>
  <c r="J56" i="4" a="1"/>
  <c r="J56" i="4" s="1"/>
  <c r="H26" i="4" a="1"/>
  <c r="H26" i="4" s="1"/>
  <c r="K29" i="4" a="1"/>
  <c r="K29" i="4" s="1"/>
  <c r="K43" i="4" a="1"/>
  <c r="K43" i="4" s="1"/>
  <c r="L58" i="4" a="1"/>
  <c r="L58" i="4" s="1"/>
  <c r="K39" i="4" a="1"/>
  <c r="K39" i="4" s="1"/>
  <c r="H64" i="4" a="1"/>
  <c r="H64" i="4" s="1"/>
  <c r="I61" i="4" a="1"/>
  <c r="I61" i="4" s="1"/>
  <c r="D11" i="4"/>
  <c r="H11" i="4" s="1" a="1"/>
  <c r="H11" i="4" s="1"/>
  <c r="M11" i="4" s="1"/>
  <c r="F9" i="1"/>
  <c r="G9" i="1" s="1"/>
  <c r="F8" i="1"/>
  <c r="G8" i="1" s="1"/>
  <c r="F10" i="1"/>
  <c r="G10" i="1" s="1"/>
  <c r="F4" i="1"/>
  <c r="G4" i="1" s="1"/>
  <c r="L7" i="1"/>
  <c r="M7" i="1" s="1"/>
  <c r="L11" i="1"/>
  <c r="M11" i="1" s="1"/>
  <c r="L10" i="1"/>
  <c r="M10" i="1" s="1"/>
  <c r="L8" i="1"/>
  <c r="M8" i="1" s="1"/>
  <c r="L9" i="1"/>
  <c r="M9" i="1" s="1"/>
  <c r="M5" i="1"/>
  <c r="L4" i="1"/>
  <c r="M4" i="1" s="1"/>
  <c r="H11" i="1"/>
  <c r="I11" i="1" s="1"/>
  <c r="F11" i="1"/>
  <c r="G11" i="1" s="1"/>
  <c r="O11" i="1" s="1"/>
  <c r="J11" i="1"/>
  <c r="K11" i="1" s="1"/>
  <c r="H10" i="1"/>
  <c r="I10" i="1" s="1"/>
  <c r="J9" i="1"/>
  <c r="K9" i="1" s="1"/>
  <c r="J10" i="1"/>
  <c r="K10" i="1" s="1"/>
  <c r="F7" i="1"/>
  <c r="G7" i="1" s="1"/>
  <c r="J8" i="1"/>
  <c r="K8" i="1" s="1"/>
  <c r="J4" i="1"/>
  <c r="K4" i="1" s="1"/>
  <c r="J7" i="1"/>
  <c r="K7" i="1" s="1"/>
  <c r="H9" i="1"/>
  <c r="I9" i="1" s="1"/>
  <c r="H4" i="1"/>
  <c r="I4" i="1" s="1"/>
  <c r="Q6" i="1"/>
  <c r="G6" i="4" s="1"/>
  <c r="H8" i="1"/>
  <c r="I8" i="1" s="1"/>
  <c r="H7" i="1"/>
  <c r="I7" i="1" s="1"/>
  <c r="R3" i="1"/>
  <c r="K12" i="4" a="1"/>
  <c r="K12" i="4" s="1"/>
  <c r="I23" i="4" a="1"/>
  <c r="I23" i="4" s="1"/>
  <c r="I12" i="4" a="1"/>
  <c r="I12" i="4" s="1"/>
  <c r="H12" i="4" a="1"/>
  <c r="H12" i="4" s="1"/>
  <c r="J12" i="4" a="1"/>
  <c r="J12" i="4" s="1"/>
  <c r="L18" i="4" a="1"/>
  <c r="L18" i="4" s="1"/>
  <c r="L12" i="4" a="1"/>
  <c r="L12" i="4" s="1"/>
  <c r="D10" i="4"/>
  <c r="H10" i="4" s="1" a="1"/>
  <c r="H10" i="4" s="1"/>
  <c r="Q8" i="1"/>
  <c r="G8" i="4" s="1"/>
  <c r="I22" i="4" a="1"/>
  <c r="I22" i="4" s="1"/>
  <c r="Q4" i="1"/>
  <c r="K23" i="4" a="1"/>
  <c r="K23" i="4" s="1"/>
  <c r="K19" i="4" a="1"/>
  <c r="K19" i="4" s="1"/>
  <c r="L19" i="4" a="1"/>
  <c r="L19" i="4" s="1"/>
  <c r="H14" i="4" a="1"/>
  <c r="H14" i="4" s="1"/>
  <c r="Q10" i="1"/>
  <c r="G10" i="4" s="1"/>
  <c r="K16" i="4" a="1"/>
  <c r="K16" i="4" s="1"/>
  <c r="H18" i="4" a="1"/>
  <c r="H18" i="4" s="1"/>
  <c r="Q7" i="1"/>
  <c r="G7" i="4" s="1"/>
  <c r="Q11" i="1"/>
  <c r="L20" i="4" a="1"/>
  <c r="L20" i="4" s="1"/>
  <c r="Q5" i="1"/>
  <c r="G5" i="4" s="1"/>
  <c r="L25" i="4" a="1"/>
  <c r="L25" i="4" s="1"/>
  <c r="I19" i="4" a="1"/>
  <c r="I19" i="4" s="1"/>
  <c r="Q9" i="1"/>
  <c r="G9" i="4" s="1"/>
  <c r="I13" i="4" a="1"/>
  <c r="I13" i="4" s="1"/>
  <c r="J13" i="4" a="1"/>
  <c r="J13" i="4" s="1"/>
  <c r="K13" i="4" a="1"/>
  <c r="K13" i="4" s="1"/>
  <c r="J23" i="4" a="1"/>
  <c r="J23" i="4" s="1"/>
  <c r="L23" i="4" a="1"/>
  <c r="L23" i="4" s="1"/>
  <c r="I16" i="4" a="1"/>
  <c r="I16" i="4" s="1"/>
  <c r="J18" i="4" a="1"/>
  <c r="J18" i="4" s="1"/>
  <c r="H19" i="4" a="1"/>
  <c r="H19" i="4" s="1"/>
  <c r="J16" i="4" a="1"/>
  <c r="J16" i="4" s="1"/>
  <c r="K14" i="4" a="1"/>
  <c r="K14" i="4" s="1"/>
  <c r="J19" i="4" a="1"/>
  <c r="J19" i="4" s="1"/>
  <c r="J21" i="4" a="1"/>
  <c r="J21" i="4" s="1"/>
  <c r="I17" i="4" a="1"/>
  <c r="I17" i="4" s="1"/>
  <c r="K18" i="4" a="1"/>
  <c r="K18" i="4" s="1"/>
  <c r="I24" i="4" a="1"/>
  <c r="I24" i="4" s="1"/>
  <c r="I21" i="4" a="1"/>
  <c r="I21" i="4" s="1"/>
  <c r="L15" i="4" a="1"/>
  <c r="L15" i="4" s="1"/>
  <c r="K22" i="4" a="1"/>
  <c r="K22" i="4" s="1"/>
  <c r="I18" i="4" a="1"/>
  <c r="I18" i="4" s="1"/>
  <c r="K21" i="4" a="1"/>
  <c r="K21" i="4" s="1"/>
  <c r="J24" i="4" a="1"/>
  <c r="J24" i="4" s="1"/>
  <c r="L13" i="4" a="1"/>
  <c r="L13" i="4" s="1"/>
  <c r="I15" i="4" a="1"/>
  <c r="I15" i="4" s="1"/>
  <c r="H23" i="4" a="1"/>
  <c r="H23" i="4" s="1"/>
  <c r="I14" i="4" a="1"/>
  <c r="I14" i="4" s="1"/>
  <c r="J17" i="4" a="1"/>
  <c r="J17" i="4" s="1"/>
  <c r="J25" i="4" a="1"/>
  <c r="J25" i="4" s="1"/>
  <c r="L22" i="4" a="1"/>
  <c r="L22" i="4" s="1"/>
  <c r="L16" i="4" a="1"/>
  <c r="L16" i="4" s="1"/>
  <c r="I25" i="4" a="1"/>
  <c r="I25" i="4" s="1"/>
  <c r="K24" i="4" a="1"/>
  <c r="K24" i="4" s="1"/>
  <c r="H22" i="4" a="1"/>
  <c r="H22" i="4" s="1"/>
  <c r="J20" i="4" a="1"/>
  <c r="J20" i="4" s="1"/>
  <c r="L17" i="4" a="1"/>
  <c r="L17" i="4" s="1"/>
  <c r="K15" i="4" a="1"/>
  <c r="K15" i="4" s="1"/>
  <c r="H15" i="4" a="1"/>
  <c r="H15" i="4" s="1"/>
  <c r="H13" i="4" a="1"/>
  <c r="H13" i="4" s="1"/>
  <c r="H17" i="4" a="1"/>
  <c r="H17" i="4" s="1"/>
  <c r="H21" i="4" a="1"/>
  <c r="H21" i="4" s="1"/>
  <c r="I20" i="4" a="1"/>
  <c r="I20" i="4" s="1"/>
  <c r="L14" i="4" a="1"/>
  <c r="L14" i="4" s="1"/>
  <c r="J14" i="4" a="1"/>
  <c r="J14" i="4" s="1"/>
  <c r="H25" i="4" a="1"/>
  <c r="H25" i="4" s="1"/>
  <c r="J22" i="4" a="1"/>
  <c r="J22" i="4" s="1"/>
  <c r="L24" i="4" a="1"/>
  <c r="L24" i="4" s="1"/>
  <c r="K17" i="4" a="1"/>
  <c r="K17" i="4" s="1"/>
  <c r="K25" i="4" a="1"/>
  <c r="K25" i="4" s="1"/>
  <c r="J15" i="4" a="1"/>
  <c r="J15" i="4" s="1"/>
  <c r="H16" i="4" a="1"/>
  <c r="H16" i="4" s="1"/>
  <c r="L21" i="4" a="1"/>
  <c r="L21" i="4" s="1"/>
  <c r="K20" i="4" a="1"/>
  <c r="K20" i="4" s="1"/>
  <c r="H20" i="4" a="1"/>
  <c r="H20" i="4" s="1"/>
  <c r="H24" i="4" a="1"/>
  <c r="H24" i="4" s="1"/>
  <c r="L2" i="4" a="1"/>
  <c r="L2" i="4" s="1"/>
  <c r="K2" i="4" a="1"/>
  <c r="K2" i="4" s="1"/>
  <c r="J2" i="4" a="1"/>
  <c r="J2" i="4" s="1"/>
  <c r="I2" i="4" a="1"/>
  <c r="I2" i="4" s="1"/>
  <c r="D9" i="4"/>
  <c r="H9" i="4" s="1" a="1"/>
  <c r="H9" i="4" s="1"/>
  <c r="H6" i="4" a="1"/>
  <c r="H6" i="4" s="1"/>
  <c r="H5" i="4" a="1"/>
  <c r="H5" i="4" s="1"/>
  <c r="H3" i="4" a="1"/>
  <c r="H3" i="4" s="1"/>
  <c r="O3" i="4" s="1"/>
  <c r="H2" i="4" a="1"/>
  <c r="H2" i="4" s="1"/>
  <c r="D7" i="4"/>
  <c r="H7" i="4" s="1" a="1"/>
  <c r="H7" i="4" s="1"/>
  <c r="D8" i="4"/>
  <c r="H8" i="4" s="1" a="1"/>
  <c r="H8" i="4" s="1"/>
  <c r="D4" i="4"/>
  <c r="H4" i="4" s="1" a="1"/>
  <c r="H4" i="4" s="1"/>
  <c r="G11" i="4" l="1"/>
  <c r="L11" i="4" s="1" a="1"/>
  <c r="L11" i="4" s="1"/>
  <c r="I11" i="4" a="1"/>
  <c r="I11" i="4" s="1"/>
  <c r="J11" i="4" a="1"/>
  <c r="J11" i="4" s="1"/>
  <c r="P11" i="4"/>
  <c r="L10" i="4" a="1"/>
  <c r="L10" i="4" s="1"/>
  <c r="K10" i="4" a="1"/>
  <c r="K10" i="4" s="1"/>
  <c r="J10" i="4" a="1"/>
  <c r="J10" i="4" s="1"/>
  <c r="I10" i="4" a="1"/>
  <c r="I10" i="4" s="1"/>
  <c r="M10" i="4"/>
  <c r="O10" i="4"/>
  <c r="L3" i="4" a="1"/>
  <c r="L3" i="4" s="1"/>
  <c r="K3" i="4" a="1"/>
  <c r="K3" i="4" s="1"/>
  <c r="J3" i="4" a="1"/>
  <c r="J3" i="4" s="1"/>
  <c r="I3" i="4" a="1"/>
  <c r="I3" i="4" s="1"/>
  <c r="M6" i="4"/>
  <c r="P5" i="4"/>
  <c r="M3" i="4"/>
  <c r="M2" i="4"/>
  <c r="M4" i="4"/>
  <c r="M8" i="4"/>
  <c r="M9" i="4"/>
  <c r="M7" i="4"/>
  <c r="K11" i="4" l="1" a="1"/>
  <c r="K11" i="4" s="1"/>
  <c r="L6" i="4" a="1"/>
  <c r="L6" i="4" s="1"/>
  <c r="K6" i="4" a="1"/>
  <c r="K6" i="4" s="1"/>
  <c r="J6" i="4" a="1"/>
  <c r="J6" i="4" s="1"/>
  <c r="I6" i="4" a="1"/>
  <c r="I6" i="4" s="1"/>
  <c r="L5" i="4" a="1"/>
  <c r="L5" i="4" s="1"/>
  <c r="K5" i="4" a="1"/>
  <c r="K5" i="4" s="1"/>
  <c r="J5" i="4" a="1"/>
  <c r="J5" i="4" s="1"/>
  <c r="I5" i="4" a="1"/>
  <c r="I5" i="4" s="1"/>
  <c r="L7" i="4" a="1"/>
  <c r="L7" i="4" s="1"/>
  <c r="K7" i="4" a="1"/>
  <c r="K7" i="4" s="1"/>
  <c r="J7" i="4" a="1"/>
  <c r="J7" i="4" s="1"/>
  <c r="I7" i="4" a="1"/>
  <c r="I7" i="4" s="1"/>
  <c r="L9" i="4" a="1"/>
  <c r="L9" i="4" s="1"/>
  <c r="K9" i="4" a="1"/>
  <c r="K9" i="4" s="1"/>
  <c r="J9" i="4" a="1"/>
  <c r="J9" i="4" s="1"/>
  <c r="I9" i="4" a="1"/>
  <c r="I9" i="4" s="1"/>
  <c r="N6" i="4"/>
  <c r="M5" i="4"/>
  <c r="O9" i="4"/>
  <c r="L4" i="4" l="1" a="1"/>
  <c r="L4" i="4" s="1"/>
  <c r="K4" i="4" a="1"/>
  <c r="K4" i="4" s="1"/>
  <c r="J4" i="4" a="1"/>
  <c r="J4" i="4" s="1"/>
  <c r="I4" i="4" a="1"/>
  <c r="I4" i="4" s="1"/>
  <c r="P7" i="4"/>
  <c r="G2" i="1"/>
  <c r="O4" i="4" l="1"/>
  <c r="I8" i="4" l="1" a="1"/>
  <c r="I8" i="4" s="1"/>
  <c r="L8" i="4" l="1" a="1"/>
  <c r="L8" i="4" s="1"/>
  <c r="K8" i="4" a="1"/>
  <c r="K8" i="4" s="1"/>
  <c r="J8" i="4" a="1"/>
  <c r="J8" i="4" s="1"/>
  <c r="D6" i="6" l="1" a="1"/>
  <c r="D6" i="6" s="1"/>
  <c r="O8" i="4"/>
  <c r="R10" i="1"/>
  <c r="R9" i="1"/>
  <c r="R4" i="1"/>
  <c r="R11" i="1"/>
  <c r="R7" i="1"/>
  <c r="R8" i="1"/>
  <c r="N2" i="4" l="1"/>
  <c r="O2" i="1"/>
  <c r="E2" i="4" s="1"/>
  <c r="F2" i="4" s="1"/>
  <c r="O2" i="4" l="1"/>
  <c r="P2" i="4"/>
  <c r="N10" i="1"/>
  <c r="O10" i="1" s="1"/>
  <c r="E10" i="4" s="1"/>
  <c r="F10" i="4" s="1"/>
  <c r="N9" i="1"/>
  <c r="O9" i="1" s="1"/>
  <c r="E9" i="4" s="1"/>
  <c r="F9" i="4" s="1"/>
  <c r="N8" i="1"/>
  <c r="O8" i="1" s="1"/>
  <c r="E8" i="4" s="1"/>
  <c r="F8" i="4" s="1"/>
  <c r="N4" i="1"/>
  <c r="O4" i="1" s="1"/>
  <c r="E4" i="4" s="1"/>
  <c r="F4" i="4" s="1"/>
  <c r="N4" i="4" l="1"/>
  <c r="P4" i="4"/>
  <c r="N3" i="4"/>
  <c r="P3" i="4"/>
  <c r="P8" i="4"/>
  <c r="N8" i="4"/>
  <c r="P9" i="4"/>
  <c r="N9" i="4"/>
  <c r="P10" i="4"/>
  <c r="N10" i="4"/>
  <c r="O6" i="4" l="1"/>
  <c r="P6" i="4"/>
  <c r="E11" i="4"/>
  <c r="F11" i="4" s="1"/>
  <c r="N11" i="4" l="1"/>
  <c r="O11" i="4"/>
  <c r="O5" i="1"/>
  <c r="E5" i="4" s="1"/>
  <c r="F5" i="4" s="1"/>
  <c r="N7" i="1"/>
  <c r="O7" i="1" s="1"/>
  <c r="E7" i="4" s="1"/>
  <c r="F7" i="4" s="1"/>
  <c r="N7" i="4" l="1"/>
  <c r="O7" i="4"/>
  <c r="O5" i="4"/>
  <c r="N5" i="4"/>
  <c r="K3" i="6"/>
  <c r="K7" i="6"/>
  <c r="K6" i="6"/>
  <c r="K5" i="6"/>
  <c r="K2" i="6"/>
  <c r="K4" i="6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<sst xmlns="http://schemas.openxmlformats.org/spreadsheetml/2006/main" count="308" uniqueCount="194">
  <si>
    <t>Date du soin</t>
  </si>
  <si>
    <t>Intervenant</t>
  </si>
  <si>
    <t>Montant Forfait acheté</t>
  </si>
  <si>
    <t xml:space="preserve">     Séance n°</t>
  </si>
  <si>
    <t>Nombre total de séances</t>
  </si>
  <si>
    <t>Nom - Prénom</t>
  </si>
  <si>
    <t>Prix d'une séance</t>
  </si>
  <si>
    <t>NOVEMBRE</t>
  </si>
  <si>
    <t>DECEMBRE</t>
  </si>
  <si>
    <t>Somme encaissée</t>
  </si>
  <si>
    <t>1er intervenant</t>
  </si>
  <si>
    <t>Somme rétrocédée Anais</t>
  </si>
  <si>
    <t>Somme rétrocédée Christian</t>
  </si>
  <si>
    <t>Somme rétrocédée Matthieu</t>
  </si>
  <si>
    <t>Nombre Séances</t>
  </si>
  <si>
    <t>Nombre Séances rétrocédées</t>
  </si>
  <si>
    <t>Séance HT</t>
  </si>
  <si>
    <t>Séance TTC</t>
  </si>
  <si>
    <t>Forfait 5 séances HT</t>
  </si>
  <si>
    <t>Forfait 5 séances TTC</t>
  </si>
  <si>
    <t>Motif</t>
  </si>
  <si>
    <t>Photobiomodulation</t>
  </si>
  <si>
    <t>Première consultation</t>
  </si>
  <si>
    <t>Nom</t>
  </si>
  <si>
    <t>Prénom</t>
  </si>
  <si>
    <t>Date</t>
  </si>
  <si>
    <t>Jean</t>
  </si>
  <si>
    <t>JARDIN</t>
  </si>
  <si>
    <t>Christine</t>
  </si>
  <si>
    <t>Nouveau Forfait</t>
  </si>
  <si>
    <t>Non</t>
  </si>
  <si>
    <t>DUPONT</t>
  </si>
  <si>
    <t>Oui</t>
  </si>
  <si>
    <t>Référence Forfait</t>
  </si>
  <si>
    <t>DUPOND</t>
  </si>
  <si>
    <t>Epilation femme - Poitrine</t>
  </si>
  <si>
    <t>Epilation femme - Ventre</t>
  </si>
  <si>
    <t>Epilation femme - Ligne médiane</t>
  </si>
  <si>
    <t>Epilation femme - Aréoles</t>
  </si>
  <si>
    <t>Epilation femme - Bas du Dos</t>
  </si>
  <si>
    <t>Epilation femme - Haut Dos</t>
  </si>
  <si>
    <t>Epilation femme - Dos complet</t>
  </si>
  <si>
    <t>Epilation femme - SIF</t>
  </si>
  <si>
    <t>Epilation femme - Classique</t>
  </si>
  <si>
    <t>Epilation femme - Echancré</t>
  </si>
  <si>
    <t>Epilation femme - Brésilien</t>
  </si>
  <si>
    <t>Epilation femme - Intégral</t>
  </si>
  <si>
    <t>Epilation femme - Fesses</t>
  </si>
  <si>
    <t>Epilation femme - Lèvres</t>
  </si>
  <si>
    <t>Epilation femme - Menton</t>
  </si>
  <si>
    <t>Epilation femme - Cou</t>
  </si>
  <si>
    <t>Epilation femme - Ovale Visage</t>
  </si>
  <si>
    <t>Epilation femme - Nuque</t>
  </si>
  <si>
    <t>Epilation femme - Aisselles</t>
  </si>
  <si>
    <t>Epilation femme - Av Bras</t>
  </si>
  <si>
    <t>Epilation femme - Bras</t>
  </si>
  <si>
    <t>Epilation femme - Epaules</t>
  </si>
  <si>
    <t>Epilation femme - Mains</t>
  </si>
  <si>
    <t>Epilation femme - Pieds</t>
  </si>
  <si>
    <t>Epilation femme - Cuisses</t>
  </si>
  <si>
    <t>Epilation homme - Lèvres</t>
  </si>
  <si>
    <t>Epilation homme - Menton</t>
  </si>
  <si>
    <t>Epilation homme - Cou</t>
  </si>
  <si>
    <t>Epilation homme - Ovale Visage</t>
  </si>
  <si>
    <t>Epilation homme - Nuque</t>
  </si>
  <si>
    <t>Epilation homme - Aisselles</t>
  </si>
  <si>
    <t>Epilation homme - Av Bras</t>
  </si>
  <si>
    <t>Epilation homme - Bras</t>
  </si>
  <si>
    <t>Epilation homme - Epaules</t>
  </si>
  <si>
    <t>Epilation homme - Mains</t>
  </si>
  <si>
    <t>Epilation homme - Torse</t>
  </si>
  <si>
    <t>Epilation homme - Ventre</t>
  </si>
  <si>
    <t>Epilation homme - Bas du Dos</t>
  </si>
  <si>
    <t>Epilation homme - Haut Dos</t>
  </si>
  <si>
    <t>Epilation homme - Dos complet</t>
  </si>
  <si>
    <t>Epilation homme - SIF</t>
  </si>
  <si>
    <t>Epilation homme - Classique</t>
  </si>
  <si>
    <t>Epilation homme - Echancré</t>
  </si>
  <si>
    <t>Epilation homme - Brésilien</t>
  </si>
  <si>
    <t>Epilation homme - Intégral</t>
  </si>
  <si>
    <t>Epilation homme - Fesses</t>
  </si>
  <si>
    <t>Epilation homme - Pieds</t>
  </si>
  <si>
    <t>Epilation homme - Cuisses</t>
  </si>
  <si>
    <t>CS</t>
  </si>
  <si>
    <t>Detatouage - XS</t>
  </si>
  <si>
    <t>Detatouage - S</t>
  </si>
  <si>
    <t>Detatouage - M</t>
  </si>
  <si>
    <t>Detatouage - L</t>
  </si>
  <si>
    <t>Detatouage - XL</t>
  </si>
  <si>
    <t>Detatouage - XXL</t>
  </si>
  <si>
    <t>Aquapure - Visage</t>
  </si>
  <si>
    <t>Aquapure - Visage + cou</t>
  </si>
  <si>
    <t>Aquapure - Visage + cou + décolleté</t>
  </si>
  <si>
    <t>Epilation femme - Demi jambes</t>
  </si>
  <si>
    <t>Epilation femme - Entières jambes</t>
  </si>
  <si>
    <t>Epilation homme - Demi jambes</t>
  </si>
  <si>
    <t>Epilation homme - Entières jambes</t>
  </si>
  <si>
    <t>PBM</t>
  </si>
  <si>
    <t>Forfait choisi</t>
  </si>
  <si>
    <t>Epil F Lèvres</t>
  </si>
  <si>
    <t>Epil F Menton</t>
  </si>
  <si>
    <t>Epil F Cou</t>
  </si>
  <si>
    <t>Epil F Ovale visage</t>
  </si>
  <si>
    <t>Epil F Nuque</t>
  </si>
  <si>
    <t>Epil F Aisselles</t>
  </si>
  <si>
    <t>Epil F Av Bras</t>
  </si>
  <si>
    <t>Epil F Bras</t>
  </si>
  <si>
    <t>Epil F Epaules</t>
  </si>
  <si>
    <t>Epil F Mains</t>
  </si>
  <si>
    <t>Epil F Poitrine</t>
  </si>
  <si>
    <t>Epil F Ventre</t>
  </si>
  <si>
    <t>Epil F Ligne Mediane</t>
  </si>
  <si>
    <t>Epil F Aréole</t>
  </si>
  <si>
    <t>Epil F Bas du Dos</t>
  </si>
  <si>
    <t>Epil F Haut du Dos</t>
  </si>
  <si>
    <t>Epil  Fdos Complet</t>
  </si>
  <si>
    <t>Epil F SIF</t>
  </si>
  <si>
    <t>Epil F Maillot Classique</t>
  </si>
  <si>
    <t>Epil F Maillot Echancré</t>
  </si>
  <si>
    <t>Epil F Maillot Brésilien</t>
  </si>
  <si>
    <t>Epil F Maillot Intégral</t>
  </si>
  <si>
    <t>Epil F Fesses</t>
  </si>
  <si>
    <t>Epil F Pieds</t>
  </si>
  <si>
    <t>Epil F Jambes Entières</t>
  </si>
  <si>
    <t>Epil F Cuisses</t>
  </si>
  <si>
    <t>Epil H Lèvres</t>
  </si>
  <si>
    <t>Epil H Menton</t>
  </si>
  <si>
    <t>Epil H Cou</t>
  </si>
  <si>
    <t>Epil H Ovale visage</t>
  </si>
  <si>
    <t>Epil H Nuque</t>
  </si>
  <si>
    <t>Epil H Aisselles</t>
  </si>
  <si>
    <t>Epil H Av Bras</t>
  </si>
  <si>
    <t>Epil H Bras</t>
  </si>
  <si>
    <t>Epil H Epaules</t>
  </si>
  <si>
    <t>Epil H Mains</t>
  </si>
  <si>
    <t>Epil H Torse</t>
  </si>
  <si>
    <t>Epil H Ventre</t>
  </si>
  <si>
    <t>Epil H Bas du Dos</t>
  </si>
  <si>
    <t>Epil H Haut du Dos</t>
  </si>
  <si>
    <t>Epil H Dos Complet</t>
  </si>
  <si>
    <t>Epil H SIF</t>
  </si>
  <si>
    <t>Epil H Maillot Clasique</t>
  </si>
  <si>
    <t>Epil H Maillot Echancré</t>
  </si>
  <si>
    <t>Epil H Maillot Brésilien</t>
  </si>
  <si>
    <t>Epil H Maillot Intégral</t>
  </si>
  <si>
    <t>Epil H Fesses</t>
  </si>
  <si>
    <t>Epil H Pieds</t>
  </si>
  <si>
    <t>Epil H Demi Jambes</t>
  </si>
  <si>
    <t>Epil F Demi Jambes</t>
  </si>
  <si>
    <t>Epil H Jambes Entières</t>
  </si>
  <si>
    <t>Epil H Cuisses</t>
  </si>
  <si>
    <t>Detatou XS</t>
  </si>
  <si>
    <t>Detatou S</t>
  </si>
  <si>
    <t>Detatou M</t>
  </si>
  <si>
    <t>Detatou L</t>
  </si>
  <si>
    <t>Detatou XL</t>
  </si>
  <si>
    <t>Detatou XXL</t>
  </si>
  <si>
    <t>AquaP Visage</t>
  </si>
  <si>
    <t>AquaP Vis+Cou+décol</t>
  </si>
  <si>
    <t>AquaP Vis+Cou</t>
  </si>
  <si>
    <t>Saisir Code</t>
  </si>
  <si>
    <t>Pierre</t>
  </si>
  <si>
    <t>2ème intervenant</t>
  </si>
  <si>
    <t>3ème intervenant</t>
  </si>
  <si>
    <t>5ème intervenant</t>
  </si>
  <si>
    <t>4ème intervenant</t>
  </si>
  <si>
    <t>Rétrocession Anaïs</t>
  </si>
  <si>
    <t>Rétrocession Matthieu</t>
  </si>
  <si>
    <t>Christian</t>
  </si>
  <si>
    <t>Rétrocession Christian</t>
  </si>
  <si>
    <t>Anaïs</t>
  </si>
  <si>
    <t>Matthieu</t>
  </si>
  <si>
    <t>Rétrocédant</t>
  </si>
  <si>
    <t>2ème forfait choisi</t>
  </si>
  <si>
    <t>NOM</t>
  </si>
  <si>
    <t>3ème forfait choisi</t>
  </si>
  <si>
    <t>4ème forfait choisi</t>
  </si>
  <si>
    <t>Montant total</t>
  </si>
  <si>
    <t>Numéro de séance</t>
  </si>
  <si>
    <t>Montant Forfait(s) acheté(s)</t>
  </si>
  <si>
    <t>Montant Forfait acheté2</t>
  </si>
  <si>
    <t>Montant Forfait acheté3</t>
  </si>
  <si>
    <t>Montant Forfait acheté4</t>
  </si>
  <si>
    <t>Réduction</t>
  </si>
  <si>
    <t>Date de naissance</t>
  </si>
  <si>
    <t>Nouveau client</t>
  </si>
  <si>
    <t>Référence Client</t>
  </si>
  <si>
    <t>Genre</t>
  </si>
  <si>
    <t>H</t>
  </si>
  <si>
    <t>F</t>
  </si>
  <si>
    <t>Consultation</t>
  </si>
  <si>
    <t>Montant Consultation</t>
  </si>
  <si>
    <t>Crème anesthésiante</t>
  </si>
  <si>
    <t>Prix crème anesthésiante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</si>
</sst>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8" formatCode="#,##0.00\ &quot;€&quot;;[Red]\-#,##0.00\ &quot;€&quot;"/>
    <numFmt numFmtId="164" formatCode="#,##0.00\ &quot;€&quot;"/>
    <numFmt numFmtId="165" formatCode="#,##0.00\ _€"/>
  </numFmts>
  <fonts count="8" x14ac:knownFonts="1">
    <font>
      <sz val="10"/>
      <name val="Arial"/>
    </font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color theme="0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ck">
        <color indexed="64"/>
      </left>
      <right style="thin">
        <color indexed="64"/>
      </right>
      <top style="thin">
        <color indexed="64"/>
      </top>
      <bottom/>
      <diagonal style="thick">
        <color indexed="64"/>
      </diagonal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 diagonalUp="1">
      <left/>
      <right style="thin">
        <color indexed="64"/>
      </right>
      <top/>
      <bottom/>
      <diagonal style="thick">
        <color indexed="64"/>
      </diagonal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 diagonalUp="1">
      <left style="thin">
        <color indexed="64"/>
      </left>
      <right style="thick">
        <color indexed="64"/>
      </right>
      <top/>
      <bottom/>
      <diagonal style="thick">
        <color indexed="64"/>
      </diagonal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 diagonalUp="1"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 style="thick">
        <color indexed="64"/>
      </diagonal>
    </border>
  </borders>
  <cellStyleXfs count="2">
    <xf numFmtId="0" fontId="0" fillId="0" borderId="0"/>
    <xf numFmtId="0" fontId="1" fillId="0" borderId="0"/>
  </cellStyleXfs>
  <cellXfs count="11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2" fillId="0" borderId="0" xfId="0" applyFont="1" applyAlignment="1">
      <alignment vertical="center"/>
    </xf>
    <xf numFmtId="0" fontId="0" fillId="0" borderId="2" xfId="0" applyBorder="1" applyAlignment="1" applyProtection="1">
      <alignment horizontal="center" vertical="center"/>
      <protection locked="0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4" fillId="0" borderId="1" xfId="0" applyFont="1" applyBorder="1" applyProtection="1">
      <protection locked="0"/>
    </xf>
    <xf numFmtId="164" fontId="4" fillId="0" borderId="8" xfId="0" applyNumberFormat="1" applyFont="1" applyBorder="1" applyAlignment="1" applyProtection="1">
      <alignment horizontal="center" vertical="center"/>
      <protection locked="0"/>
    </xf>
    <xf numFmtId="164" fontId="4" fillId="0" borderId="4" xfId="0" applyNumberFormat="1" applyFont="1" applyBorder="1" applyAlignment="1" applyProtection="1">
      <alignment horizontal="center" vertical="center"/>
      <protection locked="0"/>
    </xf>
    <xf numFmtId="0" fontId="4" fillId="0" borderId="4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vertical="center" wrapText="1"/>
    </xf>
    <xf numFmtId="164" fontId="4" fillId="0" borderId="0" xfId="0" applyNumberFormat="1" applyFont="1" applyAlignment="1">
      <alignment horizontal="center"/>
    </xf>
    <xf numFmtId="0" fontId="5" fillId="2" borderId="5" xfId="0" applyFont="1" applyFill="1" applyBorder="1" applyAlignment="1">
      <alignment horizontal="center" vertical="center" textRotation="60" wrapText="1"/>
    </xf>
    <xf numFmtId="0" fontId="5" fillId="2" borderId="7" xfId="0" applyFont="1" applyFill="1" applyBorder="1" applyAlignment="1">
      <alignment horizontal="center" vertical="center" textRotation="60"/>
    </xf>
    <xf numFmtId="8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3" borderId="0" xfId="0" applyFill="1"/>
    <xf numFmtId="8" fontId="0" fillId="3" borderId="0" xfId="0" applyNumberFormat="1" applyFill="1" applyAlignment="1">
      <alignment horizontal="center"/>
    </xf>
    <xf numFmtId="0" fontId="4" fillId="3" borderId="0" xfId="0" applyFont="1" applyFill="1"/>
    <xf numFmtId="0" fontId="4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64" fontId="4" fillId="0" borderId="11" xfId="0" applyNumberFormat="1" applyFont="1" applyBorder="1" applyAlignment="1" applyProtection="1">
      <alignment horizontal="center" vertical="center"/>
      <protection locked="0"/>
    </xf>
    <xf numFmtId="0" fontId="4" fillId="0" borderId="4" xfId="0" applyFont="1" applyBorder="1" applyAlignment="1" applyProtection="1">
      <alignment horizontal="center"/>
      <protection locked="0"/>
    </xf>
    <xf numFmtId="164" fontId="4" fillId="0" borderId="2" xfId="0" applyNumberFormat="1" applyFont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center" vertical="center" textRotation="60"/>
    </xf>
    <xf numFmtId="20" fontId="4" fillId="0" borderId="4" xfId="0" applyNumberFormat="1" applyFont="1" applyBorder="1" applyProtection="1">
      <protection locked="0"/>
    </xf>
    <xf numFmtId="20" fontId="4" fillId="0" borderId="2" xfId="0" applyNumberFormat="1" applyFont="1" applyBorder="1" applyProtection="1">
      <protection locked="0"/>
    </xf>
    <xf numFmtId="0" fontId="4" fillId="0" borderId="4" xfId="0" applyFont="1" applyBorder="1" applyProtection="1">
      <protection locked="0"/>
    </xf>
    <xf numFmtId="0" fontId="4" fillId="0" borderId="2" xfId="0" applyFont="1" applyBorder="1" applyProtection="1">
      <protection locked="0"/>
    </xf>
    <xf numFmtId="0" fontId="5" fillId="2" borderId="2" xfId="0" applyFont="1" applyFill="1" applyBorder="1" applyAlignment="1">
      <alignment horizontal="center" vertical="center" textRotation="60"/>
    </xf>
    <xf numFmtId="0" fontId="5" fillId="2" borderId="7" xfId="0" applyFont="1" applyFill="1" applyBorder="1" applyAlignment="1">
      <alignment horizontal="center" vertical="center" textRotation="60" wrapText="1"/>
    </xf>
    <xf numFmtId="0" fontId="5" fillId="2" borderId="9" xfId="0" applyFont="1" applyFill="1" applyBorder="1" applyAlignment="1">
      <alignment horizontal="center" vertical="center" textRotation="60" wrapText="1"/>
    </xf>
    <xf numFmtId="164" fontId="4" fillId="0" borderId="10" xfId="0" applyNumberFormat="1" applyFont="1" applyBorder="1" applyAlignment="1" applyProtection="1">
      <alignment horizontal="center" vertical="center"/>
      <protection locked="0"/>
    </xf>
    <xf numFmtId="0" fontId="4" fillId="0" borderId="10" xfId="0" applyFont="1" applyBorder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0" fontId="5" fillId="2" borderId="4" xfId="0" applyFont="1" applyFill="1" applyBorder="1" applyAlignment="1">
      <alignment horizontal="center" vertical="center" textRotation="60"/>
    </xf>
    <xf numFmtId="0" fontId="3" fillId="0" borderId="0" xfId="0" applyFont="1" applyAlignment="1" applyProtection="1">
      <alignment horizontal="center" vertical="center"/>
      <protection locked="0"/>
    </xf>
    <xf numFmtId="0" fontId="4" fillId="0" borderId="3" xfId="0" applyFont="1" applyBorder="1" applyProtection="1">
      <protection locked="0"/>
    </xf>
    <xf numFmtId="14" fontId="4" fillId="0" borderId="13" xfId="0" applyNumberFormat="1" applyFont="1" applyBorder="1" applyAlignment="1" applyProtection="1">
      <alignment horizontal="center" vertical="center"/>
      <protection locked="0"/>
    </xf>
    <xf numFmtId="0" fontId="5" fillId="2" borderId="14" xfId="0" applyFont="1" applyFill="1" applyBorder="1" applyAlignment="1">
      <alignment horizontal="center" vertical="center" textRotation="60"/>
    </xf>
    <xf numFmtId="164" fontId="0" fillId="0" borderId="13" xfId="0" applyNumberFormat="1" applyBorder="1" applyAlignment="1" applyProtection="1">
      <alignment horizontal="center" vertical="center"/>
      <protection locked="0"/>
    </xf>
    <xf numFmtId="0" fontId="5" fillId="2" borderId="15" xfId="0" applyFont="1" applyFill="1" applyBorder="1" applyAlignment="1">
      <alignment horizontal="center" vertical="center" textRotation="60"/>
    </xf>
    <xf numFmtId="0" fontId="4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4" fontId="4" fillId="0" borderId="16" xfId="0" applyNumberFormat="1" applyFont="1" applyBorder="1" applyAlignment="1" applyProtection="1">
      <alignment horizontal="center" vertical="center"/>
      <protection locked="0"/>
    </xf>
    <xf numFmtId="14" fontId="4" fillId="0" borderId="10" xfId="0" applyNumberFormat="1" applyFon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14" fontId="5" fillId="2" borderId="18" xfId="0" applyNumberFormat="1" applyFont="1" applyFill="1" applyBorder="1" applyAlignment="1">
      <alignment horizontal="center" vertical="center" textRotation="60" wrapText="1"/>
    </xf>
    <xf numFmtId="14" fontId="5" fillId="2" borderId="19" xfId="0" applyNumberFormat="1" applyFont="1" applyFill="1" applyBorder="1" applyAlignment="1">
      <alignment horizontal="center" vertical="center" textRotation="60"/>
    </xf>
    <xf numFmtId="0" fontId="5" fillId="2" borderId="20" xfId="0" applyFont="1" applyFill="1" applyBorder="1" applyAlignment="1">
      <alignment horizontal="center" vertical="center" textRotation="60"/>
    </xf>
    <xf numFmtId="0" fontId="5" fillId="2" borderId="21" xfId="0" applyFont="1" applyFill="1" applyBorder="1" applyAlignment="1">
      <alignment horizontal="center" vertical="center" textRotation="60"/>
    </xf>
    <xf numFmtId="0" fontId="5" fillId="2" borderId="8" xfId="0" applyFont="1" applyFill="1" applyBorder="1" applyAlignment="1">
      <alignment horizontal="center" vertical="center" textRotation="60"/>
    </xf>
    <xf numFmtId="0" fontId="5" fillId="2" borderId="19" xfId="0" applyFont="1" applyFill="1" applyBorder="1" applyAlignment="1">
      <alignment horizontal="center" vertical="center" textRotation="60"/>
    </xf>
    <xf numFmtId="0" fontId="5" fillId="2" borderId="22" xfId="0" applyFont="1" applyFill="1" applyBorder="1" applyAlignment="1">
      <alignment horizontal="center" vertical="center" textRotation="60" wrapText="1"/>
    </xf>
    <xf numFmtId="0" fontId="5" fillId="2" borderId="19" xfId="0" applyFont="1" applyFill="1" applyBorder="1" applyAlignment="1">
      <alignment horizontal="center" vertical="center" textRotation="60" wrapText="1"/>
    </xf>
    <xf numFmtId="0" fontId="5" fillId="2" borderId="0" xfId="0" applyFont="1" applyFill="1" applyAlignment="1">
      <alignment horizontal="center" vertical="center" textRotation="60" wrapText="1"/>
    </xf>
    <xf numFmtId="0" fontId="6" fillId="2" borderId="19" xfId="0" applyFont="1" applyFill="1" applyBorder="1" applyAlignment="1">
      <alignment horizontal="center" vertical="center" textRotation="60"/>
    </xf>
    <xf numFmtId="0" fontId="5" fillId="2" borderId="23" xfId="0" applyFont="1" applyFill="1" applyBorder="1" applyAlignment="1">
      <alignment horizontal="center" vertical="center" textRotation="60"/>
    </xf>
    <xf numFmtId="14" fontId="4" fillId="0" borderId="9" xfId="0" applyNumberFormat="1" applyFont="1" applyBorder="1" applyAlignment="1" applyProtection="1">
      <alignment horizontal="center" vertical="center"/>
      <protection locked="0"/>
    </xf>
    <xf numFmtId="0" fontId="4" fillId="0" borderId="6" xfId="0" applyFont="1" applyBorder="1" applyProtection="1">
      <protection locked="0"/>
    </xf>
    <xf numFmtId="0" fontId="4" fillId="0" borderId="7" xfId="0" applyFont="1" applyBorder="1" applyProtection="1">
      <protection locked="0"/>
    </xf>
    <xf numFmtId="0" fontId="4" fillId="0" borderId="6" xfId="0" applyFont="1" applyBorder="1" applyAlignment="1" applyProtection="1">
      <alignment horizontal="center"/>
      <protection locked="0"/>
    </xf>
    <xf numFmtId="164" fontId="4" fillId="0" borderId="19" xfId="0" applyNumberFormat="1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164" fontId="0" fillId="0" borderId="7" xfId="0" applyNumberFormat="1" applyBorder="1" applyAlignment="1" applyProtection="1">
      <alignment horizontal="center" vertical="center"/>
      <protection locked="0"/>
    </xf>
    <xf numFmtId="164" fontId="0" fillId="0" borderId="2" xfId="0" applyNumberFormat="1" applyBorder="1" applyAlignment="1" applyProtection="1">
      <alignment horizontal="center" vertical="center"/>
      <protection locked="0"/>
    </xf>
    <xf numFmtId="20" fontId="4" fillId="0" borderId="4" xfId="0" applyNumberFormat="1" applyFont="1" applyBorder="1" applyAlignment="1" applyProtection="1">
      <alignment horizontal="center"/>
      <protection locked="0"/>
    </xf>
    <xf numFmtId="20" fontId="4" fillId="0" borderId="3" xfId="0" applyNumberFormat="1" applyFont="1" applyBorder="1" applyAlignment="1" applyProtection="1">
      <alignment horizontal="center"/>
      <protection locked="0"/>
    </xf>
    <xf numFmtId="20" fontId="4" fillId="0" borderId="24" xfId="0" applyNumberFormat="1" applyFont="1" applyBorder="1" applyAlignment="1" applyProtection="1">
      <alignment horizontal="center"/>
      <protection locked="0"/>
    </xf>
    <xf numFmtId="0" fontId="4" fillId="0" borderId="10" xfId="0" applyFont="1" applyBorder="1" applyAlignment="1" applyProtection="1">
      <alignment horizontal="center"/>
      <protection locked="0"/>
    </xf>
    <xf numFmtId="0" fontId="4" fillId="0" borderId="9" xfId="0" applyFont="1" applyBorder="1" applyAlignment="1" applyProtection="1">
      <alignment horizontal="center"/>
      <protection locked="0"/>
    </xf>
    <xf numFmtId="20" fontId="4" fillId="0" borderId="24" xfId="0" applyNumberFormat="1" applyFont="1" applyBorder="1" applyAlignment="1" applyProtection="1">
      <alignment horizontal="center" vertical="center"/>
      <protection locked="0"/>
    </xf>
    <xf numFmtId="0" fontId="4" fillId="0" borderId="9" xfId="0" applyFont="1" applyBorder="1" applyAlignment="1" applyProtection="1">
      <alignment horizontal="center" vertical="center"/>
      <protection locked="0"/>
    </xf>
    <xf numFmtId="164" fontId="4" fillId="0" borderId="7" xfId="0" applyNumberFormat="1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left" vertical="center"/>
      <protection locked="0"/>
    </xf>
    <xf numFmtId="0" fontId="4" fillId="0" borderId="7" xfId="0" applyFont="1" applyBorder="1" applyAlignment="1" applyProtection="1">
      <alignment horizontal="left" vertical="center"/>
      <protection locked="0"/>
    </xf>
    <xf numFmtId="0" fontId="5" fillId="2" borderId="0" xfId="0" applyFont="1" applyFill="1" applyAlignment="1">
      <alignment horizontal="center" vertical="center" textRotation="60"/>
    </xf>
    <xf numFmtId="14" fontId="5" fillId="2" borderId="26" xfId="0" applyNumberFormat="1" applyFont="1" applyFill="1" applyBorder="1" applyAlignment="1">
      <alignment horizontal="center" vertical="center" textRotation="60"/>
    </xf>
    <xf numFmtId="20" fontId="4" fillId="0" borderId="3" xfId="0" applyNumberFormat="1" applyFont="1" applyBorder="1" applyProtection="1">
      <protection locked="0"/>
    </xf>
    <xf numFmtId="0" fontId="4" fillId="0" borderId="24" xfId="0" applyFont="1" applyBorder="1" applyAlignment="1" applyProtection="1">
      <alignment horizontal="left" vertical="center"/>
      <protection locked="0"/>
    </xf>
    <xf numFmtId="14" fontId="5" fillId="2" borderId="27" xfId="0" applyNumberFormat="1" applyFont="1" applyFill="1" applyBorder="1" applyAlignment="1">
      <alignment horizontal="center" vertical="center" textRotation="60" wrapText="1"/>
    </xf>
    <xf numFmtId="14" fontId="4" fillId="0" borderId="13" xfId="0" applyNumberFormat="1" applyFont="1" applyBorder="1" applyAlignment="1" applyProtection="1">
      <alignment horizontal="center"/>
      <protection locked="0"/>
    </xf>
    <xf numFmtId="14" fontId="4" fillId="0" borderId="25" xfId="0" applyNumberFormat="1" applyFont="1" applyBorder="1" applyAlignment="1" applyProtection="1">
      <alignment horizontal="center"/>
      <protection locked="0"/>
    </xf>
    <xf numFmtId="0" fontId="5" fillId="2" borderId="13" xfId="0" applyFont="1" applyFill="1" applyBorder="1" applyAlignment="1">
      <alignment horizontal="center" vertical="center" textRotation="60"/>
    </xf>
    <xf numFmtId="9" fontId="0" fillId="0" borderId="0" xfId="0" applyNumberFormat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8" fontId="0" fillId="4" borderId="0" xfId="0" applyNumberFormat="1" applyFill="1" applyAlignment="1">
      <alignment horizontal="center"/>
    </xf>
    <xf numFmtId="9" fontId="7" fillId="0" borderId="0" xfId="0" applyNumberFormat="1" applyFont="1" applyAlignment="1">
      <alignment horizontal="center"/>
    </xf>
    <xf numFmtId="8" fontId="4" fillId="4" borderId="0" xfId="0" applyNumberFormat="1" applyFont="1" applyFill="1" applyAlignment="1">
      <alignment horizontal="center"/>
    </xf>
    <xf numFmtId="0" fontId="4" fillId="4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7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65" fontId="5" fillId="2" borderId="11" xfId="0" applyNumberFormat="1" applyFont="1" applyFill="1" applyBorder="1" applyAlignment="1">
      <alignment horizontal="center" vertical="center" textRotation="60" wrapText="1"/>
    </xf>
    <xf numFmtId="165" fontId="5" fillId="2" borderId="8" xfId="0" applyNumberFormat="1" applyFont="1" applyFill="1" applyBorder="1" applyAlignment="1">
      <alignment horizontal="center" vertical="center" textRotation="60" wrapText="1"/>
    </xf>
    <xf numFmtId="165" fontId="4" fillId="0" borderId="4" xfId="0" applyNumberFormat="1" applyFont="1" applyBorder="1" applyAlignment="1" applyProtection="1">
      <alignment horizontal="center" vertical="center"/>
      <protection locked="0"/>
    </xf>
    <xf numFmtId="0" fontId="4" fillId="0" borderId="12" xfId="0" applyFont="1" applyBorder="1" applyAlignment="1" applyProtection="1">
      <alignment horizontal="center"/>
      <protection locked="0"/>
    </xf>
    <xf numFmtId="164" fontId="4" fillId="0" borderId="4" xfId="0" applyNumberFormat="1" applyFont="1" applyBorder="1" applyAlignment="1" applyProtection="1">
      <alignment horizontal="center"/>
      <protection locked="0"/>
    </xf>
    <xf numFmtId="0" fontId="3" fillId="0" borderId="0" xfId="0" applyFont="1" applyAlignment="1">
      <alignment horizontal="center" vertical="center"/>
    </xf>
    <xf numFmtId="9" fontId="4" fillId="0" borderId="10" xfId="0" applyNumberFormat="1" applyFont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 xr:uid="{ED8531D5-1E27-4F95-93C7-DF8892620337}"/>
  </cellStyles>
  <dxfs count="6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3" formatCode="0%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#,##0.00\ _€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bottom" textRotation="0" wrapText="0" indent="0" justifyLastLine="0" shrinkToFit="0" readingOrder="0"/>
    </dxf>
    <dxf>
      <numFmt numFmtId="12" formatCode="#,##0.00\ &quot;€&quot;;[Red]\-#,##0.00\ &quot;€&quot;"/>
      <alignment horizontal="center" vertical="bottom" textRotation="0" wrapText="0" indent="0" justifyLastLine="0" shrinkToFit="0" readingOrder="0"/>
    </dxf>
    <dxf>
      <numFmt numFmtId="12" formatCode="#,##0.00\ &quot;€&quot;;[Red]\-#,##0.00\ &quot;€&quot;"/>
      <alignment horizontal="center" vertical="bottom" textRotation="0" wrapText="0" indent="0" justifyLastLine="0" shrinkToFit="0" readingOrder="0"/>
    </dxf>
    <dxf>
      <numFmt numFmtId="12" formatCode="#,##0.00\ &quot;€&quot;;[Red]\-#,##0.00\ &quot;€&quot;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3" tint="0.39997558519241921"/>
        </patternFill>
      </fill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theme="3" tint="0.39997558519241921"/>
        </patternFill>
      </fill>
      <alignment horizontal="left" vertical="bottom" textRotation="0" wrapText="0" indent="0" justifyLastLine="0" shrinkToFit="0" readingOrder="0"/>
    </dxf>
    <dxf>
      <numFmt numFmtId="12" formatCode="#,##0.00\ &quot;€&quot;;[Red]\-#,##0.00\ &quot;€&quot;"/>
      <fill>
        <patternFill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</dxf>
    <dxf>
      <numFmt numFmtId="12" formatCode="#,##0.00\ &quot;€&quot;;[Red]\-#,##0.00\ &quot;€&quot;"/>
      <fill>
        <patternFill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</dxf>
    <dxf>
      <numFmt numFmtId="12" formatCode="#,##0.00\ &quot;€&quot;;[Red]\-#,##0.00\ &quot;€&quot;"/>
      <fill>
        <patternFill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</dxf>
    <dxf>
      <numFmt numFmtId="12" formatCode="#,##0.00\ &quot;€&quot;;[Red]\-#,##0.00\ &quot;€&quot;"/>
      <fill>
        <patternFill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</dxf>
    <dxf>
      <fill>
        <patternFill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3" tint="0.79998168889431442"/>
        </patternFill>
      </fill>
    </dxf>
    <dxf>
      <fill>
        <patternFill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3" tint="0.39997558519241921"/>
        </patternFill>
      </fill>
      <alignment horizontal="left" vertical="bottom" textRotation="0" wrapText="0" indent="0" justifyLastLine="0" shrinkToFit="0" readingOrder="0"/>
    </dxf>
    <dxf>
      <numFmt numFmtId="12" formatCode="#,##0.00\ &quot;€&quot;;[Red]\-#,##0.00\ &quot;€&quot;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</dxf>
    <dxf>
      <numFmt numFmtId="12" formatCode="#,##0.00\ &quot;€&quot;;[Red]\-#,##0.00\ &quot;€&quot;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</dxf>
    <dxf>
      <numFmt numFmtId="12" formatCode="#,##0.00\ &quot;€&quot;;[Red]\-#,##0.00\ &quot;€&quot;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</dxf>
    <dxf>
      <numFmt numFmtId="12" formatCode="#,##0.00\ &quot;€&quot;;[Red]\-#,##0.00\ &quot;€&quot;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3" tint="0.39997558519241921"/>
        </patternFill>
      </fill>
      <alignment horizontal="left" vertical="bottom" textRotation="0" wrapText="0" indent="0" justifyLastLine="0" shrinkToFit="0" readingOrder="0"/>
    </dxf>
    <dxf>
      <numFmt numFmtId="12" formatCode="#,##0.00\ &quot;€&quot;;[Red]\-#,##0.00\ &quot;€&quot;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</dxf>
    <dxf>
      <numFmt numFmtId="12" formatCode="#,##0.00\ &quot;€&quot;;[Red]\-#,##0.00\ &quot;€&quot;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</dxf>
    <dxf>
      <numFmt numFmtId="12" formatCode="#,##0.00\ &quot;€&quot;;[Red]\-#,##0.00\ &quot;€&quot;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</dxf>
    <dxf>
      <numFmt numFmtId="12" formatCode="#,##0.00\ &quot;€&quot;;[Red]\-#,##0.00\ &quot;€&quot;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3" tint="0.39997558519241921"/>
        </patternFill>
      </fill>
      <alignment horizontal="lef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5" formatCode="hh:mm"/>
      <alignment horizontal="center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5" formatCode="hh:mm"/>
      <alignment horizontal="center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Down="0">
        <left style="thick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  <protection locked="0" hidden="0"/>
    </dxf>
    <dxf>
      <border outline="0">
        <left style="thick">
          <color rgb="FF000000"/>
        </left>
        <right style="thick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>
          <bgColor theme="3" tint="0.79998168889431442"/>
        </patternFill>
      </fill>
    </dxf>
    <dxf>
      <fill>
        <patternFill>
          <bgColor theme="0"/>
        </patternFill>
      </fill>
    </dxf>
  </dxfs>
  <tableStyles count="1" defaultTableStyle="TableStyleMedium2" defaultPivotStyle="PivotStyleLight16">
    <tableStyle name="Style de tableau 1" pivot="0" count="2" xr9:uid="{D5EB23EE-1340-41B4-94FE-85EFB6888B7C}">
      <tableStyleElement type="firstRowStripe" dxfId="65"/>
      <tableStyleElement type="secondRowStripe" dxfId="6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C8704A3-757C-4EEF-B90B-432843D74F71}" name="Tableau2" displayName="Tableau2" ref="A1:L7" totalsRowShown="0" tableBorderDxfId="63">
  <autoFilter ref="A1:L7" xr:uid="{002894C0-0931-4BA4-AE01-5C55D33CF871}"/>
  <tableColumns count="12">
    <tableColumn id="1" xr3:uid="{13D6079E-E9A4-4A4B-BE88-DDC3FD16CBB5}" name="Date" dataDxfId="62"/>
    <tableColumn id="2" xr3:uid="{DFE6A668-D2C0-499A-8C69-6CE07EC03CF9}" name="NOM" dataDxfId="61"/>
    <tableColumn id="3" xr3:uid="{7E84C953-3B52-4022-9D35-A5660B235D77}" name="Prénom" dataDxfId="60"/>
    <tableColumn id="19" xr3:uid="{069FF76C-9254-4695-80C9-61B79FB72CA4}" name="Date de naissance" dataDxfId="59">
      <calculatedColumnFormula array="1">_xlfn.XLOOKUP(B2&amp;C2,B$2:B2&amp;C$2:C2,D$2:D2)</calculatedColumnFormula>
    </tableColumn>
    <tableColumn id="20" xr3:uid="{57DE620D-9F87-43A0-B0E7-1612D081E0CA}" name="Genre" dataDxfId="58"/>
    <tableColumn id="4" xr3:uid="{0F809C09-796A-4B11-8FD1-2FD88817CEEF}" name="Nouveau client" dataDxfId="57"/>
    <tableColumn id="5" xr3:uid="{7B951CBD-4726-41EA-BB23-1D942A64CB2F}" name="Référence Client" dataDxfId="56">
      <calculatedColumnFormula array="1">IF(COUNTBLANK(B2)=1,"",IF(F2="Oui",MID(B2,1,1)&amp;MID(C2,1,1)&amp;"-"&amp;TEXT(D2,"aamm")&amp;"-"&amp;TEXT(ROW(A1),"0000"),IF(F2="Non",_xlfn.XLOOKUP(B2&amp;C2,B$1:B2&amp;C$1:C2,G$1:G2," "))))</calculatedColumnFormula>
    </tableColumn>
    <tableColumn id="6" xr3:uid="{F8BB696B-B4B3-4B70-ACD8-681963CDDE4D}" name="Consultation" dataDxfId="55"/>
    <tableColumn id="7" xr3:uid="{67B5F545-6E9E-4BB5-A31A-1025EFD3C37E}" name="Montant Consultation" dataDxfId="54">
      <calculatedColumnFormula>VLOOKUP(H2,'Grille tarifaire'!$B$2:$F$72,5,FALSE)</calculatedColumnFormula>
    </tableColumn>
    <tableColumn id="8" xr3:uid="{2AAC95FB-E9B5-4985-B469-6D8AE566C7BF}" name="Crème anesthésiante" dataDxfId="2"/>
    <tableColumn id="9" xr3:uid="{A2F8EC9A-A176-40F0-B731-627ADB1A20F8}" name="Prix crème anesthésiante" dataDxfId="0">
      <calculatedColumnFormula>IF(J2="Oui",K2="10"," ")</calculatedColumnFormula>
    </tableColumn>
    <tableColumn id="15" xr3:uid="{EE29F903-E9EE-4B6C-876A-FC37549A3CA7}" name="Intervenant" dataDxfId="5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2894C0-0931-4BA4-AE01-5C55D33CF871}" name="Tableau1" displayName="Tableau1" ref="A1:R11" totalsRowShown="0" tableBorderDxfId="52">
  <autoFilter ref="A1:R11" xr:uid="{002894C0-0931-4BA4-AE01-5C55D33CF871}"/>
  <tableColumns count="18">
    <tableColumn id="1" xr3:uid="{456BE460-7A00-4728-8ADC-D7A2CE06F159}" name="Date" dataDxfId="51"/>
    <tableColumn id="2" xr3:uid="{9D01EC20-F96B-409F-BB5A-5B9BF3B26140}" name="NOM" dataDxfId="50"/>
    <tableColumn id="3" xr3:uid="{F289F74C-4803-4C99-9742-51B145F42D3D}" name="Prénom" dataDxfId="49"/>
    <tableColumn id="4" xr3:uid="{49ABCAE6-7A9F-4A78-969D-253AD3931F6F}" name="Nouveau Forfait" dataDxfId="48"/>
    <tableColumn id="5" xr3:uid="{FE620F4A-7078-420B-AE1B-6405F1E34397}" name="Référence Forfait" dataDxfId="47">
      <calculatedColumnFormula array="1">IF(COUNTBLANK(B2)=1,"",IF(D2="Oui",MID(B2,1,1)&amp;MID(C2,1,1)&amp;"-"&amp;YEAR(A2)&amp;"-"&amp;MONTH(A2)&amp;"-"&amp;TEXT(ROW(A1),"0000"),IF(D2="Non",_xlfn.XLOOKUP(B2&amp;C2,B$1:B2&amp;C$1:C2,E$1:E2," "))))</calculatedColumnFormula>
    </tableColumn>
    <tableColumn id="6" xr3:uid="{17AAD656-1527-4BA2-A9DA-24A07A61385F}" name="Forfait choisi" dataDxfId="46">
      <calculatedColumnFormula>IF(D2="Non",VLOOKUP(E2,E$2:H2,2,FALSE),"Saisir code")</calculatedColumnFormula>
    </tableColumn>
    <tableColumn id="7" xr3:uid="{DD497103-BFA2-4277-8D6C-21FF06DD2D85}" name="Montant Forfait acheté" dataDxfId="45">
      <calculatedColumnFormula>IF(ISNA(IF(ISNA(VLOOKUP(E2,B$2:$G3,4,FALSE))=TRUE,VLOOKUP(F2,'Grille tarifaire'!$B$2:$F$72,5,FALSE),"")),"",IF(ISNA(VLOOKUP(E2,B$2:$G3,4,FALSE))=TRUE,VLOOKUP(F2,'Grille tarifaire'!$B$2:$F$72,5,FALSE),""))</calculatedColumnFormula>
    </tableColumn>
    <tableColumn id="8" xr3:uid="{23EA746E-A860-4089-8DF1-BFDF7B17500F}" name="2ème forfait choisi" dataDxfId="44">
      <calculatedColumnFormula>IF(D2="Non",VLOOKUP(E2,E$2:H2,4,FALSE),"Saisir code")</calculatedColumnFormula>
    </tableColumn>
    <tableColumn id="9" xr3:uid="{548459F8-4FCA-4A76-95FC-383E5EFC1EEB}" name="Montant Forfait acheté2" dataDxfId="43">
      <calculatedColumnFormula>IF(H2="Saisir code","",IF(ISNA(IF(ISNA(VLOOKUP(E2,D$2:$I2,6,FALSE))=TRUE,VLOOKUP(H2,'Grille tarifaire'!$B$2:$F$72,5,FALSE),"")),"",IF(ISNA(VLOOKUP(E2,D$2:$I2,6,FALSE))=TRUE,VLOOKUP(H2,'Grille tarifaire'!$B$2:$F$72,5,FALSE),"")))</calculatedColumnFormula>
    </tableColumn>
    <tableColumn id="10" xr3:uid="{8EC764C2-D0BE-4298-8423-6FEF6E5FAEF9}" name="3ème forfait choisi" dataDxfId="42">
      <calculatedColumnFormula>IF(D2="Non",VLOOKUP(E2,E$2:J2,6,FALSE),"Saisir code")</calculatedColumnFormula>
    </tableColumn>
    <tableColumn id="11" xr3:uid="{3BC77EE6-9E4B-4A87-830C-328D12A7BE3E}" name="Montant Forfait acheté3" dataDxfId="41">
      <calculatedColumnFormula>IF(J2="Saisir code","",IF(ISNA(IF(ISNA(VLOOKUP(E2,B$2:$I2,4,FALSE))=TRUE,VLOOKUP(J2,'Grille tarifaire'!$B$2:$F$72,5,FALSE),"")),"",IF(ISNA(VLOOKUP(E2,B$2:$I2,4,FALSE))=TRUE,VLOOKUP(J2,'Grille tarifaire'!$B$2:$F$72,5,FALSE),"")))</calculatedColumnFormula>
    </tableColumn>
    <tableColumn id="12" xr3:uid="{A2ACF255-239F-4F1A-9BA8-E1F1E1A282F7}" name="4ème forfait choisi" dataDxfId="40">
      <calculatedColumnFormula>IF(D2="Non",VLOOKUP(E2,E$2:L2,8,FALSE),"Saisir code")</calculatedColumnFormula>
    </tableColumn>
    <tableColumn id="13" xr3:uid="{0520AE66-7B9B-4D04-8251-55AB0BDF05B3}" name="Montant Forfait acheté4" dataDxfId="39">
      <calculatedColumnFormula>IF(L2="Saisir code","",IF(ISNA(IF(ISNA(VLOOKUP(G2,D$2:$I2,4,FALSE))=TRUE,VLOOKUP(L2,'Grille tarifaire'!$B$2:$F$72,5,FALSE),"")),"",IF(ISNA(VLOOKUP(G2,D$2:$I2,4,FALSE))=TRUE,VLOOKUP(L2,'Grille tarifaire'!$B$2:$F$72,5,FALSE),"")))</calculatedColumnFormula>
    </tableColumn>
    <tableColumn id="18" xr3:uid="{85BC0D7C-0EF5-48DB-A422-335688CE00A6}" name="Réduction" dataDxfId="1">
      <calculatedColumnFormula>VLOOKUP(E2,E$2:N2,10,FALSE)</calculatedColumnFormula>
    </tableColumn>
    <tableColumn id="14" xr3:uid="{3F571D6F-0D4D-4216-9004-FB9E31A9D719}" name="Montant total" dataDxfId="38">
      <calculatedColumnFormula>IF(COUNTBLANK(N2)=1,IF(COUNTBLANK(G2)=1,"",G2+IF(COUNTBLANK(I2)=1,"0",I2)+IF(COUNTBLANK(K2)=1,"0",K2)+IF(COUNTBLANK(M2)=1,"0",M2)),IF(COUNTBLANK(G2)=1,"",G2+IF(COUNTBLANK(I2)=1,"0",I2)+IF(COUNTBLANK(K2)=1,"0",K2)+IF(COUNTBLANK(M2)=1,"0",M2))-IF(COUNTBLANK(G2)=1,"",G2+IF(COUNTBLANK(I2)=1,"0",I2)+IF(COUNTBLANK(K2)=1,"0",K2)+IF(COUNTBLANK(M2)=1,"0",M2))*N2)</calculatedColumnFormula>
    </tableColumn>
    <tableColumn id="15" xr3:uid="{4FFD13EA-4204-4ECB-A6EF-BD5F72D0AE67}" name="Intervenant" dataDxfId="37"/>
    <tableColumn id="16" xr3:uid="{61263600-5888-44AF-80D5-163AAA794F5A}" name="     Séance n°" dataDxfId="36">
      <calculatedColumnFormula>IF(COUNTBLANK(E2)=0,COUNTIF(E$2:E2,E2),"")</calculatedColumnFormula>
    </tableColumn>
    <tableColumn id="17" xr3:uid="{9AD71BE5-A577-4588-9739-830FE98F7820}" name="Nombre total de séances" dataDxfId="35">
      <calculatedColumnFormula>IF(ISTEXT(B2),(IF(F2="CS","1","5"))," 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FC4144F-F2D4-4AB8-85A1-F43FCAEFBADA}" name="TableauEpilF" displayName="TableauEpilF" ref="A1:F29" totalsRowShown="0" headerRowDxfId="34" dataDxfId="33">
  <autoFilter ref="A1:F29" xr:uid="{6FC4144F-F2D4-4AB8-85A1-F43FCAEFBADA}"/>
  <tableColumns count="6">
    <tableColumn id="1" xr3:uid="{77227AC7-6C91-4B64-924C-E57A5EB0751D}" name="Motif" dataDxfId="32"/>
    <tableColumn id="2" xr3:uid="{C9D59201-AC97-4FF2-A066-514A02A78C07}" name="Saisir Code" dataDxfId="31"/>
    <tableColumn id="3" xr3:uid="{79416639-FE28-4503-9913-5741AF037AA7}" name="Séance HT" dataDxfId="30"/>
    <tableColumn id="4" xr3:uid="{DBF97C0A-7C1B-4A73-8E49-4C0AB280952F}" name="Séance TTC" dataDxfId="29"/>
    <tableColumn id="5" xr3:uid="{0C44817A-443D-4003-85EE-EFC0A3AD6CBD}" name="Forfait 5 séances HT" dataDxfId="28"/>
    <tableColumn id="6" xr3:uid="{379FC59E-F12E-4F54-93D2-D9B9FF3A144A}" name="Forfait 5 séances TTC" dataDxfId="2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8251E6E-B892-439C-8D15-82B2F1754F82}" name="TableauEpilH" displayName="TableauEpilH" ref="A31:F56" totalsRowShown="0" headerRowDxfId="26" dataDxfId="25">
  <autoFilter ref="A31:F56" xr:uid="{28251E6E-B892-439C-8D15-82B2F1754F82}"/>
  <tableColumns count="6">
    <tableColumn id="1" xr3:uid="{007FD2E2-2AC3-4FB5-8DD3-4EAAE4C83901}" name="Motif" dataDxfId="24"/>
    <tableColumn id="2" xr3:uid="{51DBF218-4B29-4D2C-995C-F5A83A652634}" name="Saisir Code" dataDxfId="23"/>
    <tableColumn id="3" xr3:uid="{412534EC-B3BB-46A7-96B3-9126C24B7ADD}" name="Séance HT" dataDxfId="22"/>
    <tableColumn id="4" xr3:uid="{80164CBE-A44E-40C1-9C19-9DB2347B8645}" name="Séance TTC" dataDxfId="21"/>
    <tableColumn id="5" xr3:uid="{88BCDA4D-AF7A-4468-BB16-D8269185CF44}" name="Forfait 5 séances HT" dataDxfId="20"/>
    <tableColumn id="6" xr3:uid="{DDE075C0-2716-410E-A428-643B4B780A8F}" name="Forfait 5 séances TTC" dataDxfId="1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EE7035E-F66C-487F-B9BF-147657A30548}" name="TableauDet" displayName="TableauDet" ref="A58:F64" totalsRowShown="0" headerRowDxfId="18" dataDxfId="17">
  <autoFilter ref="A58:F64" xr:uid="{3EE7035E-F66C-487F-B9BF-147657A30548}"/>
  <tableColumns count="6">
    <tableColumn id="1" xr3:uid="{7E765B04-A0F2-4EC4-872B-CDAE73987493}" name="Motif" dataDxfId="16"/>
    <tableColumn id="2" xr3:uid="{FC0AB45D-186A-4AA9-9583-2670BFAADB2C}" name="Saisir Code" dataDxfId="15"/>
    <tableColumn id="3" xr3:uid="{D51F5953-F554-476F-950B-4016CFBB8C9A}" name="Séance HT" dataDxfId="14"/>
    <tableColumn id="4" xr3:uid="{61632D17-2898-446F-BA7C-49FFC9F26380}" name="Séance TTC" dataDxfId="13"/>
    <tableColumn id="5" xr3:uid="{51C4B430-8EA2-4595-9467-93CD205B51EB}" name="Forfait 5 séances HT" dataDxfId="12"/>
    <tableColumn id="6" xr3:uid="{6D38DC7C-0929-4199-B470-0BCA1F6EBEC0}" name="Forfait 5 séances TTC" dataDxfId="11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FD48FA5-5388-43C2-AF0C-D968DB9A9755}" name="TableauAqua" displayName="TableauAqua" ref="A66:F69" totalsRowShown="0" headerRowDxfId="10">
  <autoFilter ref="A66:F69" xr:uid="{7FD48FA5-5388-43C2-AF0C-D968DB9A9755}"/>
  <tableColumns count="6">
    <tableColumn id="1" xr3:uid="{662C2C45-7A6A-41FF-B077-57FA7404D612}" name="Motif"/>
    <tableColumn id="2" xr3:uid="{A0DCE756-33E5-4F75-8C95-950C30243F31}" name="Saisir Code"/>
    <tableColumn id="3" xr3:uid="{6D974647-F04D-4A3F-9BE0-FE4DFE65D65C}" name="Séance HT"/>
    <tableColumn id="4" xr3:uid="{616D8F43-3890-4A3B-BB68-C092BCA436E9}" name="Séance TTC"/>
    <tableColumn id="5" xr3:uid="{680DAEE7-0E9D-4BC7-B250-48C4F679DAD2}" name="Forfait 5 séances HT"/>
    <tableColumn id="6" xr3:uid="{07EA2A68-972C-481F-8405-97DA03F629E3}" name="Forfait 5 séances TTC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ECBE32E-01E0-4430-9C4C-07B95623E39C}" name="TableauPBM" displayName="TableauPBM" ref="A71:F72" totalsRowShown="0" headerRowDxfId="9" dataDxfId="8">
  <autoFilter ref="A71:F72" xr:uid="{AECBE32E-01E0-4430-9C4C-07B95623E39C}"/>
  <tableColumns count="6">
    <tableColumn id="1" xr3:uid="{63207EDC-557F-4BD3-BD0C-B480608D4873}" name="Motif"/>
    <tableColumn id="2" xr3:uid="{D1D18378-14FC-4040-96F1-2318B7CEDF1B}" name="Saisir Code" dataDxfId="7"/>
    <tableColumn id="3" xr3:uid="{D20E89B6-C190-40B8-BBA4-6BD4A586A7E4}" name="Séance HT" dataDxfId="6"/>
    <tableColumn id="4" xr3:uid="{3CFD9619-AB64-4D7B-AE68-216ACB29E803}" name="Séance TTC" dataDxfId="5"/>
    <tableColumn id="5" xr3:uid="{4B0C83B4-7E83-46E7-9031-C3F1448B731D}" name="Forfait 5 séances HT" dataDxfId="4"/>
    <tableColumn id="6" xr3:uid="{C1D91107-C146-45B3-9AE0-CA36D0A2A1C8}" name="Forfait 5 séances TTC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91563-39F1-45D3-A74D-CD8E42C81466}">
  <sheetPr codeName="Feuil6">
    <tabColor rgb="FFFF0000"/>
  </sheetPr>
  <dimension ref="A1:M307"/>
  <sheetViews>
    <sheetView tabSelected="1" zoomScaleNormal="100" zoomScaleSheetLayoutView="100" workbookViewId="0">
      <pane ySplit="1" topLeftCell="A2" activePane="bottomLeft" state="frozenSplit"/>
      <selection pane="bottomLeft" activeCell="K11" sqref="K11"/>
    </sheetView>
  </sheetViews>
  <sheetFormatPr baseColWidth="10" defaultColWidth="10" defaultRowHeight="38.25" customHeight="1" x14ac:dyDescent="0.2"/>
  <cols>
    <col min="1" max="1" width="12.5703125" style="6" customWidth="1"/>
    <col min="2" max="2" width="19" style="1" customWidth="1"/>
    <col min="3" max="3" width="17.85546875" style="1" customWidth="1"/>
    <col min="4" max="4" width="11.42578125" style="2" customWidth="1"/>
    <col min="5" max="5" width="6.5703125" style="2" customWidth="1"/>
    <col min="6" max="6" width="5.42578125" style="2" customWidth="1"/>
    <col min="7" max="7" width="18.140625" style="2" customWidth="1"/>
    <col min="8" max="8" width="8.140625" style="1" customWidth="1"/>
    <col min="9" max="9" width="11" style="6" customWidth="1"/>
    <col min="10" max="11" width="7.5703125" style="6" customWidth="1"/>
    <col min="12" max="12" width="11.42578125" style="1" customWidth="1"/>
    <col min="13" max="16384" width="10" style="1"/>
  </cols>
  <sheetData>
    <row r="1" spans="1:13" s="4" customFormat="1" ht="161.25" customHeight="1" x14ac:dyDescent="0.2">
      <c r="A1" s="89" t="s">
        <v>25</v>
      </c>
      <c r="B1" s="86" t="s">
        <v>174</v>
      </c>
      <c r="C1" s="57" t="s">
        <v>24</v>
      </c>
      <c r="D1" s="85" t="s">
        <v>184</v>
      </c>
      <c r="E1" s="92" t="s">
        <v>187</v>
      </c>
      <c r="F1" s="85" t="s">
        <v>185</v>
      </c>
      <c r="G1" s="59" t="s">
        <v>186</v>
      </c>
      <c r="H1" s="60" t="s">
        <v>190</v>
      </c>
      <c r="I1" s="61" t="s">
        <v>191</v>
      </c>
      <c r="J1" s="104" t="s">
        <v>192</v>
      </c>
      <c r="K1" s="105" t="s">
        <v>193</v>
      </c>
      <c r="L1" s="60" t="s">
        <v>1</v>
      </c>
    </row>
    <row r="2" spans="1:13" s="3" customFormat="1" ht="15" customHeight="1" x14ac:dyDescent="0.2">
      <c r="A2" s="46">
        <v>45570</v>
      </c>
      <c r="B2" s="87" t="s">
        <v>31</v>
      </c>
      <c r="C2" s="34" t="s">
        <v>26</v>
      </c>
      <c r="D2" s="91">
        <v>36526</v>
      </c>
      <c r="E2" s="90" t="s">
        <v>188</v>
      </c>
      <c r="F2" s="76" t="s">
        <v>32</v>
      </c>
      <c r="G2" s="78" t="str" cm="1">
        <f t="array" ref="G2">IF(COUNTBLANK(B2)=1,"",IF(F2="Oui",MID(B2,1,1)&amp;MID(C2,1,1)&amp;"-"&amp;TEXT(D2,"aamm")&amp;"-"&amp;TEXT(ROW(A1),"0000"),IF(F2="Non",_xlfn.XLOOKUP(B2&amp;C2,B$1:B2&amp;C$1:C2,G$1:G2," "))))</f>
        <v>DJ-0001-0001</v>
      </c>
      <c r="H2" s="30" t="s">
        <v>83</v>
      </c>
      <c r="I2" s="31">
        <f>VLOOKUP(H2,'Grille tarifaire'!$B$2:$F$72,5,FALSE)</f>
        <v>30</v>
      </c>
      <c r="J2" s="106" t="s">
        <v>32</v>
      </c>
      <c r="K2" s="31" t="str">
        <f t="shared" ref="K2:K7" ca="1" si="0">IF(J2="Oui",K2="10"," ")</f>
        <v xml:space="preserve"> </v>
      </c>
      <c r="L2" s="8" t="s">
        <v>170</v>
      </c>
    </row>
    <row r="3" spans="1:13" s="3" customFormat="1" ht="15" customHeight="1" x14ac:dyDescent="0.2">
      <c r="A3" s="46">
        <v>45570</v>
      </c>
      <c r="B3" s="45" t="s">
        <v>27</v>
      </c>
      <c r="C3" s="36" t="s">
        <v>28</v>
      </c>
      <c r="D3" s="91">
        <v>31240</v>
      </c>
      <c r="E3" s="90" t="s">
        <v>189</v>
      </c>
      <c r="F3" s="76" t="str">
        <f>IF(COUNTA(A3:C3)&gt;0,IF(COUNTIFS(A$2:A2,A3,B$2:B2,B3,C$2:C2,C3)&gt;0,"Non","Oui"),"")</f>
        <v>Oui</v>
      </c>
      <c r="G3" s="78" t="str" cm="1">
        <f t="array" ref="G3">IF(COUNTBLANK(B3)=1,"",IF(F3="Oui",MID(B3,1,1)&amp;MID(C3,1,1)&amp;"-"&amp;TEXT(D3,"aamm")&amp;"-"&amp;TEXT(ROW(A2),"0000"),IF(F3="Non",_xlfn.XLOOKUP(B3&amp;C3,B$1:B3&amp;C$1:C3,G$1:G3," "))))</f>
        <v>JC-8507-0002</v>
      </c>
      <c r="H3" s="30" t="s">
        <v>83</v>
      </c>
      <c r="I3" s="31">
        <f>VLOOKUP(H3,'Grille tarifaire'!$B$2:$F$72,5,FALSE)</f>
        <v>30</v>
      </c>
      <c r="J3" s="106" t="s">
        <v>32</v>
      </c>
      <c r="K3" s="31" t="str">
        <f t="shared" ca="1" si="0"/>
        <v xml:space="preserve"> </v>
      </c>
      <c r="L3" s="8" t="s">
        <v>168</v>
      </c>
    </row>
    <row r="4" spans="1:13" s="3" customFormat="1" ht="15" customHeight="1" x14ac:dyDescent="0.2">
      <c r="A4" s="46">
        <v>45571</v>
      </c>
      <c r="B4" s="45" t="s">
        <v>34</v>
      </c>
      <c r="C4" s="36" t="s">
        <v>26</v>
      </c>
      <c r="D4" s="91">
        <v>25872</v>
      </c>
      <c r="E4" s="90" t="s">
        <v>188</v>
      </c>
      <c r="F4" s="76" t="str">
        <f>IF(COUNTA(A4:C4)&gt;0,IF(COUNTIFS(A$2:A3,A4,B$2:B3,B4,C$2:C3,C4)&gt;0,"Non","Oui"),"")</f>
        <v>Oui</v>
      </c>
      <c r="G4" s="78" t="str" cm="1">
        <f t="array" ref="G4">IF(COUNTBLANK(B4)=1,"",IF(F4="Oui",MID(B4,1,1)&amp;MID(C4,1,1)&amp;"-"&amp;TEXT(D4,"aamm")&amp;"-"&amp;TEXT(ROW(A3),"0000"),IF(F4="Non",_xlfn.XLOOKUP(B4&amp;C4,B$1:B4&amp;C$1:C4,G$1:G4," "))))</f>
        <v>DJ-7010-0003</v>
      </c>
      <c r="H4" s="30" t="s">
        <v>83</v>
      </c>
      <c r="I4" s="31">
        <f>VLOOKUP(H4,'Grille tarifaire'!$B$2:$F$72,5,FALSE)</f>
        <v>30</v>
      </c>
      <c r="J4" s="106" t="s">
        <v>32</v>
      </c>
      <c r="K4" s="31" t="str">
        <f t="shared" ca="1" si="0"/>
        <v xml:space="preserve"> </v>
      </c>
      <c r="L4" s="12" t="s">
        <v>171</v>
      </c>
      <c r="M4" s="42"/>
    </row>
    <row r="5" spans="1:13" s="3" customFormat="1" ht="15" customHeight="1" x14ac:dyDescent="0.2">
      <c r="A5" s="46">
        <v>45575</v>
      </c>
      <c r="B5" s="45" t="s">
        <v>31</v>
      </c>
      <c r="C5" s="36" t="s">
        <v>161</v>
      </c>
      <c r="D5" s="91">
        <v>30375</v>
      </c>
      <c r="E5" s="90" t="s">
        <v>188</v>
      </c>
      <c r="F5" s="76" t="str">
        <f>IF(COUNTA(A5:C5)&gt;0,IF(COUNTIFS(A$2:A4,A5,B$2:B4,B5,C$2:C4,C5)&gt;0,"Non","Oui"),"")</f>
        <v>Oui</v>
      </c>
      <c r="G5" s="78" t="str" cm="1">
        <f t="array" ref="G5">IF(COUNTBLANK(B5)=1,"",IF(F5="Oui",MID(B5,1,1)&amp;MID(C5,1,1)&amp;"-"&amp;TEXT(D5,"aamm")&amp;"-"&amp;TEXT(ROW(A4),"0000"),IF(F5="Non",_xlfn.XLOOKUP(B5&amp;C5,B$1:B5&amp;C$1:C5,G$1:G5," "))))</f>
        <v>DP-8302-0004</v>
      </c>
      <c r="H5" s="30" t="s">
        <v>83</v>
      </c>
      <c r="I5" s="31">
        <f>VLOOKUP(H5,'Grille tarifaire'!$B$2:$F$72,5,FALSE)</f>
        <v>30</v>
      </c>
      <c r="J5" s="106" t="s">
        <v>32</v>
      </c>
      <c r="K5" s="31" t="str">
        <f t="shared" ca="1" si="0"/>
        <v xml:space="preserve"> </v>
      </c>
      <c r="L5" s="12" t="s">
        <v>170</v>
      </c>
    </row>
    <row r="6" spans="1:13" s="3" customFormat="1" ht="15" customHeight="1" x14ac:dyDescent="0.2">
      <c r="A6" s="46">
        <v>45575</v>
      </c>
      <c r="B6" s="45" t="s">
        <v>27</v>
      </c>
      <c r="C6" s="36" t="s">
        <v>28</v>
      </c>
      <c r="D6" s="91" cm="1">
        <f t="array" ref="D6">_xlfn.XLOOKUP(B6&amp;C6,B$2:B6&amp;C$2:C6,D$2:D6)</f>
        <v>31240</v>
      </c>
      <c r="E6" s="90" t="s">
        <v>189</v>
      </c>
      <c r="F6" s="76" t="s">
        <v>30</v>
      </c>
      <c r="G6" s="78" t="str" cm="1">
        <f t="array" ref="G6">IF(COUNTBLANK(B6)=1,"",IF(F6="Oui",MID(B6,1,1)&amp;MID(C6,1,1)&amp;"-"&amp;TEXT(D6,"aamm")&amp;"-"&amp;TEXT(ROW(A5),"0000"),IF(F6="Non",_xlfn.XLOOKUP(B6&amp;C6,B$1:B6&amp;C$1:C6,G$1:G6," "))))</f>
        <v>JC-8507-0002</v>
      </c>
      <c r="H6" s="30" t="s">
        <v>83</v>
      </c>
      <c r="I6" s="31">
        <f>VLOOKUP(H6,'Grille tarifaire'!$B$2:$F$72,5,FALSE)</f>
        <v>30</v>
      </c>
      <c r="J6" s="106" t="s">
        <v>32</v>
      </c>
      <c r="K6" s="31" t="str">
        <f t="shared" ca="1" si="0"/>
        <v xml:space="preserve"> </v>
      </c>
      <c r="L6" s="8" t="s">
        <v>168</v>
      </c>
    </row>
    <row r="7" spans="1:13" s="2" customFormat="1" ht="15" customHeight="1" x14ac:dyDescent="0.2">
      <c r="A7" s="46">
        <v>45579</v>
      </c>
      <c r="B7" s="88" t="s">
        <v>34</v>
      </c>
      <c r="C7" s="84" t="s">
        <v>26</v>
      </c>
      <c r="D7" s="91" cm="1">
        <f t="array" ref="D7">_xlfn.XLOOKUP(B7&amp;C7,B$2:B7&amp;C$2:C7,D$2:D7)</f>
        <v>25872</v>
      </c>
      <c r="E7" s="90" t="s">
        <v>188</v>
      </c>
      <c r="F7" s="80" t="s">
        <v>30</v>
      </c>
      <c r="G7" s="78" t="str" cm="1">
        <f t="array" ref="G7">IF(COUNTBLANK(B7)=1,"",IF(F7="Oui",MID(B7,1,1)&amp;MID(C7,1,1)&amp;"-"&amp;TEXT(D7,"aamm")&amp;"-"&amp;TEXT(ROW(A6),"0000"),IF(F7="Non",_xlfn.XLOOKUP(B7&amp;C7,B$1:B7&amp;C$1:C7,G$1:G7," "))))</f>
        <v>DJ-7010-0003</v>
      </c>
      <c r="H7" s="69" t="s">
        <v>83</v>
      </c>
      <c r="I7" s="31">
        <f>VLOOKUP(H7,'Grille tarifaire'!$B$2:$F$72,5,FALSE)</f>
        <v>30</v>
      </c>
      <c r="J7" s="106" t="s">
        <v>32</v>
      </c>
      <c r="K7" s="31" t="str">
        <f t="shared" ca="1" si="0"/>
        <v xml:space="preserve"> </v>
      </c>
      <c r="L7" s="71" t="s">
        <v>170</v>
      </c>
    </row>
    <row r="8" spans="1:13" s="2" customFormat="1" ht="15" customHeight="1" x14ac:dyDescent="0.2">
      <c r="A8" s="7"/>
      <c r="I8" s="7"/>
      <c r="J8" s="7"/>
      <c r="K8" s="7"/>
    </row>
    <row r="9" spans="1:13" s="2" customFormat="1" ht="15" customHeight="1" x14ac:dyDescent="0.2">
      <c r="A9" s="7"/>
      <c r="I9" s="7"/>
      <c r="J9" s="7"/>
      <c r="K9" s="7"/>
    </row>
    <row r="10" spans="1:13" s="2" customFormat="1" ht="15" customHeight="1" x14ac:dyDescent="0.2">
      <c r="A10" s="7"/>
      <c r="I10" s="7"/>
      <c r="J10" s="7"/>
      <c r="K10" s="7"/>
    </row>
    <row r="11" spans="1:13" s="2" customFormat="1" ht="15" customHeight="1" x14ac:dyDescent="0.2">
      <c r="A11" s="7"/>
      <c r="I11" s="7"/>
      <c r="J11" s="7"/>
      <c r="K11" s="7"/>
    </row>
    <row r="12" spans="1:13" s="2" customFormat="1" ht="15" customHeight="1" x14ac:dyDescent="0.2">
      <c r="A12" s="7"/>
      <c r="I12" s="7"/>
      <c r="J12" s="7"/>
      <c r="K12" s="7"/>
    </row>
    <row r="13" spans="1:13" s="2" customFormat="1" ht="15" customHeight="1" x14ac:dyDescent="0.2">
      <c r="A13" s="7"/>
      <c r="I13" s="7"/>
      <c r="J13" s="7"/>
      <c r="K13" s="7"/>
    </row>
    <row r="14" spans="1:13" s="2" customFormat="1" ht="15" customHeight="1" x14ac:dyDescent="0.2">
      <c r="A14" s="7"/>
      <c r="I14" s="7"/>
      <c r="J14" s="7"/>
      <c r="K14" s="7"/>
    </row>
    <row r="15" spans="1:13" s="2" customFormat="1" ht="15" customHeight="1" x14ac:dyDescent="0.2">
      <c r="A15" s="7"/>
      <c r="I15" s="7"/>
      <c r="J15" s="7"/>
      <c r="K15" s="7"/>
    </row>
    <row r="16" spans="1:13" s="2" customFormat="1" ht="15" customHeight="1" x14ac:dyDescent="0.2">
      <c r="A16" s="7"/>
      <c r="I16" s="7"/>
      <c r="J16" s="7"/>
      <c r="K16" s="7"/>
    </row>
    <row r="17" spans="1:11" s="2" customFormat="1" ht="15" customHeight="1" x14ac:dyDescent="0.2">
      <c r="A17" s="7"/>
      <c r="I17" s="7"/>
      <c r="J17" s="7"/>
      <c r="K17" s="7"/>
    </row>
    <row r="18" spans="1:11" s="2" customFormat="1" ht="15" customHeight="1" x14ac:dyDescent="0.2">
      <c r="A18" s="7"/>
      <c r="I18" s="7"/>
      <c r="J18" s="7"/>
      <c r="K18" s="7"/>
    </row>
    <row r="19" spans="1:11" s="2" customFormat="1" ht="15" customHeight="1" x14ac:dyDescent="0.2">
      <c r="A19" s="7"/>
      <c r="I19" s="7"/>
      <c r="J19" s="7"/>
      <c r="K19" s="7"/>
    </row>
    <row r="20" spans="1:11" s="2" customFormat="1" ht="15" customHeight="1" x14ac:dyDescent="0.2">
      <c r="A20" s="7"/>
      <c r="I20" s="7"/>
      <c r="J20" s="7"/>
      <c r="K20" s="7"/>
    </row>
    <row r="21" spans="1:11" s="2" customFormat="1" ht="15" customHeight="1" x14ac:dyDescent="0.2">
      <c r="A21" s="7"/>
      <c r="I21" s="7"/>
      <c r="J21" s="7"/>
      <c r="K21" s="7"/>
    </row>
    <row r="22" spans="1:11" s="2" customFormat="1" ht="15" customHeight="1" x14ac:dyDescent="0.2">
      <c r="A22" s="7"/>
      <c r="I22" s="7"/>
      <c r="J22" s="7"/>
      <c r="K22" s="7"/>
    </row>
    <row r="23" spans="1:11" s="2" customFormat="1" ht="15" customHeight="1" x14ac:dyDescent="0.2">
      <c r="A23" s="7"/>
      <c r="I23" s="7"/>
      <c r="J23" s="7"/>
      <c r="K23" s="7"/>
    </row>
    <row r="24" spans="1:11" s="2" customFormat="1" ht="15" customHeight="1" x14ac:dyDescent="0.2">
      <c r="A24" s="7"/>
      <c r="I24" s="7"/>
      <c r="J24" s="7"/>
      <c r="K24" s="7"/>
    </row>
    <row r="25" spans="1:11" s="2" customFormat="1" ht="15" customHeight="1" x14ac:dyDescent="0.2">
      <c r="A25" s="7"/>
      <c r="I25" s="7"/>
      <c r="J25" s="7"/>
      <c r="K25" s="7"/>
    </row>
    <row r="26" spans="1:11" s="2" customFormat="1" ht="15" customHeight="1" x14ac:dyDescent="0.2">
      <c r="A26" s="7"/>
      <c r="I26" s="7"/>
      <c r="J26" s="7"/>
      <c r="K26" s="7"/>
    </row>
    <row r="27" spans="1:11" s="2" customFormat="1" ht="15" customHeight="1" x14ac:dyDescent="0.2">
      <c r="A27" s="7"/>
      <c r="I27" s="7"/>
      <c r="J27" s="7"/>
      <c r="K27" s="7"/>
    </row>
    <row r="28" spans="1:11" s="2" customFormat="1" ht="15" customHeight="1" x14ac:dyDescent="0.2">
      <c r="A28" s="7"/>
      <c r="I28" s="7"/>
      <c r="J28" s="7"/>
      <c r="K28" s="7"/>
    </row>
    <row r="29" spans="1:11" s="2" customFormat="1" ht="15" customHeight="1" x14ac:dyDescent="0.2">
      <c r="A29" s="7"/>
      <c r="I29" s="7"/>
      <c r="J29" s="7"/>
      <c r="K29" s="7"/>
    </row>
    <row r="30" spans="1:11" s="2" customFormat="1" ht="15" customHeight="1" x14ac:dyDescent="0.2">
      <c r="A30" s="7"/>
      <c r="I30" s="7"/>
      <c r="J30" s="7"/>
      <c r="K30" s="7"/>
    </row>
    <row r="31" spans="1:11" s="2" customFormat="1" ht="15" customHeight="1" x14ac:dyDescent="0.2">
      <c r="A31" s="7"/>
      <c r="I31" s="7"/>
      <c r="J31" s="7"/>
      <c r="K31" s="7"/>
    </row>
    <row r="32" spans="1:11" s="2" customFormat="1" ht="15" customHeight="1" x14ac:dyDescent="0.2">
      <c r="A32" s="7"/>
      <c r="I32" s="7"/>
      <c r="J32" s="7"/>
      <c r="K32" s="7"/>
    </row>
    <row r="33" spans="1:11" s="2" customFormat="1" ht="15" customHeight="1" x14ac:dyDescent="0.2">
      <c r="A33" s="7"/>
      <c r="I33" s="7"/>
      <c r="J33" s="7"/>
      <c r="K33" s="7"/>
    </row>
    <row r="34" spans="1:11" s="2" customFormat="1" ht="15" customHeight="1" x14ac:dyDescent="0.2">
      <c r="A34" s="7"/>
      <c r="I34" s="7"/>
      <c r="J34" s="7"/>
      <c r="K34" s="7"/>
    </row>
    <row r="35" spans="1:11" s="2" customFormat="1" ht="15" customHeight="1" x14ac:dyDescent="0.2">
      <c r="A35" s="7"/>
      <c r="I35" s="7"/>
      <c r="J35" s="7"/>
      <c r="K35" s="7"/>
    </row>
    <row r="36" spans="1:11" s="2" customFormat="1" ht="15" customHeight="1" x14ac:dyDescent="0.2">
      <c r="A36" s="7"/>
      <c r="I36" s="7"/>
      <c r="J36" s="7"/>
      <c r="K36" s="7"/>
    </row>
    <row r="37" spans="1:11" s="2" customFormat="1" ht="15" customHeight="1" x14ac:dyDescent="0.2">
      <c r="A37" s="7"/>
      <c r="I37" s="7"/>
      <c r="J37" s="7"/>
      <c r="K37" s="7"/>
    </row>
    <row r="38" spans="1:11" s="2" customFormat="1" ht="15" customHeight="1" x14ac:dyDescent="0.2">
      <c r="A38" s="7"/>
      <c r="I38" s="7"/>
      <c r="J38" s="7"/>
      <c r="K38" s="7"/>
    </row>
    <row r="39" spans="1:11" s="2" customFormat="1" ht="15" customHeight="1" x14ac:dyDescent="0.2">
      <c r="A39" s="7"/>
      <c r="I39" s="7"/>
      <c r="J39" s="7"/>
      <c r="K39" s="7"/>
    </row>
    <row r="40" spans="1:11" s="2" customFormat="1" ht="15" customHeight="1" x14ac:dyDescent="0.2">
      <c r="A40" s="7"/>
      <c r="I40" s="7"/>
      <c r="J40" s="7"/>
      <c r="K40" s="7"/>
    </row>
    <row r="41" spans="1:11" s="2" customFormat="1" ht="15" customHeight="1" x14ac:dyDescent="0.2">
      <c r="A41" s="7"/>
      <c r="I41" s="7"/>
      <c r="J41" s="7"/>
      <c r="K41" s="7"/>
    </row>
    <row r="42" spans="1:11" s="2" customFormat="1" ht="15" customHeight="1" x14ac:dyDescent="0.2">
      <c r="A42" s="7"/>
      <c r="I42" s="7"/>
      <c r="J42" s="7"/>
      <c r="K42" s="7"/>
    </row>
    <row r="43" spans="1:11" s="2" customFormat="1" ht="15" customHeight="1" x14ac:dyDescent="0.2">
      <c r="A43" s="7"/>
      <c r="I43" s="7"/>
      <c r="J43" s="7"/>
      <c r="K43" s="7"/>
    </row>
    <row r="44" spans="1:11" s="2" customFormat="1" ht="15" customHeight="1" x14ac:dyDescent="0.2">
      <c r="A44" s="7"/>
      <c r="I44" s="7"/>
      <c r="J44" s="7"/>
      <c r="K44" s="7"/>
    </row>
    <row r="45" spans="1:11" s="2" customFormat="1" ht="15" customHeight="1" x14ac:dyDescent="0.2">
      <c r="A45" s="7"/>
      <c r="I45" s="7"/>
      <c r="J45" s="7"/>
      <c r="K45" s="7"/>
    </row>
    <row r="46" spans="1:11" s="2" customFormat="1" ht="15" customHeight="1" x14ac:dyDescent="0.2">
      <c r="A46" s="7"/>
      <c r="I46" s="7"/>
      <c r="J46" s="7"/>
      <c r="K46" s="7"/>
    </row>
    <row r="47" spans="1:11" s="2" customFormat="1" ht="15" customHeight="1" x14ac:dyDescent="0.2">
      <c r="A47" s="7"/>
      <c r="I47" s="7"/>
      <c r="J47" s="7"/>
      <c r="K47" s="7"/>
    </row>
    <row r="48" spans="1:11" s="2" customFormat="1" ht="15" customHeight="1" x14ac:dyDescent="0.2">
      <c r="A48" s="7"/>
      <c r="I48" s="7"/>
      <c r="J48" s="7"/>
      <c r="K48" s="7"/>
    </row>
    <row r="49" spans="1:11" s="2" customFormat="1" ht="15" customHeight="1" x14ac:dyDescent="0.2">
      <c r="A49" s="7"/>
      <c r="I49" s="7"/>
      <c r="J49" s="7"/>
      <c r="K49" s="7"/>
    </row>
    <row r="50" spans="1:11" s="2" customFormat="1" ht="15" customHeight="1" x14ac:dyDescent="0.2">
      <c r="A50" s="7"/>
      <c r="I50" s="7"/>
      <c r="J50" s="7"/>
      <c r="K50" s="7"/>
    </row>
    <row r="51" spans="1:11" s="2" customFormat="1" ht="15" customHeight="1" x14ac:dyDescent="0.2">
      <c r="A51" s="7"/>
      <c r="I51" s="7"/>
      <c r="J51" s="7"/>
      <c r="K51" s="7"/>
    </row>
    <row r="52" spans="1:11" s="2" customFormat="1" ht="15" customHeight="1" x14ac:dyDescent="0.2">
      <c r="A52" s="7"/>
      <c r="I52" s="7"/>
      <c r="J52" s="7"/>
      <c r="K52" s="7"/>
    </row>
    <row r="53" spans="1:11" s="2" customFormat="1" ht="15" customHeight="1" x14ac:dyDescent="0.2">
      <c r="A53" s="7"/>
      <c r="I53" s="7"/>
      <c r="J53" s="7"/>
      <c r="K53" s="7"/>
    </row>
    <row r="54" spans="1:11" s="2" customFormat="1" ht="15" customHeight="1" x14ac:dyDescent="0.2">
      <c r="A54" s="7"/>
      <c r="I54" s="7"/>
      <c r="J54" s="7"/>
      <c r="K54" s="7"/>
    </row>
    <row r="55" spans="1:11" s="2" customFormat="1" ht="15" customHeight="1" x14ac:dyDescent="0.2">
      <c r="A55" s="7"/>
      <c r="I55" s="7"/>
      <c r="J55" s="7"/>
      <c r="K55" s="7"/>
    </row>
    <row r="56" spans="1:11" s="2" customFormat="1" ht="15" customHeight="1" x14ac:dyDescent="0.2">
      <c r="A56" s="7"/>
      <c r="I56" s="7"/>
      <c r="J56" s="7"/>
      <c r="K56" s="7"/>
    </row>
    <row r="57" spans="1:11" s="2" customFormat="1" ht="15" customHeight="1" x14ac:dyDescent="0.2">
      <c r="A57" s="7"/>
      <c r="I57" s="7"/>
      <c r="J57" s="7"/>
      <c r="K57" s="7"/>
    </row>
    <row r="58" spans="1:11" s="2" customFormat="1" ht="15" customHeight="1" x14ac:dyDescent="0.2">
      <c r="A58" s="7"/>
      <c r="I58" s="7"/>
      <c r="J58" s="7"/>
      <c r="K58" s="7"/>
    </row>
    <row r="59" spans="1:11" s="2" customFormat="1" ht="15" customHeight="1" x14ac:dyDescent="0.2">
      <c r="A59" s="7"/>
      <c r="I59" s="7"/>
      <c r="J59" s="7"/>
      <c r="K59" s="7"/>
    </row>
    <row r="60" spans="1:11" s="2" customFormat="1" ht="15" customHeight="1" x14ac:dyDescent="0.2">
      <c r="A60" s="7"/>
      <c r="I60" s="7"/>
      <c r="J60" s="7"/>
      <c r="K60" s="7"/>
    </row>
    <row r="61" spans="1:11" s="2" customFormat="1" ht="15" customHeight="1" x14ac:dyDescent="0.2">
      <c r="A61" s="7"/>
      <c r="I61" s="7"/>
      <c r="J61" s="7"/>
      <c r="K61" s="7"/>
    </row>
    <row r="62" spans="1:11" s="2" customFormat="1" ht="15" customHeight="1" x14ac:dyDescent="0.2">
      <c r="A62" s="7"/>
      <c r="I62" s="7"/>
      <c r="J62" s="7"/>
      <c r="K62" s="7"/>
    </row>
    <row r="63" spans="1:11" s="2" customFormat="1" ht="15" customHeight="1" x14ac:dyDescent="0.2">
      <c r="A63" s="7"/>
      <c r="I63" s="7"/>
      <c r="J63" s="7"/>
      <c r="K63" s="7"/>
    </row>
    <row r="64" spans="1:11" s="2" customFormat="1" ht="15" customHeight="1" x14ac:dyDescent="0.2">
      <c r="A64" s="7"/>
      <c r="I64" s="7"/>
      <c r="J64" s="7"/>
      <c r="K64" s="7"/>
    </row>
    <row r="65" spans="1:11" s="2" customFormat="1" ht="15" customHeight="1" x14ac:dyDescent="0.2">
      <c r="A65" s="7"/>
      <c r="I65" s="7"/>
      <c r="J65" s="7"/>
      <c r="K65" s="7"/>
    </row>
    <row r="66" spans="1:11" s="2" customFormat="1" ht="15" customHeight="1" x14ac:dyDescent="0.2">
      <c r="A66" s="7"/>
      <c r="I66" s="7"/>
      <c r="J66" s="7"/>
      <c r="K66" s="7"/>
    </row>
    <row r="67" spans="1:11" s="2" customFormat="1" ht="15" customHeight="1" x14ac:dyDescent="0.2">
      <c r="A67" s="7"/>
      <c r="I67" s="7"/>
      <c r="J67" s="7"/>
      <c r="K67" s="7"/>
    </row>
    <row r="68" spans="1:11" s="2" customFormat="1" ht="15" customHeight="1" x14ac:dyDescent="0.2">
      <c r="A68" s="7"/>
      <c r="I68" s="7"/>
      <c r="J68" s="7"/>
      <c r="K68" s="7"/>
    </row>
    <row r="69" spans="1:11" s="2" customFormat="1" ht="15" customHeight="1" x14ac:dyDescent="0.2">
      <c r="A69" s="7"/>
      <c r="I69" s="7"/>
      <c r="J69" s="7"/>
      <c r="K69" s="7"/>
    </row>
    <row r="70" spans="1:11" s="2" customFormat="1" ht="15" customHeight="1" x14ac:dyDescent="0.2">
      <c r="A70" s="7"/>
      <c r="I70" s="7"/>
      <c r="J70" s="7"/>
      <c r="K70" s="7"/>
    </row>
    <row r="71" spans="1:11" s="2" customFormat="1" ht="15" customHeight="1" x14ac:dyDescent="0.2">
      <c r="A71" s="7"/>
      <c r="I71" s="7"/>
      <c r="J71" s="7"/>
      <c r="K71" s="7"/>
    </row>
    <row r="72" spans="1:11" s="2" customFormat="1" ht="15" customHeight="1" x14ac:dyDescent="0.2">
      <c r="A72" s="7"/>
      <c r="I72" s="7"/>
      <c r="J72" s="7"/>
      <c r="K72" s="7"/>
    </row>
    <row r="73" spans="1:11" s="2" customFormat="1" ht="15" customHeight="1" x14ac:dyDescent="0.2">
      <c r="A73" s="7"/>
      <c r="I73" s="7"/>
      <c r="J73" s="7"/>
      <c r="K73" s="7"/>
    </row>
    <row r="74" spans="1:11" s="2" customFormat="1" ht="15" customHeight="1" x14ac:dyDescent="0.2">
      <c r="A74" s="7"/>
      <c r="I74" s="7"/>
      <c r="J74" s="7"/>
      <c r="K74" s="7"/>
    </row>
    <row r="75" spans="1:11" s="2" customFormat="1" ht="15" customHeight="1" x14ac:dyDescent="0.2">
      <c r="A75" s="7"/>
      <c r="I75" s="7"/>
      <c r="J75" s="7"/>
      <c r="K75" s="7"/>
    </row>
    <row r="76" spans="1:11" s="2" customFormat="1" ht="15" customHeight="1" x14ac:dyDescent="0.2">
      <c r="A76" s="7"/>
      <c r="I76" s="7"/>
      <c r="J76" s="7"/>
      <c r="K76" s="7"/>
    </row>
    <row r="77" spans="1:11" s="2" customFormat="1" ht="15" customHeight="1" x14ac:dyDescent="0.2">
      <c r="A77" s="7"/>
      <c r="I77" s="7"/>
      <c r="J77" s="7"/>
      <c r="K77" s="7"/>
    </row>
    <row r="78" spans="1:11" s="2" customFormat="1" ht="15" customHeight="1" x14ac:dyDescent="0.2">
      <c r="A78" s="7"/>
      <c r="I78" s="7"/>
      <c r="J78" s="7"/>
      <c r="K78" s="7"/>
    </row>
    <row r="79" spans="1:11" s="2" customFormat="1" ht="15" customHeight="1" x14ac:dyDescent="0.2">
      <c r="A79" s="7"/>
      <c r="I79" s="7"/>
      <c r="J79" s="7"/>
      <c r="K79" s="7"/>
    </row>
    <row r="80" spans="1:11" s="2" customFormat="1" ht="15" customHeight="1" x14ac:dyDescent="0.2">
      <c r="A80" s="7"/>
      <c r="I80" s="7"/>
      <c r="J80" s="7"/>
      <c r="K80" s="7"/>
    </row>
    <row r="81" spans="1:11" s="2" customFormat="1" ht="15" customHeight="1" x14ac:dyDescent="0.2">
      <c r="A81" s="7"/>
      <c r="I81" s="7"/>
      <c r="J81" s="7"/>
      <c r="K81" s="7"/>
    </row>
    <row r="82" spans="1:11" s="2" customFormat="1" ht="15" customHeight="1" x14ac:dyDescent="0.2">
      <c r="A82" s="7"/>
      <c r="I82" s="7"/>
      <c r="J82" s="7"/>
      <c r="K82" s="7"/>
    </row>
    <row r="83" spans="1:11" s="2" customFormat="1" ht="15" customHeight="1" x14ac:dyDescent="0.2">
      <c r="A83" s="7"/>
      <c r="I83" s="7"/>
      <c r="J83" s="7"/>
      <c r="K83" s="7"/>
    </row>
    <row r="84" spans="1:11" s="2" customFormat="1" ht="15" customHeight="1" x14ac:dyDescent="0.2">
      <c r="A84" s="7"/>
      <c r="I84" s="7"/>
      <c r="J84" s="7"/>
      <c r="K84" s="7"/>
    </row>
    <row r="85" spans="1:11" s="2" customFormat="1" ht="15" customHeight="1" x14ac:dyDescent="0.2">
      <c r="A85" s="7"/>
      <c r="I85" s="7"/>
      <c r="J85" s="7"/>
      <c r="K85" s="7"/>
    </row>
    <row r="86" spans="1:11" s="2" customFormat="1" ht="15" customHeight="1" x14ac:dyDescent="0.2">
      <c r="A86" s="7"/>
      <c r="I86" s="7"/>
      <c r="J86" s="7"/>
      <c r="K86" s="7"/>
    </row>
    <row r="87" spans="1:11" s="2" customFormat="1" ht="15" customHeight="1" x14ac:dyDescent="0.2">
      <c r="A87" s="7"/>
      <c r="I87" s="7"/>
      <c r="J87" s="7"/>
      <c r="K87" s="7"/>
    </row>
    <row r="88" spans="1:11" s="2" customFormat="1" ht="15" customHeight="1" x14ac:dyDescent="0.2">
      <c r="A88" s="7"/>
      <c r="I88" s="7"/>
      <c r="J88" s="7"/>
      <c r="K88" s="7"/>
    </row>
    <row r="89" spans="1:11" s="2" customFormat="1" ht="15" customHeight="1" x14ac:dyDescent="0.2">
      <c r="A89" s="7"/>
      <c r="I89" s="7"/>
      <c r="J89" s="7"/>
      <c r="K89" s="7"/>
    </row>
    <row r="90" spans="1:11" s="2" customFormat="1" ht="15" customHeight="1" x14ac:dyDescent="0.2">
      <c r="A90" s="7"/>
      <c r="I90" s="7"/>
      <c r="J90" s="7"/>
      <c r="K90" s="7"/>
    </row>
    <row r="91" spans="1:11" s="2" customFormat="1" ht="15" customHeight="1" x14ac:dyDescent="0.2">
      <c r="A91" s="7"/>
      <c r="I91" s="7"/>
      <c r="J91" s="7"/>
      <c r="K91" s="7"/>
    </row>
    <row r="92" spans="1:11" s="2" customFormat="1" ht="15" customHeight="1" x14ac:dyDescent="0.2">
      <c r="A92" s="7"/>
      <c r="I92" s="7"/>
      <c r="J92" s="7"/>
      <c r="K92" s="7"/>
    </row>
    <row r="93" spans="1:11" s="2" customFormat="1" ht="15" customHeight="1" x14ac:dyDescent="0.2">
      <c r="A93" s="7"/>
      <c r="I93" s="7"/>
      <c r="J93" s="7"/>
      <c r="K93" s="7"/>
    </row>
    <row r="94" spans="1:11" s="2" customFormat="1" ht="15" customHeight="1" x14ac:dyDescent="0.2">
      <c r="A94" s="7"/>
      <c r="I94" s="7"/>
      <c r="J94" s="7"/>
      <c r="K94" s="7"/>
    </row>
    <row r="95" spans="1:11" s="2" customFormat="1" ht="15" customHeight="1" x14ac:dyDescent="0.2">
      <c r="A95" s="7"/>
      <c r="I95" s="7"/>
      <c r="J95" s="7"/>
      <c r="K95" s="7"/>
    </row>
    <row r="96" spans="1:11" s="2" customFormat="1" ht="15" customHeight="1" x14ac:dyDescent="0.2">
      <c r="A96" s="7"/>
      <c r="I96" s="7"/>
      <c r="J96" s="7"/>
      <c r="K96" s="7"/>
    </row>
    <row r="97" spans="1:11" s="2" customFormat="1" ht="15" customHeight="1" x14ac:dyDescent="0.2">
      <c r="A97" s="7"/>
      <c r="I97" s="7"/>
      <c r="J97" s="7"/>
      <c r="K97" s="7"/>
    </row>
    <row r="98" spans="1:11" s="2" customFormat="1" ht="15" customHeight="1" x14ac:dyDescent="0.2">
      <c r="A98" s="7"/>
      <c r="I98" s="7"/>
      <c r="J98" s="7"/>
      <c r="K98" s="7"/>
    </row>
    <row r="99" spans="1:11" s="2" customFormat="1" ht="15" customHeight="1" x14ac:dyDescent="0.2">
      <c r="A99" s="7"/>
      <c r="I99" s="7"/>
      <c r="J99" s="7"/>
      <c r="K99" s="7"/>
    </row>
    <row r="100" spans="1:11" s="2" customFormat="1" ht="15" customHeight="1" x14ac:dyDescent="0.2">
      <c r="A100" s="7"/>
      <c r="I100" s="7"/>
      <c r="J100" s="7"/>
      <c r="K100" s="7"/>
    </row>
    <row r="101" spans="1:11" s="2" customFormat="1" ht="15" customHeight="1" x14ac:dyDescent="0.2">
      <c r="A101" s="7"/>
      <c r="I101" s="7"/>
      <c r="J101" s="7"/>
      <c r="K101" s="7"/>
    </row>
    <row r="102" spans="1:11" s="2" customFormat="1" ht="15" customHeight="1" x14ac:dyDescent="0.2">
      <c r="A102" s="7"/>
      <c r="I102" s="7"/>
      <c r="J102" s="7"/>
      <c r="K102" s="7"/>
    </row>
    <row r="103" spans="1:11" s="2" customFormat="1" ht="15" customHeight="1" x14ac:dyDescent="0.2">
      <c r="A103" s="7"/>
      <c r="I103" s="7"/>
      <c r="J103" s="7"/>
      <c r="K103" s="7"/>
    </row>
    <row r="104" spans="1:11" s="2" customFormat="1" ht="15" customHeight="1" x14ac:dyDescent="0.2">
      <c r="A104" s="7"/>
      <c r="I104" s="7"/>
      <c r="J104" s="7"/>
      <c r="K104" s="7"/>
    </row>
    <row r="105" spans="1:11" s="2" customFormat="1" ht="15" customHeight="1" x14ac:dyDescent="0.2">
      <c r="A105" s="7"/>
      <c r="I105" s="7"/>
      <c r="J105" s="7"/>
      <c r="K105" s="7"/>
    </row>
    <row r="106" spans="1:11" s="2" customFormat="1" ht="15" customHeight="1" x14ac:dyDescent="0.2">
      <c r="A106" s="7"/>
      <c r="I106" s="7"/>
      <c r="J106" s="7"/>
      <c r="K106" s="7"/>
    </row>
    <row r="107" spans="1:11" s="2" customFormat="1" ht="15" customHeight="1" x14ac:dyDescent="0.2">
      <c r="A107" s="7"/>
      <c r="I107" s="7"/>
      <c r="J107" s="7"/>
      <c r="K107" s="7"/>
    </row>
    <row r="108" spans="1:11" s="2" customFormat="1" ht="15" customHeight="1" x14ac:dyDescent="0.2">
      <c r="A108" s="7"/>
      <c r="I108" s="7"/>
      <c r="J108" s="7"/>
      <c r="K108" s="7"/>
    </row>
    <row r="109" spans="1:11" s="2" customFormat="1" ht="15" customHeight="1" x14ac:dyDescent="0.2">
      <c r="A109" s="7"/>
      <c r="I109" s="7"/>
      <c r="J109" s="7"/>
      <c r="K109" s="7"/>
    </row>
    <row r="110" spans="1:11" s="2" customFormat="1" ht="15" customHeight="1" x14ac:dyDescent="0.2">
      <c r="A110" s="7"/>
      <c r="I110" s="7"/>
      <c r="J110" s="7"/>
      <c r="K110" s="7"/>
    </row>
    <row r="111" spans="1:11" s="2" customFormat="1" ht="15" customHeight="1" x14ac:dyDescent="0.2">
      <c r="A111" s="7"/>
      <c r="I111" s="7"/>
      <c r="J111" s="7"/>
      <c r="K111" s="7"/>
    </row>
    <row r="112" spans="1:11" s="2" customFormat="1" ht="15" customHeight="1" x14ac:dyDescent="0.2">
      <c r="A112" s="7"/>
      <c r="I112" s="7"/>
      <c r="J112" s="7"/>
      <c r="K112" s="7"/>
    </row>
    <row r="113" spans="1:11" s="2" customFormat="1" ht="15" customHeight="1" x14ac:dyDescent="0.2">
      <c r="A113" s="7"/>
      <c r="I113" s="7"/>
      <c r="J113" s="7"/>
      <c r="K113" s="7"/>
    </row>
    <row r="114" spans="1:11" s="2" customFormat="1" ht="15" customHeight="1" x14ac:dyDescent="0.2">
      <c r="A114" s="7"/>
      <c r="I114" s="7"/>
      <c r="J114" s="7"/>
      <c r="K114" s="7"/>
    </row>
    <row r="115" spans="1:11" s="2" customFormat="1" ht="15" customHeight="1" x14ac:dyDescent="0.2">
      <c r="A115" s="7"/>
      <c r="I115" s="7"/>
      <c r="J115" s="7"/>
      <c r="K115" s="7"/>
    </row>
    <row r="116" spans="1:11" s="2" customFormat="1" ht="15" customHeight="1" x14ac:dyDescent="0.2">
      <c r="A116" s="7"/>
      <c r="I116" s="7"/>
      <c r="J116" s="7"/>
      <c r="K116" s="7"/>
    </row>
    <row r="117" spans="1:11" s="2" customFormat="1" ht="15" customHeight="1" x14ac:dyDescent="0.2">
      <c r="A117" s="7"/>
      <c r="I117" s="7"/>
      <c r="J117" s="7"/>
      <c r="K117" s="7"/>
    </row>
    <row r="118" spans="1:11" s="2" customFormat="1" ht="15" customHeight="1" x14ac:dyDescent="0.2">
      <c r="A118" s="7"/>
      <c r="I118" s="7"/>
      <c r="J118" s="7"/>
      <c r="K118" s="7"/>
    </row>
    <row r="119" spans="1:11" s="2" customFormat="1" ht="15" customHeight="1" x14ac:dyDescent="0.2">
      <c r="A119" s="7"/>
      <c r="I119" s="7"/>
      <c r="J119" s="7"/>
      <c r="K119" s="7"/>
    </row>
    <row r="120" spans="1:11" s="2" customFormat="1" ht="15" customHeight="1" x14ac:dyDescent="0.2">
      <c r="A120" s="7"/>
      <c r="I120" s="7"/>
      <c r="J120" s="7"/>
      <c r="K120" s="7"/>
    </row>
    <row r="121" spans="1:11" s="2" customFormat="1" ht="15" customHeight="1" x14ac:dyDescent="0.2">
      <c r="A121" s="7"/>
      <c r="I121" s="7"/>
      <c r="J121" s="7"/>
      <c r="K121" s="7"/>
    </row>
    <row r="122" spans="1:11" s="2" customFormat="1" ht="15" customHeight="1" x14ac:dyDescent="0.2">
      <c r="A122" s="7"/>
      <c r="I122" s="7"/>
      <c r="J122" s="7"/>
      <c r="K122" s="7"/>
    </row>
    <row r="123" spans="1:11" s="2" customFormat="1" ht="15" customHeight="1" x14ac:dyDescent="0.2">
      <c r="A123" s="7"/>
      <c r="I123" s="7"/>
      <c r="J123" s="7"/>
      <c r="K123" s="7"/>
    </row>
    <row r="124" spans="1:11" s="2" customFormat="1" ht="15" customHeight="1" x14ac:dyDescent="0.2">
      <c r="A124" s="7"/>
      <c r="I124" s="7"/>
      <c r="J124" s="7"/>
      <c r="K124" s="7"/>
    </row>
    <row r="125" spans="1:11" s="2" customFormat="1" ht="15" customHeight="1" x14ac:dyDescent="0.2">
      <c r="A125" s="7"/>
      <c r="I125" s="7"/>
      <c r="J125" s="7"/>
      <c r="K125" s="7"/>
    </row>
    <row r="126" spans="1:11" s="2" customFormat="1" ht="15" customHeight="1" x14ac:dyDescent="0.2">
      <c r="A126" s="7"/>
      <c r="I126" s="7"/>
      <c r="J126" s="7"/>
      <c r="K126" s="7"/>
    </row>
    <row r="127" spans="1:11" s="2" customFormat="1" ht="15" customHeight="1" x14ac:dyDescent="0.2">
      <c r="A127" s="7"/>
      <c r="I127" s="7"/>
      <c r="J127" s="7"/>
      <c r="K127" s="7"/>
    </row>
    <row r="128" spans="1:11" s="2" customFormat="1" ht="15" customHeight="1" x14ac:dyDescent="0.2">
      <c r="A128" s="7"/>
      <c r="I128" s="7"/>
      <c r="J128" s="7"/>
      <c r="K128" s="7"/>
    </row>
    <row r="129" spans="1:11" s="2" customFormat="1" ht="15" customHeight="1" x14ac:dyDescent="0.2">
      <c r="A129" s="7"/>
      <c r="I129" s="7"/>
      <c r="J129" s="7"/>
      <c r="K129" s="7"/>
    </row>
    <row r="130" spans="1:11" s="2" customFormat="1" ht="15" customHeight="1" x14ac:dyDescent="0.2">
      <c r="A130" s="7"/>
      <c r="I130" s="7"/>
      <c r="J130" s="7"/>
      <c r="K130" s="7"/>
    </row>
    <row r="131" spans="1:11" s="2" customFormat="1" ht="15" customHeight="1" x14ac:dyDescent="0.2">
      <c r="A131" s="7"/>
      <c r="I131" s="7"/>
      <c r="J131" s="7"/>
      <c r="K131" s="7"/>
    </row>
    <row r="132" spans="1:11" s="2" customFormat="1" ht="15" customHeight="1" x14ac:dyDescent="0.2">
      <c r="A132" s="7"/>
      <c r="I132" s="7"/>
      <c r="J132" s="7"/>
      <c r="K132" s="7"/>
    </row>
    <row r="133" spans="1:11" s="2" customFormat="1" ht="15" customHeight="1" x14ac:dyDescent="0.2">
      <c r="A133" s="7"/>
      <c r="I133" s="7"/>
      <c r="J133" s="7"/>
      <c r="K133" s="7"/>
    </row>
    <row r="134" spans="1:11" s="2" customFormat="1" ht="15" customHeight="1" x14ac:dyDescent="0.2">
      <c r="A134" s="7"/>
      <c r="I134" s="7"/>
      <c r="J134" s="7"/>
      <c r="K134" s="7"/>
    </row>
    <row r="135" spans="1:11" s="2" customFormat="1" ht="15" customHeight="1" x14ac:dyDescent="0.2">
      <c r="A135" s="7"/>
      <c r="I135" s="7"/>
      <c r="J135" s="7"/>
      <c r="K135" s="7"/>
    </row>
    <row r="136" spans="1:11" s="2" customFormat="1" ht="15" customHeight="1" x14ac:dyDescent="0.2">
      <c r="A136" s="7"/>
      <c r="I136" s="7"/>
      <c r="J136" s="7"/>
      <c r="K136" s="7"/>
    </row>
    <row r="137" spans="1:11" s="2" customFormat="1" ht="15" customHeight="1" x14ac:dyDescent="0.2">
      <c r="A137" s="7"/>
      <c r="I137" s="7"/>
      <c r="J137" s="7"/>
      <c r="K137" s="7"/>
    </row>
    <row r="138" spans="1:11" s="2" customFormat="1" ht="15" customHeight="1" x14ac:dyDescent="0.2">
      <c r="A138" s="7"/>
      <c r="I138" s="7"/>
      <c r="J138" s="7"/>
      <c r="K138" s="7"/>
    </row>
    <row r="139" spans="1:11" s="2" customFormat="1" ht="15" customHeight="1" x14ac:dyDescent="0.2">
      <c r="A139" s="7"/>
      <c r="I139" s="7"/>
      <c r="J139" s="7"/>
      <c r="K139" s="7"/>
    </row>
    <row r="140" spans="1:11" s="2" customFormat="1" ht="15" customHeight="1" x14ac:dyDescent="0.2">
      <c r="A140" s="7"/>
      <c r="I140" s="7"/>
      <c r="J140" s="7"/>
      <c r="K140" s="7"/>
    </row>
    <row r="141" spans="1:11" s="2" customFormat="1" ht="15" customHeight="1" x14ac:dyDescent="0.2">
      <c r="A141" s="7"/>
      <c r="I141" s="7"/>
      <c r="J141" s="7"/>
      <c r="K141" s="7"/>
    </row>
    <row r="142" spans="1:11" s="2" customFormat="1" ht="15" customHeight="1" x14ac:dyDescent="0.2">
      <c r="A142" s="7"/>
      <c r="I142" s="7"/>
      <c r="J142" s="7"/>
      <c r="K142" s="7"/>
    </row>
    <row r="143" spans="1:11" s="2" customFormat="1" ht="15" customHeight="1" x14ac:dyDescent="0.2">
      <c r="A143" s="7"/>
      <c r="I143" s="7"/>
      <c r="J143" s="7"/>
      <c r="K143" s="7"/>
    </row>
    <row r="144" spans="1:11" s="2" customFormat="1" ht="15" customHeight="1" x14ac:dyDescent="0.2">
      <c r="A144" s="7"/>
      <c r="I144" s="7"/>
      <c r="J144" s="7"/>
      <c r="K144" s="7"/>
    </row>
    <row r="145" spans="1:11" s="2" customFormat="1" ht="15" customHeight="1" x14ac:dyDescent="0.2">
      <c r="A145" s="7"/>
      <c r="I145" s="7"/>
      <c r="J145" s="7"/>
      <c r="K145" s="7"/>
    </row>
    <row r="146" spans="1:11" s="2" customFormat="1" ht="15" customHeight="1" x14ac:dyDescent="0.2">
      <c r="A146" s="7"/>
      <c r="I146" s="7"/>
      <c r="J146" s="7"/>
      <c r="K146" s="7"/>
    </row>
    <row r="147" spans="1:11" s="2" customFormat="1" ht="15" customHeight="1" x14ac:dyDescent="0.2">
      <c r="A147" s="7"/>
      <c r="I147" s="7"/>
      <c r="J147" s="7"/>
      <c r="K147" s="7"/>
    </row>
    <row r="148" spans="1:11" s="2" customFormat="1" ht="15" customHeight="1" x14ac:dyDescent="0.2">
      <c r="A148" s="7"/>
      <c r="I148" s="7"/>
      <c r="J148" s="7"/>
      <c r="K148" s="7"/>
    </row>
    <row r="149" spans="1:11" s="2" customFormat="1" ht="15" customHeight="1" x14ac:dyDescent="0.2">
      <c r="A149" s="7"/>
      <c r="I149" s="7"/>
      <c r="J149" s="7"/>
      <c r="K149" s="7"/>
    </row>
    <row r="150" spans="1:11" s="2" customFormat="1" ht="15" customHeight="1" x14ac:dyDescent="0.2">
      <c r="A150" s="7"/>
      <c r="I150" s="7"/>
      <c r="J150" s="7"/>
      <c r="K150" s="7"/>
    </row>
    <row r="151" spans="1:11" s="2" customFormat="1" ht="15" customHeight="1" x14ac:dyDescent="0.2">
      <c r="A151" s="7"/>
      <c r="I151" s="7"/>
      <c r="J151" s="7"/>
      <c r="K151" s="7"/>
    </row>
    <row r="152" spans="1:11" s="2" customFormat="1" ht="15" customHeight="1" x14ac:dyDescent="0.2">
      <c r="A152" s="7"/>
      <c r="I152" s="7"/>
      <c r="J152" s="7"/>
      <c r="K152" s="7"/>
    </row>
    <row r="153" spans="1:11" s="2" customFormat="1" ht="15" customHeight="1" x14ac:dyDescent="0.2">
      <c r="A153" s="7"/>
      <c r="I153" s="7"/>
      <c r="J153" s="7"/>
      <c r="K153" s="7"/>
    </row>
    <row r="154" spans="1:11" s="2" customFormat="1" ht="15" customHeight="1" x14ac:dyDescent="0.2">
      <c r="A154" s="7"/>
      <c r="I154" s="7"/>
      <c r="J154" s="7"/>
      <c r="K154" s="7"/>
    </row>
    <row r="155" spans="1:11" s="2" customFormat="1" ht="15" customHeight="1" x14ac:dyDescent="0.2">
      <c r="A155" s="7"/>
      <c r="I155" s="7"/>
      <c r="J155" s="7"/>
      <c r="K155" s="7"/>
    </row>
    <row r="156" spans="1:11" s="2" customFormat="1" ht="15" customHeight="1" x14ac:dyDescent="0.2">
      <c r="A156" s="7"/>
      <c r="I156" s="7"/>
      <c r="J156" s="7"/>
      <c r="K156" s="7"/>
    </row>
    <row r="157" spans="1:11" s="2" customFormat="1" ht="15" customHeight="1" x14ac:dyDescent="0.2">
      <c r="A157" s="7"/>
      <c r="I157" s="7"/>
      <c r="J157" s="7"/>
      <c r="K157" s="7"/>
    </row>
    <row r="158" spans="1:11" s="2" customFormat="1" ht="15" customHeight="1" x14ac:dyDescent="0.2">
      <c r="A158" s="7"/>
      <c r="I158" s="7"/>
      <c r="J158" s="7"/>
      <c r="K158" s="7"/>
    </row>
    <row r="159" spans="1:11" s="2" customFormat="1" ht="15" customHeight="1" x14ac:dyDescent="0.2">
      <c r="A159" s="7"/>
      <c r="I159" s="7"/>
      <c r="J159" s="7"/>
      <c r="K159" s="7"/>
    </row>
    <row r="160" spans="1:11" s="2" customFormat="1" ht="15" customHeight="1" x14ac:dyDescent="0.2">
      <c r="A160" s="7"/>
      <c r="I160" s="7"/>
      <c r="J160" s="7"/>
      <c r="K160" s="7"/>
    </row>
    <row r="161" spans="1:11" s="2" customFormat="1" ht="15" customHeight="1" x14ac:dyDescent="0.2">
      <c r="A161" s="7"/>
      <c r="I161" s="7"/>
      <c r="J161" s="7"/>
      <c r="K161" s="7"/>
    </row>
    <row r="162" spans="1:11" s="2" customFormat="1" ht="15" customHeight="1" x14ac:dyDescent="0.2">
      <c r="A162" s="7"/>
      <c r="I162" s="7"/>
      <c r="J162" s="7"/>
      <c r="K162" s="7"/>
    </row>
    <row r="163" spans="1:11" s="2" customFormat="1" ht="15" customHeight="1" x14ac:dyDescent="0.2">
      <c r="A163" s="7"/>
      <c r="I163" s="7"/>
      <c r="J163" s="7"/>
      <c r="K163" s="7"/>
    </row>
    <row r="164" spans="1:11" s="2" customFormat="1" ht="15" customHeight="1" x14ac:dyDescent="0.2">
      <c r="A164" s="7"/>
      <c r="I164" s="7"/>
      <c r="J164" s="7"/>
      <c r="K164" s="7"/>
    </row>
    <row r="165" spans="1:11" s="2" customFormat="1" ht="15" customHeight="1" x14ac:dyDescent="0.2">
      <c r="A165" s="7"/>
      <c r="I165" s="7"/>
      <c r="J165" s="7"/>
      <c r="K165" s="7"/>
    </row>
    <row r="166" spans="1:11" s="2" customFormat="1" ht="15" customHeight="1" x14ac:dyDescent="0.2">
      <c r="A166" s="7"/>
      <c r="I166" s="7"/>
      <c r="J166" s="7"/>
      <c r="K166" s="7"/>
    </row>
    <row r="167" spans="1:11" s="2" customFormat="1" ht="15" customHeight="1" x14ac:dyDescent="0.2">
      <c r="A167" s="7"/>
      <c r="I167" s="7"/>
      <c r="J167" s="7"/>
      <c r="K167" s="7"/>
    </row>
    <row r="168" spans="1:11" s="2" customFormat="1" ht="15" customHeight="1" x14ac:dyDescent="0.2">
      <c r="A168" s="7"/>
      <c r="I168" s="7"/>
      <c r="J168" s="7"/>
      <c r="K168" s="7"/>
    </row>
    <row r="169" spans="1:11" s="2" customFormat="1" ht="15" customHeight="1" x14ac:dyDescent="0.2">
      <c r="A169" s="7"/>
      <c r="I169" s="7"/>
      <c r="J169" s="7"/>
      <c r="K169" s="7"/>
    </row>
    <row r="170" spans="1:11" s="2" customFormat="1" ht="15" customHeight="1" x14ac:dyDescent="0.2">
      <c r="A170" s="7"/>
      <c r="I170" s="7"/>
      <c r="J170" s="7"/>
      <c r="K170" s="7"/>
    </row>
    <row r="171" spans="1:11" s="2" customFormat="1" ht="15" customHeight="1" x14ac:dyDescent="0.2">
      <c r="A171" s="7"/>
      <c r="I171" s="7"/>
      <c r="J171" s="7"/>
      <c r="K171" s="7"/>
    </row>
    <row r="172" spans="1:11" s="2" customFormat="1" ht="15" customHeight="1" x14ac:dyDescent="0.2">
      <c r="A172" s="7"/>
      <c r="I172" s="7"/>
      <c r="J172" s="7"/>
      <c r="K172" s="7"/>
    </row>
    <row r="173" spans="1:11" s="2" customFormat="1" ht="15" customHeight="1" x14ac:dyDescent="0.2">
      <c r="A173" s="7"/>
      <c r="I173" s="7"/>
      <c r="J173" s="7"/>
      <c r="K173" s="7"/>
    </row>
    <row r="174" spans="1:11" s="2" customFormat="1" ht="15" customHeight="1" x14ac:dyDescent="0.2">
      <c r="A174" s="7"/>
      <c r="I174" s="7"/>
      <c r="J174" s="7"/>
      <c r="K174" s="7"/>
    </row>
    <row r="175" spans="1:11" s="2" customFormat="1" ht="15" customHeight="1" x14ac:dyDescent="0.2">
      <c r="A175" s="7"/>
      <c r="I175" s="7"/>
      <c r="J175" s="7"/>
      <c r="K175" s="7"/>
    </row>
    <row r="176" spans="1:11" s="2" customFormat="1" ht="15" customHeight="1" x14ac:dyDescent="0.2">
      <c r="A176" s="7"/>
      <c r="I176" s="7"/>
      <c r="J176" s="7"/>
      <c r="K176" s="7"/>
    </row>
    <row r="177" spans="1:11" s="2" customFormat="1" ht="15" customHeight="1" x14ac:dyDescent="0.2">
      <c r="A177" s="7"/>
      <c r="I177" s="7"/>
      <c r="J177" s="7"/>
      <c r="K177" s="7"/>
    </row>
    <row r="178" spans="1:11" s="2" customFormat="1" ht="15" customHeight="1" x14ac:dyDescent="0.2">
      <c r="A178" s="7"/>
      <c r="I178" s="7"/>
      <c r="J178" s="7"/>
      <c r="K178" s="7"/>
    </row>
    <row r="179" spans="1:11" s="2" customFormat="1" ht="15" customHeight="1" x14ac:dyDescent="0.2">
      <c r="A179" s="7"/>
      <c r="I179" s="7"/>
      <c r="J179" s="7"/>
      <c r="K179" s="7"/>
    </row>
    <row r="180" spans="1:11" s="2" customFormat="1" ht="15" customHeight="1" x14ac:dyDescent="0.2">
      <c r="A180" s="7"/>
      <c r="I180" s="7"/>
      <c r="J180" s="7"/>
      <c r="K180" s="7"/>
    </row>
    <row r="181" spans="1:11" s="2" customFormat="1" ht="15" customHeight="1" x14ac:dyDescent="0.2">
      <c r="A181" s="7"/>
      <c r="I181" s="7"/>
      <c r="J181" s="7"/>
      <c r="K181" s="7"/>
    </row>
    <row r="182" spans="1:11" s="2" customFormat="1" ht="15" customHeight="1" x14ac:dyDescent="0.2">
      <c r="A182" s="7"/>
      <c r="I182" s="7"/>
      <c r="J182" s="7"/>
      <c r="K182" s="7"/>
    </row>
    <row r="183" spans="1:11" s="2" customFormat="1" ht="15" customHeight="1" x14ac:dyDescent="0.2">
      <c r="A183" s="7"/>
      <c r="I183" s="7"/>
      <c r="J183" s="7"/>
      <c r="K183" s="7"/>
    </row>
    <row r="184" spans="1:11" s="2" customFormat="1" ht="15" customHeight="1" x14ac:dyDescent="0.2">
      <c r="A184" s="7"/>
      <c r="I184" s="7"/>
      <c r="J184" s="7"/>
      <c r="K184" s="7"/>
    </row>
    <row r="185" spans="1:11" s="2" customFormat="1" ht="15" customHeight="1" x14ac:dyDescent="0.2">
      <c r="A185" s="7"/>
      <c r="I185" s="7"/>
      <c r="J185" s="7"/>
      <c r="K185" s="7"/>
    </row>
    <row r="186" spans="1:11" s="2" customFormat="1" ht="15" customHeight="1" x14ac:dyDescent="0.2">
      <c r="A186" s="7"/>
      <c r="I186" s="7"/>
      <c r="J186" s="7"/>
      <c r="K186" s="7"/>
    </row>
    <row r="187" spans="1:11" s="2" customFormat="1" ht="15" customHeight="1" x14ac:dyDescent="0.2">
      <c r="A187" s="7"/>
      <c r="I187" s="7"/>
      <c r="J187" s="7"/>
      <c r="K187" s="7"/>
    </row>
    <row r="188" spans="1:11" s="2" customFormat="1" ht="15" customHeight="1" x14ac:dyDescent="0.2">
      <c r="A188" s="7"/>
      <c r="I188" s="7"/>
      <c r="J188" s="7"/>
      <c r="K188" s="7"/>
    </row>
    <row r="189" spans="1:11" s="2" customFormat="1" ht="15" customHeight="1" x14ac:dyDescent="0.2">
      <c r="A189" s="7"/>
      <c r="I189" s="7"/>
      <c r="J189" s="7"/>
      <c r="K189" s="7"/>
    </row>
    <row r="190" spans="1:11" s="2" customFormat="1" ht="15" customHeight="1" x14ac:dyDescent="0.2">
      <c r="A190" s="7"/>
      <c r="I190" s="7"/>
      <c r="J190" s="7"/>
      <c r="K190" s="7"/>
    </row>
    <row r="191" spans="1:11" s="2" customFormat="1" ht="15" customHeight="1" x14ac:dyDescent="0.2">
      <c r="A191" s="7"/>
      <c r="I191" s="7"/>
      <c r="J191" s="7"/>
      <c r="K191" s="7"/>
    </row>
    <row r="192" spans="1:11" s="2" customFormat="1" ht="15" customHeight="1" x14ac:dyDescent="0.2">
      <c r="A192" s="7"/>
      <c r="I192" s="7"/>
      <c r="J192" s="7"/>
      <c r="K192" s="7"/>
    </row>
    <row r="193" spans="1:11" s="2" customFormat="1" ht="15" customHeight="1" x14ac:dyDescent="0.2">
      <c r="A193" s="7"/>
      <c r="I193" s="7"/>
      <c r="J193" s="7"/>
      <c r="K193" s="7"/>
    </row>
    <row r="194" spans="1:11" s="2" customFormat="1" ht="15" customHeight="1" x14ac:dyDescent="0.2">
      <c r="A194" s="7"/>
      <c r="I194" s="7"/>
      <c r="J194" s="7"/>
      <c r="K194" s="7"/>
    </row>
    <row r="195" spans="1:11" s="2" customFormat="1" ht="15" customHeight="1" x14ac:dyDescent="0.2">
      <c r="A195" s="7"/>
      <c r="I195" s="7"/>
      <c r="J195" s="7"/>
      <c r="K195" s="7"/>
    </row>
    <row r="196" spans="1:11" s="2" customFormat="1" ht="15" customHeight="1" x14ac:dyDescent="0.2">
      <c r="A196" s="7"/>
      <c r="I196" s="7"/>
      <c r="J196" s="7"/>
      <c r="K196" s="7"/>
    </row>
    <row r="197" spans="1:11" s="2" customFormat="1" ht="15" customHeight="1" x14ac:dyDescent="0.2">
      <c r="A197" s="7"/>
      <c r="I197" s="7"/>
      <c r="J197" s="7"/>
      <c r="K197" s="7"/>
    </row>
    <row r="198" spans="1:11" s="2" customFormat="1" ht="15" customHeight="1" x14ac:dyDescent="0.2">
      <c r="A198" s="7"/>
      <c r="I198" s="7"/>
      <c r="J198" s="7"/>
      <c r="K198" s="7"/>
    </row>
    <row r="199" spans="1:11" s="2" customFormat="1" ht="15" customHeight="1" x14ac:dyDescent="0.2">
      <c r="A199" s="7"/>
      <c r="I199" s="7"/>
      <c r="J199" s="7"/>
      <c r="K199" s="7"/>
    </row>
    <row r="200" spans="1:11" s="2" customFormat="1" ht="15" customHeight="1" x14ac:dyDescent="0.2">
      <c r="A200" s="7"/>
      <c r="I200" s="7"/>
      <c r="J200" s="7"/>
      <c r="K200" s="7"/>
    </row>
    <row r="201" spans="1:11" s="2" customFormat="1" ht="15" customHeight="1" x14ac:dyDescent="0.2">
      <c r="A201" s="7"/>
      <c r="I201" s="7"/>
      <c r="J201" s="7"/>
      <c r="K201" s="7"/>
    </row>
    <row r="202" spans="1:11" s="2" customFormat="1" ht="15" customHeight="1" x14ac:dyDescent="0.2">
      <c r="A202" s="7"/>
      <c r="I202" s="7"/>
      <c r="J202" s="7"/>
      <c r="K202" s="7"/>
    </row>
    <row r="203" spans="1:11" s="2" customFormat="1" ht="15" customHeight="1" x14ac:dyDescent="0.2">
      <c r="A203" s="7"/>
      <c r="I203" s="7"/>
      <c r="J203" s="7"/>
      <c r="K203" s="7"/>
    </row>
    <row r="204" spans="1:11" s="2" customFormat="1" ht="15" customHeight="1" x14ac:dyDescent="0.2">
      <c r="A204" s="7"/>
      <c r="I204" s="7"/>
      <c r="J204" s="7"/>
      <c r="K204" s="7"/>
    </row>
    <row r="205" spans="1:11" s="2" customFormat="1" ht="15" customHeight="1" x14ac:dyDescent="0.2">
      <c r="A205" s="7"/>
      <c r="I205" s="7"/>
      <c r="J205" s="7"/>
      <c r="K205" s="7"/>
    </row>
    <row r="206" spans="1:11" s="2" customFormat="1" ht="12.75" x14ac:dyDescent="0.2">
      <c r="A206" s="7"/>
      <c r="I206" s="7"/>
      <c r="J206" s="7"/>
      <c r="K206" s="7"/>
    </row>
    <row r="207" spans="1:11" s="2" customFormat="1" ht="12.75" x14ac:dyDescent="0.2">
      <c r="A207" s="7"/>
      <c r="I207" s="7"/>
      <c r="J207" s="7"/>
      <c r="K207" s="7"/>
    </row>
    <row r="208" spans="1:11" s="2" customFormat="1" ht="12.75" x14ac:dyDescent="0.2">
      <c r="A208" s="7"/>
      <c r="I208" s="7"/>
      <c r="J208" s="7"/>
      <c r="K208" s="7"/>
    </row>
    <row r="209" spans="1:11" s="2" customFormat="1" ht="12.75" x14ac:dyDescent="0.2">
      <c r="A209" s="7"/>
      <c r="I209" s="7"/>
      <c r="J209" s="7"/>
      <c r="K209" s="7"/>
    </row>
    <row r="210" spans="1:11" s="2" customFormat="1" ht="12.75" x14ac:dyDescent="0.2">
      <c r="A210" s="7"/>
      <c r="I210" s="7"/>
      <c r="J210" s="7"/>
      <c r="K210" s="7"/>
    </row>
    <row r="211" spans="1:11" s="2" customFormat="1" ht="12.75" x14ac:dyDescent="0.2">
      <c r="A211" s="7"/>
      <c r="I211" s="7"/>
      <c r="J211" s="7"/>
      <c r="K211" s="7"/>
    </row>
    <row r="212" spans="1:11" s="2" customFormat="1" ht="12.75" x14ac:dyDescent="0.2">
      <c r="A212" s="7"/>
      <c r="I212" s="7"/>
      <c r="J212" s="7"/>
      <c r="K212" s="7"/>
    </row>
    <row r="213" spans="1:11" s="2" customFormat="1" ht="12.75" x14ac:dyDescent="0.2">
      <c r="A213" s="7"/>
      <c r="I213" s="7"/>
      <c r="J213" s="7"/>
      <c r="K213" s="7"/>
    </row>
    <row r="214" spans="1:11" s="2" customFormat="1" ht="12.75" x14ac:dyDescent="0.2">
      <c r="A214" s="7"/>
      <c r="I214" s="7"/>
      <c r="J214" s="7"/>
      <c r="K214" s="7"/>
    </row>
    <row r="215" spans="1:11" s="2" customFormat="1" ht="12.75" x14ac:dyDescent="0.2">
      <c r="A215" s="7"/>
      <c r="I215" s="7"/>
      <c r="J215" s="7"/>
      <c r="K215" s="7"/>
    </row>
    <row r="216" spans="1:11" s="2" customFormat="1" ht="12.75" x14ac:dyDescent="0.2">
      <c r="A216" s="7"/>
      <c r="I216" s="7"/>
      <c r="J216" s="7"/>
      <c r="K216" s="7"/>
    </row>
    <row r="217" spans="1:11" s="2" customFormat="1" ht="12.75" x14ac:dyDescent="0.2">
      <c r="A217" s="7"/>
      <c r="I217" s="7"/>
      <c r="J217" s="7"/>
      <c r="K217" s="7"/>
    </row>
    <row r="218" spans="1:11" s="2" customFormat="1" ht="12.75" x14ac:dyDescent="0.2">
      <c r="A218" s="7"/>
      <c r="I218" s="7"/>
      <c r="J218" s="7"/>
      <c r="K218" s="7"/>
    </row>
    <row r="219" spans="1:11" s="2" customFormat="1" ht="12.75" x14ac:dyDescent="0.2">
      <c r="A219" s="7"/>
      <c r="I219" s="7"/>
      <c r="J219" s="7"/>
      <c r="K219" s="7"/>
    </row>
    <row r="220" spans="1:11" s="2" customFormat="1" ht="12.75" x14ac:dyDescent="0.2">
      <c r="A220" s="7"/>
      <c r="I220" s="7"/>
      <c r="J220" s="7"/>
      <c r="K220" s="7"/>
    </row>
    <row r="221" spans="1:11" s="2" customFormat="1" ht="12.75" x14ac:dyDescent="0.2">
      <c r="A221" s="7"/>
      <c r="I221" s="7"/>
      <c r="J221" s="7"/>
      <c r="K221" s="7"/>
    </row>
    <row r="222" spans="1:11" s="2" customFormat="1" ht="12.75" x14ac:dyDescent="0.2">
      <c r="A222" s="7"/>
      <c r="I222" s="7"/>
      <c r="J222" s="7"/>
      <c r="K222" s="7"/>
    </row>
    <row r="223" spans="1:11" s="2" customFormat="1" ht="12.75" x14ac:dyDescent="0.2">
      <c r="A223" s="7"/>
      <c r="I223" s="7"/>
      <c r="J223" s="7"/>
      <c r="K223" s="7"/>
    </row>
    <row r="224" spans="1:11" s="2" customFormat="1" ht="12.75" x14ac:dyDescent="0.2">
      <c r="A224" s="7"/>
      <c r="I224" s="7"/>
      <c r="J224" s="7"/>
      <c r="K224" s="7"/>
    </row>
    <row r="225" spans="1:11" s="2" customFormat="1" ht="12.75" x14ac:dyDescent="0.2">
      <c r="A225" s="7"/>
      <c r="I225" s="7"/>
      <c r="J225" s="7"/>
      <c r="K225" s="7"/>
    </row>
    <row r="226" spans="1:11" s="2" customFormat="1" ht="12.75" x14ac:dyDescent="0.2">
      <c r="A226" s="7"/>
      <c r="I226" s="7"/>
      <c r="J226" s="7"/>
      <c r="K226" s="7"/>
    </row>
    <row r="227" spans="1:11" s="2" customFormat="1" ht="12.75" x14ac:dyDescent="0.2">
      <c r="A227" s="7"/>
      <c r="I227" s="7"/>
      <c r="J227" s="7"/>
      <c r="K227" s="7"/>
    </row>
    <row r="228" spans="1:11" s="2" customFormat="1" ht="12.75" x14ac:dyDescent="0.2">
      <c r="A228" s="7"/>
      <c r="I228" s="7"/>
      <c r="J228" s="7"/>
      <c r="K228" s="7"/>
    </row>
    <row r="229" spans="1:11" s="2" customFormat="1" ht="12.75" x14ac:dyDescent="0.2">
      <c r="A229" s="7"/>
      <c r="I229" s="7"/>
      <c r="J229" s="7"/>
      <c r="K229" s="7"/>
    </row>
    <row r="230" spans="1:11" s="2" customFormat="1" ht="12.75" x14ac:dyDescent="0.2">
      <c r="A230" s="7"/>
      <c r="I230" s="7"/>
      <c r="J230" s="7"/>
      <c r="K230" s="7"/>
    </row>
    <row r="231" spans="1:11" s="2" customFormat="1" ht="12.75" x14ac:dyDescent="0.2">
      <c r="A231" s="7"/>
      <c r="I231" s="7"/>
      <c r="J231" s="7"/>
      <c r="K231" s="7"/>
    </row>
    <row r="232" spans="1:11" ht="12.75" x14ac:dyDescent="0.2">
      <c r="A232" s="7"/>
      <c r="I232" s="7"/>
      <c r="J232" s="7"/>
      <c r="K232" s="7"/>
    </row>
    <row r="233" spans="1:11" ht="12.75" x14ac:dyDescent="0.2">
      <c r="A233" s="7"/>
      <c r="I233" s="7"/>
      <c r="J233" s="7"/>
      <c r="K233" s="7"/>
    </row>
    <row r="234" spans="1:11" ht="12.75" x14ac:dyDescent="0.2">
      <c r="A234" s="7"/>
      <c r="I234" s="7"/>
      <c r="J234" s="7"/>
      <c r="K234" s="7"/>
    </row>
    <row r="235" spans="1:11" ht="12.75" x14ac:dyDescent="0.2">
      <c r="A235" s="7"/>
      <c r="I235" s="7"/>
      <c r="J235" s="7"/>
      <c r="K235" s="7"/>
    </row>
    <row r="236" spans="1:11" ht="12.75" x14ac:dyDescent="0.2">
      <c r="A236" s="7"/>
      <c r="I236" s="7"/>
      <c r="J236" s="7"/>
      <c r="K236" s="7"/>
    </row>
    <row r="237" spans="1:11" ht="12.75" x14ac:dyDescent="0.2">
      <c r="A237" s="7"/>
      <c r="I237" s="7"/>
      <c r="J237" s="7"/>
      <c r="K237" s="7"/>
    </row>
    <row r="238" spans="1:11" ht="12.75" x14ac:dyDescent="0.2">
      <c r="A238" s="7"/>
      <c r="I238" s="7"/>
      <c r="J238" s="7"/>
      <c r="K238" s="7"/>
    </row>
    <row r="239" spans="1:11" ht="12.75" x14ac:dyDescent="0.2">
      <c r="A239" s="7"/>
      <c r="I239" s="7"/>
      <c r="J239" s="7"/>
      <c r="K239" s="7"/>
    </row>
    <row r="240" spans="1:11" ht="12.75" x14ac:dyDescent="0.2">
      <c r="A240" s="7"/>
      <c r="I240" s="7"/>
      <c r="J240" s="7"/>
      <c r="K240" s="7"/>
    </row>
    <row r="241" spans="1:11" ht="12.75" x14ac:dyDescent="0.2">
      <c r="A241" s="7"/>
      <c r="I241" s="7"/>
      <c r="J241" s="7"/>
      <c r="K241" s="7"/>
    </row>
    <row r="242" spans="1:11" ht="12.75" x14ac:dyDescent="0.2">
      <c r="A242" s="7"/>
      <c r="I242" s="7"/>
      <c r="J242" s="7"/>
      <c r="K242" s="7"/>
    </row>
    <row r="243" spans="1:11" ht="12.75" x14ac:dyDescent="0.2">
      <c r="A243" s="7"/>
      <c r="I243" s="7"/>
      <c r="J243" s="7"/>
      <c r="K243" s="7"/>
    </row>
    <row r="244" spans="1:11" ht="12.75" x14ac:dyDescent="0.2">
      <c r="A244" s="7"/>
      <c r="I244" s="7"/>
      <c r="J244" s="7"/>
      <c r="K244" s="7"/>
    </row>
    <row r="245" spans="1:11" ht="12.75" x14ac:dyDescent="0.2">
      <c r="A245" s="7"/>
      <c r="I245" s="7"/>
      <c r="J245" s="7"/>
      <c r="K245" s="7"/>
    </row>
    <row r="246" spans="1:11" ht="12.75" x14ac:dyDescent="0.2">
      <c r="A246" s="7"/>
      <c r="I246" s="7"/>
      <c r="J246" s="7"/>
      <c r="K246" s="7"/>
    </row>
    <row r="247" spans="1:11" ht="12.75" x14ac:dyDescent="0.2">
      <c r="A247" s="7"/>
      <c r="I247" s="7"/>
      <c r="J247" s="7"/>
      <c r="K247" s="7"/>
    </row>
    <row r="248" spans="1:11" ht="12.75" x14ac:dyDescent="0.2">
      <c r="A248" s="7"/>
      <c r="I248" s="7"/>
      <c r="J248" s="7"/>
      <c r="K248" s="7"/>
    </row>
    <row r="249" spans="1:11" ht="12.75" x14ac:dyDescent="0.2">
      <c r="A249" s="7"/>
      <c r="I249" s="7"/>
      <c r="J249" s="7"/>
      <c r="K249" s="7"/>
    </row>
    <row r="250" spans="1:11" ht="38.25" customHeight="1" x14ac:dyDescent="0.2">
      <c r="A250" s="7"/>
      <c r="I250" s="7"/>
      <c r="J250" s="7"/>
      <c r="K250" s="7"/>
    </row>
    <row r="251" spans="1:11" ht="38.25" customHeight="1" x14ac:dyDescent="0.2">
      <c r="A251" s="7"/>
      <c r="I251" s="7"/>
      <c r="J251" s="7"/>
      <c r="K251" s="7"/>
    </row>
    <row r="252" spans="1:11" ht="38.25" customHeight="1" x14ac:dyDescent="0.2">
      <c r="A252" s="7"/>
      <c r="I252" s="7"/>
      <c r="J252" s="7"/>
      <c r="K252" s="7"/>
    </row>
    <row r="253" spans="1:11" ht="38.25" customHeight="1" x14ac:dyDescent="0.2">
      <c r="A253" s="7"/>
      <c r="I253" s="7"/>
      <c r="J253" s="7"/>
      <c r="K253" s="7"/>
    </row>
    <row r="254" spans="1:11" ht="38.25" customHeight="1" x14ac:dyDescent="0.2">
      <c r="A254" s="7"/>
      <c r="I254" s="7"/>
      <c r="J254" s="7"/>
      <c r="K254" s="7"/>
    </row>
    <row r="255" spans="1:11" ht="38.25" customHeight="1" x14ac:dyDescent="0.2">
      <c r="A255" s="7"/>
      <c r="I255" s="7"/>
      <c r="J255" s="7"/>
      <c r="K255" s="7"/>
    </row>
    <row r="256" spans="1:11" ht="38.25" customHeight="1" x14ac:dyDescent="0.2">
      <c r="A256" s="7"/>
      <c r="I256" s="7"/>
      <c r="J256" s="7"/>
      <c r="K256" s="7"/>
    </row>
    <row r="257" spans="1:11" ht="38.25" customHeight="1" x14ac:dyDescent="0.2">
      <c r="A257" s="7"/>
      <c r="I257" s="7"/>
      <c r="J257" s="7"/>
      <c r="K257" s="7"/>
    </row>
    <row r="258" spans="1:11" ht="38.25" customHeight="1" x14ac:dyDescent="0.2">
      <c r="A258" s="7"/>
      <c r="I258" s="7"/>
      <c r="J258" s="7"/>
      <c r="K258" s="7"/>
    </row>
    <row r="259" spans="1:11" ht="38.25" customHeight="1" x14ac:dyDescent="0.2">
      <c r="A259" s="7"/>
      <c r="I259" s="7"/>
      <c r="J259" s="7"/>
      <c r="K259" s="7"/>
    </row>
    <row r="260" spans="1:11" ht="38.25" customHeight="1" x14ac:dyDescent="0.2">
      <c r="A260" s="7"/>
      <c r="I260" s="7"/>
      <c r="J260" s="7"/>
      <c r="K260" s="7"/>
    </row>
    <row r="261" spans="1:11" ht="38.25" customHeight="1" x14ac:dyDescent="0.2">
      <c r="A261" s="7"/>
      <c r="I261" s="7"/>
      <c r="J261" s="7"/>
      <c r="K261" s="7"/>
    </row>
    <row r="262" spans="1:11" ht="38.25" customHeight="1" x14ac:dyDescent="0.2">
      <c r="A262" s="7"/>
      <c r="I262" s="7"/>
      <c r="J262" s="7"/>
      <c r="K262" s="7"/>
    </row>
    <row r="263" spans="1:11" ht="38.25" customHeight="1" x14ac:dyDescent="0.2">
      <c r="A263" s="7"/>
      <c r="I263" s="7"/>
      <c r="J263" s="7"/>
      <c r="K263" s="7"/>
    </row>
    <row r="264" spans="1:11" ht="38.25" customHeight="1" x14ac:dyDescent="0.2">
      <c r="A264" s="7"/>
      <c r="I264" s="7"/>
      <c r="J264" s="7"/>
      <c r="K264" s="7"/>
    </row>
    <row r="265" spans="1:11" ht="38.25" customHeight="1" x14ac:dyDescent="0.2">
      <c r="A265" s="7"/>
      <c r="I265" s="7"/>
      <c r="J265" s="7"/>
      <c r="K265" s="7"/>
    </row>
    <row r="266" spans="1:11" ht="38.25" customHeight="1" x14ac:dyDescent="0.2">
      <c r="A266" s="7"/>
      <c r="I266" s="7"/>
      <c r="J266" s="7"/>
      <c r="K266" s="7"/>
    </row>
    <row r="267" spans="1:11" ht="38.25" customHeight="1" x14ac:dyDescent="0.2">
      <c r="A267" s="7"/>
      <c r="I267" s="7"/>
      <c r="J267" s="7"/>
      <c r="K267" s="7"/>
    </row>
    <row r="268" spans="1:11" ht="38.25" customHeight="1" x14ac:dyDescent="0.2">
      <c r="A268" s="7"/>
      <c r="I268" s="7"/>
      <c r="J268" s="7"/>
      <c r="K268" s="7"/>
    </row>
    <row r="269" spans="1:11" ht="38.25" customHeight="1" x14ac:dyDescent="0.2">
      <c r="A269" s="7"/>
      <c r="I269" s="7"/>
      <c r="J269" s="7"/>
      <c r="K269" s="7"/>
    </row>
    <row r="270" spans="1:11" ht="38.25" customHeight="1" x14ac:dyDescent="0.2">
      <c r="A270" s="7"/>
      <c r="I270" s="7"/>
      <c r="J270" s="7"/>
      <c r="K270" s="7"/>
    </row>
    <row r="271" spans="1:11" ht="38.25" customHeight="1" x14ac:dyDescent="0.2">
      <c r="A271" s="7"/>
      <c r="I271" s="7"/>
      <c r="J271" s="7"/>
      <c r="K271" s="7"/>
    </row>
    <row r="272" spans="1:11" ht="38.25" customHeight="1" x14ac:dyDescent="0.2">
      <c r="A272" s="7"/>
      <c r="I272" s="7"/>
      <c r="J272" s="7"/>
      <c r="K272" s="7"/>
    </row>
    <row r="273" spans="1:11" ht="38.25" customHeight="1" x14ac:dyDescent="0.2">
      <c r="A273" s="7"/>
      <c r="I273" s="7"/>
      <c r="J273" s="7"/>
      <c r="K273" s="7"/>
    </row>
    <row r="274" spans="1:11" ht="38.25" customHeight="1" x14ac:dyDescent="0.2">
      <c r="A274" s="7"/>
      <c r="I274" s="7"/>
      <c r="J274" s="7"/>
      <c r="K274" s="7"/>
    </row>
    <row r="275" spans="1:11" ht="38.25" customHeight="1" x14ac:dyDescent="0.2">
      <c r="A275" s="7"/>
      <c r="I275" s="7"/>
      <c r="J275" s="7"/>
      <c r="K275" s="7"/>
    </row>
    <row r="276" spans="1:11" ht="38.25" customHeight="1" x14ac:dyDescent="0.2">
      <c r="A276" s="7"/>
      <c r="I276" s="7"/>
      <c r="J276" s="7"/>
      <c r="K276" s="7"/>
    </row>
    <row r="277" spans="1:11" ht="38.25" customHeight="1" x14ac:dyDescent="0.2">
      <c r="A277" s="7"/>
      <c r="I277" s="7"/>
      <c r="J277" s="7"/>
      <c r="K277" s="7"/>
    </row>
    <row r="278" spans="1:11" ht="38.25" customHeight="1" x14ac:dyDescent="0.2">
      <c r="A278" s="7"/>
      <c r="I278" s="7"/>
      <c r="J278" s="7"/>
      <c r="K278" s="7"/>
    </row>
    <row r="279" spans="1:11" ht="38.25" customHeight="1" x14ac:dyDescent="0.2">
      <c r="A279" s="7"/>
      <c r="I279" s="7"/>
      <c r="J279" s="7"/>
      <c r="K279" s="7"/>
    </row>
    <row r="280" spans="1:11" ht="38.25" customHeight="1" x14ac:dyDescent="0.2">
      <c r="A280" s="7"/>
      <c r="I280" s="7"/>
      <c r="J280" s="7"/>
      <c r="K280" s="7"/>
    </row>
    <row r="281" spans="1:11" ht="38.25" customHeight="1" x14ac:dyDescent="0.2">
      <c r="A281" s="7"/>
      <c r="I281" s="7"/>
      <c r="J281" s="7"/>
      <c r="K281" s="7"/>
    </row>
    <row r="282" spans="1:11" ht="38.25" customHeight="1" x14ac:dyDescent="0.2">
      <c r="A282" s="7"/>
      <c r="I282" s="7"/>
      <c r="J282" s="7"/>
      <c r="K282" s="7"/>
    </row>
    <row r="283" spans="1:11" ht="38.25" customHeight="1" x14ac:dyDescent="0.2">
      <c r="A283" s="7"/>
      <c r="I283" s="7"/>
      <c r="J283" s="7"/>
      <c r="K283" s="7"/>
    </row>
    <row r="284" spans="1:11" ht="38.25" customHeight="1" x14ac:dyDescent="0.2">
      <c r="A284" s="7"/>
      <c r="I284" s="7"/>
      <c r="J284" s="7"/>
      <c r="K284" s="7"/>
    </row>
    <row r="285" spans="1:11" ht="38.25" customHeight="1" x14ac:dyDescent="0.2">
      <c r="A285" s="7"/>
      <c r="I285" s="7"/>
      <c r="J285" s="7"/>
      <c r="K285" s="7"/>
    </row>
    <row r="286" spans="1:11" ht="38.25" customHeight="1" x14ac:dyDescent="0.2">
      <c r="A286" s="7"/>
      <c r="I286" s="7"/>
      <c r="J286" s="7"/>
      <c r="K286" s="7"/>
    </row>
    <row r="287" spans="1:11" ht="38.25" customHeight="1" x14ac:dyDescent="0.2">
      <c r="A287" s="7"/>
      <c r="I287" s="7"/>
      <c r="J287" s="7"/>
      <c r="K287" s="7"/>
    </row>
    <row r="288" spans="1:11" ht="38.25" customHeight="1" x14ac:dyDescent="0.2">
      <c r="A288" s="7"/>
      <c r="I288" s="7"/>
      <c r="J288" s="7"/>
      <c r="K288" s="7"/>
    </row>
    <row r="289" spans="1:11" ht="38.25" customHeight="1" x14ac:dyDescent="0.2">
      <c r="A289" s="7"/>
      <c r="I289" s="7"/>
      <c r="J289" s="7"/>
      <c r="K289" s="7"/>
    </row>
    <row r="290" spans="1:11" ht="38.25" customHeight="1" x14ac:dyDescent="0.2">
      <c r="A290" s="7"/>
      <c r="I290" s="7"/>
      <c r="J290" s="7"/>
      <c r="K290" s="7"/>
    </row>
    <row r="291" spans="1:11" ht="38.25" customHeight="1" x14ac:dyDescent="0.2">
      <c r="A291" s="7"/>
      <c r="I291" s="7"/>
      <c r="J291" s="7"/>
      <c r="K291" s="7"/>
    </row>
    <row r="292" spans="1:11" ht="38.25" customHeight="1" x14ac:dyDescent="0.2">
      <c r="A292" s="7"/>
      <c r="I292" s="7"/>
      <c r="J292" s="7"/>
      <c r="K292" s="7"/>
    </row>
    <row r="293" spans="1:11" ht="38.25" customHeight="1" x14ac:dyDescent="0.2">
      <c r="A293" s="7"/>
      <c r="I293" s="7"/>
      <c r="J293" s="7"/>
      <c r="K293" s="7"/>
    </row>
    <row r="294" spans="1:11" ht="38.25" customHeight="1" x14ac:dyDescent="0.2">
      <c r="A294" s="7"/>
      <c r="I294" s="7"/>
      <c r="J294" s="7"/>
      <c r="K294" s="7"/>
    </row>
    <row r="295" spans="1:11" ht="38.25" customHeight="1" x14ac:dyDescent="0.2">
      <c r="A295" s="7"/>
      <c r="I295" s="7"/>
      <c r="J295" s="7"/>
      <c r="K295" s="7"/>
    </row>
    <row r="296" spans="1:11" ht="38.25" customHeight="1" x14ac:dyDescent="0.2">
      <c r="A296" s="7"/>
      <c r="I296" s="7"/>
      <c r="J296" s="7"/>
      <c r="K296" s="7"/>
    </row>
    <row r="297" spans="1:11" ht="38.25" customHeight="1" x14ac:dyDescent="0.2">
      <c r="A297" s="7"/>
      <c r="I297" s="7"/>
      <c r="J297" s="7"/>
      <c r="K297" s="7"/>
    </row>
    <row r="298" spans="1:11" ht="38.25" customHeight="1" x14ac:dyDescent="0.2">
      <c r="A298" s="7"/>
      <c r="I298" s="7"/>
      <c r="J298" s="7"/>
      <c r="K298" s="7"/>
    </row>
    <row r="299" spans="1:11" ht="38.25" customHeight="1" x14ac:dyDescent="0.2">
      <c r="A299" s="7"/>
      <c r="I299" s="7"/>
      <c r="J299" s="7"/>
      <c r="K299" s="7"/>
    </row>
    <row r="300" spans="1:11" ht="38.25" customHeight="1" x14ac:dyDescent="0.2">
      <c r="A300" s="7"/>
      <c r="I300" s="7"/>
      <c r="J300" s="7"/>
      <c r="K300" s="7"/>
    </row>
    <row r="301" spans="1:11" ht="38.25" customHeight="1" x14ac:dyDescent="0.2">
      <c r="A301" s="7"/>
      <c r="I301" s="7"/>
      <c r="J301" s="7"/>
      <c r="K301" s="7"/>
    </row>
    <row r="302" spans="1:11" ht="38.25" customHeight="1" x14ac:dyDescent="0.2">
      <c r="A302" s="7"/>
      <c r="I302" s="7"/>
      <c r="J302" s="7"/>
      <c r="K302" s="7"/>
    </row>
    <row r="303" spans="1:11" ht="38.25" customHeight="1" x14ac:dyDescent="0.2">
      <c r="A303" s="7"/>
      <c r="I303" s="7"/>
      <c r="J303" s="7"/>
      <c r="K303" s="7"/>
    </row>
    <row r="304" spans="1:11" ht="38.25" customHeight="1" x14ac:dyDescent="0.2">
      <c r="A304" s="7"/>
      <c r="I304" s="7"/>
      <c r="J304" s="7"/>
      <c r="K304" s="7"/>
    </row>
    <row r="305" spans="1:11" ht="38.25" customHeight="1" x14ac:dyDescent="0.2">
      <c r="A305" s="7"/>
      <c r="I305" s="7"/>
      <c r="J305" s="7"/>
      <c r="K305" s="7"/>
    </row>
    <row r="306" spans="1:11" ht="38.25" customHeight="1" x14ac:dyDescent="0.2">
      <c r="A306" s="7"/>
      <c r="I306" s="7"/>
      <c r="J306" s="7"/>
      <c r="K306" s="7"/>
    </row>
    <row r="307" spans="1:11" ht="38.25" customHeight="1" x14ac:dyDescent="0.2">
      <c r="A307" s="7"/>
      <c r="I307" s="7"/>
      <c r="J307" s="7"/>
      <c r="K307" s="7"/>
    </row>
  </sheetData>
  <sheetProtection insertRows="0" deleteRows="0" selectLockedCells="1" sort="0" autoFilter="0"/>
  <dataValidations count="2">
    <dataValidation type="list" allowBlank="1" showInputMessage="1" showErrorMessage="1" sqref="F2:F7" xr:uid="{BE8E5FDC-EC62-422C-B50E-59C046B246B0}">
      <formula1>"Oui,Non"</formula1>
    </dataValidation>
    <dataValidation type="list" allowBlank="1" showInputMessage="1" showErrorMessage="1" sqref="L2:L7" xr:uid="{63C20683-AB1E-407D-9B5C-60F8F2E43DEB}">
      <formula1>"Anaïs,Christian,Matthieu"</formula1>
    </dataValidation>
  </dataValidations>
  <printOptions horizontalCentered="1" gridLines="1"/>
  <pageMargins left="0.19685039370078741" right="0.15748031496062992" top="0.39370078740157483" bottom="0.39370078740157483" header="0.19685039370078741" footer="0.31496062992125984"/>
  <pageSetup paperSize="9" scale="67" orientation="landscape" r:id="rId1"/>
  <headerFooter alignWithMargins="0">
    <oddHeader>&amp;R&amp;P</oddHead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DA64242-7179-48E7-BEFB-302532551CD7}">
          <x14:formula1>
            <xm:f>'Ne pas toucher'!$C$1:$C$3</xm:f>
          </x14:formula1>
          <xm:sqref>E2:E7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4688F1-0D07-4606-99E3-358E928CAA7E}">
  <sheetPr codeName="Feuil1">
    <tabColor rgb="FF00B050"/>
  </sheetPr>
  <dimension ref="A1:S312"/>
  <sheetViews>
    <sheetView zoomScaleNormal="100" zoomScaleSheetLayoutView="100" workbookViewId="0">
      <pane ySplit="1" topLeftCell="A2" activePane="bottomLeft" state="frozenSplit"/>
      <selection pane="bottomLeft" activeCell="F13" sqref="F13"/>
    </sheetView>
  </sheetViews>
  <sheetFormatPr baseColWidth="10" defaultColWidth="10" defaultRowHeight="38.25" customHeight="1" x14ac:dyDescent="0.2"/>
  <cols>
    <col min="1" max="1" width="12.5703125" style="6" customWidth="1"/>
    <col min="2" max="2" width="19" style="1" customWidth="1"/>
    <col min="3" max="3" width="17.85546875" style="1" customWidth="1"/>
    <col min="4" max="4" width="5.42578125" style="2" customWidth="1"/>
    <col min="5" max="5" width="18.140625" style="2" customWidth="1"/>
    <col min="6" max="6" width="23.140625" style="1" customWidth="1"/>
    <col min="7" max="7" width="11" style="6" customWidth="1"/>
    <col min="8" max="8" width="23.140625" style="6" customWidth="1"/>
    <col min="9" max="9" width="11" style="6" customWidth="1"/>
    <col min="10" max="10" width="23.140625" style="6" customWidth="1"/>
    <col min="11" max="11" width="11" style="6" customWidth="1"/>
    <col min="12" max="12" width="23.140625" style="6" customWidth="1"/>
    <col min="13" max="13" width="11" style="6" customWidth="1"/>
    <col min="14" max="14" width="8" style="6" customWidth="1"/>
    <col min="15" max="15" width="13" style="6" customWidth="1"/>
    <col min="16" max="16" width="11.42578125" style="1" customWidth="1"/>
    <col min="17" max="17" width="6" style="1" customWidth="1"/>
    <col min="18" max="18" width="6.7109375" style="2" customWidth="1"/>
    <col min="19" max="16384" width="10" style="1"/>
  </cols>
  <sheetData>
    <row r="1" spans="1:19" s="4" customFormat="1" ht="161.25" customHeight="1" thickBot="1" x14ac:dyDescent="0.25">
      <c r="A1" s="55" t="s">
        <v>25</v>
      </c>
      <c r="B1" s="56" t="s">
        <v>174</v>
      </c>
      <c r="C1" s="57" t="s">
        <v>24</v>
      </c>
      <c r="D1" s="58" t="s">
        <v>29</v>
      </c>
      <c r="E1" s="59" t="s">
        <v>33</v>
      </c>
      <c r="F1" s="60" t="s">
        <v>98</v>
      </c>
      <c r="G1" s="61" t="s">
        <v>2</v>
      </c>
      <c r="H1" s="62" t="s">
        <v>173</v>
      </c>
      <c r="I1" s="61" t="s">
        <v>180</v>
      </c>
      <c r="J1" s="62" t="s">
        <v>175</v>
      </c>
      <c r="K1" s="61" t="s">
        <v>181</v>
      </c>
      <c r="L1" s="62" t="s">
        <v>176</v>
      </c>
      <c r="M1" s="61" t="s">
        <v>182</v>
      </c>
      <c r="N1" s="63" t="s">
        <v>183</v>
      </c>
      <c r="O1" s="63" t="s">
        <v>177</v>
      </c>
      <c r="P1" s="60" t="s">
        <v>1</v>
      </c>
      <c r="Q1" s="64" t="s">
        <v>3</v>
      </c>
      <c r="R1" s="65" t="s">
        <v>4</v>
      </c>
    </row>
    <row r="2" spans="1:19" s="3" customFormat="1" ht="15" customHeight="1" thickTop="1" x14ac:dyDescent="0.2">
      <c r="A2" s="52">
        <v>45570</v>
      </c>
      <c r="B2" s="33" t="s">
        <v>31</v>
      </c>
      <c r="C2" s="34" t="s">
        <v>26</v>
      </c>
      <c r="D2" s="75" t="s">
        <v>32</v>
      </c>
      <c r="E2" s="78" t="str" cm="1">
        <f t="array" ref="E2">IF(COUNTBLANK(B2)=1,"",IF(D2="Oui",MID(B2,1,1)&amp;MID(C2,1,1)&amp;"-"&amp;YEAR(A2)&amp;"-"&amp;MONTH(A2)&amp;"-"&amp;TEXT(ROW(A1),"0000"),IF(D2="Non",_xlfn.XLOOKUP(B2&amp;C2,B$1:B2&amp;C$1:C2,E$1:E2," "))))</f>
        <v>DJ-2024-10-0001</v>
      </c>
      <c r="F2" s="30" t="s">
        <v>132</v>
      </c>
      <c r="G2" s="31">
        <f>IF(ISNA(IF(ISNA(VLOOKUP(E2,B$2:$G3,4,FALSE))=TRUE,VLOOKUP(F2,'Grille tarifaire'!$B$2:$F$72,5,FALSE),"")),"",IF(ISNA(VLOOKUP(E2,B$2:$G3,4,FALSE))=TRUE,VLOOKUP(F2,'Grille tarifaire'!$B$2:$F$72,5,FALSE),""))</f>
        <v>320</v>
      </c>
      <c r="H2" s="11" t="s">
        <v>133</v>
      </c>
      <c r="I2" s="31">
        <f>IF(H2="Saisir code","",IF(ISNA(IF(ISNA(VLOOKUP(E2,D$2:$I2,6,FALSE))=TRUE,VLOOKUP(H2,'Grille tarifaire'!$B$2:$F$72,5,FALSE),"")),"",IF(ISNA(VLOOKUP(E2,D$2:$I2,6,FALSE))=TRUE,VLOOKUP(H2,'Grille tarifaire'!$B$2:$F$72,5,FALSE),"")))</f>
        <v>240</v>
      </c>
      <c r="J2" s="11" t="str">
        <f>IF(D2="Non",VLOOKUP(E2,E$2:J2,6,FALSE),"Saisir code")</f>
        <v>Saisir code</v>
      </c>
      <c r="K2" s="31" t="str">
        <f>IF(J2="Saisir code","",IF(ISNA(IF(ISNA(VLOOKUP(E2,B$2:$I2,4,FALSE))=TRUE,VLOOKUP(J2,'Grille tarifaire'!$B$2:$F$72,5,FALSE),"")),"",IF(ISNA(VLOOKUP(E2,B$2:$I2,4,FALSE))=TRUE,VLOOKUP(J2,'Grille tarifaire'!$B$2:$F$72,5,FALSE),"")))</f>
        <v/>
      </c>
      <c r="L2" s="11" t="str">
        <f>IF(D2="Non",VLOOKUP(E2,E$2:L2,8,FALSE),"Saisir code")</f>
        <v>Saisir code</v>
      </c>
      <c r="M2" s="31" t="str">
        <f>IF(L2="Saisir code","",IF(ISNA(IF(ISNA(VLOOKUP(G2,D$2:$I2,4,FALSE))=TRUE,VLOOKUP(L2,'Grille tarifaire'!$B$2:$F$72,5,FALSE),"")),"",IF(ISNA(VLOOKUP(G2,D$2:$I2,4,FALSE))=TRUE,VLOOKUP(L2,'Grille tarifaire'!$B$2:$F$72,5,FALSE),"")))</f>
        <v/>
      </c>
      <c r="N2" s="110">
        <v>0.05</v>
      </c>
      <c r="O2" s="40">
        <f>IF(COUNTBLANK(N2)=1,IF(COUNTBLANK(G2)=1,"",G2+IF(COUNTBLANK(I2)=1,"0",I2)+IF(COUNTBLANK(K2)=1,"0",K2)+IF(COUNTBLANK(M2)=1,"0",M2)),IF(COUNTBLANK(G2)=1,"",G2+IF(COUNTBLANK(I2)=1,"0",I2)+IF(COUNTBLANK(K2)=1,"0",K2)+IF(COUNTBLANK(M2)=1,"0",M2))-IF(COUNTBLANK(G2)=1,"",G2+IF(COUNTBLANK(I2)=1,"0",I2)+IF(COUNTBLANK(K2)=1,"0",K2)+IF(COUNTBLANK(M2)=1,"0",M2))*N2)</f>
        <v>532</v>
      </c>
      <c r="P2" s="8" t="s">
        <v>170</v>
      </c>
      <c r="Q2" s="8">
        <f>IF(COUNTBLANK(E2)=0,COUNTIF(E$2:E2,E2),"")</f>
        <v>1</v>
      </c>
      <c r="R2" s="54" t="str">
        <f t="shared" ref="R2:R9" si="0">IF(ISTEXT(B2),(IF(F2="CS","1","5"))," ")</f>
        <v>5</v>
      </c>
    </row>
    <row r="3" spans="1:19" s="3" customFormat="1" ht="15" customHeight="1" x14ac:dyDescent="0.2">
      <c r="A3" s="53">
        <v>45570</v>
      </c>
      <c r="B3" s="35" t="s">
        <v>27</v>
      </c>
      <c r="C3" s="36" t="s">
        <v>28</v>
      </c>
      <c r="D3" s="76" t="str">
        <f>IF(COUNTA(A3:C3)&gt;0,IF(COUNTIFS(A$2:A2,A3,B$2:B2,B3,C$2:C2,C3)&gt;0,"Non","Oui"),"")</f>
        <v>Oui</v>
      </c>
      <c r="E3" s="78" t="str" cm="1">
        <f t="array" ref="E3">IF(COUNTBLANK(B3)=1,"",IF(D3="Oui",MID(B3,1,1)&amp;MID(C3,1,1)&amp;"-"&amp;YEAR(A3)&amp;"-"&amp;MONTH(A3)&amp;"-"&amp;TEXT(ROW(A2),"0000"),IF(D3="Non",_xlfn.XLOOKUP(B3&amp;C3,B$1:B3&amp;C$1:C3,E$1:E3," "))))</f>
        <v>JC-2024-10-0002</v>
      </c>
      <c r="F3" s="30" t="s">
        <v>123</v>
      </c>
      <c r="G3" s="31">
        <f>IF(ISNA(IF(ISNA(VLOOKUP(E3,B$2:$G4,4,FALSE))=TRUE,VLOOKUP(F3,'Grille tarifaire'!$B$2:$F$72,5,FALSE),"")),"",IF(ISNA(VLOOKUP(E3,B$2:$G4,4,FALSE))=TRUE,VLOOKUP(F3,'Grille tarifaire'!$B$2:$F$72,5,FALSE),""))</f>
        <v>800</v>
      </c>
      <c r="H3" s="29" t="str">
        <f>IF(D3="Non",VLOOKUP(E3,E$2:H3,4,FALSE),"Saisir code")</f>
        <v>Saisir code</v>
      </c>
      <c r="I3" s="31" t="str">
        <f>IF(H3="Saisir code","",IF(ISNA(IF(ISNA(VLOOKUP(E3,D$2:$I3,6,FALSE))=TRUE,VLOOKUP(H3,'Grille tarifaire'!$B$2:$F$72,5,FALSE),"")),"",IF(ISNA(VLOOKUP(E3,D$2:$I3,6,FALSE))=TRUE,VLOOKUP(H3,'Grille tarifaire'!$B$2:$F$72,5,FALSE),"")))</f>
        <v/>
      </c>
      <c r="J3" s="11" t="str">
        <f>IF(D3="Non",VLOOKUP(E3,E$2:J3,6,FALSE),"Saisir code")</f>
        <v>Saisir code</v>
      </c>
      <c r="K3" s="31" t="str">
        <f>IF(J3="Saisir code","",IF(ISNA(IF(ISNA(VLOOKUP(E3,B$2:$I3,4,FALSE))=TRUE,VLOOKUP(J3,'Grille tarifaire'!$B$2:$F$72,5,FALSE),"")),"",IF(ISNA(VLOOKUP(E3,B$2:$I3,4,FALSE))=TRUE,VLOOKUP(J3,'Grille tarifaire'!$B$2:$F$72,5,FALSE),"")))</f>
        <v/>
      </c>
      <c r="L3" s="11" t="str">
        <f>IF(D3="Non",VLOOKUP(E3,E$2:L3,8,FALSE),"Saisir code")</f>
        <v>Saisir code</v>
      </c>
      <c r="M3" s="31" t="str">
        <f>IF(L3="Saisir code","",IF(ISNA(IF(ISNA(VLOOKUP(G3,D$2:$I3,4,FALSE))=TRUE,VLOOKUP(L3,'Grille tarifaire'!$B$2:$F$72,5,FALSE),"")),"",IF(ISNA(VLOOKUP(G3,D$2:$I3,4,FALSE))=TRUE,VLOOKUP(L3,'Grille tarifaire'!$B$2:$F$72,5,FALSE),"")))</f>
        <v/>
      </c>
      <c r="N3" s="110">
        <v>0</v>
      </c>
      <c r="O3" s="40">
        <f t="shared" ref="O3:O11" si="1">IF(COUNTBLANK(N3)=1,IF(COUNTBLANK(G3)=1,"",G3+IF(COUNTBLANK(I3)=1,"0",I3)+IF(COUNTBLANK(K3)=1,"0",K3)+IF(COUNTBLANK(M3)=1,"0",M3)),IF(COUNTBLANK(G3)=1,"",G3+IF(COUNTBLANK(I3)=1,"0",I3)+IF(COUNTBLANK(K3)=1,"0",K3)+IF(COUNTBLANK(M3)=1,"0",M3))-IF(COUNTBLANK(G3)=1,"",G3+IF(COUNTBLANK(I3)=1,"0",I3)+IF(COUNTBLANK(K3)=1,"0",K3)+IF(COUNTBLANK(M3)=1,"0",M3))*N3)</f>
        <v>800</v>
      </c>
      <c r="P3" s="8" t="s">
        <v>168</v>
      </c>
      <c r="Q3" s="8">
        <f>IF(COUNTBLANK(E3)=0,COUNTIF(E$2:E3,E3),"")</f>
        <v>1</v>
      </c>
      <c r="R3" s="54" t="str">
        <f t="shared" si="0"/>
        <v>5</v>
      </c>
    </row>
    <row r="4" spans="1:19" s="3" customFormat="1" ht="15" customHeight="1" x14ac:dyDescent="0.2">
      <c r="A4" s="53">
        <v>45571</v>
      </c>
      <c r="B4" s="35" t="s">
        <v>27</v>
      </c>
      <c r="C4" s="36" t="s">
        <v>28</v>
      </c>
      <c r="D4" s="76" t="s">
        <v>30</v>
      </c>
      <c r="E4" s="78" t="str" cm="1">
        <f t="array" ref="E4">IF(COUNTBLANK(B4)=1,"",IF(D4="Oui",MID(B4,1,1)&amp;MID(C4,1,1)&amp;"-"&amp;YEAR(A4)&amp;"-"&amp;MONTH(A4)&amp;"-"&amp;TEXT(ROW(A3),"0000"),IF(D4="Non",_xlfn.XLOOKUP(B4&amp;C4,B$1:B4&amp;C$1:C4,E$1:E4," "))))</f>
        <v>JC-2024-10-0002</v>
      </c>
      <c r="F4" s="30" t="str">
        <f>IF(D4="Non",VLOOKUP(E4,E$2:H4,2,FALSE),"Saisir code")</f>
        <v>Epil F Jambes Entières</v>
      </c>
      <c r="G4" s="31">
        <f>IF(ISNA(IF(ISNA(VLOOKUP(E4,B$2:$G5,4,FALSE))=TRUE,VLOOKUP(F4,'Grille tarifaire'!$B$2:$F$72,5,FALSE),"")),"",IF(ISNA(VLOOKUP(E4,B$2:$G5,4,FALSE))=TRUE,VLOOKUP(F4,'Grille tarifaire'!$B$2:$F$72,5,FALSE),""))</f>
        <v>800</v>
      </c>
      <c r="H4" s="29" t="str">
        <f>IF(D4="Non",VLOOKUP(E4,E$2:H4,4,FALSE),"Saisir code")</f>
        <v>Saisir code</v>
      </c>
      <c r="I4" s="31" t="str">
        <f>IF(H4="Saisir code","",IF(ISNA(IF(ISNA(VLOOKUP(E4,D$2:$I4,6,FALSE))=TRUE,VLOOKUP(H4,'Grille tarifaire'!$B$2:$F$72,5,FALSE),"")),"",IF(ISNA(VLOOKUP(E4,D$2:$I4,6,FALSE))=TRUE,VLOOKUP(H4,'Grille tarifaire'!$B$2:$F$72,5,FALSE),"")))</f>
        <v/>
      </c>
      <c r="J4" s="11" t="str">
        <f>IF(D4="Non",VLOOKUP(E4,E$2:J4,6,FALSE),"Saisir code")</f>
        <v>Saisir code</v>
      </c>
      <c r="K4" s="31" t="str">
        <f>IF(J4="Saisir code","",IF(ISNA(IF(ISNA(VLOOKUP(E4,B$2:$I4,4,FALSE))=TRUE,VLOOKUP(J4,'Grille tarifaire'!$B$2:$F$72,5,FALSE),"")),"",IF(ISNA(VLOOKUP(E4,B$2:$I4,4,FALSE))=TRUE,VLOOKUP(J4,'Grille tarifaire'!$B$2:$F$72,5,FALSE),"")))</f>
        <v/>
      </c>
      <c r="L4" s="11" t="str">
        <f>IF(D4="Non",VLOOKUP(E4,E$2:L4,8,FALSE),"Saisir code")</f>
        <v>Saisir code</v>
      </c>
      <c r="M4" s="31" t="str">
        <f>IF(L4="Saisir code","",IF(ISNA(IF(ISNA(VLOOKUP(G4,D$2:$I4,4,FALSE))=TRUE,VLOOKUP(L4,'Grille tarifaire'!$B$2:$F$72,5,FALSE),"")),"",IF(ISNA(VLOOKUP(G4,D$2:$I4,4,FALSE))=TRUE,VLOOKUP(L4,'Grille tarifaire'!$B$2:$F$72,5,FALSE),"")))</f>
        <v/>
      </c>
      <c r="N4" s="110">
        <f>VLOOKUP(E4,E$2:N4,10,FALSE)</f>
        <v>0</v>
      </c>
      <c r="O4" s="40">
        <f t="shared" si="1"/>
        <v>800</v>
      </c>
      <c r="P4" s="12" t="s">
        <v>171</v>
      </c>
      <c r="Q4" s="8">
        <f>IF(COUNTBLANK(E4)=0,COUNTIF(E$2:E4,E4),"")</f>
        <v>2</v>
      </c>
      <c r="R4" s="54" t="str">
        <f t="shared" si="0"/>
        <v>5</v>
      </c>
    </row>
    <row r="5" spans="1:19" s="3" customFormat="1" ht="15" customHeight="1" x14ac:dyDescent="0.2">
      <c r="A5" s="53">
        <v>45571</v>
      </c>
      <c r="B5" s="35" t="s">
        <v>34</v>
      </c>
      <c r="C5" s="36" t="s">
        <v>26</v>
      </c>
      <c r="D5" s="76" t="str">
        <f>IF(COUNTA(A5:C5)&gt;0,IF(COUNTIFS(A$2:A4,A5,B$2:B4,B5,C$2:C4,C5)&gt;0,"Non","Oui"),"")</f>
        <v>Oui</v>
      </c>
      <c r="E5" s="78" t="str" cm="1">
        <f t="array" ref="E5">IF(COUNTBLANK(B5)=1,"",IF(D5="Oui",MID(B5,1,1)&amp;MID(C5,1,1)&amp;"-"&amp;YEAR(A5)&amp;"-"&amp;MONTH(A5)&amp;"-"&amp;TEXT(ROW(A4),"0000"),IF(D5="Non",_xlfn.XLOOKUP(B5&amp;C5,B$1:B5&amp;C$1:C5,E$1:E5," "))))</f>
        <v>DJ-2024-10-0004</v>
      </c>
      <c r="F5" s="30" t="s">
        <v>135</v>
      </c>
      <c r="G5" s="31">
        <f>IF(ISNA(IF(ISNA(VLOOKUP(E5,B$2:$G6,4,FALSE))=TRUE,VLOOKUP(F5,'Grille tarifaire'!$B$2:$F$72,5,FALSE),"")),"",IF(ISNA(VLOOKUP(E5,B$2:$G6,4,FALSE))=TRUE,VLOOKUP(F5,'Grille tarifaire'!$B$2:$F$72,5,FALSE),""))</f>
        <v>480</v>
      </c>
      <c r="H5" s="29" t="s">
        <v>136</v>
      </c>
      <c r="I5" s="31">
        <f>IF(H5="Saisir code","",IF(ISNA(IF(ISNA(VLOOKUP(E5,D$2:$I5,6,FALSE))=TRUE,VLOOKUP(H5,'Grille tarifaire'!$B$2:$F$72,5,FALSE),"")),"",IF(ISNA(VLOOKUP(E5,D$2:$I5,6,FALSE))=TRUE,VLOOKUP(H5,'Grille tarifaire'!$B$2:$F$72,5,FALSE),"")))</f>
        <v>480</v>
      </c>
      <c r="J5" s="11" t="s">
        <v>139</v>
      </c>
      <c r="K5" s="31">
        <f>IF(J5="Saisir code","",IF(ISNA(IF(ISNA(VLOOKUP(E5,B$2:$I5,4,FALSE))=TRUE,VLOOKUP(J5,'Grille tarifaire'!$B$2:$F$72,5,FALSE),"")),"",IF(ISNA(VLOOKUP(E5,B$2:$I5,4,FALSE))=TRUE,VLOOKUP(J5,'Grille tarifaire'!$B$2:$F$72,5,FALSE),"")))</f>
        <v>720</v>
      </c>
      <c r="L5" s="11" t="str">
        <f>IF(D5="Non",VLOOKUP(E5,E$2:L5,8,FALSE),"Saisir code")</f>
        <v>Saisir code</v>
      </c>
      <c r="M5" s="31" t="str">
        <f>IF(L5="Saisir code","",IF(ISNA(IF(ISNA(VLOOKUP(G5,D$2:$I5,4,FALSE))=TRUE,VLOOKUP(L5,'Grille tarifaire'!$B$2:$F$72,5,FALSE),"")),"",IF(ISNA(VLOOKUP(G5,D$2:$I5,4,FALSE))=TRUE,VLOOKUP(L5,'Grille tarifaire'!$B$2:$F$72,5,FALSE),"")))</f>
        <v/>
      </c>
      <c r="N5" s="110">
        <v>0.1</v>
      </c>
      <c r="O5" s="40">
        <f t="shared" si="1"/>
        <v>1512</v>
      </c>
      <c r="P5" s="12" t="s">
        <v>171</v>
      </c>
      <c r="Q5" s="8">
        <f>IF(COUNTBLANK(E5)=0,COUNTIF(E$2:E5,E5),"")</f>
        <v>1</v>
      </c>
      <c r="R5" s="54" t="str">
        <f t="shared" si="0"/>
        <v>5</v>
      </c>
      <c r="S5" s="42"/>
    </row>
    <row r="6" spans="1:19" s="3" customFormat="1" ht="15" customHeight="1" x14ac:dyDescent="0.2">
      <c r="A6" s="53">
        <v>45575</v>
      </c>
      <c r="B6" s="35" t="s">
        <v>31</v>
      </c>
      <c r="C6" s="36" t="s">
        <v>161</v>
      </c>
      <c r="D6" s="76" t="str">
        <f>IF(COUNTA(A6:C6)&gt;0,IF(COUNTIFS(A$2:A5,A6,B$2:B5,B6,C$2:C5,C6)&gt;0,"Non","Oui"),"")</f>
        <v>Oui</v>
      </c>
      <c r="E6" s="78" t="str" cm="1">
        <f t="array" ref="E6">IF(COUNTBLANK(B6)=1,"",IF(D6="Oui",MID(B6,1,1)&amp;MID(C6,1,1)&amp;"-"&amp;YEAR(A6)&amp;"-"&amp;MONTH(A6)&amp;"-"&amp;TEXT(ROW(A5),"0000"),IF(D6="Non",_xlfn.XLOOKUP(B6&amp;C6,B$1:B6&amp;C$1:C6,E$1:E6," "))))</f>
        <v>DP-2024-10-0005</v>
      </c>
      <c r="F6" s="30" t="s">
        <v>129</v>
      </c>
      <c r="G6" s="31">
        <f>IF(ISNA(IF(ISNA(VLOOKUP(E6,B$2:$G7,4,FALSE))=TRUE,VLOOKUP(F6,'Grille tarifaire'!$B$2:$F$72,5,FALSE),"")),"",IF(ISNA(VLOOKUP(E6,B$2:$G7,4,FALSE))=TRUE,VLOOKUP(F6,'Grille tarifaire'!$B$2:$F$72,5,FALSE),""))</f>
        <v>200</v>
      </c>
      <c r="H6" s="29" t="str">
        <f>IF(D6="Non",VLOOKUP(E6,E$2:H6,4,FALSE),"Saisir code")</f>
        <v>Saisir code</v>
      </c>
      <c r="I6" s="31" t="str">
        <f>IF(H6="Saisir code","",IF(ISNA(IF(ISNA(VLOOKUP(E6,D$2:$I6,6,FALSE))=TRUE,VLOOKUP(H6,'Grille tarifaire'!$B$2:$F$72,5,FALSE),"")),"",IF(ISNA(VLOOKUP(E6,D$2:$I6,6,FALSE))=TRUE,VLOOKUP(H6,'Grille tarifaire'!$B$2:$F$72,5,FALSE),"")))</f>
        <v/>
      </c>
      <c r="J6" s="11" t="str">
        <f>IF(D6="Non",VLOOKUP(E6,E$2:J6,6,FALSE),"Saisir code")</f>
        <v>Saisir code</v>
      </c>
      <c r="K6" s="31" t="str">
        <f>IF(J6="Saisir code","",IF(ISNA(IF(ISNA(VLOOKUP(E6,B$2:$I6,4,FALSE))=TRUE,VLOOKUP(J6,'Grille tarifaire'!$B$2:$F$72,5,FALSE),"")),"",IF(ISNA(VLOOKUP(E6,B$2:$I6,4,FALSE))=TRUE,VLOOKUP(J6,'Grille tarifaire'!$B$2:$F$72,5,FALSE),"")))</f>
        <v/>
      </c>
      <c r="L6" s="11" t="str">
        <f>IF(D6="Non",VLOOKUP(E6,E$2:L6,8,FALSE),"Saisir code")</f>
        <v>Saisir code</v>
      </c>
      <c r="M6" s="31" t="str">
        <f>IF(L6="Saisir code","",IF(ISNA(IF(ISNA(VLOOKUP(G6,D$2:$I6,4,FALSE))=TRUE,VLOOKUP(L6,'Grille tarifaire'!$B$2:$F$72,5,FALSE),"")),"",IF(ISNA(VLOOKUP(G6,D$2:$I6,4,FALSE))=TRUE,VLOOKUP(L6,'Grille tarifaire'!$B$2:$F$72,5,FALSE),"")))</f>
        <v/>
      </c>
      <c r="N6" s="110">
        <v>0</v>
      </c>
      <c r="O6" s="40">
        <f t="shared" si="1"/>
        <v>200</v>
      </c>
      <c r="P6" s="12" t="s">
        <v>170</v>
      </c>
      <c r="Q6" s="8">
        <f>IF(COUNTBLANK(E6)=0,COUNTIF(E$2:E6,E6),"")</f>
        <v>1</v>
      </c>
      <c r="R6" s="54" t="str">
        <f t="shared" si="0"/>
        <v>5</v>
      </c>
    </row>
    <row r="7" spans="1:19" s="3" customFormat="1" ht="15" customHeight="1" x14ac:dyDescent="0.2">
      <c r="A7" s="53">
        <v>45575</v>
      </c>
      <c r="B7" s="35" t="s">
        <v>34</v>
      </c>
      <c r="C7" s="36" t="s">
        <v>26</v>
      </c>
      <c r="D7" s="76" t="s">
        <v>30</v>
      </c>
      <c r="E7" s="78" t="str" cm="1">
        <f t="array" ref="E7">IF(COUNTBLANK(B7)=1,"",IF(D7="Oui",MID(B7,1,1)&amp;MID(C7,1,1)&amp;"-"&amp;YEAR(A7)&amp;"-"&amp;MONTH(A7)&amp;"-"&amp;TEXT(ROW(A6),"0000"),IF(D7="Non",_xlfn.XLOOKUP(B7&amp;C7,B$1:B7&amp;C$1:C7,E$1:E7," "))))</f>
        <v>DJ-2024-10-0004</v>
      </c>
      <c r="F7" s="30" t="str">
        <f>IF(D7="Non",VLOOKUP(E7,E$2:H7,2,FALSE),"Saisir code")</f>
        <v>Epil H Torse</v>
      </c>
      <c r="G7" s="31">
        <f>IF(ISNA(IF(ISNA(VLOOKUP(E7,B$2:$G8,4,FALSE))=TRUE,VLOOKUP(F7,'Grille tarifaire'!$B$2:$F$72,5,FALSE),"")),"",IF(ISNA(VLOOKUP(E7,B$2:$G8,4,FALSE))=TRUE,VLOOKUP(F7,'Grille tarifaire'!$B$2:$F$72,5,FALSE),""))</f>
        <v>480</v>
      </c>
      <c r="H7" s="29" t="str">
        <f>IF(D7="Non",VLOOKUP(E7,E$2:H7,4,FALSE),"Saisir code")</f>
        <v>Epil H Ventre</v>
      </c>
      <c r="I7" s="31">
        <f>IF(H7="Saisir code","",IF(ISNA(IF(ISNA(VLOOKUP(E7,D$2:$I7,6,FALSE))=TRUE,VLOOKUP(H7,'Grille tarifaire'!$B$2:$F$72,5,FALSE),"")),"",IF(ISNA(VLOOKUP(E7,D$2:$I7,6,FALSE))=TRUE,VLOOKUP(H7,'Grille tarifaire'!$B$2:$F$72,5,FALSE),"")))</f>
        <v>480</v>
      </c>
      <c r="J7" s="11" t="str">
        <f>IF(D7="Non",VLOOKUP(E7,E$2:J7,6,FALSE),"Saisir code")</f>
        <v>Epil H Dos Complet</v>
      </c>
      <c r="K7" s="31">
        <f>IF(J7="Saisir code","",IF(ISNA(IF(ISNA(VLOOKUP(E7,B$2:$I7,4,FALSE))=TRUE,VLOOKUP(J7,'Grille tarifaire'!$B$2:$F$72,5,FALSE),"")),"",IF(ISNA(VLOOKUP(E7,B$2:$I7,4,FALSE))=TRUE,VLOOKUP(J7,'Grille tarifaire'!$B$2:$F$72,5,FALSE),"")))</f>
        <v>720</v>
      </c>
      <c r="L7" s="11" t="str">
        <f>IF(D7="Non",VLOOKUP(E7,E$2:L7,8,FALSE),"Saisir code")</f>
        <v>Saisir code</v>
      </c>
      <c r="M7" s="31" t="str">
        <f>IF(L7="Saisir code","",IF(ISNA(IF(ISNA(VLOOKUP(G7,D$2:$I7,4,FALSE))=TRUE,VLOOKUP(L7,'Grille tarifaire'!$B$2:$F$72,5,FALSE),"")),"",IF(ISNA(VLOOKUP(G7,D$2:$I7,4,FALSE))=TRUE,VLOOKUP(L7,'Grille tarifaire'!$B$2:$F$72,5,FALSE),"")))</f>
        <v/>
      </c>
      <c r="N7" s="110">
        <f>VLOOKUP(E7,E$2:N7,10,FALSE)</f>
        <v>0.1</v>
      </c>
      <c r="O7" s="40">
        <f t="shared" si="1"/>
        <v>1512</v>
      </c>
      <c r="P7" s="8" t="s">
        <v>168</v>
      </c>
      <c r="Q7" s="8">
        <f>IF(COUNTBLANK(E7)=0,COUNTIF(E$2:E7,E7),"")</f>
        <v>2</v>
      </c>
      <c r="R7" s="54" t="str">
        <f t="shared" si="0"/>
        <v>5</v>
      </c>
    </row>
    <row r="8" spans="1:19" s="3" customFormat="1" ht="15" customHeight="1" x14ac:dyDescent="0.2">
      <c r="A8" s="53">
        <v>45575</v>
      </c>
      <c r="B8" s="35" t="s">
        <v>27</v>
      </c>
      <c r="C8" s="36" t="s">
        <v>28</v>
      </c>
      <c r="D8" s="76" t="s">
        <v>30</v>
      </c>
      <c r="E8" s="78" t="str" cm="1">
        <f t="array" ref="E8">IF(COUNTBLANK(B8)=1,"",IF(D8="Oui",MID(B8,1,1)&amp;MID(C8,1,1)&amp;"-"&amp;YEAR(A8)&amp;"-"&amp;MONTH(A8)&amp;"-"&amp;TEXT(ROW(A7),"0000"),IF(D8="Non",_xlfn.XLOOKUP(B8&amp;C8,B$1:B8&amp;C$1:C8,E$1:E8," "))))</f>
        <v>JC-2024-10-0002</v>
      </c>
      <c r="F8" s="30" t="str">
        <f>IF(D8="Non",VLOOKUP(E8,E$2:H8,2,FALSE),"Saisir code")</f>
        <v>Epil F Jambes Entières</v>
      </c>
      <c r="G8" s="74">
        <f>IF(ISNA(IF(ISNA(VLOOKUP(E8,B$2:$G9,4,FALSE))=TRUE,VLOOKUP(F8,'Grille tarifaire'!$B$2:$F$72,5,FALSE),"")),"",IF(ISNA(VLOOKUP(E8,B$2:$G9,4,FALSE))=TRUE,VLOOKUP(F8,'Grille tarifaire'!$B$2:$F$72,5,FALSE),""))</f>
        <v>800</v>
      </c>
      <c r="H8" s="29" t="str">
        <f>IF(D8="Non",VLOOKUP(E8,E$2:H8,4,FALSE),"Saisir code")</f>
        <v>Saisir code</v>
      </c>
      <c r="I8" s="31" t="str">
        <f>IF(H8="Saisir code","",IF(ISNA(IF(ISNA(VLOOKUP(E8,D$2:$I8,6,FALSE))=TRUE,VLOOKUP(H8,'Grille tarifaire'!$B$2:$F$72,5,FALSE),"")),"",IF(ISNA(VLOOKUP(E8,D$2:$I8,6,FALSE))=TRUE,VLOOKUP(H8,'Grille tarifaire'!$B$2:$F$72,5,FALSE),"")))</f>
        <v/>
      </c>
      <c r="J8" s="11" t="str">
        <f>IF(D8="Non",VLOOKUP(E8,E$2:J8,6,FALSE),"Saisir code")</f>
        <v>Saisir code</v>
      </c>
      <c r="K8" s="74" t="str">
        <f>IF(J8="Saisir code","",IF(ISNA(IF(ISNA(VLOOKUP(E8,B$2:$I8,4,FALSE))=TRUE,VLOOKUP(J8,'Grille tarifaire'!$B$2:$F$72,5,FALSE),"")),"",IF(ISNA(VLOOKUP(E8,B$2:$I8,4,FALSE))=TRUE,VLOOKUP(J8,'Grille tarifaire'!$B$2:$F$72,5,FALSE),"")))</f>
        <v/>
      </c>
      <c r="L8" s="11" t="str">
        <f>IF(D8="Non",VLOOKUP(E8,E$2:L8,8,FALSE),"Saisir code")</f>
        <v>Saisir code</v>
      </c>
      <c r="M8" s="74" t="str">
        <f>IF(L8="Saisir code","",IF(ISNA(IF(ISNA(VLOOKUP(G8,D$2:$I8,4,FALSE))=TRUE,VLOOKUP(L8,'Grille tarifaire'!$B$2:$F$72,5,FALSE),"")),"",IF(ISNA(VLOOKUP(G8,D$2:$I8,4,FALSE))=TRUE,VLOOKUP(L8,'Grille tarifaire'!$B$2:$F$72,5,FALSE),"")))</f>
        <v/>
      </c>
      <c r="N8" s="110">
        <f>VLOOKUP(E8,E$2:N8,10,FALSE)</f>
        <v>0</v>
      </c>
      <c r="O8" s="40">
        <f t="shared" si="1"/>
        <v>800</v>
      </c>
      <c r="P8" s="8" t="s">
        <v>168</v>
      </c>
      <c r="Q8" s="8">
        <f>IF(COUNTBLANK(E8)=0,COUNTIF(E$2:E8,E8),"")</f>
        <v>3</v>
      </c>
      <c r="R8" s="54" t="str">
        <f t="shared" si="0"/>
        <v>5</v>
      </c>
    </row>
    <row r="9" spans="1:19" s="3" customFormat="1" ht="15" customHeight="1" x14ac:dyDescent="0.2">
      <c r="A9" s="66">
        <v>45579</v>
      </c>
      <c r="B9" s="67" t="s">
        <v>27</v>
      </c>
      <c r="C9" s="68" t="s">
        <v>28</v>
      </c>
      <c r="D9" s="77" t="s">
        <v>30</v>
      </c>
      <c r="E9" s="79" t="str" cm="1">
        <f t="array" ref="E9">IF(COUNTBLANK(B9)=1,"",IF(D9="Oui",MID(B9,1,1)&amp;MID(C9,1,1)&amp;"-"&amp;YEAR(A9)&amp;"-"&amp;MONTH(A9)&amp;"-"&amp;TEXT(ROW(A8),"0000"),IF(D9="Non",_xlfn.XLOOKUP(B9&amp;C9,B$1:B11&amp;C$1:C11,E$1:E11," "))))</f>
        <v>JC-2024-10-0002</v>
      </c>
      <c r="F9" s="30" t="str">
        <f>IF(D9="Non",VLOOKUP(E9,E$2:H9,2,FALSE),"Saisir code")</f>
        <v>Epil F Jambes Entières</v>
      </c>
      <c r="G9" s="74">
        <f>IF(ISNA(IF(ISNA(VLOOKUP(E9,B$2:$G10,4,FALSE))=TRUE,VLOOKUP(F9,'Grille tarifaire'!$B$2:$F$72,5,FALSE),"")),"",IF(ISNA(VLOOKUP(E9,B$2:$G10,4,FALSE))=TRUE,VLOOKUP(F9,'Grille tarifaire'!$B$2:$F$72,5,FALSE),""))</f>
        <v>800</v>
      </c>
      <c r="H9" s="70" t="str">
        <f>IF(D9="Non",VLOOKUP(E9,E$2:H9,4,FALSE),"Saisir code")</f>
        <v>Saisir code</v>
      </c>
      <c r="I9" s="31" t="str">
        <f>IF(H9="Saisir code","",IF(ISNA(IF(ISNA(VLOOKUP(E9,D$2:$I9,6,FALSE))=TRUE,VLOOKUP(H9,'Grille tarifaire'!$B$2:$F$72,5,FALSE),"")),"",IF(ISNA(VLOOKUP(E9,D$2:$I9,6,FALSE))=TRUE,VLOOKUP(H9,'Grille tarifaire'!$B$2:$F$72,5,FALSE),"")))</f>
        <v/>
      </c>
      <c r="J9" s="11" t="str">
        <f>IF(D9="Non",VLOOKUP(E9,E$2:J9,6,FALSE),"Saisir code")</f>
        <v>Saisir code</v>
      </c>
      <c r="K9" s="73" t="str">
        <f>IF(J9="Saisir code","",IF(ISNA(IF(ISNA(VLOOKUP(E9,B$2:$I9,4,FALSE))=TRUE,VLOOKUP(J9,'Grille tarifaire'!$B$2:$F$72,5,FALSE),"")),"",IF(ISNA(VLOOKUP(E9,B$2:$I9,4,FALSE))=TRUE,VLOOKUP(J9,'Grille tarifaire'!$B$2:$F$72,5,FALSE),"")))</f>
        <v/>
      </c>
      <c r="L9" s="11" t="str">
        <f>IF(D9="Non",VLOOKUP(E9,E$2:L9,8,FALSE),"Saisir code")</f>
        <v>Saisir code</v>
      </c>
      <c r="M9" s="73" t="str">
        <f>IF(L9="Saisir code","",IF(ISNA(IF(ISNA(VLOOKUP(G9,D$2:$I9,4,FALSE))=TRUE,VLOOKUP(L9,'Grille tarifaire'!$B$2:$F$72,5,FALSE),"")),"",IF(ISNA(VLOOKUP(G9,D$2:$I9,4,FALSE))=TRUE,VLOOKUP(L9,'Grille tarifaire'!$B$2:$F$72,5,FALSE),"")))</f>
        <v/>
      </c>
      <c r="N9" s="110">
        <f>VLOOKUP(E9,E$2:N9,10,FALSE)</f>
        <v>0</v>
      </c>
      <c r="O9" s="40">
        <f t="shared" si="1"/>
        <v>800</v>
      </c>
      <c r="P9" s="71" t="s">
        <v>170</v>
      </c>
      <c r="Q9" s="8">
        <f>IF(COUNTBLANK(E9)=0,COUNTIF(E$2:E9,E9),"")</f>
        <v>4</v>
      </c>
      <c r="R9" s="72" t="str">
        <f t="shared" si="0"/>
        <v>5</v>
      </c>
    </row>
    <row r="10" spans="1:19" s="2" customFormat="1" ht="15" customHeight="1" x14ac:dyDescent="0.2">
      <c r="A10" s="66">
        <v>45580</v>
      </c>
      <c r="B10" s="83" t="s">
        <v>27</v>
      </c>
      <c r="C10" s="84" t="s">
        <v>28</v>
      </c>
      <c r="D10" s="80" t="s">
        <v>30</v>
      </c>
      <c r="E10" s="81" t="str" cm="1">
        <f t="array" ref="E10">IF(COUNTBLANK(B10)=1,"",IF(D10="Oui",MID(B10,1,1)&amp;MID(C10,1,1)&amp;"-"&amp;YEAR(A10)&amp;"-"&amp;MONTH(A10)&amp;"-"&amp;TEXT(ROW(A9),"0000"),IF(D10="Non",_xlfn.XLOOKUP(B10&amp;C10,B$1:B11&amp;C$1:C11,E$1:E11," "))))</f>
        <v>JC-2024-10-0002</v>
      </c>
      <c r="F10" s="30" t="str">
        <f>IF(D10="Non",VLOOKUP(E10,E$2:H10,2,FALSE),"Saisir code")</f>
        <v>Epil F Jambes Entières</v>
      </c>
      <c r="G10" s="74">
        <f>IF(ISNA(IF(ISNA(VLOOKUP(E10,B$2:$G11,4,FALSE))=TRUE,VLOOKUP(F10,'Grille tarifaire'!$B$2:$F$72,5,FALSE),"")),"",IF(ISNA(VLOOKUP(E10,B$2:$G11,4,FALSE))=TRUE,VLOOKUP(F10,'Grille tarifaire'!$B$2:$F$72,5,FALSE),""))</f>
        <v>800</v>
      </c>
      <c r="H10" s="70" t="str">
        <f>IF(D10="Non",VLOOKUP(E10,E$2:H10,4,FALSE),"Saisir code")</f>
        <v>Saisir code</v>
      </c>
      <c r="I10" s="31" t="str">
        <f>IF(H10="Saisir code","",IF(ISNA(IF(ISNA(VLOOKUP(E10,D$2:$I10,6,FALSE))=TRUE,VLOOKUP(H10,'Grille tarifaire'!$B$2:$F$72,5,FALSE),"")),"",IF(ISNA(VLOOKUP(E10,D$2:$I10,6,FALSE))=TRUE,VLOOKUP(H10,'Grille tarifaire'!$B$2:$F$72,5,FALSE),"")))</f>
        <v/>
      </c>
      <c r="J10" s="11" t="str">
        <f>IF(D10="Non",VLOOKUP(E10,E$2:J10,6,FALSE),"Saisir code")</f>
        <v>Saisir code</v>
      </c>
      <c r="K10" s="73" t="str">
        <f>IF(J10="Saisir code","",IF(ISNA(IF(ISNA(VLOOKUP(E10,B$2:$I10,4,FALSE))=TRUE,VLOOKUP(J10,'Grille tarifaire'!$B$2:$F$72,5,FALSE),"")),"",IF(ISNA(VLOOKUP(E10,B$2:$I10,4,FALSE))=TRUE,VLOOKUP(J10,'Grille tarifaire'!$B$2:$F$72,5,FALSE),"")))</f>
        <v/>
      </c>
      <c r="L10" s="11" t="str">
        <f>IF(D10="Non",VLOOKUP(E10,E$2:L10,8,FALSE),"Saisir code")</f>
        <v>Saisir code</v>
      </c>
      <c r="M10" s="73" t="str">
        <f>IF(L10="Saisir code","",IF(ISNA(IF(ISNA(VLOOKUP(G10,D$2:$I10,4,FALSE))=TRUE,VLOOKUP(L10,'Grille tarifaire'!$B$2:$F$72,5,FALSE),"")),"",IF(ISNA(VLOOKUP(G10,D$2:$I10,4,FALSE))=TRUE,VLOOKUP(L10,'Grille tarifaire'!$B$2:$F$72,5,FALSE),"")))</f>
        <v/>
      </c>
      <c r="N10" s="110">
        <f>VLOOKUP(E10,E$2:N10,10,FALSE)</f>
        <v>0</v>
      </c>
      <c r="O10" s="40">
        <f t="shared" si="1"/>
        <v>800</v>
      </c>
      <c r="P10" s="71" t="s">
        <v>171</v>
      </c>
      <c r="Q10" s="8">
        <f>IF(COUNTBLANK(E10)=0,COUNTIF(E$2:E10,E10),"")</f>
        <v>5</v>
      </c>
      <c r="R10" s="72" t="str">
        <f>IF(ISTEXT(B10),(IF(F10="CS","1","5"))," ")</f>
        <v>5</v>
      </c>
    </row>
    <row r="11" spans="1:19" s="2" customFormat="1" ht="15" customHeight="1" x14ac:dyDescent="0.2">
      <c r="A11" s="66">
        <v>45579</v>
      </c>
      <c r="B11" s="83" t="s">
        <v>34</v>
      </c>
      <c r="C11" s="84" t="s">
        <v>26</v>
      </c>
      <c r="D11" s="80" t="s">
        <v>30</v>
      </c>
      <c r="E11" s="81" t="str" cm="1">
        <f t="array" ref="E11">IF(COUNTBLANK(B11)=1,"",IF(D11="Oui",MID(B11,1,1)&amp;MID(C11,1,1)&amp;"-"&amp;YEAR(A11)&amp;"-"&amp;MONTH(A11)&amp;"-"&amp;TEXT(ROW(A10),"0000"),IF(D11="Non",_xlfn.XLOOKUP(B11&amp;C11,B$1:B11&amp;C$1:C11,E$1:E11," "))))</f>
        <v>DJ-2024-10-0004</v>
      </c>
      <c r="F11" s="30" t="str">
        <f>IF(D11="Non",VLOOKUP(E11,E$2:H11,2,FALSE),"Saisir code")</f>
        <v>Epil H Torse</v>
      </c>
      <c r="G11" s="31">
        <f>IF(ISNA(IF(ISNA(VLOOKUP(E11,B$2:$G12,4,FALSE))=TRUE,VLOOKUP(F11,'Grille tarifaire'!$B$2:$F$72,5,FALSE),"")),"",IF(ISNA(VLOOKUP(E11,B$2:$G12,4,FALSE))=TRUE,VLOOKUP(F11,'Grille tarifaire'!$B$2:$F$72,5,FALSE),""))</f>
        <v>480</v>
      </c>
      <c r="H11" s="70" t="str">
        <f>IF(D11="Non",VLOOKUP(E11,E$2:H11,4,FALSE),"Saisir code")</f>
        <v>Epil H Ventre</v>
      </c>
      <c r="I11" s="31">
        <f>IF(H11="Saisir code","",IF(ISNA(IF(ISNA(VLOOKUP(E11,D$2:$I11,6,FALSE))=TRUE,VLOOKUP(H11,'Grille tarifaire'!$B$2:$F$72,5,FALSE),"")),"",IF(ISNA(VLOOKUP(E11,D$2:$I11,6,FALSE))=TRUE,VLOOKUP(H11,'Grille tarifaire'!$B$2:$F$72,5,FALSE),"")))</f>
        <v>480</v>
      </c>
      <c r="J11" s="11" t="str">
        <f>IF(D11="Non",VLOOKUP(E11,E$2:J11,6,FALSE),"Saisir code")</f>
        <v>Epil H Dos Complet</v>
      </c>
      <c r="K11" s="73">
        <f>IF(J11="Saisir code","",IF(ISNA(IF(ISNA(VLOOKUP(E11,B$2:$I11,4,FALSE))=TRUE,VLOOKUP(J11,'Grille tarifaire'!$B$2:$F$72,5,FALSE),"")),"",IF(ISNA(VLOOKUP(E11,B$2:$I11,4,FALSE))=TRUE,VLOOKUP(J11,'Grille tarifaire'!$B$2:$F$72,5,FALSE),"")))</f>
        <v>720</v>
      </c>
      <c r="L11" s="11" t="str">
        <f>IF(D11="Non",VLOOKUP(E11,E$2:L11,8,FALSE),"Saisir code")</f>
        <v>Saisir code</v>
      </c>
      <c r="M11" s="82" t="str">
        <f>IF(L11="Saisir code","",IF(ISNA(IF(ISNA(VLOOKUP(G11,D$2:$I11,4,FALSE))=TRUE,VLOOKUP(L11,'Grille tarifaire'!$B$2:$F$72,5,FALSE),"")),"",IF(ISNA(VLOOKUP(G11,D$2:$I11,4,FALSE))=TRUE,VLOOKUP(L11,'Grille tarifaire'!$B$2:$F$72,5,FALSE),"")))</f>
        <v/>
      </c>
      <c r="N11" s="110">
        <v>0.1</v>
      </c>
      <c r="O11" s="40">
        <f t="shared" si="1"/>
        <v>1512</v>
      </c>
      <c r="P11" s="71" t="s">
        <v>170</v>
      </c>
      <c r="Q11" s="8">
        <f>IF(COUNTBLANK(E11)=0,COUNTIF(E$2:E11,E11),"")</f>
        <v>3</v>
      </c>
      <c r="R11" s="72" t="str">
        <f>IF(ISTEXT(B11),(IF(F11="CS","1","5"))," ")</f>
        <v>5</v>
      </c>
    </row>
    <row r="12" spans="1:19" s="2" customFormat="1" ht="15" customHeight="1" x14ac:dyDescent="0.2">
      <c r="A12" s="7"/>
      <c r="G12" s="7"/>
      <c r="H12" s="7"/>
      <c r="I12" s="7"/>
      <c r="J12" s="7"/>
      <c r="K12" s="7"/>
      <c r="L12" s="7"/>
      <c r="M12" s="7"/>
      <c r="N12" s="7"/>
      <c r="O12" s="7"/>
    </row>
    <row r="13" spans="1:19" s="2" customFormat="1" ht="15" customHeight="1" x14ac:dyDescent="0.2">
      <c r="A13" s="7"/>
      <c r="G13" s="7"/>
      <c r="H13" s="7"/>
      <c r="I13" s="7"/>
      <c r="J13" s="7"/>
      <c r="K13" s="7"/>
      <c r="L13" s="7"/>
      <c r="M13" s="7"/>
      <c r="N13" s="7"/>
      <c r="O13" s="7"/>
    </row>
    <row r="14" spans="1:19" s="2" customFormat="1" ht="15" customHeight="1" x14ac:dyDescent="0.2">
      <c r="A14" s="7"/>
      <c r="G14" s="7"/>
      <c r="H14" s="7"/>
      <c r="I14" s="7"/>
      <c r="J14" s="7"/>
      <c r="K14" s="7"/>
      <c r="L14" s="7"/>
      <c r="M14" s="7"/>
      <c r="N14" s="7"/>
      <c r="O14" s="7"/>
    </row>
    <row r="15" spans="1:19" s="2" customFormat="1" ht="15" customHeight="1" x14ac:dyDescent="0.2">
      <c r="A15" s="7"/>
      <c r="G15" s="7"/>
      <c r="H15" s="7"/>
      <c r="I15" s="7"/>
      <c r="J15" s="7"/>
      <c r="K15" s="7"/>
      <c r="L15" s="7"/>
      <c r="M15" s="7"/>
      <c r="N15" s="7"/>
      <c r="O15" s="7"/>
    </row>
    <row r="16" spans="1:19" s="2" customFormat="1" ht="15" customHeight="1" x14ac:dyDescent="0.2">
      <c r="A16" s="7"/>
      <c r="G16" s="7"/>
      <c r="H16" s="7"/>
      <c r="I16" s="7"/>
      <c r="J16" s="7"/>
      <c r="K16" s="7"/>
      <c r="L16" s="7"/>
      <c r="M16" s="7"/>
      <c r="N16" s="7"/>
      <c r="O16" s="7"/>
    </row>
    <row r="17" spans="1:15" s="2" customFormat="1" ht="15" customHeight="1" x14ac:dyDescent="0.2">
      <c r="A17" s="7"/>
      <c r="G17" s="7"/>
      <c r="H17" s="7"/>
      <c r="I17" s="7"/>
      <c r="J17" s="7"/>
      <c r="K17" s="7"/>
      <c r="L17" s="7"/>
      <c r="M17" s="7"/>
      <c r="N17" s="7"/>
      <c r="O17" s="7"/>
    </row>
    <row r="18" spans="1:15" s="2" customFormat="1" ht="15" customHeight="1" x14ac:dyDescent="0.2">
      <c r="A18" s="7"/>
      <c r="G18" s="7"/>
      <c r="H18" s="7"/>
      <c r="I18" s="7"/>
      <c r="J18" s="7"/>
      <c r="K18" s="7"/>
      <c r="L18" s="7"/>
      <c r="M18" s="7"/>
      <c r="N18" s="7"/>
      <c r="O18" s="7"/>
    </row>
    <row r="19" spans="1:15" s="2" customFormat="1" ht="15" customHeight="1" x14ac:dyDescent="0.2">
      <c r="A19" s="7"/>
      <c r="G19" s="7"/>
      <c r="H19" s="7"/>
      <c r="I19" s="7"/>
      <c r="J19" s="7"/>
      <c r="K19" s="7"/>
      <c r="L19" s="7"/>
      <c r="M19" s="7"/>
      <c r="N19" s="7"/>
      <c r="O19" s="7"/>
    </row>
    <row r="20" spans="1:15" s="2" customFormat="1" ht="15" customHeight="1" x14ac:dyDescent="0.2">
      <c r="A20" s="7"/>
      <c r="G20" s="7"/>
      <c r="H20" s="7"/>
      <c r="I20" s="7"/>
      <c r="J20" s="7"/>
      <c r="K20" s="7"/>
      <c r="L20" s="7"/>
      <c r="M20" s="7"/>
      <c r="N20" s="7"/>
      <c r="O20" s="7"/>
    </row>
    <row r="21" spans="1:15" s="2" customFormat="1" ht="15" customHeight="1" x14ac:dyDescent="0.2">
      <c r="A21" s="7"/>
      <c r="G21" s="7"/>
      <c r="H21" s="7"/>
      <c r="I21" s="7"/>
      <c r="J21" s="7"/>
      <c r="K21" s="7"/>
      <c r="L21" s="7"/>
      <c r="M21" s="7"/>
      <c r="N21" s="7"/>
      <c r="O21" s="7"/>
    </row>
    <row r="22" spans="1:15" s="2" customFormat="1" ht="15" customHeight="1" x14ac:dyDescent="0.2">
      <c r="A22" s="7"/>
      <c r="G22" s="7"/>
      <c r="H22" s="7"/>
      <c r="I22" s="7"/>
      <c r="J22" s="7"/>
      <c r="K22" s="7"/>
      <c r="L22" s="7"/>
      <c r="M22" s="7"/>
      <c r="N22" s="7"/>
      <c r="O22" s="7"/>
    </row>
    <row r="23" spans="1:15" s="2" customFormat="1" ht="15" customHeight="1" x14ac:dyDescent="0.2">
      <c r="A23" s="7"/>
      <c r="G23" s="7"/>
      <c r="H23" s="7"/>
      <c r="I23" s="7"/>
      <c r="J23" s="7"/>
      <c r="K23" s="7"/>
      <c r="L23" s="7"/>
      <c r="M23" s="7"/>
      <c r="N23" s="7"/>
      <c r="O23" s="7"/>
    </row>
    <row r="24" spans="1:15" s="2" customFormat="1" ht="15" customHeight="1" x14ac:dyDescent="0.2">
      <c r="A24" s="7"/>
      <c r="G24" s="7"/>
      <c r="H24" s="7"/>
      <c r="I24" s="7"/>
      <c r="J24" s="7"/>
      <c r="K24" s="7"/>
      <c r="L24" s="7"/>
      <c r="M24" s="7"/>
      <c r="N24" s="7"/>
      <c r="O24" s="7"/>
    </row>
    <row r="25" spans="1:15" s="2" customFormat="1" ht="15" customHeight="1" x14ac:dyDescent="0.2">
      <c r="A25" s="7"/>
      <c r="G25" s="7"/>
      <c r="H25" s="7"/>
      <c r="I25" s="7"/>
      <c r="J25" s="7"/>
      <c r="K25" s="7"/>
      <c r="L25" s="7"/>
      <c r="M25" s="7"/>
      <c r="N25" s="7"/>
      <c r="O25" s="7"/>
    </row>
    <row r="26" spans="1:15" s="2" customFormat="1" ht="15" customHeight="1" x14ac:dyDescent="0.2">
      <c r="A26" s="7"/>
      <c r="G26" s="7"/>
      <c r="H26" s="7"/>
      <c r="I26" s="7"/>
      <c r="J26" s="7"/>
      <c r="K26" s="7"/>
      <c r="L26" s="7"/>
      <c r="M26" s="7"/>
      <c r="N26" s="7"/>
      <c r="O26" s="7"/>
    </row>
    <row r="27" spans="1:15" s="2" customFormat="1" ht="15" customHeight="1" x14ac:dyDescent="0.2">
      <c r="A27" s="7"/>
      <c r="G27" s="7"/>
      <c r="H27" s="7"/>
      <c r="I27" s="7"/>
      <c r="J27" s="7"/>
      <c r="K27" s="7"/>
      <c r="L27" s="7"/>
      <c r="M27" s="7"/>
      <c r="N27" s="7"/>
      <c r="O27" s="7"/>
    </row>
    <row r="28" spans="1:15" s="2" customFormat="1" ht="15" customHeight="1" x14ac:dyDescent="0.2">
      <c r="A28" s="7"/>
      <c r="G28" s="7"/>
      <c r="H28" s="7"/>
      <c r="I28" s="7"/>
      <c r="J28" s="7"/>
      <c r="K28" s="7"/>
      <c r="L28" s="7"/>
      <c r="M28" s="7"/>
      <c r="N28" s="7"/>
      <c r="O28" s="7"/>
    </row>
    <row r="29" spans="1:15" s="2" customFormat="1" ht="15" customHeight="1" x14ac:dyDescent="0.2">
      <c r="A29" s="7"/>
      <c r="G29" s="7"/>
      <c r="H29" s="7"/>
      <c r="I29" s="7"/>
      <c r="J29" s="7"/>
      <c r="K29" s="7"/>
      <c r="L29" s="7"/>
      <c r="M29" s="7"/>
      <c r="N29" s="7"/>
      <c r="O29" s="7"/>
    </row>
    <row r="30" spans="1:15" s="2" customFormat="1" ht="15" customHeight="1" x14ac:dyDescent="0.2">
      <c r="A30" s="7"/>
      <c r="G30" s="7"/>
      <c r="H30" s="7"/>
      <c r="I30" s="7"/>
      <c r="J30" s="7"/>
      <c r="K30" s="7"/>
      <c r="L30" s="7"/>
      <c r="M30" s="7"/>
      <c r="N30" s="7"/>
      <c r="O30" s="7"/>
    </row>
    <row r="31" spans="1:15" s="2" customFormat="1" ht="15" customHeight="1" x14ac:dyDescent="0.2">
      <c r="A31" s="7"/>
      <c r="G31" s="7"/>
      <c r="H31" s="7"/>
      <c r="I31" s="7"/>
      <c r="J31" s="7"/>
      <c r="K31" s="7"/>
      <c r="L31" s="7"/>
      <c r="M31" s="7"/>
      <c r="N31" s="7"/>
      <c r="O31" s="7"/>
    </row>
    <row r="32" spans="1:15" s="2" customFormat="1" ht="15" customHeight="1" x14ac:dyDescent="0.2">
      <c r="A32" s="7"/>
      <c r="G32" s="7"/>
      <c r="H32" s="7"/>
      <c r="I32" s="7"/>
      <c r="J32" s="7"/>
      <c r="K32" s="7"/>
      <c r="L32" s="7"/>
      <c r="M32" s="7"/>
      <c r="N32" s="7"/>
      <c r="O32" s="7"/>
    </row>
    <row r="33" spans="1:15" s="2" customFormat="1" ht="15" customHeight="1" x14ac:dyDescent="0.2">
      <c r="A33" s="7"/>
      <c r="G33" s="7"/>
      <c r="H33" s="7"/>
      <c r="I33" s="7"/>
      <c r="J33" s="7"/>
      <c r="K33" s="7"/>
      <c r="L33" s="7"/>
      <c r="M33" s="7"/>
      <c r="N33" s="7"/>
      <c r="O33" s="7"/>
    </row>
    <row r="34" spans="1:15" s="2" customFormat="1" ht="15" customHeight="1" x14ac:dyDescent="0.2">
      <c r="A34" s="7"/>
      <c r="G34" s="7"/>
      <c r="H34" s="7"/>
      <c r="I34" s="7"/>
      <c r="J34" s="7"/>
      <c r="K34" s="7"/>
      <c r="L34" s="7"/>
      <c r="M34" s="7"/>
      <c r="N34" s="7"/>
      <c r="O34" s="7"/>
    </row>
    <row r="35" spans="1:15" s="2" customFormat="1" ht="15" customHeight="1" x14ac:dyDescent="0.2">
      <c r="A35" s="7"/>
      <c r="G35" s="7"/>
      <c r="H35" s="7"/>
      <c r="I35" s="7"/>
      <c r="J35" s="7"/>
      <c r="K35" s="7"/>
      <c r="L35" s="7"/>
      <c r="M35" s="7"/>
      <c r="N35" s="7"/>
      <c r="O35" s="7"/>
    </row>
    <row r="36" spans="1:15" s="2" customFormat="1" ht="15" customHeight="1" x14ac:dyDescent="0.2">
      <c r="A36" s="7"/>
      <c r="G36" s="7"/>
      <c r="H36" s="7"/>
      <c r="I36" s="7"/>
      <c r="J36" s="7"/>
      <c r="K36" s="7"/>
      <c r="L36" s="7"/>
      <c r="M36" s="7"/>
      <c r="N36" s="7"/>
      <c r="O36" s="7"/>
    </row>
    <row r="37" spans="1:15" s="2" customFormat="1" ht="15" customHeight="1" x14ac:dyDescent="0.2">
      <c r="A37" s="7"/>
      <c r="G37" s="7"/>
      <c r="H37" s="7"/>
      <c r="I37" s="7"/>
      <c r="J37" s="7"/>
      <c r="K37" s="7"/>
      <c r="L37" s="7"/>
      <c r="M37" s="7"/>
      <c r="N37" s="7"/>
      <c r="O37" s="7"/>
    </row>
    <row r="38" spans="1:15" s="2" customFormat="1" ht="15" customHeight="1" x14ac:dyDescent="0.2">
      <c r="A38" s="7"/>
      <c r="G38" s="7"/>
      <c r="H38" s="7"/>
      <c r="I38" s="7"/>
      <c r="J38" s="7"/>
      <c r="K38" s="7"/>
      <c r="L38" s="7"/>
      <c r="M38" s="7"/>
      <c r="N38" s="7"/>
      <c r="O38" s="7"/>
    </row>
    <row r="39" spans="1:15" s="2" customFormat="1" ht="15" customHeight="1" x14ac:dyDescent="0.2">
      <c r="A39" s="7"/>
      <c r="G39" s="7"/>
      <c r="H39" s="7"/>
      <c r="I39" s="7"/>
      <c r="J39" s="7"/>
      <c r="K39" s="7"/>
      <c r="L39" s="7"/>
      <c r="M39" s="7"/>
      <c r="N39" s="7"/>
      <c r="O39" s="7"/>
    </row>
    <row r="40" spans="1:15" s="2" customFormat="1" ht="15" customHeight="1" x14ac:dyDescent="0.2">
      <c r="A40" s="7"/>
      <c r="G40" s="7"/>
      <c r="H40" s="7"/>
      <c r="I40" s="7"/>
      <c r="J40" s="7"/>
      <c r="K40" s="7"/>
      <c r="L40" s="7"/>
      <c r="M40" s="7"/>
      <c r="N40" s="7"/>
      <c r="O40" s="7"/>
    </row>
    <row r="41" spans="1:15" s="2" customFormat="1" ht="15" customHeight="1" x14ac:dyDescent="0.2">
      <c r="A41" s="7"/>
      <c r="G41" s="7"/>
      <c r="H41" s="7"/>
      <c r="I41" s="7"/>
      <c r="J41" s="7"/>
      <c r="K41" s="7"/>
      <c r="L41" s="7"/>
      <c r="M41" s="7"/>
      <c r="N41" s="7"/>
      <c r="O41" s="7"/>
    </row>
    <row r="42" spans="1:15" s="2" customFormat="1" ht="15" customHeight="1" x14ac:dyDescent="0.2">
      <c r="A42" s="7"/>
      <c r="G42" s="7"/>
      <c r="H42" s="7"/>
      <c r="I42" s="7"/>
      <c r="J42" s="7"/>
      <c r="K42" s="7"/>
      <c r="L42" s="7"/>
      <c r="M42" s="7"/>
      <c r="N42" s="7"/>
      <c r="O42" s="7"/>
    </row>
    <row r="43" spans="1:15" s="2" customFormat="1" ht="15" customHeight="1" x14ac:dyDescent="0.2">
      <c r="A43" s="7"/>
      <c r="G43" s="7"/>
      <c r="H43" s="7"/>
      <c r="I43" s="7"/>
      <c r="J43" s="7"/>
      <c r="K43" s="7"/>
      <c r="L43" s="7"/>
      <c r="M43" s="7"/>
      <c r="N43" s="7"/>
      <c r="O43" s="7"/>
    </row>
    <row r="44" spans="1:15" s="2" customFormat="1" ht="15" customHeight="1" x14ac:dyDescent="0.2">
      <c r="A44" s="7"/>
      <c r="G44" s="7"/>
      <c r="H44" s="7"/>
      <c r="I44" s="7"/>
      <c r="J44" s="7"/>
      <c r="K44" s="7"/>
      <c r="L44" s="7"/>
      <c r="M44" s="7"/>
      <c r="N44" s="7"/>
      <c r="O44" s="7"/>
    </row>
    <row r="45" spans="1:15" s="2" customFormat="1" ht="15" customHeight="1" x14ac:dyDescent="0.2">
      <c r="A45" s="7"/>
      <c r="G45" s="7"/>
      <c r="H45" s="7"/>
      <c r="I45" s="7"/>
      <c r="J45" s="7"/>
      <c r="K45" s="7"/>
      <c r="L45" s="7"/>
      <c r="M45" s="7"/>
      <c r="N45" s="7"/>
      <c r="O45" s="7"/>
    </row>
    <row r="46" spans="1:15" s="2" customFormat="1" ht="15" customHeight="1" x14ac:dyDescent="0.2">
      <c r="A46" s="7"/>
      <c r="G46" s="7"/>
      <c r="H46" s="7"/>
      <c r="I46" s="7"/>
      <c r="J46" s="7"/>
      <c r="K46" s="7"/>
      <c r="L46" s="7"/>
      <c r="M46" s="7"/>
      <c r="N46" s="7"/>
      <c r="O46" s="7"/>
    </row>
    <row r="47" spans="1:15" s="2" customFormat="1" ht="15" customHeight="1" x14ac:dyDescent="0.2">
      <c r="A47" s="7"/>
      <c r="G47" s="7"/>
      <c r="H47" s="7"/>
      <c r="I47" s="7"/>
      <c r="J47" s="7"/>
      <c r="K47" s="7"/>
      <c r="L47" s="7"/>
      <c r="M47" s="7"/>
      <c r="N47" s="7"/>
      <c r="O47" s="7"/>
    </row>
    <row r="48" spans="1:15" s="2" customFormat="1" ht="15" customHeight="1" x14ac:dyDescent="0.2">
      <c r="A48" s="7"/>
      <c r="G48" s="7"/>
      <c r="H48" s="7"/>
      <c r="I48" s="7"/>
      <c r="J48" s="7"/>
      <c r="K48" s="7"/>
      <c r="L48" s="7"/>
      <c r="M48" s="7"/>
      <c r="N48" s="7"/>
      <c r="O48" s="7"/>
    </row>
    <row r="49" spans="1:15" s="2" customFormat="1" ht="15" customHeight="1" x14ac:dyDescent="0.2">
      <c r="A49" s="7"/>
      <c r="G49" s="7"/>
      <c r="H49" s="7"/>
      <c r="I49" s="7"/>
      <c r="J49" s="7"/>
      <c r="K49" s="7"/>
      <c r="L49" s="7"/>
      <c r="M49" s="7"/>
      <c r="N49" s="7"/>
      <c r="O49" s="7"/>
    </row>
    <row r="50" spans="1:15" s="2" customFormat="1" ht="15" customHeight="1" x14ac:dyDescent="0.2">
      <c r="A50" s="7"/>
      <c r="G50" s="7"/>
      <c r="H50" s="7"/>
      <c r="I50" s="7"/>
      <c r="J50" s="7"/>
      <c r="K50" s="7"/>
      <c r="L50" s="7"/>
      <c r="M50" s="7"/>
      <c r="N50" s="7"/>
      <c r="O50" s="7"/>
    </row>
    <row r="51" spans="1:15" s="2" customFormat="1" ht="15" customHeight="1" x14ac:dyDescent="0.2">
      <c r="A51" s="7"/>
      <c r="G51" s="7"/>
      <c r="H51" s="7"/>
      <c r="I51" s="7"/>
      <c r="J51" s="7"/>
      <c r="K51" s="7"/>
      <c r="L51" s="7"/>
      <c r="M51" s="7"/>
      <c r="N51" s="7"/>
      <c r="O51" s="7"/>
    </row>
    <row r="52" spans="1:15" s="2" customFormat="1" ht="15" customHeight="1" x14ac:dyDescent="0.2">
      <c r="A52" s="7"/>
      <c r="G52" s="7"/>
      <c r="H52" s="7"/>
      <c r="I52" s="7"/>
      <c r="J52" s="7"/>
      <c r="K52" s="7"/>
      <c r="L52" s="7"/>
      <c r="M52" s="7"/>
      <c r="N52" s="7"/>
      <c r="O52" s="7"/>
    </row>
    <row r="53" spans="1:15" s="2" customFormat="1" ht="15" customHeight="1" x14ac:dyDescent="0.2">
      <c r="A53" s="7"/>
      <c r="G53" s="7"/>
      <c r="H53" s="7"/>
      <c r="I53" s="7"/>
      <c r="J53" s="7"/>
      <c r="K53" s="7"/>
      <c r="L53" s="7"/>
      <c r="M53" s="7"/>
      <c r="N53" s="7"/>
      <c r="O53" s="7"/>
    </row>
    <row r="54" spans="1:15" s="2" customFormat="1" ht="15" customHeight="1" x14ac:dyDescent="0.2">
      <c r="A54" s="7"/>
      <c r="G54" s="7"/>
      <c r="H54" s="7"/>
      <c r="I54" s="7"/>
      <c r="J54" s="7"/>
      <c r="K54" s="7"/>
      <c r="L54" s="7"/>
      <c r="M54" s="7"/>
      <c r="N54" s="7"/>
      <c r="O54" s="7"/>
    </row>
    <row r="55" spans="1:15" s="2" customFormat="1" ht="15" customHeight="1" x14ac:dyDescent="0.2">
      <c r="A55" s="7"/>
      <c r="G55" s="7"/>
      <c r="H55" s="7"/>
      <c r="I55" s="7"/>
      <c r="J55" s="7"/>
      <c r="K55" s="7"/>
      <c r="L55" s="7"/>
      <c r="M55" s="7"/>
      <c r="N55" s="7"/>
      <c r="O55" s="7"/>
    </row>
    <row r="56" spans="1:15" s="2" customFormat="1" ht="15" customHeight="1" x14ac:dyDescent="0.2">
      <c r="A56" s="7"/>
      <c r="G56" s="7"/>
      <c r="H56" s="7"/>
      <c r="I56" s="7"/>
      <c r="J56" s="7"/>
      <c r="K56" s="7"/>
      <c r="L56" s="7"/>
      <c r="M56" s="7"/>
      <c r="N56" s="7"/>
      <c r="O56" s="7"/>
    </row>
    <row r="57" spans="1:15" s="2" customFormat="1" ht="15" customHeight="1" x14ac:dyDescent="0.2">
      <c r="A57" s="7"/>
      <c r="G57" s="7"/>
      <c r="H57" s="7"/>
      <c r="I57" s="7"/>
      <c r="J57" s="7"/>
      <c r="K57" s="7"/>
      <c r="L57" s="7"/>
      <c r="M57" s="7"/>
      <c r="N57" s="7"/>
      <c r="O57" s="7"/>
    </row>
    <row r="58" spans="1:15" s="2" customFormat="1" ht="15" customHeight="1" x14ac:dyDescent="0.2">
      <c r="A58" s="7"/>
      <c r="G58" s="7"/>
      <c r="H58" s="7"/>
      <c r="I58" s="7"/>
      <c r="J58" s="7"/>
      <c r="K58" s="7"/>
      <c r="L58" s="7"/>
      <c r="M58" s="7"/>
      <c r="N58" s="7"/>
      <c r="O58" s="7"/>
    </row>
    <row r="59" spans="1:15" s="2" customFormat="1" ht="15" customHeight="1" x14ac:dyDescent="0.2">
      <c r="A59" s="7"/>
      <c r="G59" s="7"/>
      <c r="H59" s="7"/>
      <c r="I59" s="7"/>
      <c r="J59" s="7"/>
      <c r="K59" s="7"/>
      <c r="L59" s="7"/>
      <c r="M59" s="7"/>
      <c r="N59" s="7"/>
      <c r="O59" s="7"/>
    </row>
    <row r="60" spans="1:15" s="2" customFormat="1" ht="15" customHeight="1" x14ac:dyDescent="0.2">
      <c r="A60" s="7"/>
      <c r="G60" s="7"/>
      <c r="H60" s="7"/>
      <c r="I60" s="7"/>
      <c r="J60" s="7"/>
      <c r="K60" s="7"/>
      <c r="L60" s="7"/>
      <c r="M60" s="7"/>
      <c r="N60" s="7"/>
      <c r="O60" s="7"/>
    </row>
    <row r="61" spans="1:15" s="2" customFormat="1" ht="15" customHeight="1" x14ac:dyDescent="0.2">
      <c r="A61" s="7"/>
      <c r="G61" s="7"/>
      <c r="H61" s="7"/>
      <c r="I61" s="7"/>
      <c r="J61" s="7"/>
      <c r="K61" s="7"/>
      <c r="L61" s="7"/>
      <c r="M61" s="7"/>
      <c r="N61" s="7"/>
      <c r="O61" s="7"/>
    </row>
    <row r="62" spans="1:15" s="2" customFormat="1" ht="15" customHeight="1" x14ac:dyDescent="0.2">
      <c r="A62" s="7"/>
      <c r="G62" s="7"/>
      <c r="H62" s="7"/>
      <c r="I62" s="7"/>
      <c r="J62" s="7"/>
      <c r="K62" s="7"/>
      <c r="L62" s="7"/>
      <c r="M62" s="7"/>
      <c r="N62" s="7"/>
      <c r="O62" s="7"/>
    </row>
    <row r="63" spans="1:15" s="2" customFormat="1" ht="15" customHeight="1" x14ac:dyDescent="0.2">
      <c r="A63" s="7"/>
      <c r="G63" s="7"/>
      <c r="H63" s="7"/>
      <c r="I63" s="7"/>
      <c r="J63" s="7"/>
      <c r="K63" s="7"/>
      <c r="L63" s="7"/>
      <c r="M63" s="7"/>
      <c r="N63" s="7"/>
      <c r="O63" s="7"/>
    </row>
    <row r="64" spans="1:15" s="2" customFormat="1" ht="15" customHeight="1" x14ac:dyDescent="0.2">
      <c r="A64" s="7"/>
      <c r="G64" s="7"/>
      <c r="H64" s="7"/>
      <c r="I64" s="7"/>
      <c r="J64" s="7"/>
      <c r="K64" s="7"/>
      <c r="L64" s="7"/>
      <c r="M64" s="7"/>
      <c r="N64" s="7"/>
      <c r="O64" s="7"/>
    </row>
    <row r="65" spans="1:15" s="2" customFormat="1" ht="15" customHeight="1" x14ac:dyDescent="0.2">
      <c r="A65" s="7"/>
      <c r="G65" s="7"/>
      <c r="H65" s="7"/>
      <c r="I65" s="7"/>
      <c r="J65" s="7"/>
      <c r="K65" s="7"/>
      <c r="L65" s="7"/>
      <c r="M65" s="7"/>
      <c r="N65" s="7"/>
      <c r="O65" s="7"/>
    </row>
    <row r="66" spans="1:15" s="2" customFormat="1" ht="15" customHeight="1" x14ac:dyDescent="0.2">
      <c r="A66" s="7"/>
      <c r="G66" s="7"/>
      <c r="H66" s="7"/>
      <c r="I66" s="7"/>
      <c r="J66" s="7"/>
      <c r="K66" s="7"/>
      <c r="L66" s="7"/>
      <c r="M66" s="7"/>
      <c r="N66" s="7"/>
      <c r="O66" s="7"/>
    </row>
    <row r="67" spans="1:15" s="2" customFormat="1" ht="15" customHeight="1" x14ac:dyDescent="0.2">
      <c r="A67" s="7"/>
      <c r="G67" s="7"/>
      <c r="H67" s="7"/>
      <c r="I67" s="7"/>
      <c r="J67" s="7"/>
      <c r="K67" s="7"/>
      <c r="L67" s="7"/>
      <c r="M67" s="7"/>
      <c r="N67" s="7"/>
      <c r="O67" s="7"/>
    </row>
    <row r="68" spans="1:15" s="2" customFormat="1" ht="15" customHeight="1" x14ac:dyDescent="0.2">
      <c r="A68" s="7"/>
      <c r="G68" s="7"/>
      <c r="H68" s="7"/>
      <c r="I68" s="7"/>
      <c r="J68" s="7"/>
      <c r="K68" s="7"/>
      <c r="L68" s="7"/>
      <c r="M68" s="7"/>
      <c r="N68" s="7"/>
      <c r="O68" s="7"/>
    </row>
    <row r="69" spans="1:15" s="2" customFormat="1" ht="15" customHeight="1" x14ac:dyDescent="0.2">
      <c r="A69" s="7"/>
      <c r="G69" s="7"/>
      <c r="H69" s="7"/>
      <c r="I69" s="7"/>
      <c r="J69" s="7"/>
      <c r="K69" s="7"/>
      <c r="L69" s="7"/>
      <c r="M69" s="7"/>
      <c r="N69" s="7"/>
      <c r="O69" s="7"/>
    </row>
    <row r="70" spans="1:15" s="2" customFormat="1" ht="15" customHeight="1" x14ac:dyDescent="0.2">
      <c r="A70" s="7"/>
      <c r="G70" s="7"/>
      <c r="H70" s="7"/>
      <c r="I70" s="7"/>
      <c r="J70" s="7"/>
      <c r="K70" s="7"/>
      <c r="L70" s="7"/>
      <c r="M70" s="7"/>
      <c r="N70" s="7"/>
      <c r="O70" s="7"/>
    </row>
    <row r="71" spans="1:15" s="2" customFormat="1" ht="15" customHeight="1" x14ac:dyDescent="0.2">
      <c r="A71" s="7"/>
      <c r="G71" s="7"/>
      <c r="H71" s="7"/>
      <c r="I71" s="7"/>
      <c r="J71" s="7"/>
      <c r="K71" s="7"/>
      <c r="L71" s="7"/>
      <c r="M71" s="7"/>
      <c r="N71" s="7"/>
      <c r="O71" s="7"/>
    </row>
    <row r="72" spans="1:15" s="2" customFormat="1" ht="15" customHeight="1" x14ac:dyDescent="0.2">
      <c r="A72" s="7"/>
      <c r="G72" s="7"/>
      <c r="H72" s="7"/>
      <c r="I72" s="7"/>
      <c r="J72" s="7"/>
      <c r="K72" s="7"/>
      <c r="L72" s="7"/>
      <c r="M72" s="7"/>
      <c r="N72" s="7"/>
      <c r="O72" s="7"/>
    </row>
    <row r="73" spans="1:15" s="2" customFormat="1" ht="15" customHeight="1" x14ac:dyDescent="0.2">
      <c r="A73" s="7"/>
      <c r="G73" s="7"/>
      <c r="H73" s="7"/>
      <c r="I73" s="7"/>
      <c r="J73" s="7"/>
      <c r="K73" s="7"/>
      <c r="L73" s="7"/>
      <c r="M73" s="7"/>
      <c r="N73" s="7"/>
      <c r="O73" s="7"/>
    </row>
    <row r="74" spans="1:15" s="2" customFormat="1" ht="15" customHeight="1" x14ac:dyDescent="0.2">
      <c r="A74" s="7"/>
      <c r="G74" s="7"/>
      <c r="H74" s="7"/>
      <c r="I74" s="7"/>
      <c r="J74" s="7"/>
      <c r="K74" s="7"/>
      <c r="L74" s="7"/>
      <c r="M74" s="7"/>
      <c r="N74" s="7"/>
      <c r="O74" s="7"/>
    </row>
    <row r="75" spans="1:15" s="2" customFormat="1" ht="15" customHeight="1" x14ac:dyDescent="0.2">
      <c r="A75" s="7"/>
      <c r="G75" s="7"/>
      <c r="H75" s="7"/>
      <c r="I75" s="7"/>
      <c r="J75" s="7"/>
      <c r="K75" s="7"/>
      <c r="L75" s="7"/>
      <c r="M75" s="7"/>
      <c r="N75" s="7"/>
      <c r="O75" s="7"/>
    </row>
    <row r="76" spans="1:15" s="2" customFormat="1" ht="15" customHeight="1" x14ac:dyDescent="0.2">
      <c r="A76" s="7"/>
      <c r="G76" s="7"/>
      <c r="H76" s="7"/>
      <c r="I76" s="7"/>
      <c r="J76" s="7"/>
      <c r="K76" s="7"/>
      <c r="L76" s="7"/>
      <c r="M76" s="7"/>
      <c r="N76" s="7"/>
      <c r="O76" s="7"/>
    </row>
    <row r="77" spans="1:15" s="2" customFormat="1" ht="15" customHeight="1" x14ac:dyDescent="0.2">
      <c r="A77" s="7"/>
      <c r="G77" s="7"/>
      <c r="H77" s="7"/>
      <c r="I77" s="7"/>
      <c r="J77" s="7"/>
      <c r="K77" s="7"/>
      <c r="L77" s="7"/>
      <c r="M77" s="7"/>
      <c r="N77" s="7"/>
      <c r="O77" s="7"/>
    </row>
    <row r="78" spans="1:15" s="2" customFormat="1" ht="15" customHeight="1" x14ac:dyDescent="0.2">
      <c r="A78" s="7"/>
      <c r="G78" s="7"/>
      <c r="H78" s="7"/>
      <c r="I78" s="7"/>
      <c r="J78" s="7"/>
      <c r="K78" s="7"/>
      <c r="L78" s="7"/>
      <c r="M78" s="7"/>
      <c r="N78" s="7"/>
      <c r="O78" s="7"/>
    </row>
    <row r="79" spans="1:15" s="2" customFormat="1" ht="15" customHeight="1" x14ac:dyDescent="0.2">
      <c r="A79" s="7"/>
      <c r="G79" s="7"/>
      <c r="H79" s="7"/>
      <c r="I79" s="7"/>
      <c r="J79" s="7"/>
      <c r="K79" s="7"/>
      <c r="L79" s="7"/>
      <c r="M79" s="7"/>
      <c r="N79" s="7"/>
      <c r="O79" s="7"/>
    </row>
    <row r="80" spans="1:15" s="2" customFormat="1" ht="15" customHeight="1" x14ac:dyDescent="0.2">
      <c r="A80" s="7"/>
      <c r="G80" s="7"/>
      <c r="H80" s="7"/>
      <c r="I80" s="7"/>
      <c r="J80" s="7"/>
      <c r="K80" s="7"/>
      <c r="L80" s="7"/>
      <c r="M80" s="7"/>
      <c r="N80" s="7"/>
      <c r="O80" s="7"/>
    </row>
    <row r="81" spans="1:15" s="2" customFormat="1" ht="15" customHeight="1" x14ac:dyDescent="0.2">
      <c r="A81" s="7"/>
      <c r="G81" s="7"/>
      <c r="H81" s="7"/>
      <c r="I81" s="7"/>
      <c r="J81" s="7"/>
      <c r="K81" s="7"/>
      <c r="L81" s="7"/>
      <c r="M81" s="7"/>
      <c r="N81" s="7"/>
      <c r="O81" s="7"/>
    </row>
    <row r="82" spans="1:15" s="2" customFormat="1" ht="15" customHeight="1" x14ac:dyDescent="0.2">
      <c r="A82" s="7"/>
      <c r="G82" s="7"/>
      <c r="H82" s="7"/>
      <c r="I82" s="7"/>
      <c r="J82" s="7"/>
      <c r="K82" s="7"/>
      <c r="L82" s="7"/>
      <c r="M82" s="7"/>
      <c r="N82" s="7"/>
      <c r="O82" s="7"/>
    </row>
    <row r="83" spans="1:15" s="2" customFormat="1" ht="15" customHeight="1" x14ac:dyDescent="0.2">
      <c r="A83" s="7"/>
      <c r="G83" s="7"/>
      <c r="H83" s="7"/>
      <c r="I83" s="7"/>
      <c r="J83" s="7"/>
      <c r="K83" s="7"/>
      <c r="L83" s="7"/>
      <c r="M83" s="7"/>
      <c r="N83" s="7"/>
      <c r="O83" s="7"/>
    </row>
    <row r="84" spans="1:15" s="2" customFormat="1" ht="15" customHeight="1" x14ac:dyDescent="0.2">
      <c r="A84" s="7"/>
      <c r="G84" s="7"/>
      <c r="H84" s="7"/>
      <c r="I84" s="7"/>
      <c r="J84" s="7"/>
      <c r="K84" s="7"/>
      <c r="L84" s="7"/>
      <c r="M84" s="7"/>
      <c r="N84" s="7"/>
      <c r="O84" s="7"/>
    </row>
    <row r="85" spans="1:15" s="2" customFormat="1" ht="15" customHeight="1" x14ac:dyDescent="0.2">
      <c r="A85" s="7"/>
      <c r="G85" s="7"/>
      <c r="H85" s="7"/>
      <c r="I85" s="7"/>
      <c r="J85" s="7"/>
      <c r="K85" s="7"/>
      <c r="L85" s="7"/>
      <c r="M85" s="7"/>
      <c r="N85" s="7"/>
      <c r="O85" s="7"/>
    </row>
    <row r="86" spans="1:15" s="2" customFormat="1" ht="15" customHeight="1" x14ac:dyDescent="0.2">
      <c r="A86" s="7"/>
      <c r="G86" s="7"/>
      <c r="H86" s="7"/>
      <c r="I86" s="7"/>
      <c r="J86" s="7"/>
      <c r="K86" s="7"/>
      <c r="L86" s="7"/>
      <c r="M86" s="7"/>
      <c r="N86" s="7"/>
      <c r="O86" s="7"/>
    </row>
    <row r="87" spans="1:15" s="2" customFormat="1" ht="15" customHeight="1" x14ac:dyDescent="0.2">
      <c r="A87" s="7"/>
      <c r="G87" s="7"/>
      <c r="H87" s="7"/>
      <c r="I87" s="7"/>
      <c r="J87" s="7"/>
      <c r="K87" s="7"/>
      <c r="L87" s="7"/>
      <c r="M87" s="7"/>
      <c r="N87" s="7"/>
      <c r="O87" s="7"/>
    </row>
    <row r="88" spans="1:15" s="2" customFormat="1" ht="15" customHeight="1" x14ac:dyDescent="0.2">
      <c r="A88" s="7"/>
      <c r="G88" s="7"/>
      <c r="H88" s="7"/>
      <c r="I88" s="7"/>
      <c r="J88" s="7"/>
      <c r="K88" s="7"/>
      <c r="L88" s="7"/>
      <c r="M88" s="7"/>
      <c r="N88" s="7"/>
      <c r="O88" s="7"/>
    </row>
    <row r="89" spans="1:15" s="2" customFormat="1" ht="15" customHeight="1" x14ac:dyDescent="0.2">
      <c r="A89" s="7"/>
      <c r="G89" s="7"/>
      <c r="H89" s="7"/>
      <c r="I89" s="7"/>
      <c r="J89" s="7"/>
      <c r="K89" s="7"/>
      <c r="L89" s="7"/>
      <c r="M89" s="7"/>
      <c r="N89" s="7"/>
      <c r="O89" s="7"/>
    </row>
    <row r="90" spans="1:15" s="2" customFormat="1" ht="15" customHeight="1" x14ac:dyDescent="0.2">
      <c r="A90" s="7"/>
      <c r="G90" s="7"/>
      <c r="H90" s="7"/>
      <c r="I90" s="7"/>
      <c r="J90" s="7"/>
      <c r="K90" s="7"/>
      <c r="L90" s="7"/>
      <c r="M90" s="7"/>
      <c r="N90" s="7"/>
      <c r="O90" s="7"/>
    </row>
    <row r="91" spans="1:15" s="2" customFormat="1" ht="15" customHeight="1" x14ac:dyDescent="0.2">
      <c r="A91" s="7"/>
      <c r="G91" s="7"/>
      <c r="H91" s="7"/>
      <c r="I91" s="7"/>
      <c r="J91" s="7"/>
      <c r="K91" s="7"/>
      <c r="L91" s="7"/>
      <c r="M91" s="7"/>
      <c r="N91" s="7"/>
      <c r="O91" s="7"/>
    </row>
    <row r="92" spans="1:15" s="2" customFormat="1" ht="15" customHeight="1" x14ac:dyDescent="0.2">
      <c r="A92" s="7"/>
      <c r="G92" s="7"/>
      <c r="H92" s="7"/>
      <c r="I92" s="7"/>
      <c r="J92" s="7"/>
      <c r="K92" s="7"/>
      <c r="L92" s="7"/>
      <c r="M92" s="7"/>
      <c r="N92" s="7"/>
      <c r="O92" s="7"/>
    </row>
    <row r="93" spans="1:15" s="2" customFormat="1" ht="15" customHeight="1" x14ac:dyDescent="0.2">
      <c r="A93" s="7"/>
      <c r="G93" s="7"/>
      <c r="H93" s="7"/>
      <c r="I93" s="7"/>
      <c r="J93" s="7"/>
      <c r="K93" s="7"/>
      <c r="L93" s="7"/>
      <c r="M93" s="7"/>
      <c r="N93" s="7"/>
      <c r="O93" s="7"/>
    </row>
    <row r="94" spans="1:15" s="2" customFormat="1" ht="15" customHeight="1" x14ac:dyDescent="0.2">
      <c r="A94" s="7"/>
      <c r="G94" s="7"/>
      <c r="H94" s="7"/>
      <c r="I94" s="7"/>
      <c r="J94" s="7"/>
      <c r="K94" s="7"/>
      <c r="L94" s="7"/>
      <c r="M94" s="7"/>
      <c r="N94" s="7"/>
      <c r="O94" s="7"/>
    </row>
    <row r="95" spans="1:15" s="2" customFormat="1" ht="15" customHeight="1" x14ac:dyDescent="0.2">
      <c r="A95" s="7"/>
      <c r="G95" s="7"/>
      <c r="H95" s="7"/>
      <c r="I95" s="7"/>
      <c r="J95" s="7"/>
      <c r="K95" s="7"/>
      <c r="L95" s="7"/>
      <c r="M95" s="7"/>
      <c r="N95" s="7"/>
      <c r="O95" s="7"/>
    </row>
    <row r="96" spans="1:15" s="2" customFormat="1" ht="15" customHeight="1" x14ac:dyDescent="0.2">
      <c r="A96" s="7"/>
      <c r="G96" s="7"/>
      <c r="H96" s="7"/>
      <c r="I96" s="7"/>
      <c r="J96" s="7"/>
      <c r="K96" s="7"/>
      <c r="L96" s="7"/>
      <c r="M96" s="7"/>
      <c r="N96" s="7"/>
      <c r="O96" s="7"/>
    </row>
    <row r="97" spans="1:15" s="2" customFormat="1" ht="15" customHeight="1" x14ac:dyDescent="0.2">
      <c r="A97" s="7"/>
      <c r="G97" s="7"/>
      <c r="H97" s="7"/>
      <c r="I97" s="7"/>
      <c r="J97" s="7"/>
      <c r="K97" s="7"/>
      <c r="L97" s="7"/>
      <c r="M97" s="7"/>
      <c r="N97" s="7"/>
      <c r="O97" s="7"/>
    </row>
    <row r="98" spans="1:15" s="2" customFormat="1" ht="15" customHeight="1" x14ac:dyDescent="0.2">
      <c r="A98" s="7"/>
      <c r="G98" s="7"/>
      <c r="H98" s="7"/>
      <c r="I98" s="7"/>
      <c r="J98" s="7"/>
      <c r="K98" s="7"/>
      <c r="L98" s="7"/>
      <c r="M98" s="7"/>
      <c r="N98" s="7"/>
      <c r="O98" s="7"/>
    </row>
    <row r="99" spans="1:15" s="2" customFormat="1" ht="15" customHeight="1" x14ac:dyDescent="0.2">
      <c r="A99" s="7"/>
      <c r="G99" s="7"/>
      <c r="H99" s="7"/>
      <c r="I99" s="7"/>
      <c r="J99" s="7"/>
      <c r="K99" s="7"/>
      <c r="L99" s="7"/>
      <c r="M99" s="7"/>
      <c r="N99" s="7"/>
      <c r="O99" s="7"/>
    </row>
    <row r="100" spans="1:15" s="2" customFormat="1" ht="15" customHeight="1" x14ac:dyDescent="0.2">
      <c r="A100" s="7"/>
      <c r="G100" s="7"/>
      <c r="H100" s="7"/>
      <c r="I100" s="7"/>
      <c r="J100" s="7"/>
      <c r="K100" s="7"/>
      <c r="L100" s="7"/>
      <c r="M100" s="7"/>
      <c r="N100" s="7"/>
      <c r="O100" s="7"/>
    </row>
    <row r="101" spans="1:15" s="2" customFormat="1" ht="15" customHeight="1" x14ac:dyDescent="0.2">
      <c r="A101" s="7"/>
      <c r="G101" s="7"/>
      <c r="H101" s="7"/>
      <c r="I101" s="7"/>
      <c r="J101" s="7"/>
      <c r="K101" s="7"/>
      <c r="L101" s="7"/>
      <c r="M101" s="7"/>
      <c r="N101" s="7"/>
      <c r="O101" s="7"/>
    </row>
    <row r="102" spans="1:15" s="2" customFormat="1" ht="15" customHeight="1" x14ac:dyDescent="0.2">
      <c r="A102" s="7"/>
      <c r="G102" s="7"/>
      <c r="H102" s="7"/>
      <c r="I102" s="7"/>
      <c r="J102" s="7"/>
      <c r="K102" s="7"/>
      <c r="L102" s="7"/>
      <c r="M102" s="7"/>
      <c r="N102" s="7"/>
      <c r="O102" s="7"/>
    </row>
    <row r="103" spans="1:15" s="2" customFormat="1" ht="15" customHeight="1" x14ac:dyDescent="0.2">
      <c r="A103" s="7"/>
      <c r="G103" s="7"/>
      <c r="H103" s="7"/>
      <c r="I103" s="7"/>
      <c r="J103" s="7"/>
      <c r="K103" s="7"/>
      <c r="L103" s="7"/>
      <c r="M103" s="7"/>
      <c r="N103" s="7"/>
      <c r="O103" s="7"/>
    </row>
    <row r="104" spans="1:15" s="2" customFormat="1" ht="15" customHeight="1" x14ac:dyDescent="0.2">
      <c r="A104" s="7"/>
      <c r="G104" s="7"/>
      <c r="H104" s="7"/>
      <c r="I104" s="7"/>
      <c r="J104" s="7"/>
      <c r="K104" s="7"/>
      <c r="L104" s="7"/>
      <c r="M104" s="7"/>
      <c r="N104" s="7"/>
      <c r="O104" s="7"/>
    </row>
    <row r="105" spans="1:15" s="2" customFormat="1" ht="15" customHeight="1" x14ac:dyDescent="0.2">
      <c r="A105" s="7"/>
      <c r="G105" s="7"/>
      <c r="H105" s="7"/>
      <c r="I105" s="7"/>
      <c r="J105" s="7"/>
      <c r="K105" s="7"/>
      <c r="L105" s="7"/>
      <c r="M105" s="7"/>
      <c r="N105" s="7"/>
      <c r="O105" s="7"/>
    </row>
    <row r="106" spans="1:15" s="2" customFormat="1" ht="15" customHeight="1" x14ac:dyDescent="0.2">
      <c r="A106" s="7"/>
      <c r="G106" s="7"/>
      <c r="H106" s="7"/>
      <c r="I106" s="7"/>
      <c r="J106" s="7"/>
      <c r="K106" s="7"/>
      <c r="L106" s="7"/>
      <c r="M106" s="7"/>
      <c r="N106" s="7"/>
      <c r="O106" s="7"/>
    </row>
    <row r="107" spans="1:15" s="2" customFormat="1" ht="15" customHeight="1" x14ac:dyDescent="0.2">
      <c r="A107" s="7"/>
      <c r="G107" s="7"/>
      <c r="H107" s="7"/>
      <c r="I107" s="7"/>
      <c r="J107" s="7"/>
      <c r="K107" s="7"/>
      <c r="L107" s="7"/>
      <c r="M107" s="7"/>
      <c r="N107" s="7"/>
      <c r="O107" s="7"/>
    </row>
    <row r="108" spans="1:15" s="2" customFormat="1" ht="15" customHeight="1" x14ac:dyDescent="0.2">
      <c r="A108" s="7"/>
      <c r="G108" s="7"/>
      <c r="H108" s="7"/>
      <c r="I108" s="7"/>
      <c r="J108" s="7"/>
      <c r="K108" s="7"/>
      <c r="L108" s="7"/>
      <c r="M108" s="7"/>
      <c r="N108" s="7"/>
      <c r="O108" s="7"/>
    </row>
    <row r="109" spans="1:15" s="2" customFormat="1" ht="15" customHeight="1" x14ac:dyDescent="0.2">
      <c r="A109" s="7"/>
      <c r="G109" s="7"/>
      <c r="H109" s="7"/>
      <c r="I109" s="7"/>
      <c r="J109" s="7"/>
      <c r="K109" s="7"/>
      <c r="L109" s="7"/>
      <c r="M109" s="7"/>
      <c r="N109" s="7"/>
      <c r="O109" s="7"/>
    </row>
    <row r="110" spans="1:15" s="2" customFormat="1" ht="15" customHeight="1" x14ac:dyDescent="0.2">
      <c r="A110" s="7"/>
      <c r="G110" s="7"/>
      <c r="H110" s="7"/>
      <c r="I110" s="7"/>
      <c r="J110" s="7"/>
      <c r="K110" s="7"/>
      <c r="L110" s="7"/>
      <c r="M110" s="7"/>
      <c r="N110" s="7"/>
      <c r="O110" s="7"/>
    </row>
    <row r="111" spans="1:15" s="2" customFormat="1" ht="15" customHeight="1" x14ac:dyDescent="0.2">
      <c r="A111" s="7"/>
      <c r="G111" s="7"/>
      <c r="H111" s="7"/>
      <c r="I111" s="7"/>
      <c r="J111" s="7"/>
      <c r="K111" s="7"/>
      <c r="L111" s="7"/>
      <c r="M111" s="7"/>
      <c r="N111" s="7"/>
      <c r="O111" s="7"/>
    </row>
    <row r="112" spans="1:15" s="2" customFormat="1" ht="15" customHeight="1" x14ac:dyDescent="0.2">
      <c r="A112" s="7"/>
      <c r="G112" s="7"/>
      <c r="H112" s="7"/>
      <c r="I112" s="7"/>
      <c r="J112" s="7"/>
      <c r="K112" s="7"/>
      <c r="L112" s="7"/>
      <c r="M112" s="7"/>
      <c r="N112" s="7"/>
      <c r="O112" s="7"/>
    </row>
    <row r="113" spans="1:15" s="2" customFormat="1" ht="15" customHeight="1" x14ac:dyDescent="0.2">
      <c r="A113" s="7"/>
      <c r="G113" s="7"/>
      <c r="H113" s="7"/>
      <c r="I113" s="7"/>
      <c r="J113" s="7"/>
      <c r="K113" s="7"/>
      <c r="L113" s="7"/>
      <c r="M113" s="7"/>
      <c r="N113" s="7"/>
      <c r="O113" s="7"/>
    </row>
    <row r="114" spans="1:15" s="2" customFormat="1" ht="15" customHeight="1" x14ac:dyDescent="0.2">
      <c r="A114" s="7"/>
      <c r="G114" s="7"/>
      <c r="H114" s="7"/>
      <c r="I114" s="7"/>
      <c r="J114" s="7"/>
      <c r="K114" s="7"/>
      <c r="L114" s="7"/>
      <c r="M114" s="7"/>
      <c r="N114" s="7"/>
      <c r="O114" s="7"/>
    </row>
    <row r="115" spans="1:15" s="2" customFormat="1" ht="15" customHeight="1" x14ac:dyDescent="0.2">
      <c r="A115" s="7"/>
      <c r="G115" s="7"/>
      <c r="H115" s="7"/>
      <c r="I115" s="7"/>
      <c r="J115" s="7"/>
      <c r="K115" s="7"/>
      <c r="L115" s="7"/>
      <c r="M115" s="7"/>
      <c r="N115" s="7"/>
      <c r="O115" s="7"/>
    </row>
    <row r="116" spans="1:15" s="2" customFormat="1" ht="15" customHeight="1" x14ac:dyDescent="0.2">
      <c r="A116" s="7"/>
      <c r="G116" s="7"/>
      <c r="H116" s="7"/>
      <c r="I116" s="7"/>
      <c r="J116" s="7"/>
      <c r="K116" s="7"/>
      <c r="L116" s="7"/>
      <c r="M116" s="7"/>
      <c r="N116" s="7"/>
      <c r="O116" s="7"/>
    </row>
    <row r="117" spans="1:15" s="2" customFormat="1" ht="15" customHeight="1" x14ac:dyDescent="0.2">
      <c r="A117" s="7"/>
      <c r="G117" s="7"/>
      <c r="H117" s="7"/>
      <c r="I117" s="7"/>
      <c r="J117" s="7"/>
      <c r="K117" s="7"/>
      <c r="L117" s="7"/>
      <c r="M117" s="7"/>
      <c r="N117" s="7"/>
      <c r="O117" s="7"/>
    </row>
    <row r="118" spans="1:15" s="2" customFormat="1" ht="15" customHeight="1" x14ac:dyDescent="0.2">
      <c r="A118" s="7"/>
      <c r="G118" s="7"/>
      <c r="H118" s="7"/>
      <c r="I118" s="7"/>
      <c r="J118" s="7"/>
      <c r="K118" s="7"/>
      <c r="L118" s="7"/>
      <c r="M118" s="7"/>
      <c r="N118" s="7"/>
      <c r="O118" s="7"/>
    </row>
    <row r="119" spans="1:15" s="2" customFormat="1" ht="15" customHeight="1" x14ac:dyDescent="0.2">
      <c r="A119" s="7"/>
      <c r="G119" s="7"/>
      <c r="H119" s="7"/>
      <c r="I119" s="7"/>
      <c r="J119" s="7"/>
      <c r="K119" s="7"/>
      <c r="L119" s="7"/>
      <c r="M119" s="7"/>
      <c r="N119" s="7"/>
      <c r="O119" s="7"/>
    </row>
    <row r="120" spans="1:15" s="2" customFormat="1" ht="15" customHeight="1" x14ac:dyDescent="0.2">
      <c r="A120" s="7"/>
      <c r="G120" s="7"/>
      <c r="H120" s="7"/>
      <c r="I120" s="7"/>
      <c r="J120" s="7"/>
      <c r="K120" s="7"/>
      <c r="L120" s="7"/>
      <c r="M120" s="7"/>
      <c r="N120" s="7"/>
      <c r="O120" s="7"/>
    </row>
    <row r="121" spans="1:15" s="2" customFormat="1" ht="15" customHeight="1" x14ac:dyDescent="0.2">
      <c r="A121" s="7"/>
      <c r="G121" s="7"/>
      <c r="H121" s="7"/>
      <c r="I121" s="7"/>
      <c r="J121" s="7"/>
      <c r="K121" s="7"/>
      <c r="L121" s="7"/>
      <c r="M121" s="7"/>
      <c r="N121" s="7"/>
      <c r="O121" s="7"/>
    </row>
    <row r="122" spans="1:15" s="2" customFormat="1" ht="15" customHeight="1" x14ac:dyDescent="0.2">
      <c r="A122" s="7"/>
      <c r="G122" s="7"/>
      <c r="H122" s="7"/>
      <c r="I122" s="7"/>
      <c r="J122" s="7"/>
      <c r="K122" s="7"/>
      <c r="L122" s="7"/>
      <c r="M122" s="7"/>
      <c r="N122" s="7"/>
      <c r="O122" s="7"/>
    </row>
    <row r="123" spans="1:15" s="2" customFormat="1" ht="15" customHeight="1" x14ac:dyDescent="0.2">
      <c r="A123" s="7"/>
      <c r="G123" s="7"/>
      <c r="H123" s="7"/>
      <c r="I123" s="7"/>
      <c r="J123" s="7"/>
      <c r="K123" s="7"/>
      <c r="L123" s="7"/>
      <c r="M123" s="7"/>
      <c r="N123" s="7"/>
      <c r="O123" s="7"/>
    </row>
    <row r="124" spans="1:15" s="2" customFormat="1" ht="15" customHeight="1" x14ac:dyDescent="0.2">
      <c r="A124" s="7"/>
      <c r="G124" s="7"/>
      <c r="H124" s="7"/>
      <c r="I124" s="7"/>
      <c r="J124" s="7"/>
      <c r="K124" s="7"/>
      <c r="L124" s="7"/>
      <c r="M124" s="7"/>
      <c r="N124" s="7"/>
      <c r="O124" s="7"/>
    </row>
    <row r="125" spans="1:15" s="2" customFormat="1" ht="15" customHeight="1" x14ac:dyDescent="0.2">
      <c r="A125" s="7"/>
      <c r="G125" s="7"/>
      <c r="H125" s="7"/>
      <c r="I125" s="7"/>
      <c r="J125" s="7"/>
      <c r="K125" s="7"/>
      <c r="L125" s="7"/>
      <c r="M125" s="7"/>
      <c r="N125" s="7"/>
      <c r="O125" s="7"/>
    </row>
    <row r="126" spans="1:15" s="2" customFormat="1" ht="15" customHeight="1" x14ac:dyDescent="0.2">
      <c r="A126" s="7"/>
      <c r="G126" s="7"/>
      <c r="H126" s="7"/>
      <c r="I126" s="7"/>
      <c r="J126" s="7"/>
      <c r="K126" s="7"/>
      <c r="L126" s="7"/>
      <c r="M126" s="7"/>
      <c r="N126" s="7"/>
      <c r="O126" s="7"/>
    </row>
    <row r="127" spans="1:15" s="2" customFormat="1" ht="15" customHeight="1" x14ac:dyDescent="0.2">
      <c r="A127" s="7"/>
      <c r="G127" s="7"/>
      <c r="H127" s="7"/>
      <c r="I127" s="7"/>
      <c r="J127" s="7"/>
      <c r="K127" s="7"/>
      <c r="L127" s="7"/>
      <c r="M127" s="7"/>
      <c r="N127" s="7"/>
      <c r="O127" s="7"/>
    </row>
    <row r="128" spans="1:15" s="2" customFormat="1" ht="15" customHeight="1" x14ac:dyDescent="0.2">
      <c r="A128" s="7"/>
      <c r="G128" s="7"/>
      <c r="H128" s="7"/>
      <c r="I128" s="7"/>
      <c r="J128" s="7"/>
      <c r="K128" s="7"/>
      <c r="L128" s="7"/>
      <c r="M128" s="7"/>
      <c r="N128" s="7"/>
      <c r="O128" s="7"/>
    </row>
    <row r="129" spans="1:15" s="2" customFormat="1" ht="15" customHeight="1" x14ac:dyDescent="0.2">
      <c r="A129" s="7"/>
      <c r="G129" s="7"/>
      <c r="H129" s="7"/>
      <c r="I129" s="7"/>
      <c r="J129" s="7"/>
      <c r="K129" s="7"/>
      <c r="L129" s="7"/>
      <c r="M129" s="7"/>
      <c r="N129" s="7"/>
      <c r="O129" s="7"/>
    </row>
    <row r="130" spans="1:15" s="2" customFormat="1" ht="15" customHeight="1" x14ac:dyDescent="0.2">
      <c r="A130" s="7"/>
      <c r="G130" s="7"/>
      <c r="H130" s="7"/>
      <c r="I130" s="7"/>
      <c r="J130" s="7"/>
      <c r="K130" s="7"/>
      <c r="L130" s="7"/>
      <c r="M130" s="7"/>
      <c r="N130" s="7"/>
      <c r="O130" s="7"/>
    </row>
    <row r="131" spans="1:15" s="2" customFormat="1" ht="15" customHeight="1" x14ac:dyDescent="0.2">
      <c r="A131" s="7"/>
      <c r="G131" s="7"/>
      <c r="H131" s="7"/>
      <c r="I131" s="7"/>
      <c r="J131" s="7"/>
      <c r="K131" s="7"/>
      <c r="L131" s="7"/>
      <c r="M131" s="7"/>
      <c r="N131" s="7"/>
      <c r="O131" s="7"/>
    </row>
    <row r="132" spans="1:15" s="2" customFormat="1" ht="15" customHeight="1" x14ac:dyDescent="0.2">
      <c r="A132" s="7"/>
      <c r="G132" s="7"/>
      <c r="H132" s="7"/>
      <c r="I132" s="7"/>
      <c r="J132" s="7"/>
      <c r="K132" s="7"/>
      <c r="L132" s="7"/>
      <c r="M132" s="7"/>
      <c r="N132" s="7"/>
      <c r="O132" s="7"/>
    </row>
    <row r="133" spans="1:15" s="2" customFormat="1" ht="15" customHeight="1" x14ac:dyDescent="0.2">
      <c r="A133" s="7"/>
      <c r="G133" s="7"/>
      <c r="H133" s="7"/>
      <c r="I133" s="7"/>
      <c r="J133" s="7"/>
      <c r="K133" s="7"/>
      <c r="L133" s="7"/>
      <c r="M133" s="7"/>
      <c r="N133" s="7"/>
      <c r="O133" s="7"/>
    </row>
    <row r="134" spans="1:15" s="2" customFormat="1" ht="15" customHeight="1" x14ac:dyDescent="0.2">
      <c r="A134" s="7"/>
      <c r="G134" s="7"/>
      <c r="H134" s="7"/>
      <c r="I134" s="7"/>
      <c r="J134" s="7"/>
      <c r="K134" s="7"/>
      <c r="L134" s="7"/>
      <c r="M134" s="7"/>
      <c r="N134" s="7"/>
      <c r="O134" s="7"/>
    </row>
    <row r="135" spans="1:15" s="2" customFormat="1" ht="15" customHeight="1" x14ac:dyDescent="0.2">
      <c r="A135" s="7"/>
      <c r="G135" s="7"/>
      <c r="H135" s="7"/>
      <c r="I135" s="7"/>
      <c r="J135" s="7"/>
      <c r="K135" s="7"/>
      <c r="L135" s="7"/>
      <c r="M135" s="7"/>
      <c r="N135" s="7"/>
      <c r="O135" s="7"/>
    </row>
    <row r="136" spans="1:15" s="2" customFormat="1" ht="15" customHeight="1" x14ac:dyDescent="0.2">
      <c r="A136" s="7"/>
      <c r="G136" s="7"/>
      <c r="H136" s="7"/>
      <c r="I136" s="7"/>
      <c r="J136" s="7"/>
      <c r="K136" s="7"/>
      <c r="L136" s="7"/>
      <c r="M136" s="7"/>
      <c r="N136" s="7"/>
      <c r="O136" s="7"/>
    </row>
    <row r="137" spans="1:15" s="2" customFormat="1" ht="15" customHeight="1" x14ac:dyDescent="0.2">
      <c r="A137" s="7"/>
      <c r="G137" s="7"/>
      <c r="H137" s="7"/>
      <c r="I137" s="7"/>
      <c r="J137" s="7"/>
      <c r="K137" s="7"/>
      <c r="L137" s="7"/>
      <c r="M137" s="7"/>
      <c r="N137" s="7"/>
      <c r="O137" s="7"/>
    </row>
    <row r="138" spans="1:15" s="2" customFormat="1" ht="15" customHeight="1" x14ac:dyDescent="0.2">
      <c r="A138" s="7"/>
      <c r="G138" s="7"/>
      <c r="H138" s="7"/>
      <c r="I138" s="7"/>
      <c r="J138" s="7"/>
      <c r="K138" s="7"/>
      <c r="L138" s="7"/>
      <c r="M138" s="7"/>
      <c r="N138" s="7"/>
      <c r="O138" s="7"/>
    </row>
    <row r="139" spans="1:15" s="2" customFormat="1" ht="15" customHeight="1" x14ac:dyDescent="0.2">
      <c r="A139" s="7"/>
      <c r="G139" s="7"/>
      <c r="H139" s="7"/>
      <c r="I139" s="7"/>
      <c r="J139" s="7"/>
      <c r="K139" s="7"/>
      <c r="L139" s="7"/>
      <c r="M139" s="7"/>
      <c r="N139" s="7"/>
      <c r="O139" s="7"/>
    </row>
    <row r="140" spans="1:15" s="2" customFormat="1" ht="15" customHeight="1" x14ac:dyDescent="0.2">
      <c r="A140" s="7"/>
      <c r="G140" s="7"/>
      <c r="H140" s="7"/>
      <c r="I140" s="7"/>
      <c r="J140" s="7"/>
      <c r="K140" s="7"/>
      <c r="L140" s="7"/>
      <c r="M140" s="7"/>
      <c r="N140" s="7"/>
      <c r="O140" s="7"/>
    </row>
    <row r="141" spans="1:15" s="2" customFormat="1" ht="15" customHeight="1" x14ac:dyDescent="0.2">
      <c r="A141" s="7"/>
      <c r="G141" s="7"/>
      <c r="H141" s="7"/>
      <c r="I141" s="7"/>
      <c r="J141" s="7"/>
      <c r="K141" s="7"/>
      <c r="L141" s="7"/>
      <c r="M141" s="7"/>
      <c r="N141" s="7"/>
      <c r="O141" s="7"/>
    </row>
    <row r="142" spans="1:15" s="2" customFormat="1" ht="15" customHeight="1" x14ac:dyDescent="0.2">
      <c r="A142" s="7"/>
      <c r="G142" s="7"/>
      <c r="H142" s="7"/>
      <c r="I142" s="7"/>
      <c r="J142" s="7"/>
      <c r="K142" s="7"/>
      <c r="L142" s="7"/>
      <c r="M142" s="7"/>
      <c r="N142" s="7"/>
      <c r="O142" s="7"/>
    </row>
    <row r="143" spans="1:15" s="2" customFormat="1" ht="15" customHeight="1" x14ac:dyDescent="0.2">
      <c r="A143" s="7"/>
      <c r="G143" s="7"/>
      <c r="H143" s="7"/>
      <c r="I143" s="7"/>
      <c r="J143" s="7"/>
      <c r="K143" s="7"/>
      <c r="L143" s="7"/>
      <c r="M143" s="7"/>
      <c r="N143" s="7"/>
      <c r="O143" s="7"/>
    </row>
    <row r="144" spans="1:15" s="2" customFormat="1" ht="15" customHeight="1" x14ac:dyDescent="0.2">
      <c r="A144" s="7"/>
      <c r="G144" s="7"/>
      <c r="H144" s="7"/>
      <c r="I144" s="7"/>
      <c r="J144" s="7"/>
      <c r="K144" s="7"/>
      <c r="L144" s="7"/>
      <c r="M144" s="7"/>
      <c r="N144" s="7"/>
      <c r="O144" s="7"/>
    </row>
    <row r="145" spans="1:15" s="2" customFormat="1" ht="15" customHeight="1" x14ac:dyDescent="0.2">
      <c r="A145" s="7"/>
      <c r="G145" s="7"/>
      <c r="H145" s="7"/>
      <c r="I145" s="7"/>
      <c r="J145" s="7"/>
      <c r="K145" s="7"/>
      <c r="L145" s="7"/>
      <c r="M145" s="7"/>
      <c r="N145" s="7"/>
      <c r="O145" s="7"/>
    </row>
    <row r="146" spans="1:15" s="2" customFormat="1" ht="15" customHeight="1" x14ac:dyDescent="0.2">
      <c r="A146" s="7"/>
      <c r="G146" s="7"/>
      <c r="H146" s="7"/>
      <c r="I146" s="7"/>
      <c r="J146" s="7"/>
      <c r="K146" s="7"/>
      <c r="L146" s="7"/>
      <c r="M146" s="7"/>
      <c r="N146" s="7"/>
      <c r="O146" s="7"/>
    </row>
    <row r="147" spans="1:15" s="2" customFormat="1" ht="15" customHeight="1" x14ac:dyDescent="0.2">
      <c r="A147" s="7"/>
      <c r="G147" s="7"/>
      <c r="H147" s="7"/>
      <c r="I147" s="7"/>
      <c r="J147" s="7"/>
      <c r="K147" s="7"/>
      <c r="L147" s="7"/>
      <c r="M147" s="7"/>
      <c r="N147" s="7"/>
      <c r="O147" s="7"/>
    </row>
    <row r="148" spans="1:15" s="2" customFormat="1" ht="15" customHeight="1" x14ac:dyDescent="0.2">
      <c r="A148" s="7"/>
      <c r="G148" s="7"/>
      <c r="H148" s="7"/>
      <c r="I148" s="7"/>
      <c r="J148" s="7"/>
      <c r="K148" s="7"/>
      <c r="L148" s="7"/>
      <c r="M148" s="7"/>
      <c r="N148" s="7"/>
      <c r="O148" s="7"/>
    </row>
    <row r="149" spans="1:15" s="2" customFormat="1" ht="15" customHeight="1" x14ac:dyDescent="0.2">
      <c r="A149" s="7"/>
      <c r="G149" s="7"/>
      <c r="H149" s="7"/>
      <c r="I149" s="7"/>
      <c r="J149" s="7"/>
      <c r="K149" s="7"/>
      <c r="L149" s="7"/>
      <c r="M149" s="7"/>
      <c r="N149" s="7"/>
      <c r="O149" s="7"/>
    </row>
    <row r="150" spans="1:15" s="2" customFormat="1" ht="15" customHeight="1" x14ac:dyDescent="0.2">
      <c r="A150" s="7"/>
      <c r="G150" s="7"/>
      <c r="H150" s="7"/>
      <c r="I150" s="7"/>
      <c r="J150" s="7"/>
      <c r="K150" s="7"/>
      <c r="L150" s="7"/>
      <c r="M150" s="7"/>
      <c r="N150" s="7"/>
      <c r="O150" s="7"/>
    </row>
    <row r="151" spans="1:15" s="2" customFormat="1" ht="15" customHeight="1" x14ac:dyDescent="0.2">
      <c r="A151" s="7"/>
      <c r="G151" s="7"/>
      <c r="H151" s="7"/>
      <c r="I151" s="7"/>
      <c r="J151" s="7"/>
      <c r="K151" s="7"/>
      <c r="L151" s="7"/>
      <c r="M151" s="7"/>
      <c r="N151" s="7"/>
      <c r="O151" s="7"/>
    </row>
    <row r="152" spans="1:15" s="2" customFormat="1" ht="15" customHeight="1" x14ac:dyDescent="0.2">
      <c r="A152" s="7"/>
      <c r="G152" s="7"/>
      <c r="H152" s="7"/>
      <c r="I152" s="7"/>
      <c r="J152" s="7"/>
      <c r="K152" s="7"/>
      <c r="L152" s="7"/>
      <c r="M152" s="7"/>
      <c r="N152" s="7"/>
      <c r="O152" s="7"/>
    </row>
    <row r="153" spans="1:15" s="2" customFormat="1" ht="15" customHeight="1" x14ac:dyDescent="0.2">
      <c r="A153" s="7"/>
      <c r="G153" s="7"/>
      <c r="H153" s="7"/>
      <c r="I153" s="7"/>
      <c r="J153" s="7"/>
      <c r="K153" s="7"/>
      <c r="L153" s="7"/>
      <c r="M153" s="7"/>
      <c r="N153" s="7"/>
      <c r="O153" s="7"/>
    </row>
    <row r="154" spans="1:15" s="2" customFormat="1" ht="15" customHeight="1" x14ac:dyDescent="0.2">
      <c r="A154" s="7"/>
      <c r="G154" s="7"/>
      <c r="H154" s="7"/>
      <c r="I154" s="7"/>
      <c r="J154" s="7"/>
      <c r="K154" s="7"/>
      <c r="L154" s="7"/>
      <c r="M154" s="7"/>
      <c r="N154" s="7"/>
      <c r="O154" s="7"/>
    </row>
    <row r="155" spans="1:15" s="2" customFormat="1" ht="15" customHeight="1" x14ac:dyDescent="0.2">
      <c r="A155" s="7"/>
      <c r="G155" s="7"/>
      <c r="H155" s="7"/>
      <c r="I155" s="7"/>
      <c r="J155" s="7"/>
      <c r="K155" s="7"/>
      <c r="L155" s="7"/>
      <c r="M155" s="7"/>
      <c r="N155" s="7"/>
      <c r="O155" s="7"/>
    </row>
    <row r="156" spans="1:15" s="2" customFormat="1" ht="15" customHeight="1" x14ac:dyDescent="0.2">
      <c r="A156" s="7"/>
      <c r="G156" s="7"/>
      <c r="H156" s="7"/>
      <c r="I156" s="7"/>
      <c r="J156" s="7"/>
      <c r="K156" s="7"/>
      <c r="L156" s="7"/>
      <c r="M156" s="7"/>
      <c r="N156" s="7"/>
      <c r="O156" s="7"/>
    </row>
    <row r="157" spans="1:15" s="2" customFormat="1" ht="15" customHeight="1" x14ac:dyDescent="0.2">
      <c r="A157" s="7"/>
      <c r="G157" s="7"/>
      <c r="H157" s="7"/>
      <c r="I157" s="7"/>
      <c r="J157" s="7"/>
      <c r="K157" s="7"/>
      <c r="L157" s="7"/>
      <c r="M157" s="7"/>
      <c r="N157" s="7"/>
      <c r="O157" s="7"/>
    </row>
    <row r="158" spans="1:15" s="2" customFormat="1" ht="15" customHeight="1" x14ac:dyDescent="0.2">
      <c r="A158" s="7"/>
      <c r="G158" s="7"/>
      <c r="H158" s="7"/>
      <c r="I158" s="7"/>
      <c r="J158" s="7"/>
      <c r="K158" s="7"/>
      <c r="L158" s="7"/>
      <c r="M158" s="7"/>
      <c r="N158" s="7"/>
      <c r="O158" s="7"/>
    </row>
    <row r="159" spans="1:15" s="2" customFormat="1" ht="15" customHeight="1" x14ac:dyDescent="0.2">
      <c r="A159" s="7"/>
      <c r="G159" s="7"/>
      <c r="H159" s="7"/>
      <c r="I159" s="7"/>
      <c r="J159" s="7"/>
      <c r="K159" s="7"/>
      <c r="L159" s="7"/>
      <c r="M159" s="7"/>
      <c r="N159" s="7"/>
      <c r="O159" s="7"/>
    </row>
    <row r="160" spans="1:15" s="2" customFormat="1" ht="15" customHeight="1" x14ac:dyDescent="0.2">
      <c r="A160" s="7"/>
      <c r="G160" s="7"/>
      <c r="H160" s="7"/>
      <c r="I160" s="7"/>
      <c r="J160" s="7"/>
      <c r="K160" s="7"/>
      <c r="L160" s="7"/>
      <c r="M160" s="7"/>
      <c r="N160" s="7"/>
      <c r="O160" s="7"/>
    </row>
    <row r="161" spans="1:15" s="2" customFormat="1" ht="15" customHeight="1" x14ac:dyDescent="0.2">
      <c r="A161" s="7"/>
      <c r="G161" s="7"/>
      <c r="H161" s="7"/>
      <c r="I161" s="7"/>
      <c r="J161" s="7"/>
      <c r="K161" s="7"/>
      <c r="L161" s="7"/>
      <c r="M161" s="7"/>
      <c r="N161" s="7"/>
      <c r="O161" s="7"/>
    </row>
    <row r="162" spans="1:15" s="2" customFormat="1" ht="15" customHeight="1" x14ac:dyDescent="0.2">
      <c r="A162" s="7"/>
      <c r="G162" s="7"/>
      <c r="H162" s="7"/>
      <c r="I162" s="7"/>
      <c r="J162" s="7"/>
      <c r="K162" s="7"/>
      <c r="L162" s="7"/>
      <c r="M162" s="7"/>
      <c r="N162" s="7"/>
      <c r="O162" s="7"/>
    </row>
    <row r="163" spans="1:15" s="2" customFormat="1" ht="15" customHeight="1" x14ac:dyDescent="0.2">
      <c r="A163" s="7"/>
      <c r="G163" s="7"/>
      <c r="H163" s="7"/>
      <c r="I163" s="7"/>
      <c r="J163" s="7"/>
      <c r="K163" s="7"/>
      <c r="L163" s="7"/>
      <c r="M163" s="7"/>
      <c r="N163" s="7"/>
      <c r="O163" s="7"/>
    </row>
    <row r="164" spans="1:15" s="2" customFormat="1" ht="15" customHeight="1" x14ac:dyDescent="0.2">
      <c r="A164" s="7"/>
      <c r="G164" s="7"/>
      <c r="H164" s="7"/>
      <c r="I164" s="7"/>
      <c r="J164" s="7"/>
      <c r="K164" s="7"/>
      <c r="L164" s="7"/>
      <c r="M164" s="7"/>
      <c r="N164" s="7"/>
      <c r="O164" s="7"/>
    </row>
    <row r="165" spans="1:15" s="2" customFormat="1" ht="15" customHeight="1" x14ac:dyDescent="0.2">
      <c r="A165" s="7"/>
      <c r="G165" s="7"/>
      <c r="H165" s="7"/>
      <c r="I165" s="7"/>
      <c r="J165" s="7"/>
      <c r="K165" s="7"/>
      <c r="L165" s="7"/>
      <c r="M165" s="7"/>
      <c r="N165" s="7"/>
      <c r="O165" s="7"/>
    </row>
    <row r="166" spans="1:15" s="2" customFormat="1" ht="15" customHeight="1" x14ac:dyDescent="0.2">
      <c r="A166" s="7"/>
      <c r="G166" s="7"/>
      <c r="H166" s="7"/>
      <c r="I166" s="7"/>
      <c r="J166" s="7"/>
      <c r="K166" s="7"/>
      <c r="L166" s="7"/>
      <c r="M166" s="7"/>
      <c r="N166" s="7"/>
      <c r="O166" s="7"/>
    </row>
    <row r="167" spans="1:15" s="2" customFormat="1" ht="15" customHeight="1" x14ac:dyDescent="0.2">
      <c r="A167" s="7"/>
      <c r="G167" s="7"/>
      <c r="H167" s="7"/>
      <c r="I167" s="7"/>
      <c r="J167" s="7"/>
      <c r="K167" s="7"/>
      <c r="L167" s="7"/>
      <c r="M167" s="7"/>
      <c r="N167" s="7"/>
      <c r="O167" s="7"/>
    </row>
    <row r="168" spans="1:15" s="2" customFormat="1" ht="15" customHeight="1" x14ac:dyDescent="0.2">
      <c r="A168" s="7"/>
      <c r="G168" s="7"/>
      <c r="H168" s="7"/>
      <c r="I168" s="7"/>
      <c r="J168" s="7"/>
      <c r="K168" s="7"/>
      <c r="L168" s="7"/>
      <c r="M168" s="7"/>
      <c r="N168" s="7"/>
      <c r="O168" s="7"/>
    </row>
    <row r="169" spans="1:15" s="2" customFormat="1" ht="15" customHeight="1" x14ac:dyDescent="0.2">
      <c r="A169" s="7"/>
      <c r="G169" s="7"/>
      <c r="H169" s="7"/>
      <c r="I169" s="7"/>
      <c r="J169" s="7"/>
      <c r="K169" s="7"/>
      <c r="L169" s="7"/>
      <c r="M169" s="7"/>
      <c r="N169" s="7"/>
      <c r="O169" s="7"/>
    </row>
    <row r="170" spans="1:15" s="2" customFormat="1" ht="15" customHeight="1" x14ac:dyDescent="0.2">
      <c r="A170" s="7"/>
      <c r="G170" s="7"/>
      <c r="H170" s="7"/>
      <c r="I170" s="7"/>
      <c r="J170" s="7"/>
      <c r="K170" s="7"/>
      <c r="L170" s="7"/>
      <c r="M170" s="7"/>
      <c r="N170" s="7"/>
      <c r="O170" s="7"/>
    </row>
    <row r="171" spans="1:15" s="2" customFormat="1" ht="15" customHeight="1" x14ac:dyDescent="0.2">
      <c r="A171" s="7"/>
      <c r="G171" s="7"/>
      <c r="H171" s="7"/>
      <c r="I171" s="7"/>
      <c r="J171" s="7"/>
      <c r="K171" s="7"/>
      <c r="L171" s="7"/>
      <c r="M171" s="7"/>
      <c r="N171" s="7"/>
      <c r="O171" s="7"/>
    </row>
    <row r="172" spans="1:15" s="2" customFormat="1" ht="15" customHeight="1" x14ac:dyDescent="0.2">
      <c r="A172" s="7"/>
      <c r="G172" s="7"/>
      <c r="H172" s="7"/>
      <c r="I172" s="7"/>
      <c r="J172" s="7"/>
      <c r="K172" s="7"/>
      <c r="L172" s="7"/>
      <c r="M172" s="7"/>
      <c r="N172" s="7"/>
      <c r="O172" s="7"/>
    </row>
    <row r="173" spans="1:15" s="2" customFormat="1" ht="15" customHeight="1" x14ac:dyDescent="0.2">
      <c r="A173" s="7"/>
      <c r="G173" s="7"/>
      <c r="H173" s="7"/>
      <c r="I173" s="7"/>
      <c r="J173" s="7"/>
      <c r="K173" s="7"/>
      <c r="L173" s="7"/>
      <c r="M173" s="7"/>
      <c r="N173" s="7"/>
      <c r="O173" s="7"/>
    </row>
    <row r="174" spans="1:15" s="2" customFormat="1" ht="15" customHeight="1" x14ac:dyDescent="0.2">
      <c r="A174" s="7"/>
      <c r="G174" s="7"/>
      <c r="H174" s="7"/>
      <c r="I174" s="7"/>
      <c r="J174" s="7"/>
      <c r="K174" s="7"/>
      <c r="L174" s="7"/>
      <c r="M174" s="7"/>
      <c r="N174" s="7"/>
      <c r="O174" s="7"/>
    </row>
    <row r="175" spans="1:15" s="2" customFormat="1" ht="15" customHeight="1" x14ac:dyDescent="0.2">
      <c r="A175" s="7"/>
      <c r="G175" s="7"/>
      <c r="H175" s="7"/>
      <c r="I175" s="7"/>
      <c r="J175" s="7"/>
      <c r="K175" s="7"/>
      <c r="L175" s="7"/>
      <c r="M175" s="7"/>
      <c r="N175" s="7"/>
      <c r="O175" s="7"/>
    </row>
    <row r="176" spans="1:15" s="2" customFormat="1" ht="15" customHeight="1" x14ac:dyDescent="0.2">
      <c r="A176" s="7"/>
      <c r="G176" s="7"/>
      <c r="H176" s="7"/>
      <c r="I176" s="7"/>
      <c r="J176" s="7"/>
      <c r="K176" s="7"/>
      <c r="L176" s="7"/>
      <c r="M176" s="7"/>
      <c r="N176" s="7"/>
      <c r="O176" s="7"/>
    </row>
    <row r="177" spans="1:15" s="2" customFormat="1" ht="15" customHeight="1" x14ac:dyDescent="0.2">
      <c r="A177" s="7"/>
      <c r="G177" s="7"/>
      <c r="H177" s="7"/>
      <c r="I177" s="7"/>
      <c r="J177" s="7"/>
      <c r="K177" s="7"/>
      <c r="L177" s="7"/>
      <c r="M177" s="7"/>
      <c r="N177" s="7"/>
      <c r="O177" s="7"/>
    </row>
    <row r="178" spans="1:15" s="2" customFormat="1" ht="15" customHeight="1" x14ac:dyDescent="0.2">
      <c r="A178" s="7"/>
      <c r="G178" s="7"/>
      <c r="H178" s="7"/>
      <c r="I178" s="7"/>
      <c r="J178" s="7"/>
      <c r="K178" s="7"/>
      <c r="L178" s="7"/>
      <c r="M178" s="7"/>
      <c r="N178" s="7"/>
      <c r="O178" s="7"/>
    </row>
    <row r="179" spans="1:15" s="2" customFormat="1" ht="15" customHeight="1" x14ac:dyDescent="0.2">
      <c r="A179" s="7"/>
      <c r="G179" s="7"/>
      <c r="H179" s="7"/>
      <c r="I179" s="7"/>
      <c r="J179" s="7"/>
      <c r="K179" s="7"/>
      <c r="L179" s="7"/>
      <c r="M179" s="7"/>
      <c r="N179" s="7"/>
      <c r="O179" s="7"/>
    </row>
    <row r="180" spans="1:15" s="2" customFormat="1" ht="15" customHeight="1" x14ac:dyDescent="0.2">
      <c r="A180" s="7"/>
      <c r="G180" s="7"/>
      <c r="H180" s="7"/>
      <c r="I180" s="7"/>
      <c r="J180" s="7"/>
      <c r="K180" s="7"/>
      <c r="L180" s="7"/>
      <c r="M180" s="7"/>
      <c r="N180" s="7"/>
      <c r="O180" s="7"/>
    </row>
    <row r="181" spans="1:15" s="2" customFormat="1" ht="15" customHeight="1" x14ac:dyDescent="0.2">
      <c r="A181" s="7"/>
      <c r="G181" s="7"/>
      <c r="H181" s="7"/>
      <c r="I181" s="7"/>
      <c r="J181" s="7"/>
      <c r="K181" s="7"/>
      <c r="L181" s="7"/>
      <c r="M181" s="7"/>
      <c r="N181" s="7"/>
      <c r="O181" s="7"/>
    </row>
    <row r="182" spans="1:15" s="2" customFormat="1" ht="15" customHeight="1" x14ac:dyDescent="0.2">
      <c r="A182" s="7"/>
      <c r="G182" s="7"/>
      <c r="H182" s="7"/>
      <c r="I182" s="7"/>
      <c r="J182" s="7"/>
      <c r="K182" s="7"/>
      <c r="L182" s="7"/>
      <c r="M182" s="7"/>
      <c r="N182" s="7"/>
      <c r="O182" s="7"/>
    </row>
    <row r="183" spans="1:15" s="2" customFormat="1" ht="15" customHeight="1" x14ac:dyDescent="0.2">
      <c r="A183" s="7"/>
      <c r="G183" s="7"/>
      <c r="H183" s="7"/>
      <c r="I183" s="7"/>
      <c r="J183" s="7"/>
      <c r="K183" s="7"/>
      <c r="L183" s="7"/>
      <c r="M183" s="7"/>
      <c r="N183" s="7"/>
      <c r="O183" s="7"/>
    </row>
    <row r="184" spans="1:15" s="2" customFormat="1" ht="15" customHeight="1" x14ac:dyDescent="0.2">
      <c r="A184" s="7"/>
      <c r="G184" s="7"/>
      <c r="H184" s="7"/>
      <c r="I184" s="7"/>
      <c r="J184" s="7"/>
      <c r="K184" s="7"/>
      <c r="L184" s="7"/>
      <c r="M184" s="7"/>
      <c r="N184" s="7"/>
      <c r="O184" s="7"/>
    </row>
    <row r="185" spans="1:15" s="2" customFormat="1" ht="15" customHeight="1" x14ac:dyDescent="0.2">
      <c r="A185" s="7"/>
      <c r="G185" s="7"/>
      <c r="H185" s="7"/>
      <c r="I185" s="7"/>
      <c r="J185" s="7"/>
      <c r="K185" s="7"/>
      <c r="L185" s="7"/>
      <c r="M185" s="7"/>
      <c r="N185" s="7"/>
      <c r="O185" s="7"/>
    </row>
    <row r="186" spans="1:15" s="2" customFormat="1" ht="15" customHeight="1" x14ac:dyDescent="0.2">
      <c r="A186" s="7"/>
      <c r="G186" s="7"/>
      <c r="H186" s="7"/>
      <c r="I186" s="7"/>
      <c r="J186" s="7"/>
      <c r="K186" s="7"/>
      <c r="L186" s="7"/>
      <c r="M186" s="7"/>
      <c r="N186" s="7"/>
      <c r="O186" s="7"/>
    </row>
    <row r="187" spans="1:15" s="2" customFormat="1" ht="15" customHeight="1" x14ac:dyDescent="0.2">
      <c r="A187" s="7"/>
      <c r="G187" s="7"/>
      <c r="H187" s="7"/>
      <c r="I187" s="7"/>
      <c r="J187" s="7"/>
      <c r="K187" s="7"/>
      <c r="L187" s="7"/>
      <c r="M187" s="7"/>
      <c r="N187" s="7"/>
      <c r="O187" s="7"/>
    </row>
    <row r="188" spans="1:15" s="2" customFormat="1" ht="15" customHeight="1" x14ac:dyDescent="0.2">
      <c r="A188" s="7"/>
      <c r="G188" s="7"/>
      <c r="H188" s="7"/>
      <c r="I188" s="7"/>
      <c r="J188" s="7"/>
      <c r="K188" s="7"/>
      <c r="L188" s="7"/>
      <c r="M188" s="7"/>
      <c r="N188" s="7"/>
      <c r="O188" s="7"/>
    </row>
    <row r="189" spans="1:15" s="2" customFormat="1" ht="15" customHeight="1" x14ac:dyDescent="0.2">
      <c r="A189" s="7"/>
      <c r="G189" s="7"/>
      <c r="H189" s="7"/>
      <c r="I189" s="7"/>
      <c r="J189" s="7"/>
      <c r="K189" s="7"/>
      <c r="L189" s="7"/>
      <c r="M189" s="7"/>
      <c r="N189" s="7"/>
      <c r="O189" s="7"/>
    </row>
    <row r="190" spans="1:15" s="2" customFormat="1" ht="15" customHeight="1" x14ac:dyDescent="0.2">
      <c r="A190" s="7"/>
      <c r="G190" s="7"/>
      <c r="H190" s="7"/>
      <c r="I190" s="7"/>
      <c r="J190" s="7"/>
      <c r="K190" s="7"/>
      <c r="L190" s="7"/>
      <c r="M190" s="7"/>
      <c r="N190" s="7"/>
      <c r="O190" s="7"/>
    </row>
    <row r="191" spans="1:15" s="2" customFormat="1" ht="15" customHeight="1" x14ac:dyDescent="0.2">
      <c r="A191" s="7"/>
      <c r="G191" s="7"/>
      <c r="H191" s="7"/>
      <c r="I191" s="7"/>
      <c r="J191" s="7"/>
      <c r="K191" s="7"/>
      <c r="L191" s="7"/>
      <c r="M191" s="7"/>
      <c r="N191" s="7"/>
      <c r="O191" s="7"/>
    </row>
    <row r="192" spans="1:15" s="2" customFormat="1" ht="15" customHeight="1" x14ac:dyDescent="0.2">
      <c r="A192" s="7"/>
      <c r="G192" s="7"/>
      <c r="H192" s="7"/>
      <c r="I192" s="7"/>
      <c r="J192" s="7"/>
      <c r="K192" s="7"/>
      <c r="L192" s="7"/>
      <c r="M192" s="7"/>
      <c r="N192" s="7"/>
      <c r="O192" s="7"/>
    </row>
    <row r="193" spans="1:15" s="2" customFormat="1" ht="15" customHeight="1" x14ac:dyDescent="0.2">
      <c r="A193" s="7"/>
      <c r="G193" s="7"/>
      <c r="H193" s="7"/>
      <c r="I193" s="7"/>
      <c r="J193" s="7"/>
      <c r="K193" s="7"/>
      <c r="L193" s="7"/>
      <c r="M193" s="7"/>
      <c r="N193" s="7"/>
      <c r="O193" s="7"/>
    </row>
    <row r="194" spans="1:15" s="2" customFormat="1" ht="15" customHeight="1" x14ac:dyDescent="0.2">
      <c r="A194" s="7"/>
      <c r="G194" s="7"/>
      <c r="H194" s="7"/>
      <c r="I194" s="7"/>
      <c r="J194" s="7"/>
      <c r="K194" s="7"/>
      <c r="L194" s="7"/>
      <c r="M194" s="7"/>
      <c r="N194" s="7"/>
      <c r="O194" s="7"/>
    </row>
    <row r="195" spans="1:15" s="2" customFormat="1" ht="15" customHeight="1" x14ac:dyDescent="0.2">
      <c r="A195" s="7"/>
      <c r="G195" s="7"/>
      <c r="H195" s="7"/>
      <c r="I195" s="7"/>
      <c r="J195" s="7"/>
      <c r="K195" s="7"/>
      <c r="L195" s="7"/>
      <c r="M195" s="7"/>
      <c r="N195" s="7"/>
      <c r="O195" s="7"/>
    </row>
    <row r="196" spans="1:15" s="2" customFormat="1" ht="15" customHeight="1" x14ac:dyDescent="0.2">
      <c r="A196" s="7"/>
      <c r="G196" s="7"/>
      <c r="H196" s="7"/>
      <c r="I196" s="7"/>
      <c r="J196" s="7"/>
      <c r="K196" s="7"/>
      <c r="L196" s="7"/>
      <c r="M196" s="7"/>
      <c r="N196" s="7"/>
      <c r="O196" s="7"/>
    </row>
    <row r="197" spans="1:15" s="2" customFormat="1" ht="15" customHeight="1" x14ac:dyDescent="0.2">
      <c r="A197" s="7"/>
      <c r="G197" s="7"/>
      <c r="H197" s="7"/>
      <c r="I197" s="7"/>
      <c r="J197" s="7"/>
      <c r="K197" s="7"/>
      <c r="L197" s="7"/>
      <c r="M197" s="7"/>
      <c r="N197" s="7"/>
      <c r="O197" s="7"/>
    </row>
    <row r="198" spans="1:15" s="2" customFormat="1" ht="15" customHeight="1" x14ac:dyDescent="0.2">
      <c r="A198" s="7"/>
      <c r="G198" s="7"/>
      <c r="H198" s="7"/>
      <c r="I198" s="7"/>
      <c r="J198" s="7"/>
      <c r="K198" s="7"/>
      <c r="L198" s="7"/>
      <c r="M198" s="7"/>
      <c r="N198" s="7"/>
      <c r="O198" s="7"/>
    </row>
    <row r="199" spans="1:15" s="2" customFormat="1" ht="15" customHeight="1" x14ac:dyDescent="0.2">
      <c r="A199" s="7"/>
      <c r="G199" s="7"/>
      <c r="H199" s="7"/>
      <c r="I199" s="7"/>
      <c r="J199" s="7"/>
      <c r="K199" s="7"/>
      <c r="L199" s="7"/>
      <c r="M199" s="7"/>
      <c r="N199" s="7"/>
      <c r="O199" s="7"/>
    </row>
    <row r="200" spans="1:15" s="2" customFormat="1" ht="15" customHeight="1" x14ac:dyDescent="0.2">
      <c r="A200" s="7"/>
      <c r="G200" s="7"/>
      <c r="H200" s="7"/>
      <c r="I200" s="7"/>
      <c r="J200" s="7"/>
      <c r="K200" s="7"/>
      <c r="L200" s="7"/>
      <c r="M200" s="7"/>
      <c r="N200" s="7"/>
      <c r="O200" s="7"/>
    </row>
    <row r="201" spans="1:15" s="2" customFormat="1" ht="15" customHeight="1" x14ac:dyDescent="0.2">
      <c r="A201" s="7"/>
      <c r="G201" s="7"/>
      <c r="H201" s="7"/>
      <c r="I201" s="7"/>
      <c r="J201" s="7"/>
      <c r="K201" s="7"/>
      <c r="L201" s="7"/>
      <c r="M201" s="7"/>
      <c r="N201" s="7"/>
      <c r="O201" s="7"/>
    </row>
    <row r="202" spans="1:15" s="2" customFormat="1" ht="15" customHeight="1" x14ac:dyDescent="0.2">
      <c r="A202" s="7"/>
      <c r="G202" s="7"/>
      <c r="H202" s="7"/>
      <c r="I202" s="7"/>
      <c r="J202" s="7"/>
      <c r="K202" s="7"/>
      <c r="L202" s="7"/>
      <c r="M202" s="7"/>
      <c r="N202" s="7"/>
      <c r="O202" s="7"/>
    </row>
    <row r="203" spans="1:15" s="2" customFormat="1" ht="15" customHeight="1" x14ac:dyDescent="0.2">
      <c r="A203" s="7"/>
      <c r="G203" s="7"/>
      <c r="H203" s="7"/>
      <c r="I203" s="7"/>
      <c r="J203" s="7"/>
      <c r="K203" s="7"/>
      <c r="L203" s="7"/>
      <c r="M203" s="7"/>
      <c r="N203" s="7"/>
      <c r="O203" s="7"/>
    </row>
    <row r="204" spans="1:15" s="2" customFormat="1" ht="15" customHeight="1" x14ac:dyDescent="0.2">
      <c r="A204" s="7"/>
      <c r="G204" s="7"/>
      <c r="H204" s="7"/>
      <c r="I204" s="7"/>
      <c r="J204" s="7"/>
      <c r="K204" s="7"/>
      <c r="L204" s="7"/>
      <c r="M204" s="7"/>
      <c r="N204" s="7"/>
      <c r="O204" s="7"/>
    </row>
    <row r="205" spans="1:15" s="2" customFormat="1" ht="15" customHeight="1" x14ac:dyDescent="0.2">
      <c r="A205" s="7"/>
      <c r="G205" s="7"/>
      <c r="H205" s="7"/>
      <c r="I205" s="7"/>
      <c r="J205" s="7"/>
      <c r="K205" s="7"/>
      <c r="L205" s="7"/>
      <c r="M205" s="7"/>
      <c r="N205" s="7"/>
      <c r="O205" s="7"/>
    </row>
    <row r="206" spans="1:15" s="2" customFormat="1" ht="15" customHeight="1" x14ac:dyDescent="0.2">
      <c r="A206" s="7"/>
      <c r="G206" s="7"/>
      <c r="H206" s="7"/>
      <c r="I206" s="7"/>
      <c r="J206" s="7"/>
      <c r="K206" s="7"/>
      <c r="L206" s="7"/>
      <c r="M206" s="7"/>
      <c r="N206" s="7"/>
      <c r="O206" s="7"/>
    </row>
    <row r="207" spans="1:15" s="2" customFormat="1" ht="15" customHeight="1" x14ac:dyDescent="0.2">
      <c r="A207" s="7"/>
      <c r="G207" s="7"/>
      <c r="H207" s="7"/>
      <c r="I207" s="7"/>
      <c r="J207" s="7"/>
      <c r="K207" s="7"/>
      <c r="L207" s="7"/>
      <c r="M207" s="7"/>
      <c r="N207" s="7"/>
      <c r="O207" s="7"/>
    </row>
    <row r="208" spans="1:15" s="2" customFormat="1" ht="15" customHeight="1" x14ac:dyDescent="0.2">
      <c r="A208" s="7"/>
      <c r="G208" s="7"/>
      <c r="H208" s="7"/>
      <c r="I208" s="7"/>
      <c r="J208" s="7"/>
      <c r="K208" s="7"/>
      <c r="L208" s="7"/>
      <c r="M208" s="7"/>
      <c r="N208" s="7"/>
      <c r="O208" s="7"/>
    </row>
    <row r="209" spans="1:15" s="2" customFormat="1" ht="15" customHeight="1" x14ac:dyDescent="0.2">
      <c r="A209" s="7"/>
      <c r="G209" s="7"/>
      <c r="H209" s="7"/>
      <c r="I209" s="7"/>
      <c r="J209" s="7"/>
      <c r="K209" s="7"/>
      <c r="L209" s="7"/>
      <c r="M209" s="7"/>
      <c r="N209" s="7"/>
      <c r="O209" s="7"/>
    </row>
    <row r="210" spans="1:15" s="2" customFormat="1" ht="15" customHeight="1" x14ac:dyDescent="0.2">
      <c r="A210" s="7"/>
      <c r="G210" s="7"/>
      <c r="H210" s="7"/>
      <c r="I210" s="7"/>
      <c r="J210" s="7"/>
      <c r="K210" s="7"/>
      <c r="L210" s="7"/>
      <c r="M210" s="7"/>
      <c r="N210" s="7"/>
      <c r="O210" s="7"/>
    </row>
    <row r="211" spans="1:15" s="2" customFormat="1" ht="12.75" x14ac:dyDescent="0.2">
      <c r="A211" s="7"/>
      <c r="G211" s="7"/>
      <c r="H211" s="7"/>
      <c r="I211" s="7"/>
      <c r="J211" s="7"/>
      <c r="K211" s="7"/>
      <c r="L211" s="7"/>
      <c r="M211" s="7"/>
      <c r="N211" s="7"/>
      <c r="O211" s="7"/>
    </row>
    <row r="212" spans="1:15" s="2" customFormat="1" ht="12.75" x14ac:dyDescent="0.2">
      <c r="A212" s="7"/>
      <c r="G212" s="7"/>
      <c r="H212" s="7"/>
      <c r="I212" s="7"/>
      <c r="J212" s="7"/>
      <c r="K212" s="7"/>
      <c r="L212" s="7"/>
      <c r="M212" s="7"/>
      <c r="N212" s="7"/>
      <c r="O212" s="7"/>
    </row>
    <row r="213" spans="1:15" s="2" customFormat="1" ht="12.75" x14ac:dyDescent="0.2">
      <c r="A213" s="7"/>
      <c r="G213" s="7"/>
      <c r="H213" s="7"/>
      <c r="I213" s="7"/>
      <c r="J213" s="7"/>
      <c r="K213" s="7"/>
      <c r="L213" s="7"/>
      <c r="M213" s="7"/>
      <c r="N213" s="7"/>
      <c r="O213" s="7"/>
    </row>
    <row r="214" spans="1:15" s="2" customFormat="1" ht="12.75" x14ac:dyDescent="0.2">
      <c r="A214" s="7"/>
      <c r="G214" s="7"/>
      <c r="H214" s="7"/>
      <c r="I214" s="7"/>
      <c r="J214" s="7"/>
      <c r="K214" s="7"/>
      <c r="L214" s="7"/>
      <c r="M214" s="7"/>
      <c r="N214" s="7"/>
      <c r="O214" s="7"/>
    </row>
    <row r="215" spans="1:15" s="2" customFormat="1" ht="12.75" x14ac:dyDescent="0.2">
      <c r="A215" s="7"/>
      <c r="G215" s="7"/>
      <c r="H215" s="7"/>
      <c r="I215" s="7"/>
      <c r="J215" s="7"/>
      <c r="K215" s="7"/>
      <c r="L215" s="7"/>
      <c r="M215" s="7"/>
      <c r="N215" s="7"/>
      <c r="O215" s="7"/>
    </row>
    <row r="216" spans="1:15" s="2" customFormat="1" ht="12.75" x14ac:dyDescent="0.2">
      <c r="A216" s="7"/>
      <c r="G216" s="7"/>
      <c r="H216" s="7"/>
      <c r="I216" s="7"/>
      <c r="J216" s="7"/>
      <c r="K216" s="7"/>
      <c r="L216" s="7"/>
      <c r="M216" s="7"/>
      <c r="N216" s="7"/>
      <c r="O216" s="7"/>
    </row>
    <row r="217" spans="1:15" s="2" customFormat="1" ht="12.75" x14ac:dyDescent="0.2">
      <c r="A217" s="7"/>
      <c r="G217" s="7"/>
      <c r="H217" s="7"/>
      <c r="I217" s="7"/>
      <c r="J217" s="7"/>
      <c r="K217" s="7"/>
      <c r="L217" s="7"/>
      <c r="M217" s="7"/>
      <c r="N217" s="7"/>
      <c r="O217" s="7"/>
    </row>
    <row r="218" spans="1:15" s="2" customFormat="1" ht="12.75" x14ac:dyDescent="0.2">
      <c r="A218" s="7"/>
      <c r="G218" s="7"/>
      <c r="H218" s="7"/>
      <c r="I218" s="7"/>
      <c r="J218" s="7"/>
      <c r="K218" s="7"/>
      <c r="L218" s="7"/>
      <c r="M218" s="7"/>
      <c r="N218" s="7"/>
      <c r="O218" s="7"/>
    </row>
    <row r="219" spans="1:15" s="2" customFormat="1" ht="12.75" x14ac:dyDescent="0.2">
      <c r="A219" s="7"/>
      <c r="G219" s="7"/>
      <c r="H219" s="7"/>
      <c r="I219" s="7"/>
      <c r="J219" s="7"/>
      <c r="K219" s="7"/>
      <c r="L219" s="7"/>
      <c r="M219" s="7"/>
      <c r="N219" s="7"/>
      <c r="O219" s="7"/>
    </row>
    <row r="220" spans="1:15" s="2" customFormat="1" ht="12.75" x14ac:dyDescent="0.2">
      <c r="A220" s="7"/>
      <c r="G220" s="7"/>
      <c r="H220" s="7"/>
      <c r="I220" s="7"/>
      <c r="J220" s="7"/>
      <c r="K220" s="7"/>
      <c r="L220" s="7"/>
      <c r="M220" s="7"/>
      <c r="N220" s="7"/>
      <c r="O220" s="7"/>
    </row>
    <row r="221" spans="1:15" s="2" customFormat="1" ht="12.75" x14ac:dyDescent="0.2">
      <c r="A221" s="7"/>
      <c r="G221" s="7"/>
      <c r="H221" s="7"/>
      <c r="I221" s="7"/>
      <c r="J221" s="7"/>
      <c r="K221" s="7"/>
      <c r="L221" s="7"/>
      <c r="M221" s="7"/>
      <c r="N221" s="7"/>
      <c r="O221" s="7"/>
    </row>
    <row r="222" spans="1:15" s="2" customFormat="1" ht="12.75" x14ac:dyDescent="0.2">
      <c r="A222" s="7"/>
      <c r="G222" s="7"/>
      <c r="H222" s="7"/>
      <c r="I222" s="7"/>
      <c r="J222" s="7"/>
      <c r="K222" s="7"/>
      <c r="L222" s="7"/>
      <c r="M222" s="7"/>
      <c r="N222" s="7"/>
      <c r="O222" s="7"/>
    </row>
    <row r="223" spans="1:15" s="2" customFormat="1" ht="12.75" x14ac:dyDescent="0.2">
      <c r="A223" s="7"/>
      <c r="G223" s="7"/>
      <c r="H223" s="7"/>
      <c r="I223" s="7"/>
      <c r="J223" s="7"/>
      <c r="K223" s="7"/>
      <c r="L223" s="7"/>
      <c r="M223" s="7"/>
      <c r="N223" s="7"/>
      <c r="O223" s="7"/>
    </row>
    <row r="224" spans="1:15" s="2" customFormat="1" ht="12.75" x14ac:dyDescent="0.2">
      <c r="A224" s="7"/>
      <c r="G224" s="7"/>
      <c r="H224" s="7"/>
      <c r="I224" s="7"/>
      <c r="J224" s="7"/>
      <c r="K224" s="7"/>
      <c r="L224" s="7"/>
      <c r="M224" s="7"/>
      <c r="N224" s="7"/>
      <c r="O224" s="7"/>
    </row>
    <row r="225" spans="1:15" s="2" customFormat="1" ht="12.75" x14ac:dyDescent="0.2">
      <c r="A225" s="7"/>
      <c r="G225" s="7"/>
      <c r="H225" s="7"/>
      <c r="I225" s="7"/>
      <c r="J225" s="7"/>
      <c r="K225" s="7"/>
      <c r="L225" s="7"/>
      <c r="M225" s="7"/>
      <c r="N225" s="7"/>
      <c r="O225" s="7"/>
    </row>
    <row r="226" spans="1:15" s="2" customFormat="1" ht="12.75" x14ac:dyDescent="0.2">
      <c r="A226" s="7"/>
      <c r="G226" s="7"/>
      <c r="H226" s="7"/>
      <c r="I226" s="7"/>
      <c r="J226" s="7"/>
      <c r="K226" s="7"/>
      <c r="L226" s="7"/>
      <c r="M226" s="7"/>
      <c r="N226" s="7"/>
      <c r="O226" s="7"/>
    </row>
    <row r="227" spans="1:15" s="2" customFormat="1" ht="12.75" x14ac:dyDescent="0.2">
      <c r="A227" s="7"/>
      <c r="G227" s="7"/>
      <c r="H227" s="7"/>
      <c r="I227" s="7"/>
      <c r="J227" s="7"/>
      <c r="K227" s="7"/>
      <c r="L227" s="7"/>
      <c r="M227" s="7"/>
      <c r="N227" s="7"/>
      <c r="O227" s="7"/>
    </row>
    <row r="228" spans="1:15" s="2" customFormat="1" ht="12.75" x14ac:dyDescent="0.2">
      <c r="A228" s="7"/>
      <c r="G228" s="7"/>
      <c r="H228" s="7"/>
      <c r="I228" s="7"/>
      <c r="J228" s="7"/>
      <c r="K228" s="7"/>
      <c r="L228" s="7"/>
      <c r="M228" s="7"/>
      <c r="N228" s="7"/>
      <c r="O228" s="7"/>
    </row>
    <row r="229" spans="1:15" s="2" customFormat="1" ht="12.75" x14ac:dyDescent="0.2">
      <c r="A229" s="7"/>
      <c r="G229" s="7"/>
      <c r="H229" s="7"/>
      <c r="I229" s="7"/>
      <c r="J229" s="7"/>
      <c r="K229" s="7"/>
      <c r="L229" s="7"/>
      <c r="M229" s="7"/>
      <c r="N229" s="7"/>
      <c r="O229" s="7"/>
    </row>
    <row r="230" spans="1:15" s="2" customFormat="1" ht="12.75" x14ac:dyDescent="0.2">
      <c r="A230" s="7"/>
      <c r="G230" s="7"/>
      <c r="H230" s="7"/>
      <c r="I230" s="7"/>
      <c r="J230" s="7"/>
      <c r="K230" s="7"/>
      <c r="L230" s="7"/>
      <c r="M230" s="7"/>
      <c r="N230" s="7"/>
      <c r="O230" s="7"/>
    </row>
    <row r="231" spans="1:15" s="2" customFormat="1" ht="12.75" x14ac:dyDescent="0.2">
      <c r="A231" s="7"/>
      <c r="G231" s="7"/>
      <c r="H231" s="7"/>
      <c r="I231" s="7"/>
      <c r="J231" s="7"/>
      <c r="K231" s="7"/>
      <c r="L231" s="7"/>
      <c r="M231" s="7"/>
      <c r="N231" s="7"/>
      <c r="O231" s="7"/>
    </row>
    <row r="232" spans="1:15" s="2" customFormat="1" ht="12.75" x14ac:dyDescent="0.2">
      <c r="A232" s="7"/>
      <c r="G232" s="7"/>
      <c r="H232" s="7"/>
      <c r="I232" s="7"/>
      <c r="J232" s="7"/>
      <c r="K232" s="7"/>
      <c r="L232" s="7"/>
      <c r="M232" s="7"/>
      <c r="N232" s="7"/>
      <c r="O232" s="7"/>
    </row>
    <row r="233" spans="1:15" s="2" customFormat="1" ht="12.75" x14ac:dyDescent="0.2">
      <c r="A233" s="7"/>
      <c r="G233" s="7"/>
      <c r="H233" s="7"/>
      <c r="I233" s="7"/>
      <c r="J233" s="7"/>
      <c r="K233" s="7"/>
      <c r="L233" s="7"/>
      <c r="M233" s="7"/>
      <c r="N233" s="7"/>
      <c r="O233" s="7"/>
    </row>
    <row r="234" spans="1:15" s="2" customFormat="1" ht="12.75" x14ac:dyDescent="0.2">
      <c r="A234" s="7"/>
      <c r="G234" s="7"/>
      <c r="H234" s="7"/>
      <c r="I234" s="7"/>
      <c r="J234" s="7"/>
      <c r="K234" s="7"/>
      <c r="L234" s="7"/>
      <c r="M234" s="7"/>
      <c r="N234" s="7"/>
      <c r="O234" s="7"/>
    </row>
    <row r="235" spans="1:15" s="2" customFormat="1" ht="12.75" x14ac:dyDescent="0.2">
      <c r="A235" s="7"/>
      <c r="G235" s="7"/>
      <c r="H235" s="7"/>
      <c r="I235" s="7"/>
      <c r="J235" s="7"/>
      <c r="K235" s="7"/>
      <c r="L235" s="7"/>
      <c r="M235" s="7"/>
      <c r="N235" s="7"/>
      <c r="O235" s="7"/>
    </row>
    <row r="236" spans="1:15" s="2" customFormat="1" ht="12.75" x14ac:dyDescent="0.2">
      <c r="A236" s="7"/>
      <c r="G236" s="7"/>
      <c r="H236" s="7"/>
      <c r="I236" s="7"/>
      <c r="J236" s="7"/>
      <c r="K236" s="7"/>
      <c r="L236" s="7"/>
      <c r="M236" s="7"/>
      <c r="N236" s="7"/>
      <c r="O236" s="7"/>
    </row>
    <row r="237" spans="1:15" ht="12.75" x14ac:dyDescent="0.2">
      <c r="A237" s="7"/>
      <c r="G237" s="7"/>
      <c r="H237" s="7"/>
      <c r="I237" s="7"/>
      <c r="J237" s="7"/>
      <c r="K237" s="7"/>
      <c r="L237" s="7"/>
      <c r="M237" s="7"/>
      <c r="N237" s="7"/>
      <c r="O237" s="7"/>
    </row>
    <row r="238" spans="1:15" ht="12.75" x14ac:dyDescent="0.2">
      <c r="A238" s="7"/>
      <c r="G238" s="7"/>
      <c r="H238" s="7"/>
      <c r="I238" s="7"/>
      <c r="J238" s="7"/>
      <c r="K238" s="7"/>
      <c r="L238" s="7"/>
      <c r="M238" s="7"/>
      <c r="N238" s="7"/>
      <c r="O238" s="7"/>
    </row>
    <row r="239" spans="1:15" ht="12.75" x14ac:dyDescent="0.2">
      <c r="A239" s="7"/>
      <c r="G239" s="7"/>
      <c r="H239" s="7"/>
      <c r="I239" s="7"/>
      <c r="J239" s="7"/>
      <c r="K239" s="7"/>
      <c r="L239" s="7"/>
      <c r="M239" s="7"/>
      <c r="N239" s="7"/>
      <c r="O239" s="7"/>
    </row>
    <row r="240" spans="1:15" ht="12.75" x14ac:dyDescent="0.2">
      <c r="A240" s="7"/>
      <c r="G240" s="7"/>
      <c r="H240" s="7"/>
      <c r="I240" s="7"/>
      <c r="J240" s="7"/>
      <c r="K240" s="7"/>
      <c r="L240" s="7"/>
      <c r="M240" s="7"/>
      <c r="N240" s="7"/>
      <c r="O240" s="7"/>
    </row>
    <row r="241" spans="1:15" ht="12.75" x14ac:dyDescent="0.2">
      <c r="A241" s="7"/>
      <c r="G241" s="7"/>
      <c r="H241" s="7"/>
      <c r="I241" s="7"/>
      <c r="J241" s="7"/>
      <c r="K241" s="7"/>
      <c r="L241" s="7"/>
      <c r="M241" s="7"/>
      <c r="N241" s="7"/>
      <c r="O241" s="7"/>
    </row>
    <row r="242" spans="1:15" ht="12.75" x14ac:dyDescent="0.2">
      <c r="A242" s="7"/>
      <c r="G242" s="7"/>
      <c r="H242" s="7"/>
      <c r="I242" s="7"/>
      <c r="J242" s="7"/>
      <c r="K242" s="7"/>
      <c r="L242" s="7"/>
      <c r="M242" s="7"/>
      <c r="N242" s="7"/>
      <c r="O242" s="7"/>
    </row>
    <row r="243" spans="1:15" ht="12.75" x14ac:dyDescent="0.2">
      <c r="A243" s="7"/>
      <c r="G243" s="7"/>
      <c r="H243" s="7"/>
      <c r="I243" s="7"/>
      <c r="J243" s="7"/>
      <c r="K243" s="7"/>
      <c r="L243" s="7"/>
      <c r="M243" s="7"/>
      <c r="N243" s="7"/>
      <c r="O243" s="7"/>
    </row>
    <row r="244" spans="1:15" ht="12.75" x14ac:dyDescent="0.2">
      <c r="A244" s="7"/>
      <c r="G244" s="7"/>
      <c r="H244" s="7"/>
      <c r="I244" s="7"/>
      <c r="J244" s="7"/>
      <c r="K244" s="7"/>
      <c r="L244" s="7"/>
      <c r="M244" s="7"/>
      <c r="N244" s="7"/>
      <c r="O244" s="7"/>
    </row>
    <row r="245" spans="1:15" ht="12.75" x14ac:dyDescent="0.2">
      <c r="A245" s="7"/>
      <c r="G245" s="7"/>
      <c r="H245" s="7"/>
      <c r="I245" s="7"/>
      <c r="J245" s="7"/>
      <c r="K245" s="7"/>
      <c r="L245" s="7"/>
      <c r="M245" s="7"/>
      <c r="N245" s="7"/>
      <c r="O245" s="7"/>
    </row>
    <row r="246" spans="1:15" ht="12.75" x14ac:dyDescent="0.2">
      <c r="A246" s="7"/>
      <c r="G246" s="7"/>
      <c r="H246" s="7"/>
      <c r="I246" s="7"/>
      <c r="J246" s="7"/>
      <c r="K246" s="7"/>
      <c r="L246" s="7"/>
      <c r="M246" s="7"/>
      <c r="N246" s="7"/>
      <c r="O246" s="7"/>
    </row>
    <row r="247" spans="1:15" ht="12.75" x14ac:dyDescent="0.2">
      <c r="A247" s="7"/>
      <c r="G247" s="7"/>
      <c r="H247" s="7"/>
      <c r="I247" s="7"/>
      <c r="J247" s="7"/>
      <c r="K247" s="7"/>
      <c r="L247" s="7"/>
      <c r="M247" s="7"/>
      <c r="N247" s="7"/>
      <c r="O247" s="7"/>
    </row>
    <row r="248" spans="1:15" ht="12.75" x14ac:dyDescent="0.2">
      <c r="A248" s="7"/>
      <c r="G248" s="7"/>
      <c r="H248" s="7"/>
      <c r="I248" s="7"/>
      <c r="J248" s="7"/>
      <c r="K248" s="7"/>
      <c r="L248" s="7"/>
      <c r="M248" s="7"/>
      <c r="N248" s="7"/>
      <c r="O248" s="7"/>
    </row>
    <row r="249" spans="1:15" ht="12.75" x14ac:dyDescent="0.2">
      <c r="A249" s="7"/>
      <c r="G249" s="7"/>
      <c r="H249" s="7"/>
      <c r="I249" s="7"/>
      <c r="J249" s="7"/>
      <c r="K249" s="7"/>
      <c r="L249" s="7"/>
      <c r="M249" s="7"/>
      <c r="N249" s="7"/>
      <c r="O249" s="7"/>
    </row>
    <row r="250" spans="1:15" ht="12.75" x14ac:dyDescent="0.2">
      <c r="A250" s="7"/>
      <c r="G250" s="7"/>
      <c r="H250" s="7"/>
      <c r="I250" s="7"/>
      <c r="J250" s="7"/>
      <c r="K250" s="7"/>
      <c r="L250" s="7"/>
      <c r="M250" s="7"/>
      <c r="N250" s="7"/>
      <c r="O250" s="7"/>
    </row>
    <row r="251" spans="1:15" ht="12.75" x14ac:dyDescent="0.2">
      <c r="A251" s="7"/>
      <c r="G251" s="7"/>
      <c r="H251" s="7"/>
      <c r="I251" s="7"/>
      <c r="J251" s="7"/>
      <c r="K251" s="7"/>
      <c r="L251" s="7"/>
      <c r="M251" s="7"/>
      <c r="N251" s="7"/>
      <c r="O251" s="7"/>
    </row>
    <row r="252" spans="1:15" ht="12.75" x14ac:dyDescent="0.2">
      <c r="A252" s="7"/>
      <c r="G252" s="7"/>
      <c r="H252" s="7"/>
      <c r="I252" s="7"/>
      <c r="J252" s="7"/>
      <c r="K252" s="7"/>
      <c r="L252" s="7"/>
      <c r="M252" s="7"/>
      <c r="N252" s="7"/>
      <c r="O252" s="7"/>
    </row>
    <row r="253" spans="1:15" ht="12.75" x14ac:dyDescent="0.2">
      <c r="A253" s="7"/>
      <c r="G253" s="7"/>
      <c r="H253" s="7"/>
      <c r="I253" s="7"/>
      <c r="J253" s="7"/>
      <c r="K253" s="7"/>
      <c r="L253" s="7"/>
      <c r="M253" s="7"/>
      <c r="N253" s="7"/>
      <c r="O253" s="7"/>
    </row>
    <row r="254" spans="1:15" ht="12.75" x14ac:dyDescent="0.2">
      <c r="A254" s="7"/>
      <c r="G254" s="7"/>
      <c r="H254" s="7"/>
      <c r="I254" s="7"/>
      <c r="J254" s="7"/>
      <c r="K254" s="7"/>
      <c r="L254" s="7"/>
      <c r="M254" s="7"/>
      <c r="N254" s="7"/>
      <c r="O254" s="7"/>
    </row>
    <row r="255" spans="1:15" ht="38.25" customHeight="1" x14ac:dyDescent="0.2">
      <c r="A255" s="7"/>
      <c r="G255" s="7"/>
      <c r="H255" s="7"/>
      <c r="I255" s="7"/>
      <c r="J255" s="7"/>
      <c r="K255" s="7"/>
      <c r="L255" s="7"/>
      <c r="M255" s="7"/>
      <c r="N255" s="7"/>
      <c r="O255" s="7"/>
    </row>
    <row r="256" spans="1:15" ht="38.25" customHeight="1" x14ac:dyDescent="0.2">
      <c r="A256" s="7"/>
      <c r="G256" s="7"/>
      <c r="H256" s="7"/>
      <c r="I256" s="7"/>
      <c r="J256" s="7"/>
      <c r="K256" s="7"/>
      <c r="L256" s="7"/>
      <c r="M256" s="7"/>
      <c r="N256" s="7"/>
      <c r="O256" s="7"/>
    </row>
    <row r="257" spans="1:15" ht="38.25" customHeight="1" x14ac:dyDescent="0.2">
      <c r="A257" s="7"/>
      <c r="G257" s="7"/>
      <c r="H257" s="7"/>
      <c r="I257" s="7"/>
      <c r="J257" s="7"/>
      <c r="K257" s="7"/>
      <c r="L257" s="7"/>
      <c r="M257" s="7"/>
      <c r="N257" s="7"/>
      <c r="O257" s="7"/>
    </row>
    <row r="258" spans="1:15" ht="38.25" customHeight="1" x14ac:dyDescent="0.2">
      <c r="A258" s="7"/>
      <c r="G258" s="7"/>
      <c r="H258" s="7"/>
      <c r="I258" s="7"/>
      <c r="J258" s="7"/>
      <c r="K258" s="7"/>
      <c r="L258" s="7"/>
      <c r="M258" s="7"/>
      <c r="N258" s="7"/>
      <c r="O258" s="7"/>
    </row>
    <row r="259" spans="1:15" ht="38.25" customHeight="1" x14ac:dyDescent="0.2">
      <c r="A259" s="7"/>
      <c r="G259" s="7"/>
      <c r="H259" s="7"/>
      <c r="I259" s="7"/>
      <c r="J259" s="7"/>
      <c r="K259" s="7"/>
      <c r="L259" s="7"/>
      <c r="M259" s="7"/>
      <c r="N259" s="7"/>
      <c r="O259" s="7"/>
    </row>
    <row r="260" spans="1:15" ht="38.25" customHeight="1" x14ac:dyDescent="0.2">
      <c r="A260" s="7"/>
      <c r="G260" s="7"/>
      <c r="H260" s="7"/>
      <c r="I260" s="7"/>
      <c r="J260" s="7"/>
      <c r="K260" s="7"/>
      <c r="L260" s="7"/>
      <c r="M260" s="7"/>
      <c r="N260" s="7"/>
      <c r="O260" s="7"/>
    </row>
    <row r="261" spans="1:15" ht="38.25" customHeight="1" x14ac:dyDescent="0.2">
      <c r="A261" s="7"/>
      <c r="G261" s="7"/>
      <c r="H261" s="7"/>
      <c r="I261" s="7"/>
      <c r="J261" s="7"/>
      <c r="K261" s="7"/>
      <c r="L261" s="7"/>
      <c r="M261" s="7"/>
      <c r="N261" s="7"/>
      <c r="O261" s="7"/>
    </row>
    <row r="262" spans="1:15" ht="38.25" customHeight="1" x14ac:dyDescent="0.2">
      <c r="A262" s="7"/>
      <c r="G262" s="7"/>
      <c r="H262" s="7"/>
      <c r="I262" s="7"/>
      <c r="J262" s="7"/>
      <c r="K262" s="7"/>
      <c r="L262" s="7"/>
      <c r="M262" s="7"/>
      <c r="N262" s="7"/>
      <c r="O262" s="7"/>
    </row>
    <row r="263" spans="1:15" ht="38.25" customHeight="1" x14ac:dyDescent="0.2">
      <c r="A263" s="7"/>
      <c r="G263" s="7"/>
      <c r="H263" s="7"/>
      <c r="I263" s="7"/>
      <c r="J263" s="7"/>
      <c r="K263" s="7"/>
      <c r="L263" s="7"/>
      <c r="M263" s="7"/>
      <c r="N263" s="7"/>
      <c r="O263" s="7"/>
    </row>
    <row r="264" spans="1:15" ht="38.25" customHeight="1" x14ac:dyDescent="0.2">
      <c r="A264" s="7"/>
      <c r="G264" s="7"/>
      <c r="H264" s="7"/>
      <c r="I264" s="7"/>
      <c r="J264" s="7"/>
      <c r="K264" s="7"/>
      <c r="L264" s="7"/>
      <c r="M264" s="7"/>
      <c r="N264" s="7"/>
      <c r="O264" s="7"/>
    </row>
    <row r="265" spans="1:15" ht="38.25" customHeight="1" x14ac:dyDescent="0.2">
      <c r="A265" s="7"/>
      <c r="G265" s="7"/>
      <c r="H265" s="7"/>
      <c r="I265" s="7"/>
      <c r="J265" s="7"/>
      <c r="K265" s="7"/>
      <c r="L265" s="7"/>
      <c r="M265" s="7"/>
      <c r="N265" s="7"/>
      <c r="O265" s="7"/>
    </row>
    <row r="266" spans="1:15" ht="38.25" customHeight="1" x14ac:dyDescent="0.2">
      <c r="A266" s="7"/>
      <c r="G266" s="7"/>
      <c r="H266" s="7"/>
      <c r="I266" s="7"/>
      <c r="J266" s="7"/>
      <c r="K266" s="7"/>
      <c r="L266" s="7"/>
      <c r="M266" s="7"/>
      <c r="N266" s="7"/>
      <c r="O266" s="7"/>
    </row>
    <row r="267" spans="1:15" ht="38.25" customHeight="1" x14ac:dyDescent="0.2">
      <c r="A267" s="7"/>
      <c r="G267" s="7"/>
      <c r="H267" s="7"/>
      <c r="I267" s="7"/>
      <c r="J267" s="7"/>
      <c r="K267" s="7"/>
      <c r="L267" s="7"/>
      <c r="M267" s="7"/>
      <c r="N267" s="7"/>
      <c r="O267" s="7"/>
    </row>
    <row r="268" spans="1:15" ht="38.25" customHeight="1" x14ac:dyDescent="0.2">
      <c r="A268" s="7"/>
      <c r="G268" s="7"/>
      <c r="H268" s="7"/>
      <c r="I268" s="7"/>
      <c r="J268" s="7"/>
      <c r="K268" s="7"/>
      <c r="L268" s="7"/>
      <c r="M268" s="7"/>
      <c r="N268" s="7"/>
      <c r="O268" s="7"/>
    </row>
    <row r="269" spans="1:15" ht="38.25" customHeight="1" x14ac:dyDescent="0.2">
      <c r="A269" s="7"/>
      <c r="G269" s="7"/>
      <c r="H269" s="7"/>
      <c r="I269" s="7"/>
      <c r="J269" s="7"/>
      <c r="K269" s="7"/>
      <c r="L269" s="7"/>
      <c r="M269" s="7"/>
      <c r="N269" s="7"/>
      <c r="O269" s="7"/>
    </row>
    <row r="270" spans="1:15" ht="38.25" customHeight="1" x14ac:dyDescent="0.2">
      <c r="A270" s="7"/>
      <c r="G270" s="7"/>
      <c r="H270" s="7"/>
      <c r="I270" s="7"/>
      <c r="J270" s="7"/>
      <c r="K270" s="7"/>
      <c r="L270" s="7"/>
      <c r="M270" s="7"/>
      <c r="N270" s="7"/>
      <c r="O270" s="7"/>
    </row>
    <row r="271" spans="1:15" ht="38.25" customHeight="1" x14ac:dyDescent="0.2">
      <c r="A271" s="7"/>
      <c r="G271" s="7"/>
      <c r="H271" s="7"/>
      <c r="I271" s="7"/>
      <c r="J271" s="7"/>
      <c r="K271" s="7"/>
      <c r="L271" s="7"/>
      <c r="M271" s="7"/>
      <c r="N271" s="7"/>
      <c r="O271" s="7"/>
    </row>
    <row r="272" spans="1:15" ht="38.25" customHeight="1" x14ac:dyDescent="0.2">
      <c r="A272" s="7"/>
      <c r="G272" s="7"/>
      <c r="H272" s="7"/>
      <c r="I272" s="7"/>
      <c r="J272" s="7"/>
      <c r="K272" s="7"/>
      <c r="L272" s="7"/>
      <c r="M272" s="7"/>
      <c r="N272" s="7"/>
      <c r="O272" s="7"/>
    </row>
    <row r="273" spans="1:15" ht="38.25" customHeight="1" x14ac:dyDescent="0.2">
      <c r="A273" s="7"/>
      <c r="G273" s="7"/>
      <c r="H273" s="7"/>
      <c r="I273" s="7"/>
      <c r="J273" s="7"/>
      <c r="K273" s="7"/>
      <c r="L273" s="7"/>
      <c r="M273" s="7"/>
      <c r="N273" s="7"/>
      <c r="O273" s="7"/>
    </row>
    <row r="274" spans="1:15" ht="38.25" customHeight="1" x14ac:dyDescent="0.2">
      <c r="A274" s="7"/>
      <c r="G274" s="7"/>
      <c r="H274" s="7"/>
      <c r="I274" s="7"/>
      <c r="J274" s="7"/>
      <c r="K274" s="7"/>
      <c r="L274" s="7"/>
      <c r="M274" s="7"/>
      <c r="N274" s="7"/>
      <c r="O274" s="7"/>
    </row>
    <row r="275" spans="1:15" ht="38.25" customHeight="1" x14ac:dyDescent="0.2">
      <c r="A275" s="7"/>
      <c r="G275" s="7"/>
      <c r="H275" s="7"/>
      <c r="I275" s="7"/>
      <c r="J275" s="7"/>
      <c r="K275" s="7"/>
      <c r="L275" s="7"/>
      <c r="M275" s="7"/>
      <c r="N275" s="7"/>
      <c r="O275" s="7"/>
    </row>
    <row r="276" spans="1:15" ht="38.25" customHeight="1" x14ac:dyDescent="0.2">
      <c r="A276" s="7"/>
      <c r="G276" s="7"/>
      <c r="H276" s="7"/>
      <c r="I276" s="7"/>
      <c r="J276" s="7"/>
      <c r="K276" s="7"/>
      <c r="L276" s="7"/>
      <c r="M276" s="7"/>
      <c r="N276" s="7"/>
      <c r="O276" s="7"/>
    </row>
    <row r="277" spans="1:15" ht="38.25" customHeight="1" x14ac:dyDescent="0.2">
      <c r="A277" s="7"/>
      <c r="G277" s="7"/>
      <c r="H277" s="7"/>
      <c r="I277" s="7"/>
      <c r="J277" s="7"/>
      <c r="K277" s="7"/>
      <c r="L277" s="7"/>
      <c r="M277" s="7"/>
      <c r="N277" s="7"/>
      <c r="O277" s="7"/>
    </row>
    <row r="278" spans="1:15" ht="38.25" customHeight="1" x14ac:dyDescent="0.2">
      <c r="A278" s="7"/>
      <c r="G278" s="7"/>
      <c r="H278" s="7"/>
      <c r="I278" s="7"/>
      <c r="J278" s="7"/>
      <c r="K278" s="7"/>
      <c r="L278" s="7"/>
      <c r="M278" s="7"/>
      <c r="N278" s="7"/>
      <c r="O278" s="7"/>
    </row>
    <row r="279" spans="1:15" ht="38.25" customHeight="1" x14ac:dyDescent="0.2">
      <c r="A279" s="7"/>
      <c r="G279" s="7"/>
      <c r="H279" s="7"/>
      <c r="I279" s="7"/>
      <c r="J279" s="7"/>
      <c r="K279" s="7"/>
      <c r="L279" s="7"/>
      <c r="M279" s="7"/>
      <c r="N279" s="7"/>
      <c r="O279" s="7"/>
    </row>
    <row r="280" spans="1:15" ht="38.25" customHeight="1" x14ac:dyDescent="0.2">
      <c r="A280" s="7"/>
      <c r="G280" s="7"/>
      <c r="H280" s="7"/>
      <c r="I280" s="7"/>
      <c r="J280" s="7"/>
      <c r="K280" s="7"/>
      <c r="L280" s="7"/>
      <c r="M280" s="7"/>
      <c r="N280" s="7"/>
      <c r="O280" s="7"/>
    </row>
    <row r="281" spans="1:15" ht="38.25" customHeight="1" x14ac:dyDescent="0.2">
      <c r="A281" s="7"/>
      <c r="G281" s="7"/>
      <c r="H281" s="7"/>
      <c r="I281" s="7"/>
      <c r="J281" s="7"/>
      <c r="K281" s="7"/>
      <c r="L281" s="7"/>
      <c r="M281" s="7"/>
      <c r="N281" s="7"/>
      <c r="O281" s="7"/>
    </row>
    <row r="282" spans="1:15" ht="38.25" customHeight="1" x14ac:dyDescent="0.2">
      <c r="A282" s="7"/>
      <c r="G282" s="7"/>
      <c r="H282" s="7"/>
      <c r="I282" s="7"/>
      <c r="J282" s="7"/>
      <c r="K282" s="7"/>
      <c r="L282" s="7"/>
      <c r="M282" s="7"/>
      <c r="N282" s="7"/>
      <c r="O282" s="7"/>
    </row>
    <row r="283" spans="1:15" ht="38.25" customHeight="1" x14ac:dyDescent="0.2">
      <c r="A283" s="7"/>
      <c r="G283" s="7"/>
      <c r="H283" s="7"/>
      <c r="I283" s="7"/>
      <c r="J283" s="7"/>
      <c r="K283" s="7"/>
      <c r="L283" s="7"/>
      <c r="M283" s="7"/>
      <c r="N283" s="7"/>
      <c r="O283" s="7"/>
    </row>
    <row r="284" spans="1:15" ht="38.25" customHeight="1" x14ac:dyDescent="0.2">
      <c r="A284" s="7"/>
      <c r="G284" s="7"/>
      <c r="H284" s="7"/>
      <c r="I284" s="7"/>
      <c r="J284" s="7"/>
      <c r="K284" s="7"/>
      <c r="L284" s="7"/>
      <c r="M284" s="7"/>
      <c r="N284" s="7"/>
      <c r="O284" s="7"/>
    </row>
    <row r="285" spans="1:15" ht="38.25" customHeight="1" x14ac:dyDescent="0.2">
      <c r="A285" s="7"/>
      <c r="G285" s="7"/>
      <c r="H285" s="7"/>
      <c r="I285" s="7"/>
      <c r="J285" s="7"/>
      <c r="K285" s="7"/>
      <c r="L285" s="7"/>
      <c r="M285" s="7"/>
      <c r="N285" s="7"/>
      <c r="O285" s="7"/>
    </row>
    <row r="286" spans="1:15" ht="38.25" customHeight="1" x14ac:dyDescent="0.2">
      <c r="A286" s="7"/>
      <c r="G286" s="7"/>
      <c r="H286" s="7"/>
      <c r="I286" s="7"/>
      <c r="J286" s="7"/>
      <c r="K286" s="7"/>
      <c r="L286" s="7"/>
      <c r="M286" s="7"/>
      <c r="N286" s="7"/>
      <c r="O286" s="7"/>
    </row>
    <row r="287" spans="1:15" ht="38.25" customHeight="1" x14ac:dyDescent="0.2">
      <c r="A287" s="7"/>
      <c r="G287" s="7"/>
      <c r="H287" s="7"/>
      <c r="I287" s="7"/>
      <c r="J287" s="7"/>
      <c r="K287" s="7"/>
      <c r="L287" s="7"/>
      <c r="M287" s="7"/>
      <c r="N287" s="7"/>
      <c r="O287" s="7"/>
    </row>
    <row r="288" spans="1:15" ht="38.25" customHeight="1" x14ac:dyDescent="0.2">
      <c r="A288" s="7"/>
      <c r="G288" s="7"/>
      <c r="H288" s="7"/>
      <c r="I288" s="7"/>
      <c r="J288" s="7"/>
      <c r="K288" s="7"/>
      <c r="L288" s="7"/>
      <c r="M288" s="7"/>
      <c r="N288" s="7"/>
      <c r="O288" s="7"/>
    </row>
    <row r="289" spans="1:15" ht="38.25" customHeight="1" x14ac:dyDescent="0.2">
      <c r="A289" s="7"/>
      <c r="G289" s="7"/>
      <c r="H289" s="7"/>
      <c r="I289" s="7"/>
      <c r="J289" s="7"/>
      <c r="K289" s="7"/>
      <c r="L289" s="7"/>
      <c r="M289" s="7"/>
      <c r="N289" s="7"/>
      <c r="O289" s="7"/>
    </row>
    <row r="290" spans="1:15" ht="38.25" customHeight="1" x14ac:dyDescent="0.2">
      <c r="A290" s="7"/>
      <c r="G290" s="7"/>
      <c r="H290" s="7"/>
      <c r="I290" s="7"/>
      <c r="J290" s="7"/>
      <c r="K290" s="7"/>
      <c r="L290" s="7"/>
      <c r="M290" s="7"/>
      <c r="N290" s="7"/>
      <c r="O290" s="7"/>
    </row>
    <row r="291" spans="1:15" ht="38.25" customHeight="1" x14ac:dyDescent="0.2">
      <c r="A291" s="7"/>
      <c r="G291" s="7"/>
      <c r="H291" s="7"/>
      <c r="I291" s="7"/>
      <c r="J291" s="7"/>
      <c r="K291" s="7"/>
      <c r="L291" s="7"/>
      <c r="M291" s="7"/>
      <c r="N291" s="7"/>
      <c r="O291" s="7"/>
    </row>
    <row r="292" spans="1:15" ht="38.25" customHeight="1" x14ac:dyDescent="0.2">
      <c r="A292" s="7"/>
      <c r="G292" s="7"/>
      <c r="H292" s="7"/>
      <c r="I292" s="7"/>
      <c r="J292" s="7"/>
      <c r="K292" s="7"/>
      <c r="L292" s="7"/>
      <c r="M292" s="7"/>
      <c r="N292" s="7"/>
      <c r="O292" s="7"/>
    </row>
    <row r="293" spans="1:15" ht="38.25" customHeight="1" x14ac:dyDescent="0.2">
      <c r="A293" s="7"/>
      <c r="G293" s="7"/>
      <c r="H293" s="7"/>
      <c r="I293" s="7"/>
      <c r="J293" s="7"/>
      <c r="K293" s="7"/>
      <c r="L293" s="7"/>
      <c r="M293" s="7"/>
      <c r="N293" s="7"/>
      <c r="O293" s="7"/>
    </row>
    <row r="294" spans="1:15" ht="38.25" customHeight="1" x14ac:dyDescent="0.2">
      <c r="A294" s="7"/>
      <c r="G294" s="7"/>
      <c r="H294" s="7"/>
      <c r="I294" s="7"/>
      <c r="J294" s="7"/>
      <c r="K294" s="7"/>
      <c r="L294" s="7"/>
      <c r="M294" s="7"/>
      <c r="N294" s="7"/>
      <c r="O294" s="7"/>
    </row>
    <row r="295" spans="1:15" ht="38.25" customHeight="1" x14ac:dyDescent="0.2">
      <c r="A295" s="7"/>
      <c r="G295" s="7"/>
      <c r="H295" s="7"/>
      <c r="I295" s="7"/>
      <c r="J295" s="7"/>
      <c r="K295" s="7"/>
      <c r="L295" s="7"/>
      <c r="M295" s="7"/>
      <c r="N295" s="7"/>
      <c r="O295" s="7"/>
    </row>
    <row r="296" spans="1:15" ht="38.25" customHeight="1" x14ac:dyDescent="0.2">
      <c r="A296" s="7"/>
      <c r="G296" s="7"/>
      <c r="H296" s="7"/>
      <c r="I296" s="7"/>
      <c r="J296" s="7"/>
      <c r="K296" s="7"/>
      <c r="L296" s="7"/>
      <c r="M296" s="7"/>
      <c r="N296" s="7"/>
      <c r="O296" s="7"/>
    </row>
    <row r="297" spans="1:15" ht="38.25" customHeight="1" x14ac:dyDescent="0.2">
      <c r="A297" s="7"/>
      <c r="G297" s="7"/>
      <c r="H297" s="7"/>
      <c r="I297" s="7"/>
      <c r="J297" s="7"/>
      <c r="K297" s="7"/>
      <c r="L297" s="7"/>
      <c r="M297" s="7"/>
      <c r="N297" s="7"/>
      <c r="O297" s="7"/>
    </row>
    <row r="298" spans="1:15" ht="38.25" customHeight="1" x14ac:dyDescent="0.2">
      <c r="A298" s="7"/>
      <c r="G298" s="7"/>
      <c r="H298" s="7"/>
      <c r="I298" s="7"/>
      <c r="J298" s="7"/>
      <c r="K298" s="7"/>
      <c r="L298" s="7"/>
      <c r="M298" s="7"/>
      <c r="N298" s="7"/>
      <c r="O298" s="7"/>
    </row>
    <row r="299" spans="1:15" ht="38.25" customHeight="1" x14ac:dyDescent="0.2">
      <c r="A299" s="7"/>
      <c r="G299" s="7"/>
      <c r="H299" s="7"/>
      <c r="I299" s="7"/>
      <c r="J299" s="7"/>
      <c r="K299" s="7"/>
      <c r="L299" s="7"/>
      <c r="M299" s="7"/>
      <c r="N299" s="7"/>
      <c r="O299" s="7"/>
    </row>
    <row r="300" spans="1:15" ht="38.25" customHeight="1" x14ac:dyDescent="0.2">
      <c r="A300" s="7"/>
      <c r="G300" s="7"/>
      <c r="H300" s="7"/>
      <c r="I300" s="7"/>
      <c r="J300" s="7"/>
      <c r="K300" s="7"/>
      <c r="L300" s="7"/>
      <c r="M300" s="7"/>
      <c r="N300" s="7"/>
      <c r="O300" s="7"/>
    </row>
    <row r="301" spans="1:15" ht="38.25" customHeight="1" x14ac:dyDescent="0.2">
      <c r="A301" s="7"/>
      <c r="G301" s="7"/>
      <c r="H301" s="7"/>
      <c r="I301" s="7"/>
      <c r="J301" s="7"/>
      <c r="K301" s="7"/>
      <c r="L301" s="7"/>
      <c r="M301" s="7"/>
      <c r="N301" s="7"/>
      <c r="O301" s="7"/>
    </row>
    <row r="302" spans="1:15" ht="38.25" customHeight="1" x14ac:dyDescent="0.2">
      <c r="A302" s="7"/>
      <c r="G302" s="7"/>
      <c r="H302" s="7"/>
      <c r="I302" s="7"/>
      <c r="J302" s="7"/>
      <c r="K302" s="7"/>
      <c r="L302" s="7"/>
      <c r="M302" s="7"/>
      <c r="N302" s="7"/>
      <c r="O302" s="7"/>
    </row>
    <row r="303" spans="1:15" ht="38.25" customHeight="1" x14ac:dyDescent="0.2">
      <c r="A303" s="7"/>
      <c r="G303" s="7"/>
      <c r="H303" s="7"/>
      <c r="I303" s="7"/>
      <c r="J303" s="7"/>
      <c r="K303" s="7"/>
      <c r="L303" s="7"/>
      <c r="M303" s="7"/>
      <c r="N303" s="7"/>
      <c r="O303" s="7"/>
    </row>
    <row r="304" spans="1:15" ht="38.25" customHeight="1" x14ac:dyDescent="0.2">
      <c r="A304" s="7"/>
      <c r="G304" s="7"/>
      <c r="H304" s="7"/>
      <c r="I304" s="7"/>
      <c r="J304" s="7"/>
      <c r="K304" s="7"/>
      <c r="L304" s="7"/>
      <c r="M304" s="7"/>
      <c r="N304" s="7"/>
      <c r="O304" s="7"/>
    </row>
    <row r="305" spans="1:15" ht="38.25" customHeight="1" x14ac:dyDescent="0.2">
      <c r="A305" s="7"/>
      <c r="G305" s="7"/>
      <c r="H305" s="7"/>
      <c r="I305" s="7"/>
      <c r="J305" s="7"/>
      <c r="K305" s="7"/>
      <c r="L305" s="7"/>
      <c r="M305" s="7"/>
      <c r="N305" s="7"/>
      <c r="O305" s="7"/>
    </row>
    <row r="306" spans="1:15" ht="38.25" customHeight="1" x14ac:dyDescent="0.2">
      <c r="A306" s="7"/>
      <c r="G306" s="7"/>
      <c r="H306" s="7"/>
      <c r="I306" s="7"/>
      <c r="J306" s="7"/>
      <c r="K306" s="7"/>
      <c r="L306" s="7"/>
      <c r="M306" s="7"/>
      <c r="N306" s="7"/>
      <c r="O306" s="7"/>
    </row>
    <row r="307" spans="1:15" ht="38.25" customHeight="1" x14ac:dyDescent="0.2">
      <c r="A307" s="7"/>
      <c r="G307" s="7"/>
      <c r="H307" s="7"/>
      <c r="I307" s="7"/>
      <c r="J307" s="7"/>
      <c r="K307" s="7"/>
      <c r="L307" s="7"/>
      <c r="M307" s="7"/>
      <c r="N307" s="7"/>
      <c r="O307" s="7"/>
    </row>
    <row r="308" spans="1:15" ht="38.25" customHeight="1" x14ac:dyDescent="0.2">
      <c r="A308" s="7"/>
      <c r="G308" s="7"/>
      <c r="H308" s="7"/>
      <c r="I308" s="7"/>
      <c r="J308" s="7"/>
      <c r="K308" s="7"/>
      <c r="L308" s="7"/>
      <c r="M308" s="7"/>
      <c r="N308" s="7"/>
      <c r="O308" s="7"/>
    </row>
    <row r="309" spans="1:15" ht="38.25" customHeight="1" x14ac:dyDescent="0.2">
      <c r="A309" s="7"/>
      <c r="G309" s="7"/>
      <c r="H309" s="7"/>
      <c r="I309" s="7"/>
      <c r="J309" s="7"/>
      <c r="K309" s="7"/>
      <c r="L309" s="7"/>
      <c r="M309" s="7"/>
      <c r="N309" s="7"/>
      <c r="O309" s="7"/>
    </row>
    <row r="310" spans="1:15" ht="38.25" customHeight="1" x14ac:dyDescent="0.2">
      <c r="A310" s="7"/>
      <c r="G310" s="7"/>
      <c r="H310" s="7"/>
      <c r="I310" s="7"/>
      <c r="J310" s="7"/>
      <c r="K310" s="7"/>
      <c r="L310" s="7"/>
      <c r="M310" s="7"/>
      <c r="N310" s="7"/>
      <c r="O310" s="7"/>
    </row>
    <row r="311" spans="1:15" ht="38.25" customHeight="1" x14ac:dyDescent="0.2">
      <c r="A311" s="7"/>
      <c r="G311" s="7"/>
      <c r="H311" s="7"/>
      <c r="I311" s="7"/>
      <c r="J311" s="7"/>
      <c r="K311" s="7"/>
      <c r="L311" s="7"/>
      <c r="M311" s="7"/>
      <c r="N311" s="7"/>
      <c r="O311" s="7"/>
    </row>
    <row r="312" spans="1:15" ht="38.25" customHeight="1" x14ac:dyDescent="0.2">
      <c r="A312" s="7"/>
      <c r="G312" s="7"/>
      <c r="H312" s="7"/>
      <c r="I312" s="7"/>
      <c r="J312" s="7"/>
      <c r="K312" s="7"/>
      <c r="L312" s="7"/>
      <c r="M312" s="7"/>
      <c r="N312" s="7"/>
      <c r="O312" s="7"/>
    </row>
  </sheetData>
  <sheetProtection insertRows="0" deleteRows="0" selectLockedCells="1" sort="0" autoFilter="0"/>
  <phoneticPr fontId="0" type="noConversion"/>
  <dataValidations xWindow="1212" yWindow="250" count="2">
    <dataValidation type="list" allowBlank="1" showInputMessage="1" showErrorMessage="1" sqref="P2:P11" xr:uid="{4DA65275-8D25-4C3F-B10A-7C4FB14D81D5}">
      <formula1>"Anaïs,Christian,Matthieu"</formula1>
    </dataValidation>
    <dataValidation type="list" allowBlank="1" showInputMessage="1" showErrorMessage="1" sqref="D2:D11" xr:uid="{2EBEB3C0-3CC1-48C5-9F15-9E6A43191429}">
      <formula1>"Oui,Non"</formula1>
    </dataValidation>
  </dataValidations>
  <printOptions horizontalCentered="1" gridLines="1"/>
  <pageMargins left="0.19685039370078741" right="0.15748031496062992" top="0.39370078740157483" bottom="0.39370078740157483" header="0.19685039370078741" footer="0.31496062992125984"/>
  <pageSetup paperSize="9" scale="67" orientation="landscape" r:id="rId1"/>
  <headerFooter alignWithMargins="0">
    <oddHeader>&amp;R&amp;P</oddHead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xWindow="1212" yWindow="250" count="5">
        <x14:dataValidation type="list" allowBlank="1" showInputMessage="1" showErrorMessage="1" xr:uid="{759B40E6-E521-4078-B6D8-2F9750913DD6}">
          <x14:formula1>
            <xm:f>'Ne pas toucher'!$B$1:$B$5</xm:f>
          </x14:formula1>
          <xm:sqref>N2:N11</xm:sqref>
        </x14:dataValidation>
        <x14:dataValidation type="list" allowBlank="1" showInputMessage="1" showErrorMessage="1" xr:uid="{04F27DC9-83C4-4C42-A8C6-BE843EFE959A}">
          <x14:formula1>
            <xm:f>IF(Consultation!E2="F",'Grille tarifaire'!$B$1:$B$29,'Grille tarifaire'!$B$31:$B$56)</xm:f>
          </x14:formula1>
          <xm:sqref>F2:F11</xm:sqref>
        </x14:dataValidation>
        <x14:dataValidation type="list" allowBlank="1" showInputMessage="1" showErrorMessage="1" xr:uid="{833C80A8-A9AE-40E6-9EB8-815B8261A81E}">
          <x14:formula1>
            <xm:f>IF(Consultation!E2="F",'Grille tarifaire'!$B$1:$B$29,'Grille tarifaire'!$B$31:$B$56)</xm:f>
          </x14:formula1>
          <xm:sqref>H2:H11</xm:sqref>
        </x14:dataValidation>
        <x14:dataValidation type="list" allowBlank="1" showInputMessage="1" showErrorMessage="1" xr:uid="{170F24E7-C4A6-4652-B871-4723A0F9F6F0}">
          <x14:formula1>
            <xm:f>IF(Consultation!E2="F",'Grille tarifaire'!$B$1:$B$29,'Grille tarifaire'!$B$31:$B$56)</xm:f>
          </x14:formula1>
          <xm:sqref>J2:J11</xm:sqref>
        </x14:dataValidation>
        <x14:dataValidation type="list" allowBlank="1" showInputMessage="1" showErrorMessage="1" xr:uid="{97520233-E8D3-4FD9-A0AB-8A9F910E800F}">
          <x14:formula1>
            <xm:f>IF(Consultation!E2="F",'Grille tarifaire'!$B$1:$B$29,'Grille tarifaire'!$B$31:$B$56)</xm:f>
          </x14:formula1>
          <xm:sqref>L2:L11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4815B5-ADF5-436C-870C-F1C527C78B65}">
  <sheetPr codeName="Feuil3">
    <tabColor theme="9"/>
  </sheetPr>
  <dimension ref="A1:P332"/>
  <sheetViews>
    <sheetView zoomScaleNormal="100" zoomScaleSheetLayoutView="100" workbookViewId="0">
      <pane ySplit="1" topLeftCell="A2" activePane="bottomLeft" state="frozenSplit"/>
      <selection pane="bottomLeft" activeCell="E1" sqref="E1:E1048576"/>
    </sheetView>
  </sheetViews>
  <sheetFormatPr baseColWidth="10" defaultColWidth="10" defaultRowHeight="38.25" customHeight="1" x14ac:dyDescent="0.2"/>
  <cols>
    <col min="1" max="1" width="13.7109375" style="6" customWidth="1"/>
    <col min="2" max="2" width="25.42578125" style="1" customWidth="1"/>
    <col min="3" max="3" width="20.85546875" style="1" customWidth="1"/>
    <col min="4" max="4" width="21" style="2" customWidth="1"/>
    <col min="5" max="5" width="11" style="109" customWidth="1"/>
    <col min="6" max="7" width="11" style="6" customWidth="1"/>
    <col min="8" max="16" width="12.5703125" style="1" customWidth="1"/>
    <col min="17" max="16384" width="10" style="1"/>
  </cols>
  <sheetData>
    <row r="1" spans="1:16" s="4" customFormat="1" ht="161.25" customHeight="1" x14ac:dyDescent="0.2">
      <c r="A1" s="19" t="s">
        <v>0</v>
      </c>
      <c r="B1" s="43" t="s">
        <v>23</v>
      </c>
      <c r="C1" s="37" t="s">
        <v>24</v>
      </c>
      <c r="D1" s="37" t="s">
        <v>33</v>
      </c>
      <c r="E1" s="19" t="s">
        <v>179</v>
      </c>
      <c r="F1" s="38" t="s">
        <v>6</v>
      </c>
      <c r="G1" s="39" t="s">
        <v>178</v>
      </c>
      <c r="H1" s="32" t="s">
        <v>10</v>
      </c>
      <c r="I1" s="49" t="s">
        <v>162</v>
      </c>
      <c r="J1" s="49" t="s">
        <v>163</v>
      </c>
      <c r="K1" s="49" t="s">
        <v>165</v>
      </c>
      <c r="L1" s="20" t="s">
        <v>164</v>
      </c>
      <c r="M1" s="47" t="s">
        <v>172</v>
      </c>
      <c r="N1" s="32" t="s">
        <v>166</v>
      </c>
      <c r="O1" s="32" t="s">
        <v>169</v>
      </c>
      <c r="P1" s="32" t="s">
        <v>167</v>
      </c>
    </row>
    <row r="2" spans="1:16" s="3" customFormat="1" ht="15" customHeight="1" x14ac:dyDescent="0.2">
      <c r="A2" s="46">
        <f>IF(COUNTBLANK('Achat Forfait Epilation'!A2)=1,"",'Achat Forfait Epilation'!A2)</f>
        <v>45570</v>
      </c>
      <c r="B2" s="45" t="str">
        <f>IF(COUNTBLANK('Achat Forfait Epilation'!B2)=1,"",'Achat Forfait Epilation'!B2)</f>
        <v>DUPONT</v>
      </c>
      <c r="C2" s="9" t="str">
        <f>IF(COUNTBLANK('Achat Forfait Epilation'!C2)=1,"",'Achat Forfait Epilation'!C2)</f>
        <v>Jean</v>
      </c>
      <c r="D2" s="107" t="str">
        <f>IF(COUNTBLANK('Achat Forfait Epilation'!E2)=1,"",'Achat Forfait Epilation'!E2)</f>
        <v>DJ-2024-10-0001</v>
      </c>
      <c r="E2" s="108">
        <f>IF(COUNTBLANK('Achat Forfait Epilation'!O2)=1,"",'Achat Forfait Epilation'!O2)</f>
        <v>532</v>
      </c>
      <c r="F2" s="31">
        <f>IFERROR(E2/'Achat Forfait Epilation'!R2,"")</f>
        <v>106.4</v>
      </c>
      <c r="G2" s="41">
        <f>IF(COUNTBLANK('Achat Forfait Epilation'!Q2)=1,"",'Achat Forfait Epilation'!Q2)</f>
        <v>1</v>
      </c>
      <c r="H2" s="12" t="str" cm="1">
        <f t="array" ref="H2">IFERROR(INDEX(Tableau1[Intervenant],SMALL(IF(Tableau1[Référence Forfait]='Suivi Forfait Epilation'!$D2,ROW(Tableau1[Référence Forfait]),9^9),1)-1),"")</f>
        <v>Anaïs</v>
      </c>
      <c r="I2" s="50" t="str" cm="1">
        <f t="array" ref="I2">IFERROR(IF($G2&gt;1,INDEX(Tableau1[Intervenant],SMALL(IF(Tableau1[Référence Forfait]='Suivi Forfait Epilation'!$D2,ROW(Tableau1[Référence Forfait]),9^9),2)-1),""),"")</f>
        <v/>
      </c>
      <c r="J2" s="51" t="str" cm="1">
        <f t="array" ref="J2">IFERROR(IF($G2&gt;2,INDEX(Tableau1[Intervenant],SMALL(IF(Tableau1[Référence Forfait]='Suivi Forfait Epilation'!$D2,ROW(Tableau1[Référence Forfait]),9^9),3)-1),""),"")</f>
        <v/>
      </c>
      <c r="K2" s="51" t="str" cm="1">
        <f t="array" ref="K2">IFERROR(IF($G2&gt;3,INDEX(Tableau1[Intervenant],SMALL(IF(Tableau1[Référence Forfait]='Suivi Forfait Epilation'!$D2,ROW(Tableau1[Référence Forfait]),9^9),4)-1),""),"")</f>
        <v/>
      </c>
      <c r="L2" s="5" t="str" cm="1">
        <f t="array" ref="L2">IFERROR(IF($G2&gt;4,INDEX(Tableau1[Intervenant],SMALL(IF(Tableau1[Référence Forfait]='Suivi Forfait Epilation'!$D2,ROW(Tableau1[Référence Forfait]),9^9),5)-1),""),"")</f>
        <v/>
      </c>
      <c r="M2" s="48" t="str">
        <f t="shared" ref="M2:M8" si="0">IF(COUNTBLANK(D2)=1,"",H2&amp;" doit ")</f>
        <v xml:space="preserve">Anaïs doit </v>
      </c>
      <c r="N2" s="11" t="str">
        <f t="shared" ref="N2:N8" si="1">IF((COUNTBLANK(D2)=1),"",IF(H2="Anaïs","-----",(COUNTIF(I2:L2,"Anaïs"))*F2))</f>
        <v>-----</v>
      </c>
      <c r="O2" s="11">
        <f>IF((COUNTBLANK(D2)=1),"",IF(H2="Christian","-----",(COUNTIF(I2:L2,"Christian"))*F2))</f>
        <v>0</v>
      </c>
      <c r="P2" s="11">
        <f>IF((COUNTBLANK(D2)=1),"",IF(H2="Matthieu","-----",(COUNTIF(I2:L2,"Matthieu"))*F2))</f>
        <v>0</v>
      </c>
    </row>
    <row r="3" spans="1:16" s="3" customFormat="1" ht="15" customHeight="1" x14ac:dyDescent="0.2">
      <c r="A3" s="46">
        <f>IF(COUNTBLANK('Achat Forfait Epilation'!A3)=1,"",'Achat Forfait Epilation'!A3)</f>
        <v>45570</v>
      </c>
      <c r="B3" s="45" t="str">
        <f>IF(COUNTBLANK('Achat Forfait Epilation'!B3)=1,"",'Achat Forfait Epilation'!B3)</f>
        <v>JARDIN</v>
      </c>
      <c r="C3" s="9" t="str">
        <f>IF(COUNTBLANK('Achat Forfait Epilation'!C3)=1,"",'Achat Forfait Epilation'!C3)</f>
        <v>Christine</v>
      </c>
      <c r="D3" s="107" t="str">
        <f>IF(COUNTBLANK('Achat Forfait Epilation'!E3)=1,"",'Achat Forfait Epilation'!E3)</f>
        <v>JC-2024-10-0002</v>
      </c>
      <c r="E3" s="108">
        <f>IF(COUNTBLANK('Achat Forfait Epilation'!O3)=1,"",'Achat Forfait Epilation'!O3)</f>
        <v>800</v>
      </c>
      <c r="F3" s="31">
        <f>IFERROR(E3/'Achat Forfait Epilation'!R3,"")</f>
        <v>160</v>
      </c>
      <c r="G3" s="41">
        <f>IF(COUNTBLANK('Achat Forfait Epilation'!Q3)=1,"",'Achat Forfait Epilation'!Q3)</f>
        <v>1</v>
      </c>
      <c r="H3" s="12" t="str" cm="1">
        <f t="array" ref="H3">IFERROR(INDEX(Tableau1[Intervenant],SMALL(IF(Tableau1[Référence Forfait]='Suivi Forfait Epilation'!$D3,ROW(Tableau1[Référence Forfait]),9^9),1)-1),"")</f>
        <v>Christian</v>
      </c>
      <c r="I3" s="50" t="str" cm="1">
        <f t="array" ref="I3">IFERROR(IF($G3&gt;1,INDEX(Tableau1[Intervenant],SMALL(IF(Tableau1[Référence Forfait]='Suivi Forfait Epilation'!$D3,ROW(Tableau1[Référence Forfait]),9^9),2)-1),""),"")</f>
        <v/>
      </c>
      <c r="J3" s="51" t="str" cm="1">
        <f t="array" ref="J3">IFERROR(IF($G3&gt;2,INDEX(Tableau1[Intervenant],SMALL(IF(Tableau1[Référence Forfait]='Suivi Forfait Epilation'!$D3,ROW(Tableau1[Référence Forfait]),9^9),3)-1),""),"")</f>
        <v/>
      </c>
      <c r="K3" s="51" t="str" cm="1">
        <f t="array" ref="K3">IFERROR(IF($G3&gt;3,INDEX(Tableau1[Intervenant],SMALL(IF(Tableau1[Référence Forfait]='Suivi Forfait Epilation'!$D3,ROW(Tableau1[Référence Forfait]),9^9),4)-1),""),"")</f>
        <v/>
      </c>
      <c r="L3" s="5" t="str" cm="1">
        <f t="array" ref="L3">IFERROR(IF($G3&gt;4,INDEX(Tableau1[Intervenant],SMALL(IF(Tableau1[Référence Forfait]='Suivi Forfait Epilation'!$D3,ROW(Tableau1[Référence Forfait]),9^9),5)-1),""),"")</f>
        <v/>
      </c>
      <c r="M3" s="48" t="str">
        <f t="shared" si="0"/>
        <v xml:space="preserve">Christian doit </v>
      </c>
      <c r="N3" s="11">
        <f t="shared" si="1"/>
        <v>0</v>
      </c>
      <c r="O3" s="11" t="str">
        <f t="shared" ref="O3:O9" si="2">IF((COUNTBLANK(D3)=1),"",IF(H3="Christian","-----",(COUNTIF(I3:L3,"Christian"))*F3))</f>
        <v>-----</v>
      </c>
      <c r="P3" s="11">
        <f t="shared" ref="P3:P9" si="3">IF((COUNTBLANK(D3)=1),"",IF(H3="Matthieu","-----",(COUNTIF(I3:L3,"Matthieu"))*F3))</f>
        <v>0</v>
      </c>
    </row>
    <row r="4" spans="1:16" s="3" customFormat="1" ht="15" customHeight="1" x14ac:dyDescent="0.2">
      <c r="A4" s="46">
        <f>IF(COUNTBLANK('Achat Forfait Epilation'!A4)=1,"",'Achat Forfait Epilation'!A4)</f>
        <v>45571</v>
      </c>
      <c r="B4" s="45" t="str">
        <f>IF(COUNTBLANK('Achat Forfait Epilation'!B4)=1,"",'Achat Forfait Epilation'!B4)</f>
        <v>JARDIN</v>
      </c>
      <c r="C4" s="9" t="str">
        <f>IF(COUNTBLANK('Achat Forfait Epilation'!C4)=1,"",'Achat Forfait Epilation'!C4)</f>
        <v>Christine</v>
      </c>
      <c r="D4" s="107" t="str">
        <f>IF(COUNTBLANK('Achat Forfait Epilation'!E4)=1,"",'Achat Forfait Epilation'!E4)</f>
        <v>JC-2024-10-0002</v>
      </c>
      <c r="E4" s="108">
        <f>IF(COUNTBLANK('Achat Forfait Epilation'!O4)=1,"",'Achat Forfait Epilation'!O4)</f>
        <v>800</v>
      </c>
      <c r="F4" s="31">
        <f>IFERROR(E4/'Achat Forfait Epilation'!R4,"")</f>
        <v>160</v>
      </c>
      <c r="G4" s="41">
        <f>IF(COUNTBLANK('Achat Forfait Epilation'!Q4)=1,"",'Achat Forfait Epilation'!Q4)</f>
        <v>2</v>
      </c>
      <c r="H4" s="12" t="str" cm="1">
        <f t="array" ref="H4">IFERROR(INDEX(Tableau1[Intervenant],SMALL(IF(Tableau1[Référence Forfait]='Suivi Forfait Epilation'!$D4,ROW(Tableau1[Référence Forfait]),9^9),1)-1),"")</f>
        <v>Christian</v>
      </c>
      <c r="I4" s="50" t="str" cm="1">
        <f t="array" ref="I4">IFERROR(IF($G4&gt;1,INDEX(Tableau1[Intervenant],SMALL(IF(Tableau1[Référence Forfait]='Suivi Forfait Epilation'!$D4,ROW(Tableau1[Référence Forfait]),9^9),2)-1),""),"")</f>
        <v>Matthieu</v>
      </c>
      <c r="J4" s="51" t="str" cm="1">
        <f t="array" ref="J4">IFERROR(IF($G4&gt;2,INDEX(Tableau1[Intervenant],SMALL(IF(Tableau1[Référence Forfait]='Suivi Forfait Epilation'!$D4,ROW(Tableau1[Référence Forfait]),9^9),3)-1),""),"")</f>
        <v/>
      </c>
      <c r="K4" s="51" t="str" cm="1">
        <f t="array" ref="K4">IFERROR(IF($G4&gt;3,INDEX(Tableau1[Intervenant],SMALL(IF(Tableau1[Référence Forfait]='Suivi Forfait Epilation'!$D4,ROW(Tableau1[Référence Forfait]),9^9),4)-1),""),"")</f>
        <v/>
      </c>
      <c r="L4" s="5" t="str" cm="1">
        <f t="array" ref="L4">IFERROR(IF($G4&gt;4,INDEX(Tableau1[Intervenant],SMALL(IF(Tableau1[Référence Forfait]='Suivi Forfait Epilation'!$D4,ROW(Tableau1[Référence Forfait]),9^9),5)-1),""),"")</f>
        <v/>
      </c>
      <c r="M4" s="48" t="str">
        <f t="shared" si="0"/>
        <v xml:space="preserve">Christian doit </v>
      </c>
      <c r="N4" s="11">
        <f t="shared" si="1"/>
        <v>0</v>
      </c>
      <c r="O4" s="11" t="str">
        <f t="shared" si="2"/>
        <v>-----</v>
      </c>
      <c r="P4" s="11">
        <f t="shared" si="3"/>
        <v>160</v>
      </c>
    </row>
    <row r="5" spans="1:16" s="3" customFormat="1" ht="15" customHeight="1" x14ac:dyDescent="0.2">
      <c r="A5" s="46">
        <f>IF(COUNTBLANK('Achat Forfait Epilation'!A5)=1,"",'Achat Forfait Epilation'!A5)</f>
        <v>45571</v>
      </c>
      <c r="B5" s="45" t="str">
        <f>IF(COUNTBLANK('Achat Forfait Epilation'!B5)=1,"",'Achat Forfait Epilation'!B5)</f>
        <v>DUPOND</v>
      </c>
      <c r="C5" s="9" t="str">
        <f>IF(COUNTBLANK('Achat Forfait Epilation'!C5)=1,"",'Achat Forfait Epilation'!C5)</f>
        <v>Jean</v>
      </c>
      <c r="D5" s="107" t="str">
        <f>IF(COUNTBLANK('Achat Forfait Epilation'!E5)=1,"",'Achat Forfait Epilation'!E5)</f>
        <v>DJ-2024-10-0004</v>
      </c>
      <c r="E5" s="108">
        <f>IF(COUNTBLANK('Achat Forfait Epilation'!O5)=1,"",'Achat Forfait Epilation'!O5)</f>
        <v>1512</v>
      </c>
      <c r="F5" s="31">
        <f>IFERROR(E5/'Achat Forfait Epilation'!R5,"")</f>
        <v>302.39999999999998</v>
      </c>
      <c r="G5" s="41">
        <f>IF(COUNTBLANK('Achat Forfait Epilation'!Q5)=1,"",'Achat Forfait Epilation'!Q5)</f>
        <v>1</v>
      </c>
      <c r="H5" s="12" t="str" cm="1">
        <f t="array" ref="H5">IFERROR(INDEX(Tableau1[Intervenant],SMALL(IF(Tableau1[Référence Forfait]='Suivi Forfait Epilation'!$D5,ROW(Tableau1[Référence Forfait]),9^9),1)-1),"")</f>
        <v>Matthieu</v>
      </c>
      <c r="I5" s="50" t="str" cm="1">
        <f t="array" ref="I5">IFERROR(IF($G5&gt;1,INDEX(Tableau1[Intervenant],SMALL(IF(Tableau1[Référence Forfait]='Suivi Forfait Epilation'!$D5,ROW(Tableau1[Référence Forfait]),9^9),2)-1),""),"")</f>
        <v/>
      </c>
      <c r="J5" s="51" t="str" cm="1">
        <f t="array" ref="J5">IFERROR(IF($G5&gt;2,INDEX(Tableau1[Intervenant],SMALL(IF(Tableau1[Référence Forfait]='Suivi Forfait Epilation'!$D5,ROW(Tableau1[Référence Forfait]),9^9),3)-1),""),"")</f>
        <v/>
      </c>
      <c r="K5" s="51" t="str" cm="1">
        <f t="array" ref="K5">IFERROR(IF($G5&gt;3,INDEX(Tableau1[Intervenant],SMALL(IF(Tableau1[Référence Forfait]='Suivi Forfait Epilation'!$D5,ROW(Tableau1[Référence Forfait]),9^9),4)-1),""),"")</f>
        <v/>
      </c>
      <c r="L5" s="5" t="str" cm="1">
        <f t="array" ref="L5">IFERROR(IF($G5&gt;4,INDEX(Tableau1[Intervenant],SMALL(IF(Tableau1[Référence Forfait]='Suivi Forfait Epilation'!$D5,ROW(Tableau1[Référence Forfait]),9^9),5)-1),""),"")</f>
        <v/>
      </c>
      <c r="M5" s="48" t="str">
        <f t="shared" si="0"/>
        <v xml:space="preserve">Matthieu doit </v>
      </c>
      <c r="N5" s="11">
        <f t="shared" si="1"/>
        <v>0</v>
      </c>
      <c r="O5" s="11">
        <f t="shared" si="2"/>
        <v>0</v>
      </c>
      <c r="P5" s="11" t="str">
        <f t="shared" si="3"/>
        <v>-----</v>
      </c>
    </row>
    <row r="6" spans="1:16" s="3" customFormat="1" ht="15" customHeight="1" x14ac:dyDescent="0.2">
      <c r="A6" s="46">
        <f>IF(COUNTBLANK('Achat Forfait Epilation'!A6)=1,"",'Achat Forfait Epilation'!A6)</f>
        <v>45575</v>
      </c>
      <c r="B6" s="45" t="str">
        <f>IF(COUNTBLANK('Achat Forfait Epilation'!B6)=1,"",'Achat Forfait Epilation'!B6)</f>
        <v>DUPONT</v>
      </c>
      <c r="C6" s="9" t="str">
        <f>IF(COUNTBLANK('Achat Forfait Epilation'!C6)=1,"",'Achat Forfait Epilation'!C6)</f>
        <v>Pierre</v>
      </c>
      <c r="D6" s="107" t="str">
        <f>IF(COUNTBLANK('Achat Forfait Epilation'!E6)=1,"",'Achat Forfait Epilation'!E6)</f>
        <v>DP-2024-10-0005</v>
      </c>
      <c r="E6" s="108">
        <f>IF(COUNTBLANK('Achat Forfait Epilation'!O6)=1,"",'Achat Forfait Epilation'!O6)</f>
        <v>200</v>
      </c>
      <c r="F6" s="31">
        <f>IFERROR(E6/'Achat Forfait Epilation'!R6,"")</f>
        <v>40</v>
      </c>
      <c r="G6" s="41">
        <f>IF(COUNTBLANK('Achat Forfait Epilation'!Q6)=1,"",'Achat Forfait Epilation'!Q6)</f>
        <v>1</v>
      </c>
      <c r="H6" s="12" t="str" cm="1">
        <f t="array" ref="H6">IFERROR(INDEX(Tableau1[Intervenant],SMALL(IF(Tableau1[Référence Forfait]='Suivi Forfait Epilation'!$D6,ROW(Tableau1[Référence Forfait]),9^9),1)-1),"")</f>
        <v>Anaïs</v>
      </c>
      <c r="I6" s="50" t="str" cm="1">
        <f t="array" ref="I6">IFERROR(IF($G6&gt;1,INDEX(Tableau1[Intervenant],SMALL(IF(Tableau1[Référence Forfait]='Suivi Forfait Epilation'!$D6,ROW(Tableau1[Référence Forfait]),9^9),2)-1),""),"")</f>
        <v/>
      </c>
      <c r="J6" s="51" t="str" cm="1">
        <f t="array" ref="J6">IFERROR(IF($G6&gt;2,INDEX(Tableau1[Intervenant],SMALL(IF(Tableau1[Référence Forfait]='Suivi Forfait Epilation'!$D6,ROW(Tableau1[Référence Forfait]),9^9),3)-1),""),"")</f>
        <v/>
      </c>
      <c r="K6" s="51" t="str" cm="1">
        <f t="array" ref="K6">IFERROR(IF($G6&gt;3,INDEX(Tableau1[Intervenant],SMALL(IF(Tableau1[Référence Forfait]='Suivi Forfait Epilation'!$D6,ROW(Tableau1[Référence Forfait]),9^9),4)-1),""),"")</f>
        <v/>
      </c>
      <c r="L6" s="5" t="str" cm="1">
        <f t="array" ref="L6">IFERROR(IF($G6&gt;4,INDEX(Tableau1[Intervenant],SMALL(IF(Tableau1[Référence Forfait]='Suivi Forfait Epilation'!$D6,ROW(Tableau1[Référence Forfait]),9^9),5)-1),""),"")</f>
        <v/>
      </c>
      <c r="M6" s="48" t="str">
        <f t="shared" si="0"/>
        <v xml:space="preserve">Anaïs doit </v>
      </c>
      <c r="N6" s="11" t="str">
        <f t="shared" si="1"/>
        <v>-----</v>
      </c>
      <c r="O6" s="11">
        <f t="shared" si="2"/>
        <v>0</v>
      </c>
      <c r="P6" s="11">
        <f t="shared" si="3"/>
        <v>0</v>
      </c>
    </row>
    <row r="7" spans="1:16" s="3" customFormat="1" ht="15" customHeight="1" x14ac:dyDescent="0.2">
      <c r="A7" s="46">
        <f>IF(COUNTBLANK('Achat Forfait Epilation'!A7)=1,"",'Achat Forfait Epilation'!A7)</f>
        <v>45575</v>
      </c>
      <c r="B7" s="45" t="str">
        <f>IF(COUNTBLANK('Achat Forfait Epilation'!B7)=1,"",'Achat Forfait Epilation'!B7)</f>
        <v>DUPOND</v>
      </c>
      <c r="C7" s="9" t="str">
        <f>IF(COUNTBLANK('Achat Forfait Epilation'!C7)=1,"",'Achat Forfait Epilation'!C7)</f>
        <v>Jean</v>
      </c>
      <c r="D7" s="107" t="str">
        <f>IF(COUNTBLANK('Achat Forfait Epilation'!E7)=1,"",'Achat Forfait Epilation'!E7)</f>
        <v>DJ-2024-10-0004</v>
      </c>
      <c r="E7" s="108">
        <f>IF(COUNTBLANK('Achat Forfait Epilation'!O7)=1,"",'Achat Forfait Epilation'!O7)</f>
        <v>1512</v>
      </c>
      <c r="F7" s="31">
        <f>IFERROR(E7/'Achat Forfait Epilation'!R7,"")</f>
        <v>302.39999999999998</v>
      </c>
      <c r="G7" s="41">
        <f>IF(COUNTBLANK('Achat Forfait Epilation'!Q7)=1,"",'Achat Forfait Epilation'!Q7)</f>
        <v>2</v>
      </c>
      <c r="H7" s="12" t="str" cm="1">
        <f t="array" ref="H7">IFERROR(INDEX(Tableau1[Intervenant],SMALL(IF(Tableau1[Référence Forfait]='Suivi Forfait Epilation'!$D7,ROW(Tableau1[Référence Forfait]),9^9),1)-1),"")</f>
        <v>Matthieu</v>
      </c>
      <c r="I7" s="50" t="str" cm="1">
        <f t="array" ref="I7">IFERROR(IF($G7&gt;1,INDEX(Tableau1[Intervenant],SMALL(IF(Tableau1[Référence Forfait]='Suivi Forfait Epilation'!$D7,ROW(Tableau1[Référence Forfait]),9^9),2)-1),""),"")</f>
        <v>Christian</v>
      </c>
      <c r="J7" s="51" t="str" cm="1">
        <f t="array" ref="J7">IFERROR(IF($G7&gt;2,INDEX(Tableau1[Intervenant],SMALL(IF(Tableau1[Référence Forfait]='Suivi Forfait Epilation'!$D7,ROW(Tableau1[Référence Forfait]),9^9),3)-1),""),"")</f>
        <v/>
      </c>
      <c r="K7" s="51" t="str" cm="1">
        <f t="array" ref="K7">IFERROR(IF($G7&gt;3,INDEX(Tableau1[Intervenant],SMALL(IF(Tableau1[Référence Forfait]='Suivi Forfait Epilation'!$D7,ROW(Tableau1[Référence Forfait]),9^9),4)-1),""),"")</f>
        <v/>
      </c>
      <c r="L7" s="5" t="str" cm="1">
        <f t="array" ref="L7">IFERROR(IF($G7&gt;4,INDEX(Tableau1[Intervenant],SMALL(IF(Tableau1[Référence Forfait]='Suivi Forfait Epilation'!$D7,ROW(Tableau1[Référence Forfait]),9^9),5)-1),""),"")</f>
        <v/>
      </c>
      <c r="M7" s="48" t="str">
        <f t="shared" si="0"/>
        <v xml:space="preserve">Matthieu doit </v>
      </c>
      <c r="N7" s="11">
        <f t="shared" si="1"/>
        <v>0</v>
      </c>
      <c r="O7" s="11">
        <f t="shared" si="2"/>
        <v>302.39999999999998</v>
      </c>
      <c r="P7" s="11" t="str">
        <f t="shared" si="3"/>
        <v>-----</v>
      </c>
    </row>
    <row r="8" spans="1:16" s="3" customFormat="1" ht="15" customHeight="1" x14ac:dyDescent="0.2">
      <c r="A8" s="46">
        <f>IF(COUNTBLANK('Achat Forfait Epilation'!A8)=1,"",'Achat Forfait Epilation'!A8)</f>
        <v>45575</v>
      </c>
      <c r="B8" s="45" t="str">
        <f>IF(COUNTBLANK('Achat Forfait Epilation'!B8)=1,"",'Achat Forfait Epilation'!B8)</f>
        <v>JARDIN</v>
      </c>
      <c r="C8" s="9" t="str">
        <f>IF(COUNTBLANK('Achat Forfait Epilation'!C8)=1,"",'Achat Forfait Epilation'!C8)</f>
        <v>Christine</v>
      </c>
      <c r="D8" s="107" t="str">
        <f>IF(COUNTBLANK('Achat Forfait Epilation'!E8)=1,"",'Achat Forfait Epilation'!E8)</f>
        <v>JC-2024-10-0002</v>
      </c>
      <c r="E8" s="108">
        <f>IF(COUNTBLANK('Achat Forfait Epilation'!O8)=1,"",'Achat Forfait Epilation'!O8)</f>
        <v>800</v>
      </c>
      <c r="F8" s="31">
        <f>IFERROR(E8/'Achat Forfait Epilation'!R8,"")</f>
        <v>160</v>
      </c>
      <c r="G8" s="41">
        <f>IF(COUNTBLANK('Achat Forfait Epilation'!Q8)=1,"",'Achat Forfait Epilation'!Q8)</f>
        <v>3</v>
      </c>
      <c r="H8" s="12" t="str" cm="1">
        <f t="array" ref="H8">IFERROR(INDEX(Tableau1[Intervenant],SMALL(IF(Tableau1[Référence Forfait]='Suivi Forfait Epilation'!$D8,ROW(Tableau1[Référence Forfait]),9^9),1)-1),"")</f>
        <v>Christian</v>
      </c>
      <c r="I8" s="50" t="str" cm="1">
        <f t="array" ref="I8">IFERROR(IF($G8&gt;1,INDEX(Tableau1[Intervenant],SMALL(IF(Tableau1[Référence Forfait]='Suivi Forfait Epilation'!$D8,ROW(Tableau1[Référence Forfait]),9^9),2)-1),""),"")</f>
        <v>Matthieu</v>
      </c>
      <c r="J8" s="51" t="str" cm="1">
        <f t="array" ref="J8">IFERROR(IF($G8&gt;2,INDEX(Tableau1[Intervenant],SMALL(IF(Tableau1[Référence Forfait]='Suivi Forfait Epilation'!$D8,ROW(Tableau1[Référence Forfait]),9^9),3)-1),""),"")</f>
        <v>Christian</v>
      </c>
      <c r="K8" s="51" t="str" cm="1">
        <f t="array" ref="K8">IFERROR(IF($G8&gt;3,INDEX(Tableau1[Intervenant],SMALL(IF(Tableau1[Référence Forfait]='Suivi Forfait Epilation'!$D8,ROW(Tableau1[Référence Forfait]),9^9),4)-1),""),"")</f>
        <v/>
      </c>
      <c r="L8" s="5" t="str" cm="1">
        <f t="array" ref="L8">IFERROR(IF($G8&gt;4,INDEX(Tableau1[Intervenant],SMALL(IF(Tableau1[Référence Forfait]='Suivi Forfait Epilation'!$D8,ROW(Tableau1[Référence Forfait]),9^9),5)-1),""),"")</f>
        <v/>
      </c>
      <c r="M8" s="48" t="str">
        <f t="shared" si="0"/>
        <v xml:space="preserve">Christian doit </v>
      </c>
      <c r="N8" s="11">
        <f t="shared" si="1"/>
        <v>0</v>
      </c>
      <c r="O8" s="11" t="str">
        <f t="shared" si="2"/>
        <v>-----</v>
      </c>
      <c r="P8" s="11">
        <f t="shared" si="3"/>
        <v>160</v>
      </c>
    </row>
    <row r="9" spans="1:16" s="3" customFormat="1" ht="15" customHeight="1" x14ac:dyDescent="0.2">
      <c r="A9" s="46">
        <f>IF(COUNTBLANK('Achat Forfait Epilation'!A9)=1,"",'Achat Forfait Epilation'!A9)</f>
        <v>45579</v>
      </c>
      <c r="B9" s="45" t="str">
        <f>IF(COUNTBLANK('Achat Forfait Epilation'!B9)=1,"",'Achat Forfait Epilation'!B9)</f>
        <v>JARDIN</v>
      </c>
      <c r="C9" s="9" t="str">
        <f>IF(COUNTBLANK('Achat Forfait Epilation'!C9)=1,"",'Achat Forfait Epilation'!C9)</f>
        <v>Christine</v>
      </c>
      <c r="D9" s="107" t="str">
        <f>IF(COUNTBLANK('Achat Forfait Epilation'!E9)=1,"",'Achat Forfait Epilation'!E9)</f>
        <v>JC-2024-10-0002</v>
      </c>
      <c r="E9" s="108">
        <f>IF(COUNTBLANK('Achat Forfait Epilation'!O9)=1,"",'Achat Forfait Epilation'!O9)</f>
        <v>800</v>
      </c>
      <c r="F9" s="31">
        <f>IFERROR(E9/'Achat Forfait Epilation'!R9,"")</f>
        <v>160</v>
      </c>
      <c r="G9" s="41">
        <f>IF(COUNTBLANK('Achat Forfait Epilation'!Q9)=1,"",'Achat Forfait Epilation'!Q9)</f>
        <v>4</v>
      </c>
      <c r="H9" s="12" t="str" cm="1">
        <f t="array" ref="H9">IFERROR(INDEX(Tableau1[Intervenant],SMALL(IF(Tableau1[Référence Forfait]='Suivi Forfait Epilation'!$D9,ROW(Tableau1[Référence Forfait]),9^9),1)-1),"")</f>
        <v>Christian</v>
      </c>
      <c r="I9" s="50" t="str" cm="1">
        <f t="array" ref="I9">IFERROR(IF($G9&gt;1,INDEX(Tableau1[Intervenant],SMALL(IF(Tableau1[Référence Forfait]='Suivi Forfait Epilation'!$D9,ROW(Tableau1[Référence Forfait]),9^9),2)-1),""),"")</f>
        <v>Matthieu</v>
      </c>
      <c r="J9" s="51" t="str" cm="1">
        <f t="array" ref="J9">IFERROR(IF($G9&gt;2,INDEX(Tableau1[Intervenant],SMALL(IF(Tableau1[Référence Forfait]='Suivi Forfait Epilation'!$D9,ROW(Tableau1[Référence Forfait]),9^9),3)-1),""),"")</f>
        <v>Christian</v>
      </c>
      <c r="K9" s="51" t="str" cm="1">
        <f t="array" ref="K9">IFERROR(IF($G9&gt;3,INDEX(Tableau1[Intervenant],SMALL(IF(Tableau1[Référence Forfait]='Suivi Forfait Epilation'!$D9,ROW(Tableau1[Référence Forfait]),9^9),4)-1),""),"")</f>
        <v>Anaïs</v>
      </c>
      <c r="L9" s="5" t="str" cm="1">
        <f t="array" ref="L9">IFERROR(IF($G9&gt;4,INDEX(Tableau1[Intervenant],SMALL(IF(Tableau1[Référence Forfait]='Suivi Forfait Epilation'!$D9,ROW(Tableau1[Référence Forfait]),9^9),5)-1),""),"")</f>
        <v/>
      </c>
      <c r="M9" s="48" t="str">
        <f>IF(COUNTBLANK(D9)=1,"",H9&amp;" doit ")</f>
        <v xml:space="preserve">Christian doit </v>
      </c>
      <c r="N9" s="11">
        <f>IF((COUNTBLANK(D9)=1),"",IF(H9="Anaïs","-----",(COUNTIF(I9:L9,"Anaïs"))*F9))</f>
        <v>160</v>
      </c>
      <c r="O9" s="11" t="str">
        <f t="shared" si="2"/>
        <v>-----</v>
      </c>
      <c r="P9" s="11">
        <f t="shared" si="3"/>
        <v>160</v>
      </c>
    </row>
    <row r="10" spans="1:16" s="3" customFormat="1" ht="15" customHeight="1" x14ac:dyDescent="0.2">
      <c r="A10" s="46">
        <f>IF(COUNTBLANK('Achat Forfait Epilation'!A10)=1,"",'Achat Forfait Epilation'!A10)</f>
        <v>45580</v>
      </c>
      <c r="B10" s="45" t="str">
        <f>IF(COUNTBLANK('Achat Forfait Epilation'!B10)=1,"",'Achat Forfait Epilation'!B10)</f>
        <v>JARDIN</v>
      </c>
      <c r="C10" s="9" t="str">
        <f>IF(COUNTBLANK('Achat Forfait Epilation'!C10)=1,"",'Achat Forfait Epilation'!C10)</f>
        <v>Christine</v>
      </c>
      <c r="D10" s="107" t="str">
        <f>IF(COUNTBLANK('Achat Forfait Epilation'!E10)=1,"",'Achat Forfait Epilation'!E10)</f>
        <v>JC-2024-10-0002</v>
      </c>
      <c r="E10" s="108">
        <f>IF(COUNTBLANK('Achat Forfait Epilation'!O10)=1,"",'Achat Forfait Epilation'!O10)</f>
        <v>800</v>
      </c>
      <c r="F10" s="31">
        <f>IFERROR(E10/'Achat Forfait Epilation'!R10,"")</f>
        <v>160</v>
      </c>
      <c r="G10" s="41">
        <f>IF(COUNTBLANK('Achat Forfait Epilation'!Q10)=1,"",'Achat Forfait Epilation'!Q10)</f>
        <v>5</v>
      </c>
      <c r="H10" s="12" t="str" cm="1">
        <f t="array" ref="H10">IFERROR(INDEX(Tableau1[Intervenant],SMALL(IF(Tableau1[Référence Forfait]='Suivi Forfait Epilation'!$D10,ROW(Tableau1[Référence Forfait]),9^9),1)-1),"")</f>
        <v>Christian</v>
      </c>
      <c r="I10" s="50" t="str" cm="1">
        <f t="array" ref="I10">IFERROR(IF($G10&gt;1,INDEX(Tableau1[Intervenant],SMALL(IF(Tableau1[Référence Forfait]='Suivi Forfait Epilation'!$D10,ROW(Tableau1[Référence Forfait]),9^9),2)-1),""),"")</f>
        <v>Matthieu</v>
      </c>
      <c r="J10" s="51" t="str" cm="1">
        <f t="array" ref="J10">IFERROR(IF($G10&gt;2,INDEX(Tableau1[Intervenant],SMALL(IF(Tableau1[Référence Forfait]='Suivi Forfait Epilation'!$D10,ROW(Tableau1[Référence Forfait]),9^9),3)-1),""),"")</f>
        <v>Christian</v>
      </c>
      <c r="K10" s="51" t="str" cm="1">
        <f t="array" ref="K10">IFERROR(IF($G10&gt;3,INDEX(Tableau1[Intervenant],SMALL(IF(Tableau1[Référence Forfait]='Suivi Forfait Epilation'!$D10,ROW(Tableau1[Référence Forfait]),9^9),4)-1),""),"")</f>
        <v>Anaïs</v>
      </c>
      <c r="L10" s="5" t="str" cm="1">
        <f t="array" ref="L10">IFERROR(IF($G10&gt;4,INDEX(Tableau1[Intervenant],SMALL(IF(Tableau1[Référence Forfait]='Suivi Forfait Epilation'!$D10,ROW(Tableau1[Référence Forfait]),9^9),5)-1),""),"")</f>
        <v>Matthieu</v>
      </c>
      <c r="M10" s="48" t="str">
        <f>IF(COUNTBLANK(D10)=1,"",H10&amp;" doit ")</f>
        <v xml:space="preserve">Christian doit </v>
      </c>
      <c r="N10" s="11">
        <f>IF((COUNTBLANK(D10)=1),"",IF(H10="Anaïs","-----",(COUNTIF(I10:L10,"Anaïs"))*F10))</f>
        <v>160</v>
      </c>
      <c r="O10" s="11" t="str">
        <f t="shared" ref="O10" si="4">IF((COUNTBLANK(D10)=1),"",IF(H10="Christian","-----",(COUNTIF(I10:L10,"Christian"))*F10))</f>
        <v>-----</v>
      </c>
      <c r="P10" s="11">
        <f t="shared" ref="P10" si="5">IF((COUNTBLANK(D10)=1),"",IF(H10="Matthieu","-----",(COUNTIF(I10:L10,"Matthieu"))*F10))</f>
        <v>320</v>
      </c>
    </row>
    <row r="11" spans="1:16" s="3" customFormat="1" ht="15" customHeight="1" x14ac:dyDescent="0.2">
      <c r="A11" s="46">
        <f>IF(COUNTBLANK('Achat Forfait Epilation'!A11)=1,"",'Achat Forfait Epilation'!A11)</f>
        <v>45579</v>
      </c>
      <c r="B11" s="45" t="str">
        <f>IF(COUNTBLANK('Achat Forfait Epilation'!B11)=1,"",'Achat Forfait Epilation'!B11)</f>
        <v>DUPOND</v>
      </c>
      <c r="C11" s="9" t="str">
        <f>IF(COUNTBLANK('Achat Forfait Epilation'!C11)=1,"",'Achat Forfait Epilation'!C11)</f>
        <v>Jean</v>
      </c>
      <c r="D11" s="107" t="str">
        <f>IF(COUNTBLANK('Achat Forfait Epilation'!E11)=1,"",'Achat Forfait Epilation'!E11)</f>
        <v>DJ-2024-10-0004</v>
      </c>
      <c r="E11" s="108">
        <f>IF(COUNTBLANK('Achat Forfait Epilation'!O11)=1,"",'Achat Forfait Epilation'!O11)</f>
        <v>1512</v>
      </c>
      <c r="F11" s="31">
        <f>IFERROR(E11/'Achat Forfait Epilation'!R11,"")</f>
        <v>302.39999999999998</v>
      </c>
      <c r="G11" s="41">
        <f>IF(COUNTBLANK('Achat Forfait Epilation'!Q11)=1,"",'Achat Forfait Epilation'!Q11)</f>
        <v>3</v>
      </c>
      <c r="H11" s="12" t="str" cm="1">
        <f t="array" ref="H11">IFERROR(INDEX(Tableau1[Intervenant],SMALL(IF(Tableau1[Référence Forfait]='Suivi Forfait Epilation'!$D11,ROW(Tableau1[Référence Forfait]),9^9),1)-1),"")</f>
        <v>Matthieu</v>
      </c>
      <c r="I11" s="50" t="str" cm="1">
        <f t="array" ref="I11">IFERROR(IF($G11&gt;1,INDEX(Tableau1[Intervenant],SMALL(IF(Tableau1[Référence Forfait]='Suivi Forfait Epilation'!$D11,ROW(Tableau1[Référence Forfait]),9^9),2)-1),""),"")</f>
        <v>Christian</v>
      </c>
      <c r="J11" s="51" t="str" cm="1">
        <f t="array" ref="J11">IFERROR(IF($G11&gt;2,INDEX(Tableau1[Intervenant],SMALL(IF(Tableau1[Référence Forfait]='Suivi Forfait Epilation'!$D11,ROW(Tableau1[Référence Forfait]),9^9),3)-1),""),"")</f>
        <v>Anaïs</v>
      </c>
      <c r="K11" s="51" t="str" cm="1">
        <f t="array" ref="K11">IFERROR(IF($G11&gt;3,INDEX(Tableau1[Intervenant],SMALL(IF(Tableau1[Référence Forfait]='Suivi Forfait Epilation'!$D11,ROW(Tableau1[Référence Forfait]),9^9),4)-1),""),"")</f>
        <v/>
      </c>
      <c r="L11" s="5" t="str" cm="1">
        <f t="array" ref="L11">IFERROR(IF($G11&gt;4,INDEX(Tableau1[Intervenant],SMALL(IF(Tableau1[Référence Forfait]='Suivi Forfait Epilation'!$D11,ROW(Tableau1[Référence Forfait]),9^9),5)-1),""),"")</f>
        <v/>
      </c>
      <c r="M11" s="48" t="str">
        <f t="shared" ref="M11:M25" si="6">IF(COUNTBLANK(D11)=1,"",H11&amp;" doit ")</f>
        <v xml:space="preserve">Matthieu doit </v>
      </c>
      <c r="N11" s="11">
        <f t="shared" ref="N11:N25" si="7">IF((COUNTBLANK(D11)=1),"",IF(H11="Anaïs","-----",(COUNTIF(I11:L11,"Anaïs"))*F11))</f>
        <v>302.39999999999998</v>
      </c>
      <c r="O11" s="11">
        <f t="shared" ref="O11:O25" si="8">IF((COUNTBLANK(D11)=1),"",IF(H11="Christian","-----",(COUNTIF(I11:L11,"Christian"))*F11))</f>
        <v>302.39999999999998</v>
      </c>
      <c r="P11" s="11" t="str">
        <f t="shared" ref="P11:P25" si="9">IF((COUNTBLANK(D11)=1),"",IF(H11="Matthieu","-----",(COUNTIF(I11:L11,"Matthieu"))*F11))</f>
        <v>-----</v>
      </c>
    </row>
    <row r="12" spans="1:16" s="2" customFormat="1" ht="15" customHeight="1" x14ac:dyDescent="0.2">
      <c r="A12" s="46" t="str">
        <f>IF(COUNTBLANK('Achat Forfait Epilation'!A12)=1,"",'Achat Forfait Epilation'!A12)</f>
        <v/>
      </c>
      <c r="B12" s="45" t="str">
        <f>IF(COUNTBLANK('Achat Forfait Epilation'!B12)=1,"",'Achat Forfait Epilation'!B12)</f>
        <v/>
      </c>
      <c r="C12" s="9" t="str">
        <f>IF(COUNTBLANK('Achat Forfait Epilation'!C12)=1,"",'Achat Forfait Epilation'!C12)</f>
        <v/>
      </c>
      <c r="D12" s="107" t="str">
        <f>IF(COUNTBLANK('Achat Forfait Epilation'!E12)=1,"",'Achat Forfait Epilation'!E12)</f>
        <v/>
      </c>
      <c r="E12" s="108" t="str">
        <f>IF(COUNTBLANK('Achat Forfait Epilation'!O12)=1,"",'Achat Forfait Epilation'!O12)</f>
        <v/>
      </c>
      <c r="F12" s="10" t="str">
        <f>IFERROR(E12/'Achat Forfait Epilation'!R12,"")</f>
        <v/>
      </c>
      <c r="G12" s="41" t="str">
        <f>IF(COUNTBLANK('Achat Forfait Epilation'!Q12)=1,"",'Achat Forfait Epilation'!Q12)</f>
        <v/>
      </c>
      <c r="H12" s="12" t="str" cm="1">
        <f t="array" ref="H12">IFERROR(INDEX(Tableau1[Intervenant],SMALL(IF(Tableau1[Référence Forfait]='Suivi Forfait Epilation'!$D12,ROW(Tableau1[Référence Forfait]),9^9),1)-1),"")</f>
        <v/>
      </c>
      <c r="I12" s="50" t="str" cm="1">
        <f t="array" ref="I12">IFERROR(IF($G12&gt;1,INDEX(Tableau1[Intervenant],SMALL(IF(Tableau1[Référence Forfait]='Suivi Forfait Epilation'!$D12,ROW(Tableau1[Référence Forfait]),9^9),2)-1),""),"")</f>
        <v/>
      </c>
      <c r="J12" s="51" t="str" cm="1">
        <f t="array" ref="J12">IFERROR(IF($G12&gt;2,INDEX(Tableau1[Intervenant],SMALL(IF(Tableau1[Référence Forfait]='Suivi Forfait Epilation'!$D12,ROW(Tableau1[Référence Forfait]),9^9),3)-1),""),"")</f>
        <v/>
      </c>
      <c r="K12" s="51" t="str" cm="1">
        <f t="array" ref="K12">IFERROR(IF($G12&gt;3,INDEX(Tableau1[Intervenant],SMALL(IF(Tableau1[Référence Forfait]='Suivi Forfait Epilation'!$D12,ROW(Tableau1[Référence Forfait]),9^9),4)-1),""),"")</f>
        <v/>
      </c>
      <c r="L12" s="5" t="str" cm="1">
        <f t="array" ref="L12">IFERROR(IF($G12&gt;4,INDEX(Tableau1[Intervenant],SMALL(IF(Tableau1[Référence Forfait]='Suivi Forfait Epilation'!$D12,ROW(Tableau1[Référence Forfait]),9^9),5)-1),""),"")</f>
        <v/>
      </c>
      <c r="M12" s="48" t="str">
        <f t="shared" ref="M12" si="10">IF(COUNTBLANK(D12)=1,"",H12&amp;" doit ")</f>
        <v/>
      </c>
      <c r="N12" s="11" t="str">
        <f t="shared" ref="N12" si="11">IF((COUNTBLANK(D12)=1),"",IF(H12="Anaïs","-----",(COUNTIF(I12:L12,"Anaïs"))*F12))</f>
        <v/>
      </c>
      <c r="O12" s="11" t="str">
        <f t="shared" ref="O12" si="12">IF((COUNTBLANK(D12)=1),"",IF(H12="Christian","-----",(COUNTIF(I12:L12,"Christian"))*F12))</f>
        <v/>
      </c>
      <c r="P12" s="11" t="str">
        <f t="shared" ref="P12" si="13">IF((COUNTBLANK(D12)=1),"",IF(H12="Matthieu","-----",(COUNTIF(I12:L12,"Matthieu"))*F12))</f>
        <v/>
      </c>
    </row>
    <row r="13" spans="1:16" s="2" customFormat="1" ht="15" customHeight="1" x14ac:dyDescent="0.2">
      <c r="A13" s="46" t="str">
        <f>IF(COUNTBLANK('Achat Forfait Epilation'!A12)=1,"",'Achat Forfait Epilation'!A12)</f>
        <v/>
      </c>
      <c r="B13" s="45" t="str">
        <f>IF(COUNTBLANK('Achat Forfait Epilation'!B12)=1,"",'Achat Forfait Epilation'!B12)</f>
        <v/>
      </c>
      <c r="C13" s="9" t="str">
        <f>IF(COUNTBLANK('Achat Forfait Epilation'!C12)=1,"",'Achat Forfait Epilation'!C12)</f>
        <v/>
      </c>
      <c r="D13" s="107" t="str">
        <f>IF(COUNTBLANK('Achat Forfait Epilation'!E12)=1,"",'Achat Forfait Epilation'!E12)</f>
        <v/>
      </c>
      <c r="E13" s="108" t="str">
        <f>IF(COUNTBLANK('Achat Forfait Epilation'!O12)=1,"",'Achat Forfait Epilation'!O12)</f>
        <v/>
      </c>
      <c r="F13" s="10" t="str">
        <f>IFERROR(E13/'Achat Forfait Epilation'!R12,"")</f>
        <v/>
      </c>
      <c r="G13" s="41" t="str">
        <f>IF(COUNTBLANK('Achat Forfait Epilation'!Q12)=1,"",'Achat Forfait Epilation'!Q12)</f>
        <v/>
      </c>
      <c r="H13" s="12" t="str" cm="1">
        <f t="array" ref="H13">IFERROR(INDEX(Tableau1[Intervenant],SMALL(IF(Tableau1[Référence Forfait]='Suivi Forfait Epilation'!$D13,ROW(Tableau1[Référence Forfait]),9^9),1)-1),"")</f>
        <v/>
      </c>
      <c r="I13" s="50" t="str" cm="1">
        <f t="array" ref="I13">IFERROR(IF($G13&gt;1,INDEX(Tableau1[Intervenant],SMALL(IF(Tableau1[Référence Forfait]='Suivi Forfait Epilation'!$D13,ROW(Tableau1[Référence Forfait]),9^9),2)-1),""),"")</f>
        <v/>
      </c>
      <c r="J13" s="51" t="str" cm="1">
        <f t="array" ref="J13">IFERROR(IF($G13&gt;2,INDEX(Tableau1[Intervenant],SMALL(IF(Tableau1[Référence Forfait]='Suivi Forfait Epilation'!$D13,ROW(Tableau1[Référence Forfait]),9^9),3)-1),""),"")</f>
        <v/>
      </c>
      <c r="K13" s="51" t="str" cm="1">
        <f t="array" ref="K13">IFERROR(IF($G13&gt;3,INDEX(Tableau1[Intervenant],SMALL(IF(Tableau1[Référence Forfait]='Suivi Forfait Epilation'!$D13,ROW(Tableau1[Référence Forfait]),9^9),4)-1),""),"")</f>
        <v/>
      </c>
      <c r="L13" s="5" t="str" cm="1">
        <f t="array" ref="L13">IFERROR(IF($G13&gt;4,INDEX(Tableau1[Intervenant],SMALL(IF(Tableau1[Référence Forfait]='Suivi Forfait Epilation'!$D13,ROW(Tableau1[Référence Forfait]),9^9),5)-1),""),"")</f>
        <v/>
      </c>
      <c r="M13" s="48" t="str">
        <f t="shared" si="6"/>
        <v/>
      </c>
      <c r="N13" s="11" t="str">
        <f t="shared" si="7"/>
        <v/>
      </c>
      <c r="O13" s="11" t="str">
        <f t="shared" si="8"/>
        <v/>
      </c>
      <c r="P13" s="11" t="str">
        <f t="shared" si="9"/>
        <v/>
      </c>
    </row>
    <row r="14" spans="1:16" s="2" customFormat="1" ht="15" customHeight="1" x14ac:dyDescent="0.2">
      <c r="A14" s="46" t="str">
        <f>IF(COUNTBLANK('Achat Forfait Epilation'!A13)=1,"",'Achat Forfait Epilation'!A13)</f>
        <v/>
      </c>
      <c r="B14" s="45" t="str">
        <f>IF(COUNTBLANK('Achat Forfait Epilation'!B13)=1,"",'Achat Forfait Epilation'!B13)</f>
        <v/>
      </c>
      <c r="C14" s="9" t="str">
        <f>IF(COUNTBLANK('Achat Forfait Epilation'!C13)=1,"",'Achat Forfait Epilation'!C13)</f>
        <v/>
      </c>
      <c r="D14" s="107" t="str">
        <f>IF(COUNTBLANK('Achat Forfait Epilation'!E13)=1,"",'Achat Forfait Epilation'!E13)</f>
        <v/>
      </c>
      <c r="E14" s="108" t="str">
        <f>IF(COUNTBLANK('Achat Forfait Epilation'!O13)=1,"",'Achat Forfait Epilation'!O13)</f>
        <v/>
      </c>
      <c r="F14" s="10" t="str">
        <f>IFERROR(E14/'Achat Forfait Epilation'!R13,"")</f>
        <v/>
      </c>
      <c r="G14" s="41" t="str">
        <f>IF(COUNTBLANK('Achat Forfait Epilation'!Q13)=1,"",'Achat Forfait Epilation'!Q13)</f>
        <v/>
      </c>
      <c r="H14" s="12" t="str" cm="1">
        <f t="array" ref="H14">IFERROR(INDEX(Tableau1[Intervenant],SMALL(IF(Tableau1[Référence Forfait]='Suivi Forfait Epilation'!$D14,ROW(Tableau1[Référence Forfait]),9^9),1)-1),"")</f>
        <v/>
      </c>
      <c r="I14" s="50" t="str" cm="1">
        <f t="array" ref="I14">IFERROR(IF($G14&gt;1,INDEX(Tableau1[Intervenant],SMALL(IF(Tableau1[Référence Forfait]='Suivi Forfait Epilation'!$D14,ROW(Tableau1[Référence Forfait]),9^9),2)-1),""),"")</f>
        <v/>
      </c>
      <c r="J14" s="51" t="str" cm="1">
        <f t="array" ref="J14">IFERROR(IF($G14&gt;2,INDEX(Tableau1[Intervenant],SMALL(IF(Tableau1[Référence Forfait]='Suivi Forfait Epilation'!$D14,ROW(Tableau1[Référence Forfait]),9^9),3)-1),""),"")</f>
        <v/>
      </c>
      <c r="K14" s="51" t="str" cm="1">
        <f t="array" ref="K14">IFERROR(IF($G14&gt;3,INDEX(Tableau1[Intervenant],SMALL(IF(Tableau1[Référence Forfait]='Suivi Forfait Epilation'!$D14,ROW(Tableau1[Référence Forfait]),9^9),4)-1),""),"")</f>
        <v/>
      </c>
      <c r="L14" s="5" t="str" cm="1">
        <f t="array" ref="L14">IFERROR(IF($G14&gt;4,INDEX(Tableau1[Intervenant],SMALL(IF(Tableau1[Référence Forfait]='Suivi Forfait Epilation'!$D14,ROW(Tableau1[Référence Forfait]),9^9),5)-1),""),"")</f>
        <v/>
      </c>
      <c r="M14" s="48" t="str">
        <f t="shared" si="6"/>
        <v/>
      </c>
      <c r="N14" s="11" t="str">
        <f t="shared" si="7"/>
        <v/>
      </c>
      <c r="O14" s="11" t="str">
        <f t="shared" si="8"/>
        <v/>
      </c>
      <c r="P14" s="11" t="str">
        <f t="shared" si="9"/>
        <v/>
      </c>
    </row>
    <row r="15" spans="1:16" s="2" customFormat="1" ht="15" customHeight="1" x14ac:dyDescent="0.2">
      <c r="A15" s="46" t="str">
        <f>IF(COUNTBLANK('Achat Forfait Epilation'!A14)=1,"",'Achat Forfait Epilation'!A14)</f>
        <v/>
      </c>
      <c r="B15" s="45" t="str">
        <f>IF(COUNTBLANK('Achat Forfait Epilation'!B14)=1,"",'Achat Forfait Epilation'!B14)</f>
        <v/>
      </c>
      <c r="C15" s="9" t="str">
        <f>IF(COUNTBLANK('Achat Forfait Epilation'!C14)=1,"",'Achat Forfait Epilation'!C14)</f>
        <v/>
      </c>
      <c r="D15" s="107" t="str">
        <f>IF(COUNTBLANK('Achat Forfait Epilation'!E14)=1,"",'Achat Forfait Epilation'!E14)</f>
        <v/>
      </c>
      <c r="E15" s="108" t="str">
        <f>IF(COUNTBLANK('Achat Forfait Epilation'!O14)=1,"",'Achat Forfait Epilation'!O14)</f>
        <v/>
      </c>
      <c r="F15" s="10" t="str">
        <f>IFERROR(E15/'Achat Forfait Epilation'!R14,"")</f>
        <v/>
      </c>
      <c r="G15" s="41" t="str">
        <f>IF(COUNTBLANK('Achat Forfait Epilation'!Q14)=1,"",'Achat Forfait Epilation'!Q14)</f>
        <v/>
      </c>
      <c r="H15" s="12" t="str" cm="1">
        <f t="array" ref="H15">IFERROR(INDEX(Tableau1[Intervenant],SMALL(IF(Tableau1[Référence Forfait]='Suivi Forfait Epilation'!$D15,ROW(Tableau1[Référence Forfait]),9^9),1)-1),"")</f>
        <v/>
      </c>
      <c r="I15" s="50" t="str" cm="1">
        <f t="array" ref="I15">IFERROR(IF($G15&gt;1,INDEX(Tableau1[Intervenant],SMALL(IF(Tableau1[Référence Forfait]='Suivi Forfait Epilation'!$D15,ROW(Tableau1[Référence Forfait]),9^9),2)-1),""),"")</f>
        <v/>
      </c>
      <c r="J15" s="51" t="str" cm="1">
        <f t="array" ref="J15">IFERROR(IF($G15&gt;2,INDEX(Tableau1[Intervenant],SMALL(IF(Tableau1[Référence Forfait]='Suivi Forfait Epilation'!$D15,ROW(Tableau1[Référence Forfait]),9^9),3)-1),""),"")</f>
        <v/>
      </c>
      <c r="K15" s="51" t="str" cm="1">
        <f t="array" ref="K15">IFERROR(IF($G15&gt;3,INDEX(Tableau1[Intervenant],SMALL(IF(Tableau1[Référence Forfait]='Suivi Forfait Epilation'!$D15,ROW(Tableau1[Référence Forfait]),9^9),4)-1),""),"")</f>
        <v/>
      </c>
      <c r="L15" s="5" t="str" cm="1">
        <f t="array" ref="L15">IFERROR(IF($G15&gt;4,INDEX(Tableau1[Intervenant],SMALL(IF(Tableau1[Référence Forfait]='Suivi Forfait Epilation'!$D15,ROW(Tableau1[Référence Forfait]),9^9),5)-1),""),"")</f>
        <v/>
      </c>
      <c r="M15" s="48" t="str">
        <f t="shared" si="6"/>
        <v/>
      </c>
      <c r="N15" s="11" t="str">
        <f t="shared" si="7"/>
        <v/>
      </c>
      <c r="O15" s="11" t="str">
        <f t="shared" si="8"/>
        <v/>
      </c>
      <c r="P15" s="11" t="str">
        <f t="shared" si="9"/>
        <v/>
      </c>
    </row>
    <row r="16" spans="1:16" s="2" customFormat="1" ht="15" customHeight="1" x14ac:dyDescent="0.2">
      <c r="A16" s="46" t="str">
        <f>IF(COUNTBLANK('Achat Forfait Epilation'!A15)=1,"",'Achat Forfait Epilation'!A15)</f>
        <v/>
      </c>
      <c r="B16" s="45" t="str">
        <f>IF(COUNTBLANK('Achat Forfait Epilation'!B15)=1,"",'Achat Forfait Epilation'!B15)</f>
        <v/>
      </c>
      <c r="C16" s="9" t="str">
        <f>IF(COUNTBLANK('Achat Forfait Epilation'!C15)=1,"",'Achat Forfait Epilation'!C15)</f>
        <v/>
      </c>
      <c r="D16" s="107" t="str">
        <f>IF(COUNTBLANK('Achat Forfait Epilation'!E15)=1,"",'Achat Forfait Epilation'!E15)</f>
        <v/>
      </c>
      <c r="E16" s="108" t="str">
        <f>IF(COUNTBLANK('Achat Forfait Epilation'!O15)=1,"",'Achat Forfait Epilation'!O15)</f>
        <v/>
      </c>
      <c r="F16" s="10" t="str">
        <f>IFERROR(E16/'Achat Forfait Epilation'!R15,"")</f>
        <v/>
      </c>
      <c r="G16" s="41" t="str">
        <f>IF(COUNTBLANK('Achat Forfait Epilation'!Q15)=1,"",'Achat Forfait Epilation'!Q15)</f>
        <v/>
      </c>
      <c r="H16" s="12" t="str" cm="1">
        <f t="array" ref="H16">IFERROR(INDEX(Tableau1[Intervenant],SMALL(IF(Tableau1[Référence Forfait]='Suivi Forfait Epilation'!$D16,ROW(Tableau1[Référence Forfait]),9^9),1)-1),"")</f>
        <v/>
      </c>
      <c r="I16" s="50" t="str" cm="1">
        <f t="array" ref="I16">IFERROR(IF($G16&gt;1,INDEX(Tableau1[Intervenant],SMALL(IF(Tableau1[Référence Forfait]='Suivi Forfait Epilation'!$D16,ROW(Tableau1[Référence Forfait]),9^9),2)-1),""),"")</f>
        <v/>
      </c>
      <c r="J16" s="51" t="str" cm="1">
        <f t="array" ref="J16">IFERROR(IF($G16&gt;2,INDEX(Tableau1[Intervenant],SMALL(IF(Tableau1[Référence Forfait]='Suivi Forfait Epilation'!$D16,ROW(Tableau1[Référence Forfait]),9^9),3)-1),""),"")</f>
        <v/>
      </c>
      <c r="K16" s="51" t="str" cm="1">
        <f t="array" ref="K16">IFERROR(IF($G16&gt;3,INDEX(Tableau1[Intervenant],SMALL(IF(Tableau1[Référence Forfait]='Suivi Forfait Epilation'!$D16,ROW(Tableau1[Référence Forfait]),9^9),4)-1),""),"")</f>
        <v/>
      </c>
      <c r="L16" s="5" t="str" cm="1">
        <f t="array" ref="L16">IFERROR(IF($G16&gt;4,INDEX(Tableau1[Intervenant],SMALL(IF(Tableau1[Référence Forfait]='Suivi Forfait Epilation'!$D16,ROW(Tableau1[Référence Forfait]),9^9),5)-1),""),"")</f>
        <v/>
      </c>
      <c r="M16" s="48" t="str">
        <f t="shared" si="6"/>
        <v/>
      </c>
      <c r="N16" s="11" t="str">
        <f t="shared" si="7"/>
        <v/>
      </c>
      <c r="O16" s="11" t="str">
        <f t="shared" si="8"/>
        <v/>
      </c>
      <c r="P16" s="11" t="str">
        <f t="shared" si="9"/>
        <v/>
      </c>
    </row>
    <row r="17" spans="1:16" s="2" customFormat="1" ht="15" customHeight="1" x14ac:dyDescent="0.2">
      <c r="A17" s="46" t="str">
        <f>IF(COUNTBLANK('Achat Forfait Epilation'!A16)=1,"",'Achat Forfait Epilation'!A16)</f>
        <v/>
      </c>
      <c r="B17" s="45" t="str">
        <f>IF(COUNTBLANK('Achat Forfait Epilation'!B16)=1,"",'Achat Forfait Epilation'!B16)</f>
        <v/>
      </c>
      <c r="C17" s="9" t="str">
        <f>IF(COUNTBLANK('Achat Forfait Epilation'!C16)=1,"",'Achat Forfait Epilation'!C16)</f>
        <v/>
      </c>
      <c r="D17" s="107" t="str">
        <f>IF(COUNTBLANK('Achat Forfait Epilation'!E16)=1,"",'Achat Forfait Epilation'!E16)</f>
        <v/>
      </c>
      <c r="E17" s="108" t="str">
        <f>IF(COUNTBLANK('Achat Forfait Epilation'!O16)=1,"",'Achat Forfait Epilation'!O16)</f>
        <v/>
      </c>
      <c r="F17" s="10" t="str">
        <f>IFERROR(E17/'Achat Forfait Epilation'!R16,"")</f>
        <v/>
      </c>
      <c r="G17" s="41" t="str">
        <f>IF(COUNTBLANK('Achat Forfait Epilation'!Q16)=1,"",'Achat Forfait Epilation'!Q16)</f>
        <v/>
      </c>
      <c r="H17" s="12" t="str" cm="1">
        <f t="array" ref="H17">IFERROR(INDEX(Tableau1[Intervenant],SMALL(IF(Tableau1[Référence Forfait]='Suivi Forfait Epilation'!$D17,ROW(Tableau1[Référence Forfait]),9^9),1)-1),"")</f>
        <v/>
      </c>
      <c r="I17" s="50" t="str" cm="1">
        <f t="array" ref="I17">IFERROR(IF($G17&gt;1,INDEX(Tableau1[Intervenant],SMALL(IF(Tableau1[Référence Forfait]='Suivi Forfait Epilation'!$D17,ROW(Tableau1[Référence Forfait]),9^9),2)-1),""),"")</f>
        <v/>
      </c>
      <c r="J17" s="51" t="str" cm="1">
        <f t="array" ref="J17">IFERROR(IF($G17&gt;2,INDEX(Tableau1[Intervenant],SMALL(IF(Tableau1[Référence Forfait]='Suivi Forfait Epilation'!$D17,ROW(Tableau1[Référence Forfait]),9^9),3)-1),""),"")</f>
        <v/>
      </c>
      <c r="K17" s="51" t="str" cm="1">
        <f t="array" ref="K17">IFERROR(IF($G17&gt;3,INDEX(Tableau1[Intervenant],SMALL(IF(Tableau1[Référence Forfait]='Suivi Forfait Epilation'!$D17,ROW(Tableau1[Référence Forfait]),9^9),4)-1),""),"")</f>
        <v/>
      </c>
      <c r="L17" s="5" t="str" cm="1">
        <f t="array" ref="L17">IFERROR(IF($G17&gt;4,INDEX(Tableau1[Intervenant],SMALL(IF(Tableau1[Référence Forfait]='Suivi Forfait Epilation'!$D17,ROW(Tableau1[Référence Forfait]),9^9),5)-1),""),"")</f>
        <v/>
      </c>
      <c r="M17" s="48" t="str">
        <f t="shared" si="6"/>
        <v/>
      </c>
      <c r="N17" s="11" t="str">
        <f t="shared" si="7"/>
        <v/>
      </c>
      <c r="O17" s="11" t="str">
        <f t="shared" si="8"/>
        <v/>
      </c>
      <c r="P17" s="11" t="str">
        <f t="shared" si="9"/>
        <v/>
      </c>
    </row>
    <row r="18" spans="1:16" s="2" customFormat="1" ht="15" customHeight="1" x14ac:dyDescent="0.2">
      <c r="A18" s="46" t="str">
        <f>IF(COUNTBLANK('Achat Forfait Epilation'!A17)=1,"",'Achat Forfait Epilation'!A17)</f>
        <v/>
      </c>
      <c r="B18" s="45" t="str">
        <f>IF(COUNTBLANK('Achat Forfait Epilation'!B17)=1,"",'Achat Forfait Epilation'!B17)</f>
        <v/>
      </c>
      <c r="C18" s="9" t="str">
        <f>IF(COUNTBLANK('Achat Forfait Epilation'!C17)=1,"",'Achat Forfait Epilation'!C17)</f>
        <v/>
      </c>
      <c r="D18" s="107" t="str">
        <f>IF(COUNTBLANK('Achat Forfait Epilation'!E17)=1,"",'Achat Forfait Epilation'!E17)</f>
        <v/>
      </c>
      <c r="E18" s="108" t="str">
        <f>IF(COUNTBLANK('Achat Forfait Epilation'!O17)=1,"",'Achat Forfait Epilation'!O17)</f>
        <v/>
      </c>
      <c r="F18" s="10" t="str">
        <f>IFERROR(E18/'Achat Forfait Epilation'!R17,"")</f>
        <v/>
      </c>
      <c r="G18" s="41" t="str">
        <f>IF(COUNTBLANK('Achat Forfait Epilation'!Q17)=1,"",'Achat Forfait Epilation'!Q17)</f>
        <v/>
      </c>
      <c r="H18" s="12" t="str" cm="1">
        <f t="array" ref="H18">IFERROR(INDEX(Tableau1[Intervenant],SMALL(IF(Tableau1[Référence Forfait]='Suivi Forfait Epilation'!$D18,ROW(Tableau1[Référence Forfait]),9^9),1)-1),"")</f>
        <v/>
      </c>
      <c r="I18" s="50" t="str" cm="1">
        <f t="array" ref="I18">IFERROR(IF($G18&gt;1,INDEX(Tableau1[Intervenant],SMALL(IF(Tableau1[Référence Forfait]='Suivi Forfait Epilation'!$D18,ROW(Tableau1[Référence Forfait]),9^9),2)-1),""),"")</f>
        <v/>
      </c>
      <c r="J18" s="51" t="str" cm="1">
        <f t="array" ref="J18">IFERROR(IF($G18&gt;2,INDEX(Tableau1[Intervenant],SMALL(IF(Tableau1[Référence Forfait]='Suivi Forfait Epilation'!$D18,ROW(Tableau1[Référence Forfait]),9^9),3)-1),""),"")</f>
        <v/>
      </c>
      <c r="K18" s="51" t="str" cm="1">
        <f t="array" ref="K18">IFERROR(IF($G18&gt;3,INDEX(Tableau1[Intervenant],SMALL(IF(Tableau1[Référence Forfait]='Suivi Forfait Epilation'!$D18,ROW(Tableau1[Référence Forfait]),9^9),4)-1),""),"")</f>
        <v/>
      </c>
      <c r="L18" s="5" t="str" cm="1">
        <f t="array" ref="L18">IFERROR(IF($G18&gt;4,INDEX(Tableau1[Intervenant],SMALL(IF(Tableau1[Référence Forfait]='Suivi Forfait Epilation'!$D18,ROW(Tableau1[Référence Forfait]),9^9),5)-1),""),"")</f>
        <v/>
      </c>
      <c r="M18" s="48" t="str">
        <f t="shared" si="6"/>
        <v/>
      </c>
      <c r="N18" s="11" t="str">
        <f t="shared" si="7"/>
        <v/>
      </c>
      <c r="O18" s="11" t="str">
        <f t="shared" si="8"/>
        <v/>
      </c>
      <c r="P18" s="11" t="str">
        <f t="shared" si="9"/>
        <v/>
      </c>
    </row>
    <row r="19" spans="1:16" s="2" customFormat="1" ht="15" customHeight="1" x14ac:dyDescent="0.2">
      <c r="A19" s="46" t="str">
        <f>IF(COUNTBLANK('Achat Forfait Epilation'!A18)=1,"",'Achat Forfait Epilation'!A18)</f>
        <v/>
      </c>
      <c r="B19" s="45" t="str">
        <f>IF(COUNTBLANK('Achat Forfait Epilation'!B18)=1,"",'Achat Forfait Epilation'!B18)</f>
        <v/>
      </c>
      <c r="C19" s="9" t="str">
        <f>IF(COUNTBLANK('Achat Forfait Epilation'!C18)=1,"",'Achat Forfait Epilation'!C18)</f>
        <v/>
      </c>
      <c r="D19" s="107" t="str">
        <f>IF(COUNTBLANK('Achat Forfait Epilation'!E18)=1,"",'Achat Forfait Epilation'!E18)</f>
        <v/>
      </c>
      <c r="E19" s="108" t="str">
        <f>IF(COUNTBLANK('Achat Forfait Epilation'!O18)=1,"",'Achat Forfait Epilation'!O18)</f>
        <v/>
      </c>
      <c r="F19" s="10" t="str">
        <f>IFERROR(E19/'Achat Forfait Epilation'!R18,"")</f>
        <v/>
      </c>
      <c r="G19" s="41" t="str">
        <f>IF(COUNTBLANK('Achat Forfait Epilation'!Q18)=1,"",'Achat Forfait Epilation'!Q18)</f>
        <v/>
      </c>
      <c r="H19" s="12" t="str" cm="1">
        <f t="array" ref="H19">IFERROR(INDEX(Tableau1[Intervenant],SMALL(IF(Tableau1[Référence Forfait]='Suivi Forfait Epilation'!$D19,ROW(Tableau1[Référence Forfait]),9^9),1)-1),"")</f>
        <v/>
      </c>
      <c r="I19" s="50" t="str" cm="1">
        <f t="array" ref="I19">IFERROR(IF($G19&gt;1,INDEX(Tableau1[Intervenant],SMALL(IF(Tableau1[Référence Forfait]='Suivi Forfait Epilation'!$D19,ROW(Tableau1[Référence Forfait]),9^9),2)-1),""),"")</f>
        <v/>
      </c>
      <c r="J19" s="51" t="str" cm="1">
        <f t="array" ref="J19">IFERROR(IF($G19&gt;2,INDEX(Tableau1[Intervenant],SMALL(IF(Tableau1[Référence Forfait]='Suivi Forfait Epilation'!$D19,ROW(Tableau1[Référence Forfait]),9^9),3)-1),""),"")</f>
        <v/>
      </c>
      <c r="K19" s="51" t="str" cm="1">
        <f t="array" ref="K19">IFERROR(IF($G19&gt;3,INDEX(Tableau1[Intervenant],SMALL(IF(Tableau1[Référence Forfait]='Suivi Forfait Epilation'!$D19,ROW(Tableau1[Référence Forfait]),9^9),4)-1),""),"")</f>
        <v/>
      </c>
      <c r="L19" s="5" t="str" cm="1">
        <f t="array" ref="L19">IFERROR(IF($G19&gt;4,INDEX(Tableau1[Intervenant],SMALL(IF(Tableau1[Référence Forfait]='Suivi Forfait Epilation'!$D19,ROW(Tableau1[Référence Forfait]),9^9),5)-1),""),"")</f>
        <v/>
      </c>
      <c r="M19" s="48" t="str">
        <f t="shared" si="6"/>
        <v/>
      </c>
      <c r="N19" s="11" t="str">
        <f t="shared" si="7"/>
        <v/>
      </c>
      <c r="O19" s="11" t="str">
        <f t="shared" si="8"/>
        <v/>
      </c>
      <c r="P19" s="11" t="str">
        <f t="shared" si="9"/>
        <v/>
      </c>
    </row>
    <row r="20" spans="1:16" s="2" customFormat="1" ht="15" customHeight="1" x14ac:dyDescent="0.2">
      <c r="A20" s="46" t="str">
        <f>IF(COUNTBLANK('Achat Forfait Epilation'!A19)=1,"",'Achat Forfait Epilation'!A19)</f>
        <v/>
      </c>
      <c r="B20" s="45" t="str">
        <f>IF(COUNTBLANK('Achat Forfait Epilation'!B19)=1,"",'Achat Forfait Epilation'!B19)</f>
        <v/>
      </c>
      <c r="C20" s="9" t="str">
        <f>IF(COUNTBLANK('Achat Forfait Epilation'!C19)=1,"",'Achat Forfait Epilation'!C19)</f>
        <v/>
      </c>
      <c r="D20" s="107" t="str">
        <f>IF(COUNTBLANK('Achat Forfait Epilation'!E19)=1,"",'Achat Forfait Epilation'!E19)</f>
        <v/>
      </c>
      <c r="E20" s="108" t="str">
        <f>IF(COUNTBLANK('Achat Forfait Epilation'!O19)=1,"",'Achat Forfait Epilation'!O19)</f>
        <v/>
      </c>
      <c r="F20" s="10" t="str">
        <f>IFERROR(E20/'Achat Forfait Epilation'!R19,"")</f>
        <v/>
      </c>
      <c r="G20" s="41" t="str">
        <f>IF(COUNTBLANK('Achat Forfait Epilation'!Q19)=1,"",'Achat Forfait Epilation'!Q19)</f>
        <v/>
      </c>
      <c r="H20" s="12" t="str" cm="1">
        <f t="array" ref="H20">IFERROR(INDEX(Tableau1[Intervenant],SMALL(IF(Tableau1[Référence Forfait]='Suivi Forfait Epilation'!$D20,ROW(Tableau1[Référence Forfait]),9^9),1)-1),"")</f>
        <v/>
      </c>
      <c r="I20" s="50" t="str" cm="1">
        <f t="array" ref="I20">IFERROR(IF($G20&gt;1,INDEX(Tableau1[Intervenant],SMALL(IF(Tableau1[Référence Forfait]='Suivi Forfait Epilation'!$D20,ROW(Tableau1[Référence Forfait]),9^9),2)-1),""),"")</f>
        <v/>
      </c>
      <c r="J20" s="51" t="str" cm="1">
        <f t="array" ref="J20">IFERROR(IF($G20&gt;2,INDEX(Tableau1[Intervenant],SMALL(IF(Tableau1[Référence Forfait]='Suivi Forfait Epilation'!$D20,ROW(Tableau1[Référence Forfait]),9^9),3)-1),""),"")</f>
        <v/>
      </c>
      <c r="K20" s="51" t="str" cm="1">
        <f t="array" ref="K20">IFERROR(IF($G20&gt;3,INDEX(Tableau1[Intervenant],SMALL(IF(Tableau1[Référence Forfait]='Suivi Forfait Epilation'!$D20,ROW(Tableau1[Référence Forfait]),9^9),4)-1),""),"")</f>
        <v/>
      </c>
      <c r="L20" s="5" t="str" cm="1">
        <f t="array" ref="L20">IFERROR(IF($G20&gt;4,INDEX(Tableau1[Intervenant],SMALL(IF(Tableau1[Référence Forfait]='Suivi Forfait Epilation'!$D20,ROW(Tableau1[Référence Forfait]),9^9),5)-1),""),"")</f>
        <v/>
      </c>
      <c r="M20" s="48" t="str">
        <f t="shared" si="6"/>
        <v/>
      </c>
      <c r="N20" s="11" t="str">
        <f t="shared" si="7"/>
        <v/>
      </c>
      <c r="O20" s="11" t="str">
        <f t="shared" si="8"/>
        <v/>
      </c>
      <c r="P20" s="11" t="str">
        <f t="shared" si="9"/>
        <v/>
      </c>
    </row>
    <row r="21" spans="1:16" s="2" customFormat="1" ht="15" customHeight="1" x14ac:dyDescent="0.2">
      <c r="A21" s="46" t="str">
        <f>IF(COUNTBLANK('Achat Forfait Epilation'!A20)=1,"",'Achat Forfait Epilation'!A20)</f>
        <v/>
      </c>
      <c r="B21" s="45" t="str">
        <f>IF(COUNTBLANK('Achat Forfait Epilation'!B20)=1,"",'Achat Forfait Epilation'!B20)</f>
        <v/>
      </c>
      <c r="C21" s="9" t="str">
        <f>IF(COUNTBLANK('Achat Forfait Epilation'!C20)=1,"",'Achat Forfait Epilation'!C20)</f>
        <v/>
      </c>
      <c r="D21" s="107" t="str">
        <f>IF(COUNTBLANK('Achat Forfait Epilation'!E20)=1,"",'Achat Forfait Epilation'!E20)</f>
        <v/>
      </c>
      <c r="E21" s="108" t="str">
        <f>IF(COUNTBLANK('Achat Forfait Epilation'!O20)=1,"",'Achat Forfait Epilation'!O20)</f>
        <v/>
      </c>
      <c r="F21" s="10" t="str">
        <f>IFERROR(E21/'Achat Forfait Epilation'!R20,"")</f>
        <v/>
      </c>
      <c r="G21" s="41" t="str">
        <f>IF(COUNTBLANK('Achat Forfait Epilation'!Q20)=1,"",'Achat Forfait Epilation'!Q20)</f>
        <v/>
      </c>
      <c r="H21" s="12" t="str" cm="1">
        <f t="array" ref="H21">IFERROR(INDEX(Tableau1[Intervenant],SMALL(IF(Tableau1[Référence Forfait]='Suivi Forfait Epilation'!$D21,ROW(Tableau1[Référence Forfait]),9^9),1)-1),"")</f>
        <v/>
      </c>
      <c r="I21" s="50" t="str" cm="1">
        <f t="array" ref="I21">IFERROR(IF($G21&gt;1,INDEX(Tableau1[Intervenant],SMALL(IF(Tableau1[Référence Forfait]='Suivi Forfait Epilation'!$D21,ROW(Tableau1[Référence Forfait]),9^9),2)-1),""),"")</f>
        <v/>
      </c>
      <c r="J21" s="51" t="str" cm="1">
        <f t="array" ref="J21">IFERROR(IF($G21&gt;2,INDEX(Tableau1[Intervenant],SMALL(IF(Tableau1[Référence Forfait]='Suivi Forfait Epilation'!$D21,ROW(Tableau1[Référence Forfait]),9^9),3)-1),""),"")</f>
        <v/>
      </c>
      <c r="K21" s="51" t="str" cm="1">
        <f t="array" ref="K21">IFERROR(IF($G21&gt;3,INDEX(Tableau1[Intervenant],SMALL(IF(Tableau1[Référence Forfait]='Suivi Forfait Epilation'!$D21,ROW(Tableau1[Référence Forfait]),9^9),4)-1),""),"")</f>
        <v/>
      </c>
      <c r="L21" s="5" t="str" cm="1">
        <f t="array" ref="L21">IFERROR(IF($G21&gt;4,INDEX(Tableau1[Intervenant],SMALL(IF(Tableau1[Référence Forfait]='Suivi Forfait Epilation'!$D21,ROW(Tableau1[Référence Forfait]),9^9),5)-1),""),"")</f>
        <v/>
      </c>
      <c r="M21" s="48" t="str">
        <f t="shared" si="6"/>
        <v/>
      </c>
      <c r="N21" s="11" t="str">
        <f t="shared" si="7"/>
        <v/>
      </c>
      <c r="O21" s="11" t="str">
        <f t="shared" si="8"/>
        <v/>
      </c>
      <c r="P21" s="11" t="str">
        <f t="shared" si="9"/>
        <v/>
      </c>
    </row>
    <row r="22" spans="1:16" s="2" customFormat="1" ht="15" customHeight="1" x14ac:dyDescent="0.2">
      <c r="A22" s="46" t="str">
        <f>IF(COUNTBLANK('Achat Forfait Epilation'!A21)=1,"",'Achat Forfait Epilation'!A21)</f>
        <v/>
      </c>
      <c r="B22" s="45" t="str">
        <f>IF(COUNTBLANK('Achat Forfait Epilation'!B21)=1,"",'Achat Forfait Epilation'!B21)</f>
        <v/>
      </c>
      <c r="C22" s="9" t="str">
        <f>IF(COUNTBLANK('Achat Forfait Epilation'!C21)=1,"",'Achat Forfait Epilation'!C21)</f>
        <v/>
      </c>
      <c r="D22" s="107" t="str">
        <f>IF(COUNTBLANK('Achat Forfait Epilation'!E21)=1,"",'Achat Forfait Epilation'!E21)</f>
        <v/>
      </c>
      <c r="E22" s="108" t="str">
        <f>IF(COUNTBLANK('Achat Forfait Epilation'!O21)=1,"",'Achat Forfait Epilation'!O21)</f>
        <v/>
      </c>
      <c r="F22" s="10" t="str">
        <f>IFERROR(E22/'Achat Forfait Epilation'!R21,"")</f>
        <v/>
      </c>
      <c r="G22" s="41" t="str">
        <f>IF(COUNTBLANK('Achat Forfait Epilation'!Q21)=1,"",'Achat Forfait Epilation'!Q21)</f>
        <v/>
      </c>
      <c r="H22" s="12" t="str" cm="1">
        <f t="array" ref="H22">IFERROR(INDEX(Tableau1[Intervenant],SMALL(IF(Tableau1[Référence Forfait]='Suivi Forfait Epilation'!$D22,ROW(Tableau1[Référence Forfait]),9^9),1)-1),"")</f>
        <v/>
      </c>
      <c r="I22" s="50" t="str" cm="1">
        <f t="array" ref="I22">IFERROR(IF($G22&gt;1,INDEX(Tableau1[Intervenant],SMALL(IF(Tableau1[Référence Forfait]='Suivi Forfait Epilation'!$D22,ROW(Tableau1[Référence Forfait]),9^9),2)-1),""),"")</f>
        <v/>
      </c>
      <c r="J22" s="51" t="str" cm="1">
        <f t="array" ref="J22">IFERROR(IF($G22&gt;2,INDEX(Tableau1[Intervenant],SMALL(IF(Tableau1[Référence Forfait]='Suivi Forfait Epilation'!$D22,ROW(Tableau1[Référence Forfait]),9^9),3)-1),""),"")</f>
        <v/>
      </c>
      <c r="K22" s="51" t="str" cm="1">
        <f t="array" ref="K22">IFERROR(IF($G22&gt;3,INDEX(Tableau1[Intervenant],SMALL(IF(Tableau1[Référence Forfait]='Suivi Forfait Epilation'!$D22,ROW(Tableau1[Référence Forfait]),9^9),4)-1),""),"")</f>
        <v/>
      </c>
      <c r="L22" s="5" t="str" cm="1">
        <f t="array" ref="L22">IFERROR(IF($G22&gt;4,INDEX(Tableau1[Intervenant],SMALL(IF(Tableau1[Référence Forfait]='Suivi Forfait Epilation'!$D22,ROW(Tableau1[Référence Forfait]),9^9),5)-1),""),"")</f>
        <v/>
      </c>
      <c r="M22" s="48" t="str">
        <f t="shared" si="6"/>
        <v/>
      </c>
      <c r="N22" s="11" t="str">
        <f t="shared" si="7"/>
        <v/>
      </c>
      <c r="O22" s="11" t="str">
        <f t="shared" si="8"/>
        <v/>
      </c>
      <c r="P22" s="11" t="str">
        <f t="shared" si="9"/>
        <v/>
      </c>
    </row>
    <row r="23" spans="1:16" s="2" customFormat="1" ht="15" customHeight="1" x14ac:dyDescent="0.2">
      <c r="A23" s="46" t="str">
        <f>IF(COUNTBLANK('Achat Forfait Epilation'!A22)=1,"",'Achat Forfait Epilation'!A22)</f>
        <v/>
      </c>
      <c r="B23" s="45" t="str">
        <f>IF(COUNTBLANK('Achat Forfait Epilation'!B22)=1,"",'Achat Forfait Epilation'!B22)</f>
        <v/>
      </c>
      <c r="C23" s="9" t="str">
        <f>IF(COUNTBLANK('Achat Forfait Epilation'!C22)=1,"",'Achat Forfait Epilation'!C22)</f>
        <v/>
      </c>
      <c r="D23" s="107" t="str">
        <f>IF(COUNTBLANK('Achat Forfait Epilation'!E22)=1,"",'Achat Forfait Epilation'!E22)</f>
        <v/>
      </c>
      <c r="E23" s="108" t="str">
        <f>IF(COUNTBLANK('Achat Forfait Epilation'!O22)=1,"",'Achat Forfait Epilation'!O22)</f>
        <v/>
      </c>
      <c r="F23" s="10" t="str">
        <f>IFERROR(E23/'Achat Forfait Epilation'!R22,"")</f>
        <v/>
      </c>
      <c r="G23" s="41" t="str">
        <f>IF(COUNTBLANK('Achat Forfait Epilation'!Q22)=1,"",'Achat Forfait Epilation'!Q22)</f>
        <v/>
      </c>
      <c r="H23" s="12" t="str" cm="1">
        <f t="array" ref="H23">IFERROR(INDEX(Tableau1[Intervenant],SMALL(IF(Tableau1[Référence Forfait]='Suivi Forfait Epilation'!$D23,ROW(Tableau1[Référence Forfait]),9^9),1)-1),"")</f>
        <v/>
      </c>
      <c r="I23" s="50" t="str" cm="1">
        <f t="array" ref="I23">IFERROR(IF($G23&gt;1,INDEX(Tableau1[Intervenant],SMALL(IF(Tableau1[Référence Forfait]='Suivi Forfait Epilation'!$D23,ROW(Tableau1[Référence Forfait]),9^9),2)-1),""),"")</f>
        <v/>
      </c>
      <c r="J23" s="51" t="str" cm="1">
        <f t="array" ref="J23">IFERROR(IF($G23&gt;2,INDEX(Tableau1[Intervenant],SMALL(IF(Tableau1[Référence Forfait]='Suivi Forfait Epilation'!$D23,ROW(Tableau1[Référence Forfait]),9^9),3)-1),""),"")</f>
        <v/>
      </c>
      <c r="K23" s="51" t="str" cm="1">
        <f t="array" ref="K23">IFERROR(IF($G23&gt;3,INDEX(Tableau1[Intervenant],SMALL(IF(Tableau1[Référence Forfait]='Suivi Forfait Epilation'!$D23,ROW(Tableau1[Référence Forfait]),9^9),4)-1),""),"")</f>
        <v/>
      </c>
      <c r="L23" s="5" t="str" cm="1">
        <f t="array" ref="L23">IFERROR(IF($G23&gt;4,INDEX(Tableau1[Intervenant],SMALL(IF(Tableau1[Référence Forfait]='Suivi Forfait Epilation'!$D23,ROW(Tableau1[Référence Forfait]),9^9),5)-1),""),"")</f>
        <v/>
      </c>
      <c r="M23" s="48" t="str">
        <f t="shared" si="6"/>
        <v/>
      </c>
      <c r="N23" s="11" t="str">
        <f t="shared" si="7"/>
        <v/>
      </c>
      <c r="O23" s="11" t="str">
        <f t="shared" si="8"/>
        <v/>
      </c>
      <c r="P23" s="11" t="str">
        <f t="shared" si="9"/>
        <v/>
      </c>
    </row>
    <row r="24" spans="1:16" s="2" customFormat="1" ht="15" customHeight="1" x14ac:dyDescent="0.2">
      <c r="A24" s="46" t="str">
        <f>IF(COUNTBLANK('Achat Forfait Epilation'!A23)=1,"",'Achat Forfait Epilation'!A23)</f>
        <v/>
      </c>
      <c r="B24" s="45" t="str">
        <f>IF(COUNTBLANK('Achat Forfait Epilation'!B23)=1,"",'Achat Forfait Epilation'!B23)</f>
        <v/>
      </c>
      <c r="C24" s="9" t="str">
        <f>IF(COUNTBLANK('Achat Forfait Epilation'!C23)=1,"",'Achat Forfait Epilation'!C23)</f>
        <v/>
      </c>
      <c r="D24" s="107" t="str">
        <f>IF(COUNTBLANK('Achat Forfait Epilation'!E23)=1,"",'Achat Forfait Epilation'!E23)</f>
        <v/>
      </c>
      <c r="E24" s="108" t="str">
        <f>IF(COUNTBLANK('Achat Forfait Epilation'!O23)=1,"",'Achat Forfait Epilation'!O23)</f>
        <v/>
      </c>
      <c r="F24" s="10" t="str">
        <f>IFERROR(E24/'Achat Forfait Epilation'!R23,"")</f>
        <v/>
      </c>
      <c r="G24" s="41" t="str">
        <f>IF(COUNTBLANK('Achat Forfait Epilation'!Q23)=1,"",'Achat Forfait Epilation'!Q23)</f>
        <v/>
      </c>
      <c r="H24" s="12" t="str" cm="1">
        <f t="array" ref="H24">IFERROR(INDEX(Tableau1[Intervenant],SMALL(IF(Tableau1[Référence Forfait]='Suivi Forfait Epilation'!$D24,ROW(Tableau1[Référence Forfait]),9^9),1)-1),"")</f>
        <v/>
      </c>
      <c r="I24" s="50" t="str" cm="1">
        <f t="array" ref="I24">IFERROR(IF($G24&gt;1,INDEX(Tableau1[Intervenant],SMALL(IF(Tableau1[Référence Forfait]='Suivi Forfait Epilation'!$D24,ROW(Tableau1[Référence Forfait]),9^9),2)-1),""),"")</f>
        <v/>
      </c>
      <c r="J24" s="51" t="str" cm="1">
        <f t="array" ref="J24">IFERROR(IF($G24&gt;2,INDEX(Tableau1[Intervenant],SMALL(IF(Tableau1[Référence Forfait]='Suivi Forfait Epilation'!$D24,ROW(Tableau1[Référence Forfait]),9^9),3)-1),""),"")</f>
        <v/>
      </c>
      <c r="K24" s="51" t="str" cm="1">
        <f t="array" ref="K24">IFERROR(IF($G24&gt;3,INDEX(Tableau1[Intervenant],SMALL(IF(Tableau1[Référence Forfait]='Suivi Forfait Epilation'!$D24,ROW(Tableau1[Référence Forfait]),9^9),4)-1),""),"")</f>
        <v/>
      </c>
      <c r="L24" s="5" t="str" cm="1">
        <f t="array" ref="L24">IFERROR(IF($G24&gt;4,INDEX(Tableau1[Intervenant],SMALL(IF(Tableau1[Référence Forfait]='Suivi Forfait Epilation'!$D24,ROW(Tableau1[Référence Forfait]),9^9),5)-1),""),"")</f>
        <v/>
      </c>
      <c r="M24" s="48" t="str">
        <f t="shared" si="6"/>
        <v/>
      </c>
      <c r="N24" s="11" t="str">
        <f t="shared" si="7"/>
        <v/>
      </c>
      <c r="O24" s="11" t="str">
        <f t="shared" si="8"/>
        <v/>
      </c>
      <c r="P24" s="11" t="str">
        <f t="shared" si="9"/>
        <v/>
      </c>
    </row>
    <row r="25" spans="1:16" s="2" customFormat="1" ht="15" customHeight="1" x14ac:dyDescent="0.2">
      <c r="A25" s="46" t="str">
        <f>IF(COUNTBLANK('Achat Forfait Epilation'!A24)=1,"",'Achat Forfait Epilation'!A24)</f>
        <v/>
      </c>
      <c r="B25" s="45" t="str">
        <f>IF(COUNTBLANK('Achat Forfait Epilation'!B24)=1,"",'Achat Forfait Epilation'!B24)</f>
        <v/>
      </c>
      <c r="C25" s="9" t="str">
        <f>IF(COUNTBLANK('Achat Forfait Epilation'!C24)=1,"",'Achat Forfait Epilation'!C24)</f>
        <v/>
      </c>
      <c r="D25" s="107" t="str">
        <f>IF(COUNTBLANK('Achat Forfait Epilation'!E24)=1,"",'Achat Forfait Epilation'!E24)</f>
        <v/>
      </c>
      <c r="E25" s="108" t="str">
        <f>IF(COUNTBLANK('Achat Forfait Epilation'!O24)=1,"",'Achat Forfait Epilation'!O24)</f>
        <v/>
      </c>
      <c r="F25" s="10" t="str">
        <f>IFERROR(E25/'Achat Forfait Epilation'!R24,"")</f>
        <v/>
      </c>
      <c r="G25" s="41" t="str">
        <f>IF(COUNTBLANK('Achat Forfait Epilation'!Q24)=1,"",'Achat Forfait Epilation'!Q24)</f>
        <v/>
      </c>
      <c r="H25" s="12" t="str" cm="1">
        <f t="array" ref="H25">IFERROR(INDEX(Tableau1[Intervenant],SMALL(IF(Tableau1[Référence Forfait]='Suivi Forfait Epilation'!$D25,ROW(Tableau1[Référence Forfait]),9^9),1)-1),"")</f>
        <v/>
      </c>
      <c r="I25" s="50" t="str" cm="1">
        <f t="array" ref="I25">IFERROR(IF($G25&gt;1,INDEX(Tableau1[Intervenant],SMALL(IF(Tableau1[Référence Forfait]='Suivi Forfait Epilation'!$D25,ROW(Tableau1[Référence Forfait]),9^9),2)-1),""),"")</f>
        <v/>
      </c>
      <c r="J25" s="51" t="str" cm="1">
        <f t="array" ref="J25">IFERROR(IF($G25&gt;2,INDEX(Tableau1[Intervenant],SMALL(IF(Tableau1[Référence Forfait]='Suivi Forfait Epilation'!$D25,ROW(Tableau1[Référence Forfait]),9^9),3)-1),""),"")</f>
        <v/>
      </c>
      <c r="K25" s="51" t="str" cm="1">
        <f t="array" ref="K25">IFERROR(IF($G25&gt;3,INDEX(Tableau1[Intervenant],SMALL(IF(Tableau1[Référence Forfait]='Suivi Forfait Epilation'!$D25,ROW(Tableau1[Référence Forfait]),9^9),4)-1),""),"")</f>
        <v/>
      </c>
      <c r="L25" s="5" t="str" cm="1">
        <f t="array" ref="L25">IFERROR(IF($G25&gt;4,INDEX(Tableau1[Intervenant],SMALL(IF(Tableau1[Référence Forfait]='Suivi Forfait Epilation'!$D25,ROW(Tableau1[Référence Forfait]),9^9),5)-1),""),"")</f>
        <v/>
      </c>
      <c r="M25" s="48" t="str">
        <f t="shared" si="6"/>
        <v/>
      </c>
      <c r="N25" s="11" t="str">
        <f t="shared" si="7"/>
        <v/>
      </c>
      <c r="O25" s="11" t="str">
        <f t="shared" si="8"/>
        <v/>
      </c>
      <c r="P25" s="11" t="str">
        <f t="shared" si="9"/>
        <v/>
      </c>
    </row>
    <row r="26" spans="1:16" s="2" customFormat="1" ht="15" customHeight="1" x14ac:dyDescent="0.2">
      <c r="A26" s="46" t="str">
        <f>IF(COUNTBLANK('Achat Forfait Epilation'!A25)=1,"",'Achat Forfait Epilation'!A25)</f>
        <v/>
      </c>
      <c r="B26" s="45" t="str">
        <f>IF(COUNTBLANK('Achat Forfait Epilation'!B25)=1,"",'Achat Forfait Epilation'!B25)</f>
        <v/>
      </c>
      <c r="C26" s="9" t="str">
        <f>IF(COUNTBLANK('Achat Forfait Epilation'!C25)=1,"",'Achat Forfait Epilation'!C25)</f>
        <v/>
      </c>
      <c r="D26" s="107" t="str">
        <f>IF(COUNTBLANK('Achat Forfait Epilation'!E25)=1,"",'Achat Forfait Epilation'!E25)</f>
        <v/>
      </c>
      <c r="E26" s="108" t="str">
        <f>IF(COUNTBLANK('Achat Forfait Epilation'!O25)=1,"",'Achat Forfait Epilation'!O25)</f>
        <v/>
      </c>
      <c r="F26" s="10" t="str">
        <f>IFERROR(E26/'Achat Forfait Epilation'!R25,"")</f>
        <v/>
      </c>
      <c r="G26" s="41" t="str">
        <f>IF(COUNTBLANK('Achat Forfait Epilation'!Q25)=1,"",'Achat Forfait Epilation'!Q25)</f>
        <v/>
      </c>
      <c r="H26" s="12" t="str" cm="1">
        <f t="array" ref="H26">IFERROR(INDEX(Tableau1[Intervenant],SMALL(IF(Tableau1[Référence Forfait]='Suivi Forfait Epilation'!$D26,ROW(Tableau1[Référence Forfait]),9^9),1)-1),"")</f>
        <v/>
      </c>
      <c r="I26" s="50" t="str" cm="1">
        <f t="array" ref="I26">IFERROR(IF($G26&gt;1,INDEX(Tableau1[Intervenant],SMALL(IF(Tableau1[Référence Forfait]='Suivi Forfait Epilation'!$D26,ROW(Tableau1[Référence Forfait]),9^9),2)-1),""),"")</f>
        <v/>
      </c>
      <c r="J26" s="51" t="str" cm="1">
        <f t="array" ref="J26">IFERROR(IF($G26&gt;2,INDEX(Tableau1[Intervenant],SMALL(IF(Tableau1[Référence Forfait]='Suivi Forfait Epilation'!$D26,ROW(Tableau1[Référence Forfait]),9^9),3)-1),""),"")</f>
        <v/>
      </c>
      <c r="K26" s="51" t="str" cm="1">
        <f t="array" ref="K26">IFERROR(IF($G26&gt;3,INDEX(Tableau1[Intervenant],SMALL(IF(Tableau1[Référence Forfait]='Suivi Forfait Epilation'!$D26,ROW(Tableau1[Référence Forfait]),9^9),4)-1),""),"")</f>
        <v/>
      </c>
      <c r="L26" s="5" t="str" cm="1">
        <f t="array" ref="L26">IFERROR(IF($G26&gt;4,INDEX(Tableau1[Intervenant],SMALL(IF(Tableau1[Référence Forfait]='Suivi Forfait Epilation'!$D26,ROW(Tableau1[Référence Forfait]),9^9),5)-1),""),"")</f>
        <v/>
      </c>
      <c r="M26" s="48" t="str">
        <f t="shared" ref="M26:M66" si="14">IF(COUNTBLANK(D26)=1,"",H26&amp;" doit ")</f>
        <v/>
      </c>
      <c r="N26" s="11" t="str">
        <f t="shared" ref="N26:N66" si="15">IF((COUNTBLANK(D26)=1),"",IF(H26="Anaïs","-----",(COUNTIF(I26:L26,"Anaïs"))*F26))</f>
        <v/>
      </c>
      <c r="O26" s="11" t="str">
        <f t="shared" ref="O26:O66" si="16">IF((COUNTBLANK(D26)=1),"",IF(H26="Christian","-----",(COUNTIF(I26:L26,"Christian"))*F26))</f>
        <v/>
      </c>
      <c r="P26" s="11" t="str">
        <f t="shared" ref="P26:P66" si="17">IF((COUNTBLANK(D26)=1),"",IF(H26="Matthieu","-----",(COUNTIF(I26:L26,"Matthieu"))*F26))</f>
        <v/>
      </c>
    </row>
    <row r="27" spans="1:16" s="2" customFormat="1" ht="15" customHeight="1" x14ac:dyDescent="0.2">
      <c r="A27" s="46" t="str">
        <f>IF(COUNTBLANK('Achat Forfait Epilation'!A26)=1,"",'Achat Forfait Epilation'!A26)</f>
        <v/>
      </c>
      <c r="B27" s="45" t="str">
        <f>IF(COUNTBLANK('Achat Forfait Epilation'!B26)=1,"",'Achat Forfait Epilation'!B26)</f>
        <v/>
      </c>
      <c r="C27" s="9" t="str">
        <f>IF(COUNTBLANK('Achat Forfait Epilation'!C26)=1,"",'Achat Forfait Epilation'!C26)</f>
        <v/>
      </c>
      <c r="D27" s="107" t="str">
        <f>IF(COUNTBLANK('Achat Forfait Epilation'!E26)=1,"",'Achat Forfait Epilation'!E26)</f>
        <v/>
      </c>
      <c r="E27" s="108" t="str">
        <f>IF(COUNTBLANK('Achat Forfait Epilation'!O26)=1,"",'Achat Forfait Epilation'!O26)</f>
        <v/>
      </c>
      <c r="F27" s="10" t="str">
        <f>IFERROR(E27/'Achat Forfait Epilation'!R26,"")</f>
        <v/>
      </c>
      <c r="G27" s="41" t="str">
        <f>IF(COUNTBLANK('Achat Forfait Epilation'!Q26)=1,"",'Achat Forfait Epilation'!Q26)</f>
        <v/>
      </c>
      <c r="H27" s="12" t="str" cm="1">
        <f t="array" ref="H27">IFERROR(INDEX(Tableau1[Intervenant],SMALL(IF(Tableau1[Référence Forfait]='Suivi Forfait Epilation'!$D27,ROW(Tableau1[Référence Forfait]),9^9),1)-1),"")</f>
        <v/>
      </c>
      <c r="I27" s="50" t="str" cm="1">
        <f t="array" ref="I27">IFERROR(IF($G27&gt;1,INDEX(Tableau1[Intervenant],SMALL(IF(Tableau1[Référence Forfait]='Suivi Forfait Epilation'!$D27,ROW(Tableau1[Référence Forfait]),9^9),2)-1),""),"")</f>
        <v/>
      </c>
      <c r="J27" s="51" t="str" cm="1">
        <f t="array" ref="J27">IFERROR(IF($G27&gt;2,INDEX(Tableau1[Intervenant],SMALL(IF(Tableau1[Référence Forfait]='Suivi Forfait Epilation'!$D27,ROW(Tableau1[Référence Forfait]),9^9),3)-1),""),"")</f>
        <v/>
      </c>
      <c r="K27" s="51" t="str" cm="1">
        <f t="array" ref="K27">IFERROR(IF($G27&gt;3,INDEX(Tableau1[Intervenant],SMALL(IF(Tableau1[Référence Forfait]='Suivi Forfait Epilation'!$D27,ROW(Tableau1[Référence Forfait]),9^9),4)-1),""),"")</f>
        <v/>
      </c>
      <c r="L27" s="5" t="str" cm="1">
        <f t="array" ref="L27">IFERROR(IF($G27&gt;4,INDEX(Tableau1[Intervenant],SMALL(IF(Tableau1[Référence Forfait]='Suivi Forfait Epilation'!$D27,ROW(Tableau1[Référence Forfait]),9^9),5)-1),""),"")</f>
        <v/>
      </c>
      <c r="M27" s="48" t="str">
        <f t="shared" si="14"/>
        <v/>
      </c>
      <c r="N27" s="11" t="str">
        <f t="shared" si="15"/>
        <v/>
      </c>
      <c r="O27" s="11" t="str">
        <f t="shared" si="16"/>
        <v/>
      </c>
      <c r="P27" s="11" t="str">
        <f t="shared" si="17"/>
        <v/>
      </c>
    </row>
    <row r="28" spans="1:16" s="2" customFormat="1" ht="15" customHeight="1" x14ac:dyDescent="0.2">
      <c r="A28" s="46" t="str">
        <f>IF(COUNTBLANK('Achat Forfait Epilation'!A27)=1,"",'Achat Forfait Epilation'!A27)</f>
        <v/>
      </c>
      <c r="B28" s="45" t="str">
        <f>IF(COUNTBLANK('Achat Forfait Epilation'!B27)=1,"",'Achat Forfait Epilation'!B27)</f>
        <v/>
      </c>
      <c r="C28" s="9" t="str">
        <f>IF(COUNTBLANK('Achat Forfait Epilation'!C27)=1,"",'Achat Forfait Epilation'!C27)</f>
        <v/>
      </c>
      <c r="D28" s="107" t="str">
        <f>IF(COUNTBLANK('Achat Forfait Epilation'!E27)=1,"",'Achat Forfait Epilation'!E27)</f>
        <v/>
      </c>
      <c r="E28" s="108" t="str">
        <f>IF(COUNTBLANK('Achat Forfait Epilation'!O27)=1,"",'Achat Forfait Epilation'!O27)</f>
        <v/>
      </c>
      <c r="F28" s="10" t="str">
        <f>IFERROR(E28/'Achat Forfait Epilation'!R27,"")</f>
        <v/>
      </c>
      <c r="G28" s="41" t="str">
        <f>IF(COUNTBLANK('Achat Forfait Epilation'!Q27)=1,"",'Achat Forfait Epilation'!Q27)</f>
        <v/>
      </c>
      <c r="H28" s="12" t="str" cm="1">
        <f t="array" ref="H28">IFERROR(INDEX(Tableau1[Intervenant],SMALL(IF(Tableau1[Référence Forfait]='Suivi Forfait Epilation'!$D28,ROW(Tableau1[Référence Forfait]),9^9),1)-1),"")</f>
        <v/>
      </c>
      <c r="I28" s="50" t="str" cm="1">
        <f t="array" ref="I28">IFERROR(IF($G28&gt;1,INDEX(Tableau1[Intervenant],SMALL(IF(Tableau1[Référence Forfait]='Suivi Forfait Epilation'!$D28,ROW(Tableau1[Référence Forfait]),9^9),2)-1),""),"")</f>
        <v/>
      </c>
      <c r="J28" s="51" t="str" cm="1">
        <f t="array" ref="J28">IFERROR(IF($G28&gt;2,INDEX(Tableau1[Intervenant],SMALL(IF(Tableau1[Référence Forfait]='Suivi Forfait Epilation'!$D28,ROW(Tableau1[Référence Forfait]),9^9),3)-1),""),"")</f>
        <v/>
      </c>
      <c r="K28" s="51" t="str" cm="1">
        <f t="array" ref="K28">IFERROR(IF($G28&gt;3,INDEX(Tableau1[Intervenant],SMALL(IF(Tableau1[Référence Forfait]='Suivi Forfait Epilation'!$D28,ROW(Tableau1[Référence Forfait]),9^9),4)-1),""),"")</f>
        <v/>
      </c>
      <c r="L28" s="5" t="str" cm="1">
        <f t="array" ref="L28">IFERROR(IF($G28&gt;4,INDEX(Tableau1[Intervenant],SMALL(IF(Tableau1[Référence Forfait]='Suivi Forfait Epilation'!$D28,ROW(Tableau1[Référence Forfait]),9^9),5)-1),""),"")</f>
        <v/>
      </c>
      <c r="M28" s="48" t="str">
        <f t="shared" si="14"/>
        <v/>
      </c>
      <c r="N28" s="11" t="str">
        <f t="shared" si="15"/>
        <v/>
      </c>
      <c r="O28" s="11" t="str">
        <f t="shared" si="16"/>
        <v/>
      </c>
      <c r="P28" s="11" t="str">
        <f t="shared" si="17"/>
        <v/>
      </c>
    </row>
    <row r="29" spans="1:16" s="2" customFormat="1" ht="15" customHeight="1" x14ac:dyDescent="0.2">
      <c r="A29" s="46" t="str">
        <f>IF(COUNTBLANK('Achat Forfait Epilation'!A28)=1,"",'Achat Forfait Epilation'!A28)</f>
        <v/>
      </c>
      <c r="B29" s="45" t="str">
        <f>IF(COUNTBLANK('Achat Forfait Epilation'!B28)=1,"",'Achat Forfait Epilation'!B28)</f>
        <v/>
      </c>
      <c r="C29" s="9" t="str">
        <f>IF(COUNTBLANK('Achat Forfait Epilation'!C28)=1,"",'Achat Forfait Epilation'!C28)</f>
        <v/>
      </c>
      <c r="D29" s="107" t="str">
        <f>IF(COUNTBLANK('Achat Forfait Epilation'!E28)=1,"",'Achat Forfait Epilation'!E28)</f>
        <v/>
      </c>
      <c r="E29" s="108" t="str">
        <f>IF(COUNTBLANK('Achat Forfait Epilation'!O28)=1,"",'Achat Forfait Epilation'!O28)</f>
        <v/>
      </c>
      <c r="F29" s="10" t="str">
        <f>IFERROR(E29/'Achat Forfait Epilation'!R28,"")</f>
        <v/>
      </c>
      <c r="G29" s="41" t="str">
        <f>IF(COUNTBLANK('Achat Forfait Epilation'!Q28)=1,"",'Achat Forfait Epilation'!Q28)</f>
        <v/>
      </c>
      <c r="H29" s="12" t="str" cm="1">
        <f t="array" ref="H29">IFERROR(INDEX(Tableau1[Intervenant],SMALL(IF(Tableau1[Référence Forfait]='Suivi Forfait Epilation'!$D29,ROW(Tableau1[Référence Forfait]),9^9),1)-1),"")</f>
        <v/>
      </c>
      <c r="I29" s="50" t="str" cm="1">
        <f t="array" ref="I29">IFERROR(IF($G29&gt;1,INDEX(Tableau1[Intervenant],SMALL(IF(Tableau1[Référence Forfait]='Suivi Forfait Epilation'!$D29,ROW(Tableau1[Référence Forfait]),9^9),2)-1),""),"")</f>
        <v/>
      </c>
      <c r="J29" s="51" t="str" cm="1">
        <f t="array" ref="J29">IFERROR(IF($G29&gt;2,INDEX(Tableau1[Intervenant],SMALL(IF(Tableau1[Référence Forfait]='Suivi Forfait Epilation'!$D29,ROW(Tableau1[Référence Forfait]),9^9),3)-1),""),"")</f>
        <v/>
      </c>
      <c r="K29" s="51" t="str" cm="1">
        <f t="array" ref="K29">IFERROR(IF($G29&gt;3,INDEX(Tableau1[Intervenant],SMALL(IF(Tableau1[Référence Forfait]='Suivi Forfait Epilation'!$D29,ROW(Tableau1[Référence Forfait]),9^9),4)-1),""),"")</f>
        <v/>
      </c>
      <c r="L29" s="5" t="str" cm="1">
        <f t="array" ref="L29">IFERROR(IF($G29&gt;4,INDEX(Tableau1[Intervenant],SMALL(IF(Tableau1[Référence Forfait]='Suivi Forfait Epilation'!$D29,ROW(Tableau1[Référence Forfait]),9^9),5)-1),""),"")</f>
        <v/>
      </c>
      <c r="M29" s="48" t="str">
        <f t="shared" si="14"/>
        <v/>
      </c>
      <c r="N29" s="11" t="str">
        <f t="shared" si="15"/>
        <v/>
      </c>
      <c r="O29" s="11" t="str">
        <f t="shared" si="16"/>
        <v/>
      </c>
      <c r="P29" s="11" t="str">
        <f t="shared" si="17"/>
        <v/>
      </c>
    </row>
    <row r="30" spans="1:16" s="2" customFormat="1" ht="15" customHeight="1" x14ac:dyDescent="0.2">
      <c r="A30" s="46" t="str">
        <f>IF(COUNTBLANK('Achat Forfait Epilation'!A29)=1,"",'Achat Forfait Epilation'!A29)</f>
        <v/>
      </c>
      <c r="B30" s="45" t="str">
        <f>IF(COUNTBLANK('Achat Forfait Epilation'!B29)=1,"",'Achat Forfait Epilation'!B29)</f>
        <v/>
      </c>
      <c r="C30" s="9" t="str">
        <f>IF(COUNTBLANK('Achat Forfait Epilation'!C29)=1,"",'Achat Forfait Epilation'!C29)</f>
        <v/>
      </c>
      <c r="D30" s="107" t="str">
        <f>IF(COUNTBLANK('Achat Forfait Epilation'!E29)=1,"",'Achat Forfait Epilation'!E29)</f>
        <v/>
      </c>
      <c r="E30" s="108" t="str">
        <f>IF(COUNTBLANK('Achat Forfait Epilation'!O29)=1,"",'Achat Forfait Epilation'!O29)</f>
        <v/>
      </c>
      <c r="F30" s="10" t="str">
        <f>IFERROR(E30/'Achat Forfait Epilation'!R29,"")</f>
        <v/>
      </c>
      <c r="G30" s="41" t="str">
        <f>IF(COUNTBLANK('Achat Forfait Epilation'!Q29)=1,"",'Achat Forfait Epilation'!Q29)</f>
        <v/>
      </c>
      <c r="H30" s="12" t="str" cm="1">
        <f t="array" ref="H30">IFERROR(INDEX(Tableau1[Intervenant],SMALL(IF(Tableau1[Référence Forfait]='Suivi Forfait Epilation'!$D30,ROW(Tableau1[Référence Forfait]),9^9),1)-1),"")</f>
        <v/>
      </c>
      <c r="I30" s="50" t="str" cm="1">
        <f t="array" ref="I30">IFERROR(IF($G30&gt;1,INDEX(Tableau1[Intervenant],SMALL(IF(Tableau1[Référence Forfait]='Suivi Forfait Epilation'!$D30,ROW(Tableau1[Référence Forfait]),9^9),2)-1),""),"")</f>
        <v/>
      </c>
      <c r="J30" s="51" t="str" cm="1">
        <f t="array" ref="J30">IFERROR(IF($G30&gt;2,INDEX(Tableau1[Intervenant],SMALL(IF(Tableau1[Référence Forfait]='Suivi Forfait Epilation'!$D30,ROW(Tableau1[Référence Forfait]),9^9),3)-1),""),"")</f>
        <v/>
      </c>
      <c r="K30" s="51" t="str" cm="1">
        <f t="array" ref="K30">IFERROR(IF($G30&gt;3,INDEX(Tableau1[Intervenant],SMALL(IF(Tableau1[Référence Forfait]='Suivi Forfait Epilation'!$D30,ROW(Tableau1[Référence Forfait]),9^9),4)-1),""),"")</f>
        <v/>
      </c>
      <c r="L30" s="5" t="str" cm="1">
        <f t="array" ref="L30">IFERROR(IF($G30&gt;4,INDEX(Tableau1[Intervenant],SMALL(IF(Tableau1[Référence Forfait]='Suivi Forfait Epilation'!$D30,ROW(Tableau1[Référence Forfait]),9^9),5)-1),""),"")</f>
        <v/>
      </c>
      <c r="M30" s="48" t="str">
        <f t="shared" si="14"/>
        <v/>
      </c>
      <c r="N30" s="11" t="str">
        <f t="shared" si="15"/>
        <v/>
      </c>
      <c r="O30" s="11" t="str">
        <f t="shared" si="16"/>
        <v/>
      </c>
      <c r="P30" s="11" t="str">
        <f t="shared" si="17"/>
        <v/>
      </c>
    </row>
    <row r="31" spans="1:16" s="2" customFormat="1" ht="15" customHeight="1" x14ac:dyDescent="0.2">
      <c r="A31" s="46" t="str">
        <f>IF(COUNTBLANK('Achat Forfait Epilation'!A30)=1,"",'Achat Forfait Epilation'!A30)</f>
        <v/>
      </c>
      <c r="B31" s="45" t="str">
        <f>IF(COUNTBLANK('Achat Forfait Epilation'!B30)=1,"",'Achat Forfait Epilation'!B30)</f>
        <v/>
      </c>
      <c r="C31" s="9" t="str">
        <f>IF(COUNTBLANK('Achat Forfait Epilation'!C30)=1,"",'Achat Forfait Epilation'!C30)</f>
        <v/>
      </c>
      <c r="D31" s="107" t="str">
        <f>IF(COUNTBLANK('Achat Forfait Epilation'!E30)=1,"",'Achat Forfait Epilation'!E30)</f>
        <v/>
      </c>
      <c r="E31" s="108" t="str">
        <f>IF(COUNTBLANK('Achat Forfait Epilation'!O30)=1,"",'Achat Forfait Epilation'!O30)</f>
        <v/>
      </c>
      <c r="F31" s="10" t="str">
        <f>IFERROR(E31/'Achat Forfait Epilation'!R30,"")</f>
        <v/>
      </c>
      <c r="G31" s="41" t="str">
        <f>IF(COUNTBLANK('Achat Forfait Epilation'!Q30)=1,"",'Achat Forfait Epilation'!Q30)</f>
        <v/>
      </c>
      <c r="H31" s="12" t="str" cm="1">
        <f t="array" ref="H31">IFERROR(INDEX(Tableau1[Intervenant],SMALL(IF(Tableau1[Référence Forfait]='Suivi Forfait Epilation'!$D31,ROW(Tableau1[Référence Forfait]),9^9),1)-1),"")</f>
        <v/>
      </c>
      <c r="I31" s="50" t="str" cm="1">
        <f t="array" ref="I31">IFERROR(IF($G31&gt;1,INDEX(Tableau1[Intervenant],SMALL(IF(Tableau1[Référence Forfait]='Suivi Forfait Epilation'!$D31,ROW(Tableau1[Référence Forfait]),9^9),2)-1),""),"")</f>
        <v/>
      </c>
      <c r="J31" s="51" t="str" cm="1">
        <f t="array" ref="J31">IFERROR(IF($G31&gt;2,INDEX(Tableau1[Intervenant],SMALL(IF(Tableau1[Référence Forfait]='Suivi Forfait Epilation'!$D31,ROW(Tableau1[Référence Forfait]),9^9),3)-1),""),"")</f>
        <v/>
      </c>
      <c r="K31" s="51" t="str" cm="1">
        <f t="array" ref="K31">IFERROR(IF($G31&gt;3,INDEX(Tableau1[Intervenant],SMALL(IF(Tableau1[Référence Forfait]='Suivi Forfait Epilation'!$D31,ROW(Tableau1[Référence Forfait]),9^9),4)-1),""),"")</f>
        <v/>
      </c>
      <c r="L31" s="5" t="str" cm="1">
        <f t="array" ref="L31">IFERROR(IF($G31&gt;4,INDEX(Tableau1[Intervenant],SMALL(IF(Tableau1[Référence Forfait]='Suivi Forfait Epilation'!$D31,ROW(Tableau1[Référence Forfait]),9^9),5)-1),""),"")</f>
        <v/>
      </c>
      <c r="M31" s="48" t="str">
        <f t="shared" si="14"/>
        <v/>
      </c>
      <c r="N31" s="11" t="str">
        <f t="shared" si="15"/>
        <v/>
      </c>
      <c r="O31" s="11" t="str">
        <f t="shared" si="16"/>
        <v/>
      </c>
      <c r="P31" s="11" t="str">
        <f t="shared" si="17"/>
        <v/>
      </c>
    </row>
    <row r="32" spans="1:16" s="2" customFormat="1" ht="15" customHeight="1" x14ac:dyDescent="0.2">
      <c r="A32" s="46" t="str">
        <f>IF(COUNTBLANK('Achat Forfait Epilation'!A31)=1,"",'Achat Forfait Epilation'!A31)</f>
        <v/>
      </c>
      <c r="B32" s="45" t="str">
        <f>IF(COUNTBLANK('Achat Forfait Epilation'!B31)=1,"",'Achat Forfait Epilation'!B31)</f>
        <v/>
      </c>
      <c r="C32" s="9" t="str">
        <f>IF(COUNTBLANK('Achat Forfait Epilation'!C31)=1,"",'Achat Forfait Epilation'!C31)</f>
        <v/>
      </c>
      <c r="D32" s="107" t="str">
        <f>IF(COUNTBLANK('Achat Forfait Epilation'!E31)=1,"",'Achat Forfait Epilation'!E31)</f>
        <v/>
      </c>
      <c r="E32" s="108" t="str">
        <f>IF(COUNTBLANK('Achat Forfait Epilation'!O31)=1,"",'Achat Forfait Epilation'!O31)</f>
        <v/>
      </c>
      <c r="F32" s="10" t="str">
        <f>IFERROR(E32/'Achat Forfait Epilation'!R31,"")</f>
        <v/>
      </c>
      <c r="G32" s="41" t="str">
        <f>IF(COUNTBLANK('Achat Forfait Epilation'!Q31)=1,"",'Achat Forfait Epilation'!Q31)</f>
        <v/>
      </c>
      <c r="H32" s="12" t="str" cm="1">
        <f t="array" ref="H32">IFERROR(INDEX(Tableau1[Intervenant],SMALL(IF(Tableau1[Référence Forfait]='Suivi Forfait Epilation'!$D32,ROW(Tableau1[Référence Forfait]),9^9),1)-1),"")</f>
        <v/>
      </c>
      <c r="I32" s="50" t="str" cm="1">
        <f t="array" ref="I32">IFERROR(IF($G32&gt;1,INDEX(Tableau1[Intervenant],SMALL(IF(Tableau1[Référence Forfait]='Suivi Forfait Epilation'!$D32,ROW(Tableau1[Référence Forfait]),9^9),2)-1),""),"")</f>
        <v/>
      </c>
      <c r="J32" s="51" t="str" cm="1">
        <f t="array" ref="J32">IFERROR(IF($G32&gt;2,INDEX(Tableau1[Intervenant],SMALL(IF(Tableau1[Référence Forfait]='Suivi Forfait Epilation'!$D32,ROW(Tableau1[Référence Forfait]),9^9),3)-1),""),"")</f>
        <v/>
      </c>
      <c r="K32" s="51" t="str" cm="1">
        <f t="array" ref="K32">IFERROR(IF($G32&gt;3,INDEX(Tableau1[Intervenant],SMALL(IF(Tableau1[Référence Forfait]='Suivi Forfait Epilation'!$D32,ROW(Tableau1[Référence Forfait]),9^9),4)-1),""),"")</f>
        <v/>
      </c>
      <c r="L32" s="5" t="str" cm="1">
        <f t="array" ref="L32">IFERROR(IF($G32&gt;4,INDEX(Tableau1[Intervenant],SMALL(IF(Tableau1[Référence Forfait]='Suivi Forfait Epilation'!$D32,ROW(Tableau1[Référence Forfait]),9^9),5)-1),""),"")</f>
        <v/>
      </c>
      <c r="M32" s="48" t="str">
        <f t="shared" si="14"/>
        <v/>
      </c>
      <c r="N32" s="11" t="str">
        <f t="shared" si="15"/>
        <v/>
      </c>
      <c r="O32" s="11" t="str">
        <f t="shared" si="16"/>
        <v/>
      </c>
      <c r="P32" s="11" t="str">
        <f t="shared" si="17"/>
        <v/>
      </c>
    </row>
    <row r="33" spans="1:16" s="2" customFormat="1" ht="15" customHeight="1" x14ac:dyDescent="0.2">
      <c r="A33" s="46" t="str">
        <f>IF(COUNTBLANK('Achat Forfait Epilation'!A32)=1,"",'Achat Forfait Epilation'!A32)</f>
        <v/>
      </c>
      <c r="B33" s="45" t="str">
        <f>IF(COUNTBLANK('Achat Forfait Epilation'!B32)=1,"",'Achat Forfait Epilation'!B32)</f>
        <v/>
      </c>
      <c r="C33" s="9" t="str">
        <f>IF(COUNTBLANK('Achat Forfait Epilation'!C32)=1,"",'Achat Forfait Epilation'!C32)</f>
        <v/>
      </c>
      <c r="D33" s="107" t="str">
        <f>IF(COUNTBLANK('Achat Forfait Epilation'!E32)=1,"",'Achat Forfait Epilation'!E32)</f>
        <v/>
      </c>
      <c r="E33" s="108" t="str">
        <f>IF(COUNTBLANK('Achat Forfait Epilation'!O32)=1,"",'Achat Forfait Epilation'!O32)</f>
        <v/>
      </c>
      <c r="F33" s="10" t="str">
        <f>IFERROR(E33/'Achat Forfait Epilation'!R32,"")</f>
        <v/>
      </c>
      <c r="G33" s="41" t="str">
        <f>IF(COUNTBLANK('Achat Forfait Epilation'!Q32)=1,"",'Achat Forfait Epilation'!Q32)</f>
        <v/>
      </c>
      <c r="H33" s="12" t="str" cm="1">
        <f t="array" ref="H33">IFERROR(INDEX(Tableau1[Intervenant],SMALL(IF(Tableau1[Référence Forfait]='Suivi Forfait Epilation'!$D33,ROW(Tableau1[Référence Forfait]),9^9),1)-1),"")</f>
        <v/>
      </c>
      <c r="I33" s="50" t="str" cm="1">
        <f t="array" ref="I33">IFERROR(IF($G33&gt;1,INDEX(Tableau1[Intervenant],SMALL(IF(Tableau1[Référence Forfait]='Suivi Forfait Epilation'!$D33,ROW(Tableau1[Référence Forfait]),9^9),2)-1),""),"")</f>
        <v/>
      </c>
      <c r="J33" s="51" t="str" cm="1">
        <f t="array" ref="J33">IFERROR(IF($G33&gt;2,INDEX(Tableau1[Intervenant],SMALL(IF(Tableau1[Référence Forfait]='Suivi Forfait Epilation'!$D33,ROW(Tableau1[Référence Forfait]),9^9),3)-1),""),"")</f>
        <v/>
      </c>
      <c r="K33" s="51" t="str" cm="1">
        <f t="array" ref="K33">IFERROR(IF($G33&gt;3,INDEX(Tableau1[Intervenant],SMALL(IF(Tableau1[Référence Forfait]='Suivi Forfait Epilation'!$D33,ROW(Tableau1[Référence Forfait]),9^9),4)-1),""),"")</f>
        <v/>
      </c>
      <c r="L33" s="5" t="str" cm="1">
        <f t="array" ref="L33">IFERROR(IF($G33&gt;4,INDEX(Tableau1[Intervenant],SMALL(IF(Tableau1[Référence Forfait]='Suivi Forfait Epilation'!$D33,ROW(Tableau1[Référence Forfait]),9^9),5)-1),""),"")</f>
        <v/>
      </c>
      <c r="M33" s="48" t="str">
        <f t="shared" si="14"/>
        <v/>
      </c>
      <c r="N33" s="11" t="str">
        <f t="shared" si="15"/>
        <v/>
      </c>
      <c r="O33" s="11" t="str">
        <f t="shared" si="16"/>
        <v/>
      </c>
      <c r="P33" s="11" t="str">
        <f t="shared" si="17"/>
        <v/>
      </c>
    </row>
    <row r="34" spans="1:16" s="2" customFormat="1" ht="15" customHeight="1" x14ac:dyDescent="0.2">
      <c r="A34" s="46" t="str">
        <f>IF(COUNTBLANK('Achat Forfait Epilation'!A33)=1,"",'Achat Forfait Epilation'!A33)</f>
        <v/>
      </c>
      <c r="B34" s="45" t="str">
        <f>IF(COUNTBLANK('Achat Forfait Epilation'!B33)=1,"",'Achat Forfait Epilation'!B33)</f>
        <v/>
      </c>
      <c r="C34" s="9" t="str">
        <f>IF(COUNTBLANK('Achat Forfait Epilation'!C33)=1,"",'Achat Forfait Epilation'!C33)</f>
        <v/>
      </c>
      <c r="D34" s="107" t="str">
        <f>IF(COUNTBLANK('Achat Forfait Epilation'!E33)=1,"",'Achat Forfait Epilation'!E33)</f>
        <v/>
      </c>
      <c r="E34" s="108" t="str">
        <f>IF(COUNTBLANK('Achat Forfait Epilation'!O33)=1,"",'Achat Forfait Epilation'!O33)</f>
        <v/>
      </c>
      <c r="F34" s="10" t="str">
        <f>IFERROR(E34/'Achat Forfait Epilation'!R33,"")</f>
        <v/>
      </c>
      <c r="G34" s="41" t="str">
        <f>IF(COUNTBLANK('Achat Forfait Epilation'!Q33)=1,"",'Achat Forfait Epilation'!Q33)</f>
        <v/>
      </c>
      <c r="H34" s="12" t="str" cm="1">
        <f t="array" ref="H34">IFERROR(INDEX(Tableau1[Intervenant],SMALL(IF(Tableau1[Référence Forfait]='Suivi Forfait Epilation'!$D34,ROW(Tableau1[Référence Forfait]),9^9),1)-1),"")</f>
        <v/>
      </c>
      <c r="I34" s="50" t="str" cm="1">
        <f t="array" ref="I34">IFERROR(IF($G34&gt;1,INDEX(Tableau1[Intervenant],SMALL(IF(Tableau1[Référence Forfait]='Suivi Forfait Epilation'!$D34,ROW(Tableau1[Référence Forfait]),9^9),2)-1),""),"")</f>
        <v/>
      </c>
      <c r="J34" s="51" t="str" cm="1">
        <f t="array" ref="J34">IFERROR(IF($G34&gt;2,INDEX(Tableau1[Intervenant],SMALL(IF(Tableau1[Référence Forfait]='Suivi Forfait Epilation'!$D34,ROW(Tableau1[Référence Forfait]),9^9),3)-1),""),"")</f>
        <v/>
      </c>
      <c r="K34" s="51" t="str" cm="1">
        <f t="array" ref="K34">IFERROR(IF($G34&gt;3,INDEX(Tableau1[Intervenant],SMALL(IF(Tableau1[Référence Forfait]='Suivi Forfait Epilation'!$D34,ROW(Tableau1[Référence Forfait]),9^9),4)-1),""),"")</f>
        <v/>
      </c>
      <c r="L34" s="5" t="str" cm="1">
        <f t="array" ref="L34">IFERROR(IF($G34&gt;4,INDEX(Tableau1[Intervenant],SMALL(IF(Tableau1[Référence Forfait]='Suivi Forfait Epilation'!$D34,ROW(Tableau1[Référence Forfait]),9^9),5)-1),""),"")</f>
        <v/>
      </c>
      <c r="M34" s="48" t="str">
        <f t="shared" si="14"/>
        <v/>
      </c>
      <c r="N34" s="11" t="str">
        <f t="shared" si="15"/>
        <v/>
      </c>
      <c r="O34" s="11" t="str">
        <f t="shared" si="16"/>
        <v/>
      </c>
      <c r="P34" s="11" t="str">
        <f t="shared" si="17"/>
        <v/>
      </c>
    </row>
    <row r="35" spans="1:16" s="2" customFormat="1" ht="15" customHeight="1" x14ac:dyDescent="0.2">
      <c r="A35" s="46" t="str">
        <f>IF(COUNTBLANK('Achat Forfait Epilation'!A34)=1,"",'Achat Forfait Epilation'!A34)</f>
        <v/>
      </c>
      <c r="B35" s="45" t="str">
        <f>IF(COUNTBLANK('Achat Forfait Epilation'!B34)=1,"",'Achat Forfait Epilation'!B34)</f>
        <v/>
      </c>
      <c r="C35" s="9" t="str">
        <f>IF(COUNTBLANK('Achat Forfait Epilation'!C34)=1,"",'Achat Forfait Epilation'!C34)</f>
        <v/>
      </c>
      <c r="D35" s="107" t="str">
        <f>IF(COUNTBLANK('Achat Forfait Epilation'!E34)=1,"",'Achat Forfait Epilation'!E34)</f>
        <v/>
      </c>
      <c r="E35" s="108" t="str">
        <f>IF(COUNTBLANK('Achat Forfait Epilation'!O34)=1,"",'Achat Forfait Epilation'!O34)</f>
        <v/>
      </c>
      <c r="F35" s="10" t="str">
        <f>IFERROR(E35/'Achat Forfait Epilation'!R34,"")</f>
        <v/>
      </c>
      <c r="G35" s="41" t="str">
        <f>IF(COUNTBLANK('Achat Forfait Epilation'!Q34)=1,"",'Achat Forfait Epilation'!Q34)</f>
        <v/>
      </c>
      <c r="H35" s="12" t="str" cm="1">
        <f t="array" ref="H35">IFERROR(INDEX(Tableau1[Intervenant],SMALL(IF(Tableau1[Référence Forfait]='Suivi Forfait Epilation'!$D35,ROW(Tableau1[Référence Forfait]),9^9),1)-1),"")</f>
        <v/>
      </c>
      <c r="I35" s="50" t="str" cm="1">
        <f t="array" ref="I35">IFERROR(IF($G35&gt;1,INDEX(Tableau1[Intervenant],SMALL(IF(Tableau1[Référence Forfait]='Suivi Forfait Epilation'!$D35,ROW(Tableau1[Référence Forfait]),9^9),2)-1),""),"")</f>
        <v/>
      </c>
      <c r="J35" s="51" t="str" cm="1">
        <f t="array" ref="J35">IFERROR(IF($G35&gt;2,INDEX(Tableau1[Intervenant],SMALL(IF(Tableau1[Référence Forfait]='Suivi Forfait Epilation'!$D35,ROW(Tableau1[Référence Forfait]),9^9),3)-1),""),"")</f>
        <v/>
      </c>
      <c r="K35" s="51" t="str" cm="1">
        <f t="array" ref="K35">IFERROR(IF($G35&gt;3,INDEX(Tableau1[Intervenant],SMALL(IF(Tableau1[Référence Forfait]='Suivi Forfait Epilation'!$D35,ROW(Tableau1[Référence Forfait]),9^9),4)-1),""),"")</f>
        <v/>
      </c>
      <c r="L35" s="5" t="str" cm="1">
        <f t="array" ref="L35">IFERROR(IF($G35&gt;4,INDEX(Tableau1[Intervenant],SMALL(IF(Tableau1[Référence Forfait]='Suivi Forfait Epilation'!$D35,ROW(Tableau1[Référence Forfait]),9^9),5)-1),""),"")</f>
        <v/>
      </c>
      <c r="M35" s="48" t="str">
        <f t="shared" si="14"/>
        <v/>
      </c>
      <c r="N35" s="11" t="str">
        <f t="shared" si="15"/>
        <v/>
      </c>
      <c r="O35" s="11" t="str">
        <f t="shared" si="16"/>
        <v/>
      </c>
      <c r="P35" s="11" t="str">
        <f t="shared" si="17"/>
        <v/>
      </c>
    </row>
    <row r="36" spans="1:16" s="2" customFormat="1" ht="15" customHeight="1" x14ac:dyDescent="0.2">
      <c r="A36" s="46" t="str">
        <f>IF(COUNTBLANK('Achat Forfait Epilation'!A35)=1,"",'Achat Forfait Epilation'!A35)</f>
        <v/>
      </c>
      <c r="B36" s="45" t="str">
        <f>IF(COUNTBLANK('Achat Forfait Epilation'!B35)=1,"",'Achat Forfait Epilation'!B35)</f>
        <v/>
      </c>
      <c r="C36" s="9" t="str">
        <f>IF(COUNTBLANK('Achat Forfait Epilation'!C35)=1,"",'Achat Forfait Epilation'!C35)</f>
        <v/>
      </c>
      <c r="D36" s="107" t="str">
        <f>IF(COUNTBLANK('Achat Forfait Epilation'!E35)=1,"",'Achat Forfait Epilation'!E35)</f>
        <v/>
      </c>
      <c r="E36" s="108" t="str">
        <f>IF(COUNTBLANK('Achat Forfait Epilation'!O35)=1,"",'Achat Forfait Epilation'!O35)</f>
        <v/>
      </c>
      <c r="F36" s="10" t="str">
        <f>IFERROR(E36/'Achat Forfait Epilation'!R35,"")</f>
        <v/>
      </c>
      <c r="G36" s="41" t="str">
        <f>IF(COUNTBLANK('Achat Forfait Epilation'!Q35)=1,"",'Achat Forfait Epilation'!Q35)</f>
        <v/>
      </c>
      <c r="H36" s="12" t="str" cm="1">
        <f t="array" ref="H36">IFERROR(INDEX(Tableau1[Intervenant],SMALL(IF(Tableau1[Référence Forfait]='Suivi Forfait Epilation'!$D36,ROW(Tableau1[Référence Forfait]),9^9),1)-1),"")</f>
        <v/>
      </c>
      <c r="I36" s="50" t="str" cm="1">
        <f t="array" ref="I36">IFERROR(IF($G36&gt;1,INDEX(Tableau1[Intervenant],SMALL(IF(Tableau1[Référence Forfait]='Suivi Forfait Epilation'!$D36,ROW(Tableau1[Référence Forfait]),9^9),2)-1),""),"")</f>
        <v/>
      </c>
      <c r="J36" s="51" t="str" cm="1">
        <f t="array" ref="J36">IFERROR(IF($G36&gt;2,INDEX(Tableau1[Intervenant],SMALL(IF(Tableau1[Référence Forfait]='Suivi Forfait Epilation'!$D36,ROW(Tableau1[Référence Forfait]),9^9),3)-1),""),"")</f>
        <v/>
      </c>
      <c r="K36" s="51" t="str" cm="1">
        <f t="array" ref="K36">IFERROR(IF($G36&gt;3,INDEX(Tableau1[Intervenant],SMALL(IF(Tableau1[Référence Forfait]='Suivi Forfait Epilation'!$D36,ROW(Tableau1[Référence Forfait]),9^9),4)-1),""),"")</f>
        <v/>
      </c>
      <c r="L36" s="5" t="str" cm="1">
        <f t="array" ref="L36">IFERROR(IF($G36&gt;4,INDEX(Tableau1[Intervenant],SMALL(IF(Tableau1[Référence Forfait]='Suivi Forfait Epilation'!$D36,ROW(Tableau1[Référence Forfait]),9^9),5)-1),""),"")</f>
        <v/>
      </c>
      <c r="M36" s="48" t="str">
        <f t="shared" si="14"/>
        <v/>
      </c>
      <c r="N36" s="11" t="str">
        <f t="shared" si="15"/>
        <v/>
      </c>
      <c r="O36" s="11" t="str">
        <f t="shared" si="16"/>
        <v/>
      </c>
      <c r="P36" s="11" t="str">
        <f t="shared" si="17"/>
        <v/>
      </c>
    </row>
    <row r="37" spans="1:16" s="2" customFormat="1" ht="15" customHeight="1" x14ac:dyDescent="0.2">
      <c r="A37" s="46" t="str">
        <f>IF(COUNTBLANK('Achat Forfait Epilation'!A36)=1,"",'Achat Forfait Epilation'!A36)</f>
        <v/>
      </c>
      <c r="B37" s="45" t="str">
        <f>IF(COUNTBLANK('Achat Forfait Epilation'!B36)=1,"",'Achat Forfait Epilation'!B36)</f>
        <v/>
      </c>
      <c r="C37" s="9" t="str">
        <f>IF(COUNTBLANK('Achat Forfait Epilation'!C36)=1,"",'Achat Forfait Epilation'!C36)</f>
        <v/>
      </c>
      <c r="D37" s="107" t="str">
        <f>IF(COUNTBLANK('Achat Forfait Epilation'!E36)=1,"",'Achat Forfait Epilation'!E36)</f>
        <v/>
      </c>
      <c r="E37" s="108" t="str">
        <f>IF(COUNTBLANK('Achat Forfait Epilation'!O36)=1,"",'Achat Forfait Epilation'!O36)</f>
        <v/>
      </c>
      <c r="F37" s="10" t="str">
        <f>IFERROR(E37/'Achat Forfait Epilation'!R36,"")</f>
        <v/>
      </c>
      <c r="G37" s="41" t="str">
        <f>IF(COUNTBLANK('Achat Forfait Epilation'!Q36)=1,"",'Achat Forfait Epilation'!Q36)</f>
        <v/>
      </c>
      <c r="H37" s="12" t="str" cm="1">
        <f t="array" ref="H37">IFERROR(INDEX(Tableau1[Intervenant],SMALL(IF(Tableau1[Référence Forfait]='Suivi Forfait Epilation'!$D37,ROW(Tableau1[Référence Forfait]),9^9),1)-1),"")</f>
        <v/>
      </c>
      <c r="I37" s="50" t="str" cm="1">
        <f t="array" ref="I37">IFERROR(IF($G37&gt;1,INDEX(Tableau1[Intervenant],SMALL(IF(Tableau1[Référence Forfait]='Suivi Forfait Epilation'!$D37,ROW(Tableau1[Référence Forfait]),9^9),2)-1),""),"")</f>
        <v/>
      </c>
      <c r="J37" s="51" t="str" cm="1">
        <f t="array" ref="J37">IFERROR(IF($G37&gt;2,INDEX(Tableau1[Intervenant],SMALL(IF(Tableau1[Référence Forfait]='Suivi Forfait Epilation'!$D37,ROW(Tableau1[Référence Forfait]),9^9),3)-1),""),"")</f>
        <v/>
      </c>
      <c r="K37" s="51" t="str" cm="1">
        <f t="array" ref="K37">IFERROR(IF($G37&gt;3,INDEX(Tableau1[Intervenant],SMALL(IF(Tableau1[Référence Forfait]='Suivi Forfait Epilation'!$D37,ROW(Tableau1[Référence Forfait]),9^9),4)-1),""),"")</f>
        <v/>
      </c>
      <c r="L37" s="5" t="str" cm="1">
        <f t="array" ref="L37">IFERROR(IF($G37&gt;4,INDEX(Tableau1[Intervenant],SMALL(IF(Tableau1[Référence Forfait]='Suivi Forfait Epilation'!$D37,ROW(Tableau1[Référence Forfait]),9^9),5)-1),""),"")</f>
        <v/>
      </c>
      <c r="M37" s="48" t="str">
        <f t="shared" si="14"/>
        <v/>
      </c>
      <c r="N37" s="11" t="str">
        <f t="shared" si="15"/>
        <v/>
      </c>
      <c r="O37" s="11" t="str">
        <f t="shared" si="16"/>
        <v/>
      </c>
      <c r="P37" s="11" t="str">
        <f t="shared" si="17"/>
        <v/>
      </c>
    </row>
    <row r="38" spans="1:16" s="2" customFormat="1" ht="15" customHeight="1" x14ac:dyDescent="0.2">
      <c r="A38" s="46" t="str">
        <f>IF(COUNTBLANK('Achat Forfait Epilation'!A37)=1,"",'Achat Forfait Epilation'!A37)</f>
        <v/>
      </c>
      <c r="B38" s="45" t="str">
        <f>IF(COUNTBLANK('Achat Forfait Epilation'!B37)=1,"",'Achat Forfait Epilation'!B37)</f>
        <v/>
      </c>
      <c r="C38" s="9" t="str">
        <f>IF(COUNTBLANK('Achat Forfait Epilation'!C37)=1,"",'Achat Forfait Epilation'!C37)</f>
        <v/>
      </c>
      <c r="D38" s="107" t="str">
        <f>IF(COUNTBLANK('Achat Forfait Epilation'!E37)=1,"",'Achat Forfait Epilation'!E37)</f>
        <v/>
      </c>
      <c r="E38" s="108" t="str">
        <f>IF(COUNTBLANK('Achat Forfait Epilation'!O37)=1,"",'Achat Forfait Epilation'!O37)</f>
        <v/>
      </c>
      <c r="F38" s="10" t="str">
        <f>IFERROR(E38/'Achat Forfait Epilation'!R37,"")</f>
        <v/>
      </c>
      <c r="G38" s="41" t="str">
        <f>IF(COUNTBLANK('Achat Forfait Epilation'!Q37)=1,"",'Achat Forfait Epilation'!Q37)</f>
        <v/>
      </c>
      <c r="H38" s="12" t="str" cm="1">
        <f t="array" ref="H38">IFERROR(INDEX(Tableau1[Intervenant],SMALL(IF(Tableau1[Référence Forfait]='Suivi Forfait Epilation'!$D38,ROW(Tableau1[Référence Forfait]),9^9),1)-1),"")</f>
        <v/>
      </c>
      <c r="I38" s="50" t="str" cm="1">
        <f t="array" ref="I38">IFERROR(IF($G38&gt;1,INDEX(Tableau1[Intervenant],SMALL(IF(Tableau1[Référence Forfait]='Suivi Forfait Epilation'!$D38,ROW(Tableau1[Référence Forfait]),9^9),2)-1),""),"")</f>
        <v/>
      </c>
      <c r="J38" s="51" t="str" cm="1">
        <f t="array" ref="J38">IFERROR(IF($G38&gt;2,INDEX(Tableau1[Intervenant],SMALL(IF(Tableau1[Référence Forfait]='Suivi Forfait Epilation'!$D38,ROW(Tableau1[Référence Forfait]),9^9),3)-1),""),"")</f>
        <v/>
      </c>
      <c r="K38" s="51" t="str" cm="1">
        <f t="array" ref="K38">IFERROR(IF($G38&gt;3,INDEX(Tableau1[Intervenant],SMALL(IF(Tableau1[Référence Forfait]='Suivi Forfait Epilation'!$D38,ROW(Tableau1[Référence Forfait]),9^9),4)-1),""),"")</f>
        <v/>
      </c>
      <c r="L38" s="5" t="str" cm="1">
        <f t="array" ref="L38">IFERROR(IF($G38&gt;4,INDEX(Tableau1[Intervenant],SMALL(IF(Tableau1[Référence Forfait]='Suivi Forfait Epilation'!$D38,ROW(Tableau1[Référence Forfait]),9^9),5)-1),""),"")</f>
        <v/>
      </c>
      <c r="M38" s="48" t="str">
        <f t="shared" si="14"/>
        <v/>
      </c>
      <c r="N38" s="11" t="str">
        <f t="shared" si="15"/>
        <v/>
      </c>
      <c r="O38" s="11" t="str">
        <f t="shared" si="16"/>
        <v/>
      </c>
      <c r="P38" s="11" t="str">
        <f t="shared" si="17"/>
        <v/>
      </c>
    </row>
    <row r="39" spans="1:16" s="2" customFormat="1" ht="15" customHeight="1" x14ac:dyDescent="0.2">
      <c r="A39" s="46" t="str">
        <f>IF(COUNTBLANK('Achat Forfait Epilation'!A38)=1,"",'Achat Forfait Epilation'!A38)</f>
        <v/>
      </c>
      <c r="B39" s="45" t="str">
        <f>IF(COUNTBLANK('Achat Forfait Epilation'!B38)=1,"",'Achat Forfait Epilation'!B38)</f>
        <v/>
      </c>
      <c r="C39" s="9" t="str">
        <f>IF(COUNTBLANK('Achat Forfait Epilation'!C38)=1,"",'Achat Forfait Epilation'!C38)</f>
        <v/>
      </c>
      <c r="D39" s="107" t="str">
        <f>IF(COUNTBLANK('Achat Forfait Epilation'!E38)=1,"",'Achat Forfait Epilation'!E38)</f>
        <v/>
      </c>
      <c r="E39" s="108" t="str">
        <f>IF(COUNTBLANK('Achat Forfait Epilation'!O38)=1,"",'Achat Forfait Epilation'!O38)</f>
        <v/>
      </c>
      <c r="F39" s="10" t="str">
        <f>IFERROR(E39/'Achat Forfait Epilation'!R38,"")</f>
        <v/>
      </c>
      <c r="G39" s="41" t="str">
        <f>IF(COUNTBLANK('Achat Forfait Epilation'!Q38)=1,"",'Achat Forfait Epilation'!Q38)</f>
        <v/>
      </c>
      <c r="H39" s="12" t="str" cm="1">
        <f t="array" ref="H39">IFERROR(INDEX(Tableau1[Intervenant],SMALL(IF(Tableau1[Référence Forfait]='Suivi Forfait Epilation'!$D39,ROW(Tableau1[Référence Forfait]),9^9),1)-1),"")</f>
        <v/>
      </c>
      <c r="I39" s="50" t="str" cm="1">
        <f t="array" ref="I39">IFERROR(IF($G39&gt;1,INDEX(Tableau1[Intervenant],SMALL(IF(Tableau1[Référence Forfait]='Suivi Forfait Epilation'!$D39,ROW(Tableau1[Référence Forfait]),9^9),2)-1),""),"")</f>
        <v/>
      </c>
      <c r="J39" s="51" t="str" cm="1">
        <f t="array" ref="J39">IFERROR(IF($G39&gt;2,INDEX(Tableau1[Intervenant],SMALL(IF(Tableau1[Référence Forfait]='Suivi Forfait Epilation'!$D39,ROW(Tableau1[Référence Forfait]),9^9),3)-1),""),"")</f>
        <v/>
      </c>
      <c r="K39" s="51" t="str" cm="1">
        <f t="array" ref="K39">IFERROR(IF($G39&gt;3,INDEX(Tableau1[Intervenant],SMALL(IF(Tableau1[Référence Forfait]='Suivi Forfait Epilation'!$D39,ROW(Tableau1[Référence Forfait]),9^9),4)-1),""),"")</f>
        <v/>
      </c>
      <c r="L39" s="5" t="str" cm="1">
        <f t="array" ref="L39">IFERROR(IF($G39&gt;4,INDEX(Tableau1[Intervenant],SMALL(IF(Tableau1[Référence Forfait]='Suivi Forfait Epilation'!$D39,ROW(Tableau1[Référence Forfait]),9^9),5)-1),""),"")</f>
        <v/>
      </c>
      <c r="M39" s="48" t="str">
        <f t="shared" si="14"/>
        <v/>
      </c>
      <c r="N39" s="11" t="str">
        <f t="shared" si="15"/>
        <v/>
      </c>
      <c r="O39" s="11" t="str">
        <f t="shared" si="16"/>
        <v/>
      </c>
      <c r="P39" s="11" t="str">
        <f t="shared" si="17"/>
        <v/>
      </c>
    </row>
    <row r="40" spans="1:16" s="2" customFormat="1" ht="15" customHeight="1" x14ac:dyDescent="0.2">
      <c r="A40" s="46" t="str">
        <f>IF(COUNTBLANK('Achat Forfait Epilation'!A39)=1,"",'Achat Forfait Epilation'!A39)</f>
        <v/>
      </c>
      <c r="B40" s="45" t="str">
        <f>IF(COUNTBLANK('Achat Forfait Epilation'!B39)=1,"",'Achat Forfait Epilation'!B39)</f>
        <v/>
      </c>
      <c r="C40" s="9" t="str">
        <f>IF(COUNTBLANK('Achat Forfait Epilation'!C39)=1,"",'Achat Forfait Epilation'!C39)</f>
        <v/>
      </c>
      <c r="D40" s="107" t="str">
        <f>IF(COUNTBLANK('Achat Forfait Epilation'!E39)=1,"",'Achat Forfait Epilation'!E39)</f>
        <v/>
      </c>
      <c r="E40" s="108" t="str">
        <f>IF(COUNTBLANK('Achat Forfait Epilation'!O39)=1,"",'Achat Forfait Epilation'!O39)</f>
        <v/>
      </c>
      <c r="F40" s="10" t="str">
        <f>IFERROR(E40/'Achat Forfait Epilation'!R39,"")</f>
        <v/>
      </c>
      <c r="G40" s="41" t="str">
        <f>IF(COUNTBLANK('Achat Forfait Epilation'!Q39)=1,"",'Achat Forfait Epilation'!Q39)</f>
        <v/>
      </c>
      <c r="H40" s="12" t="str" cm="1">
        <f t="array" ref="H40">IFERROR(INDEX(Tableau1[Intervenant],SMALL(IF(Tableau1[Référence Forfait]='Suivi Forfait Epilation'!$D40,ROW(Tableau1[Référence Forfait]),9^9),1)-1),"")</f>
        <v/>
      </c>
      <c r="I40" s="50" t="str" cm="1">
        <f t="array" ref="I40">IFERROR(IF($G40&gt;1,INDEX(Tableau1[Intervenant],SMALL(IF(Tableau1[Référence Forfait]='Suivi Forfait Epilation'!$D40,ROW(Tableau1[Référence Forfait]),9^9),2)-1),""),"")</f>
        <v/>
      </c>
      <c r="J40" s="51" t="str" cm="1">
        <f t="array" ref="J40">IFERROR(IF($G40&gt;2,INDEX(Tableau1[Intervenant],SMALL(IF(Tableau1[Référence Forfait]='Suivi Forfait Epilation'!$D40,ROW(Tableau1[Référence Forfait]),9^9),3)-1),""),"")</f>
        <v/>
      </c>
      <c r="K40" s="51" t="str" cm="1">
        <f t="array" ref="K40">IFERROR(IF($G40&gt;3,INDEX(Tableau1[Intervenant],SMALL(IF(Tableau1[Référence Forfait]='Suivi Forfait Epilation'!$D40,ROW(Tableau1[Référence Forfait]),9^9),4)-1),""),"")</f>
        <v/>
      </c>
      <c r="L40" s="5" t="str" cm="1">
        <f t="array" ref="L40">IFERROR(IF($G40&gt;4,INDEX(Tableau1[Intervenant],SMALL(IF(Tableau1[Référence Forfait]='Suivi Forfait Epilation'!$D40,ROW(Tableau1[Référence Forfait]),9^9),5)-1),""),"")</f>
        <v/>
      </c>
      <c r="M40" s="48" t="str">
        <f t="shared" si="14"/>
        <v/>
      </c>
      <c r="N40" s="11" t="str">
        <f t="shared" si="15"/>
        <v/>
      </c>
      <c r="O40" s="11" t="str">
        <f t="shared" si="16"/>
        <v/>
      </c>
      <c r="P40" s="11" t="str">
        <f t="shared" si="17"/>
        <v/>
      </c>
    </row>
    <row r="41" spans="1:16" s="2" customFormat="1" ht="15" customHeight="1" x14ac:dyDescent="0.2">
      <c r="A41" s="46" t="str">
        <f>IF(COUNTBLANK('Achat Forfait Epilation'!A40)=1,"",'Achat Forfait Epilation'!A40)</f>
        <v/>
      </c>
      <c r="B41" s="45" t="str">
        <f>IF(COUNTBLANK('Achat Forfait Epilation'!B40)=1,"",'Achat Forfait Epilation'!B40)</f>
        <v/>
      </c>
      <c r="C41" s="9" t="str">
        <f>IF(COUNTBLANK('Achat Forfait Epilation'!C40)=1,"",'Achat Forfait Epilation'!C40)</f>
        <v/>
      </c>
      <c r="D41" s="107" t="str">
        <f>IF(COUNTBLANK('Achat Forfait Epilation'!E40)=1,"",'Achat Forfait Epilation'!E40)</f>
        <v/>
      </c>
      <c r="E41" s="108" t="str">
        <f>IF(COUNTBLANK('Achat Forfait Epilation'!O40)=1,"",'Achat Forfait Epilation'!O40)</f>
        <v/>
      </c>
      <c r="F41" s="10" t="str">
        <f>IFERROR(E41/'Achat Forfait Epilation'!R40,"")</f>
        <v/>
      </c>
      <c r="G41" s="41" t="str">
        <f>IF(COUNTBLANK('Achat Forfait Epilation'!Q40)=1,"",'Achat Forfait Epilation'!Q40)</f>
        <v/>
      </c>
      <c r="H41" s="12" t="str" cm="1">
        <f t="array" ref="H41">IFERROR(INDEX(Tableau1[Intervenant],SMALL(IF(Tableau1[Référence Forfait]='Suivi Forfait Epilation'!$D41,ROW(Tableau1[Référence Forfait]),9^9),1)-1),"")</f>
        <v/>
      </c>
      <c r="I41" s="50" t="str" cm="1">
        <f t="array" ref="I41">IFERROR(IF($G41&gt;1,INDEX(Tableau1[Intervenant],SMALL(IF(Tableau1[Référence Forfait]='Suivi Forfait Epilation'!$D41,ROW(Tableau1[Référence Forfait]),9^9),2)-1),""),"")</f>
        <v/>
      </c>
      <c r="J41" s="51" t="str" cm="1">
        <f t="array" ref="J41">IFERROR(IF($G41&gt;2,INDEX(Tableau1[Intervenant],SMALL(IF(Tableau1[Référence Forfait]='Suivi Forfait Epilation'!$D41,ROW(Tableau1[Référence Forfait]),9^9),3)-1),""),"")</f>
        <v/>
      </c>
      <c r="K41" s="51" t="str" cm="1">
        <f t="array" ref="K41">IFERROR(IF($G41&gt;3,INDEX(Tableau1[Intervenant],SMALL(IF(Tableau1[Référence Forfait]='Suivi Forfait Epilation'!$D41,ROW(Tableau1[Référence Forfait]),9^9),4)-1),""),"")</f>
        <v/>
      </c>
      <c r="L41" s="5" t="str" cm="1">
        <f t="array" ref="L41">IFERROR(IF($G41&gt;4,INDEX(Tableau1[Intervenant],SMALL(IF(Tableau1[Référence Forfait]='Suivi Forfait Epilation'!$D41,ROW(Tableau1[Référence Forfait]),9^9),5)-1),""),"")</f>
        <v/>
      </c>
      <c r="M41" s="48" t="str">
        <f t="shared" si="14"/>
        <v/>
      </c>
      <c r="N41" s="11" t="str">
        <f t="shared" si="15"/>
        <v/>
      </c>
      <c r="O41" s="11" t="str">
        <f t="shared" si="16"/>
        <v/>
      </c>
      <c r="P41" s="11" t="str">
        <f t="shared" si="17"/>
        <v/>
      </c>
    </row>
    <row r="42" spans="1:16" s="2" customFormat="1" ht="15" customHeight="1" x14ac:dyDescent="0.2">
      <c r="A42" s="46" t="str">
        <f>IF(COUNTBLANK('Achat Forfait Epilation'!A41)=1,"",'Achat Forfait Epilation'!A41)</f>
        <v/>
      </c>
      <c r="B42" s="45" t="str">
        <f>IF(COUNTBLANK('Achat Forfait Epilation'!B41)=1,"",'Achat Forfait Epilation'!B41)</f>
        <v/>
      </c>
      <c r="C42" s="9" t="str">
        <f>IF(COUNTBLANK('Achat Forfait Epilation'!C41)=1,"",'Achat Forfait Epilation'!C41)</f>
        <v/>
      </c>
      <c r="D42" s="107" t="str">
        <f>IF(COUNTBLANK('Achat Forfait Epilation'!E41)=1,"",'Achat Forfait Epilation'!E41)</f>
        <v/>
      </c>
      <c r="E42" s="108" t="str">
        <f>IF(COUNTBLANK('Achat Forfait Epilation'!O41)=1,"",'Achat Forfait Epilation'!O41)</f>
        <v/>
      </c>
      <c r="F42" s="10" t="str">
        <f>IFERROR(E42/'Achat Forfait Epilation'!R41,"")</f>
        <v/>
      </c>
      <c r="G42" s="41" t="str">
        <f>IF(COUNTBLANK('Achat Forfait Epilation'!Q41)=1,"",'Achat Forfait Epilation'!Q41)</f>
        <v/>
      </c>
      <c r="H42" s="12" t="str" cm="1">
        <f t="array" ref="H42">IFERROR(INDEX(Tableau1[Intervenant],SMALL(IF(Tableau1[Référence Forfait]='Suivi Forfait Epilation'!$D42,ROW(Tableau1[Référence Forfait]),9^9),1)-1),"")</f>
        <v/>
      </c>
      <c r="I42" s="50" t="str" cm="1">
        <f t="array" ref="I42">IFERROR(IF($G42&gt;1,INDEX(Tableau1[Intervenant],SMALL(IF(Tableau1[Référence Forfait]='Suivi Forfait Epilation'!$D42,ROW(Tableau1[Référence Forfait]),9^9),2)-1),""),"")</f>
        <v/>
      </c>
      <c r="J42" s="51" t="str" cm="1">
        <f t="array" ref="J42">IFERROR(IF($G42&gt;2,INDEX(Tableau1[Intervenant],SMALL(IF(Tableau1[Référence Forfait]='Suivi Forfait Epilation'!$D42,ROW(Tableau1[Référence Forfait]),9^9),3)-1),""),"")</f>
        <v/>
      </c>
      <c r="K42" s="51" t="str" cm="1">
        <f t="array" ref="K42">IFERROR(IF($G42&gt;3,INDEX(Tableau1[Intervenant],SMALL(IF(Tableau1[Référence Forfait]='Suivi Forfait Epilation'!$D42,ROW(Tableau1[Référence Forfait]),9^9),4)-1),""),"")</f>
        <v/>
      </c>
      <c r="L42" s="5" t="str" cm="1">
        <f t="array" ref="L42">IFERROR(IF($G42&gt;4,INDEX(Tableau1[Intervenant],SMALL(IF(Tableau1[Référence Forfait]='Suivi Forfait Epilation'!$D42,ROW(Tableau1[Référence Forfait]),9^9),5)-1),""),"")</f>
        <v/>
      </c>
      <c r="M42" s="48" t="str">
        <f t="shared" si="14"/>
        <v/>
      </c>
      <c r="N42" s="11" t="str">
        <f t="shared" si="15"/>
        <v/>
      </c>
      <c r="O42" s="11" t="str">
        <f t="shared" si="16"/>
        <v/>
      </c>
      <c r="P42" s="11" t="str">
        <f t="shared" si="17"/>
        <v/>
      </c>
    </row>
    <row r="43" spans="1:16" s="2" customFormat="1" ht="15" customHeight="1" x14ac:dyDescent="0.2">
      <c r="A43" s="46" t="str">
        <f>IF(COUNTBLANK('Achat Forfait Epilation'!A42)=1,"",'Achat Forfait Epilation'!A42)</f>
        <v/>
      </c>
      <c r="B43" s="45" t="str">
        <f>IF(COUNTBLANK('Achat Forfait Epilation'!B42)=1,"",'Achat Forfait Epilation'!B42)</f>
        <v/>
      </c>
      <c r="C43" s="9" t="str">
        <f>IF(COUNTBLANK('Achat Forfait Epilation'!C42)=1,"",'Achat Forfait Epilation'!C42)</f>
        <v/>
      </c>
      <c r="D43" s="107" t="str">
        <f>IF(COUNTBLANK('Achat Forfait Epilation'!E42)=1,"",'Achat Forfait Epilation'!E42)</f>
        <v/>
      </c>
      <c r="E43" s="108" t="str">
        <f>IF(COUNTBLANK('Achat Forfait Epilation'!O42)=1,"",'Achat Forfait Epilation'!O42)</f>
        <v/>
      </c>
      <c r="F43" s="10" t="str">
        <f>IFERROR(E43/'Achat Forfait Epilation'!R42,"")</f>
        <v/>
      </c>
      <c r="G43" s="41" t="str">
        <f>IF(COUNTBLANK('Achat Forfait Epilation'!Q42)=1,"",'Achat Forfait Epilation'!Q42)</f>
        <v/>
      </c>
      <c r="H43" s="12" t="str" cm="1">
        <f t="array" ref="H43">IFERROR(INDEX(Tableau1[Intervenant],SMALL(IF(Tableau1[Référence Forfait]='Suivi Forfait Epilation'!$D43,ROW(Tableau1[Référence Forfait]),9^9),1)-1),"")</f>
        <v/>
      </c>
      <c r="I43" s="50" t="str" cm="1">
        <f t="array" ref="I43">IFERROR(IF($G43&gt;1,INDEX(Tableau1[Intervenant],SMALL(IF(Tableau1[Référence Forfait]='Suivi Forfait Epilation'!$D43,ROW(Tableau1[Référence Forfait]),9^9),2)-1),""),"")</f>
        <v/>
      </c>
      <c r="J43" s="51" t="str" cm="1">
        <f t="array" ref="J43">IFERROR(IF($G43&gt;2,INDEX(Tableau1[Intervenant],SMALL(IF(Tableau1[Référence Forfait]='Suivi Forfait Epilation'!$D43,ROW(Tableau1[Référence Forfait]),9^9),3)-1),""),"")</f>
        <v/>
      </c>
      <c r="K43" s="51" t="str" cm="1">
        <f t="array" ref="K43">IFERROR(IF($G43&gt;3,INDEX(Tableau1[Intervenant],SMALL(IF(Tableau1[Référence Forfait]='Suivi Forfait Epilation'!$D43,ROW(Tableau1[Référence Forfait]),9^9),4)-1),""),"")</f>
        <v/>
      </c>
      <c r="L43" s="5" t="str" cm="1">
        <f t="array" ref="L43">IFERROR(IF($G43&gt;4,INDEX(Tableau1[Intervenant],SMALL(IF(Tableau1[Référence Forfait]='Suivi Forfait Epilation'!$D43,ROW(Tableau1[Référence Forfait]),9^9),5)-1),""),"")</f>
        <v/>
      </c>
      <c r="M43" s="48" t="str">
        <f t="shared" si="14"/>
        <v/>
      </c>
      <c r="N43" s="11" t="str">
        <f t="shared" si="15"/>
        <v/>
      </c>
      <c r="O43" s="11" t="str">
        <f t="shared" si="16"/>
        <v/>
      </c>
      <c r="P43" s="11" t="str">
        <f t="shared" si="17"/>
        <v/>
      </c>
    </row>
    <row r="44" spans="1:16" s="2" customFormat="1" ht="15" customHeight="1" x14ac:dyDescent="0.2">
      <c r="A44" s="46" t="str">
        <f>IF(COUNTBLANK('Achat Forfait Epilation'!A43)=1,"",'Achat Forfait Epilation'!A43)</f>
        <v/>
      </c>
      <c r="B44" s="45" t="str">
        <f>IF(COUNTBLANK('Achat Forfait Epilation'!B43)=1,"",'Achat Forfait Epilation'!B43)</f>
        <v/>
      </c>
      <c r="C44" s="9" t="str">
        <f>IF(COUNTBLANK('Achat Forfait Epilation'!C43)=1,"",'Achat Forfait Epilation'!C43)</f>
        <v/>
      </c>
      <c r="D44" s="107" t="str">
        <f>IF(COUNTBLANK('Achat Forfait Epilation'!E43)=1,"",'Achat Forfait Epilation'!E43)</f>
        <v/>
      </c>
      <c r="E44" s="108" t="str">
        <f>IF(COUNTBLANK('Achat Forfait Epilation'!O43)=1,"",'Achat Forfait Epilation'!O43)</f>
        <v/>
      </c>
      <c r="F44" s="10" t="str">
        <f>IFERROR(E44/'Achat Forfait Epilation'!R43,"")</f>
        <v/>
      </c>
      <c r="G44" s="41" t="str">
        <f>IF(COUNTBLANK('Achat Forfait Epilation'!Q43)=1,"",'Achat Forfait Epilation'!Q43)</f>
        <v/>
      </c>
      <c r="H44" s="12" t="str" cm="1">
        <f t="array" ref="H44">IFERROR(INDEX(Tableau1[Intervenant],SMALL(IF(Tableau1[Référence Forfait]='Suivi Forfait Epilation'!$D44,ROW(Tableau1[Référence Forfait]),9^9),1)-1),"")</f>
        <v/>
      </c>
      <c r="I44" s="50" t="str" cm="1">
        <f t="array" ref="I44">IFERROR(IF($G44&gt;1,INDEX(Tableau1[Intervenant],SMALL(IF(Tableau1[Référence Forfait]='Suivi Forfait Epilation'!$D44,ROW(Tableau1[Référence Forfait]),9^9),2)-1),""),"")</f>
        <v/>
      </c>
      <c r="J44" s="51" t="str" cm="1">
        <f t="array" ref="J44">IFERROR(IF($G44&gt;2,INDEX(Tableau1[Intervenant],SMALL(IF(Tableau1[Référence Forfait]='Suivi Forfait Epilation'!$D44,ROW(Tableau1[Référence Forfait]),9^9),3)-1),""),"")</f>
        <v/>
      </c>
      <c r="K44" s="51" t="str" cm="1">
        <f t="array" ref="K44">IFERROR(IF($G44&gt;3,INDEX(Tableau1[Intervenant],SMALL(IF(Tableau1[Référence Forfait]='Suivi Forfait Epilation'!$D44,ROW(Tableau1[Référence Forfait]),9^9),4)-1),""),"")</f>
        <v/>
      </c>
      <c r="L44" s="5" t="str" cm="1">
        <f t="array" ref="L44">IFERROR(IF($G44&gt;4,INDEX(Tableau1[Intervenant],SMALL(IF(Tableau1[Référence Forfait]='Suivi Forfait Epilation'!$D44,ROW(Tableau1[Référence Forfait]),9^9),5)-1),""),"")</f>
        <v/>
      </c>
      <c r="M44" s="48" t="str">
        <f t="shared" si="14"/>
        <v/>
      </c>
      <c r="N44" s="11" t="str">
        <f t="shared" si="15"/>
        <v/>
      </c>
      <c r="O44" s="11" t="str">
        <f t="shared" si="16"/>
        <v/>
      </c>
      <c r="P44" s="11" t="str">
        <f t="shared" si="17"/>
        <v/>
      </c>
    </row>
    <row r="45" spans="1:16" s="2" customFormat="1" ht="15" customHeight="1" x14ac:dyDescent="0.2">
      <c r="A45" s="46" t="str">
        <f>IF(COUNTBLANK('Achat Forfait Epilation'!A44)=1,"",'Achat Forfait Epilation'!A44)</f>
        <v/>
      </c>
      <c r="B45" s="45" t="str">
        <f>IF(COUNTBLANK('Achat Forfait Epilation'!B44)=1,"",'Achat Forfait Epilation'!B44)</f>
        <v/>
      </c>
      <c r="C45" s="9" t="str">
        <f>IF(COUNTBLANK('Achat Forfait Epilation'!C44)=1,"",'Achat Forfait Epilation'!C44)</f>
        <v/>
      </c>
      <c r="D45" s="107" t="str">
        <f>IF(COUNTBLANK('Achat Forfait Epilation'!E44)=1,"",'Achat Forfait Epilation'!E44)</f>
        <v/>
      </c>
      <c r="E45" s="108" t="str">
        <f>IF(COUNTBLANK('Achat Forfait Epilation'!O44)=1,"",'Achat Forfait Epilation'!O44)</f>
        <v/>
      </c>
      <c r="F45" s="10" t="str">
        <f>IFERROR(E45/'Achat Forfait Epilation'!R44,"")</f>
        <v/>
      </c>
      <c r="G45" s="41" t="str">
        <f>IF(COUNTBLANK('Achat Forfait Epilation'!Q44)=1,"",'Achat Forfait Epilation'!Q44)</f>
        <v/>
      </c>
      <c r="H45" s="12" t="str" cm="1">
        <f t="array" ref="H45">IFERROR(INDEX(Tableau1[Intervenant],SMALL(IF(Tableau1[Référence Forfait]='Suivi Forfait Epilation'!$D45,ROW(Tableau1[Référence Forfait]),9^9),1)-1),"")</f>
        <v/>
      </c>
      <c r="I45" s="50" t="str" cm="1">
        <f t="array" ref="I45">IFERROR(IF($G45&gt;1,INDEX(Tableau1[Intervenant],SMALL(IF(Tableau1[Référence Forfait]='Suivi Forfait Epilation'!$D45,ROW(Tableau1[Référence Forfait]),9^9),2)-1),""),"")</f>
        <v/>
      </c>
      <c r="J45" s="51" t="str" cm="1">
        <f t="array" ref="J45">IFERROR(IF($G45&gt;2,INDEX(Tableau1[Intervenant],SMALL(IF(Tableau1[Référence Forfait]='Suivi Forfait Epilation'!$D45,ROW(Tableau1[Référence Forfait]),9^9),3)-1),""),"")</f>
        <v/>
      </c>
      <c r="K45" s="51" t="str" cm="1">
        <f t="array" ref="K45">IFERROR(IF($G45&gt;3,INDEX(Tableau1[Intervenant],SMALL(IF(Tableau1[Référence Forfait]='Suivi Forfait Epilation'!$D45,ROW(Tableau1[Référence Forfait]),9^9),4)-1),""),"")</f>
        <v/>
      </c>
      <c r="L45" s="5" t="str" cm="1">
        <f t="array" ref="L45">IFERROR(IF($G45&gt;4,INDEX(Tableau1[Intervenant],SMALL(IF(Tableau1[Référence Forfait]='Suivi Forfait Epilation'!$D45,ROW(Tableau1[Référence Forfait]),9^9),5)-1),""),"")</f>
        <v/>
      </c>
      <c r="M45" s="48" t="str">
        <f t="shared" si="14"/>
        <v/>
      </c>
      <c r="N45" s="11" t="str">
        <f t="shared" si="15"/>
        <v/>
      </c>
      <c r="O45" s="11" t="str">
        <f t="shared" si="16"/>
        <v/>
      </c>
      <c r="P45" s="11" t="str">
        <f t="shared" si="17"/>
        <v/>
      </c>
    </row>
    <row r="46" spans="1:16" s="2" customFormat="1" ht="15" customHeight="1" x14ac:dyDescent="0.2">
      <c r="A46" s="46" t="str">
        <f>IF(COUNTBLANK('Achat Forfait Epilation'!A45)=1,"",'Achat Forfait Epilation'!A45)</f>
        <v/>
      </c>
      <c r="B46" s="45" t="str">
        <f>IF(COUNTBLANK('Achat Forfait Epilation'!B45)=1,"",'Achat Forfait Epilation'!B45)</f>
        <v/>
      </c>
      <c r="C46" s="9" t="str">
        <f>IF(COUNTBLANK('Achat Forfait Epilation'!C45)=1,"",'Achat Forfait Epilation'!C45)</f>
        <v/>
      </c>
      <c r="D46" s="107" t="str">
        <f>IF(COUNTBLANK('Achat Forfait Epilation'!E45)=1,"",'Achat Forfait Epilation'!E45)</f>
        <v/>
      </c>
      <c r="E46" s="108" t="str">
        <f>IF(COUNTBLANK('Achat Forfait Epilation'!O45)=1,"",'Achat Forfait Epilation'!O45)</f>
        <v/>
      </c>
      <c r="F46" s="10" t="str">
        <f>IFERROR(E46/'Achat Forfait Epilation'!R45,"")</f>
        <v/>
      </c>
      <c r="G46" s="41" t="str">
        <f>IF(COUNTBLANK('Achat Forfait Epilation'!Q45)=1,"",'Achat Forfait Epilation'!Q45)</f>
        <v/>
      </c>
      <c r="H46" s="12" t="str" cm="1">
        <f t="array" ref="H46">IFERROR(INDEX(Tableau1[Intervenant],SMALL(IF(Tableau1[Référence Forfait]='Suivi Forfait Epilation'!$D46,ROW(Tableau1[Référence Forfait]),9^9),1)-1),"")</f>
        <v/>
      </c>
      <c r="I46" s="50" t="str" cm="1">
        <f t="array" ref="I46">IFERROR(IF($G46&gt;1,INDEX(Tableau1[Intervenant],SMALL(IF(Tableau1[Référence Forfait]='Suivi Forfait Epilation'!$D46,ROW(Tableau1[Référence Forfait]),9^9),2)-1),""),"")</f>
        <v/>
      </c>
      <c r="J46" s="51" t="str" cm="1">
        <f t="array" ref="J46">IFERROR(IF($G46&gt;2,INDEX(Tableau1[Intervenant],SMALL(IF(Tableau1[Référence Forfait]='Suivi Forfait Epilation'!$D46,ROW(Tableau1[Référence Forfait]),9^9),3)-1),""),"")</f>
        <v/>
      </c>
      <c r="K46" s="51" t="str" cm="1">
        <f t="array" ref="K46">IFERROR(IF($G46&gt;3,INDEX(Tableau1[Intervenant],SMALL(IF(Tableau1[Référence Forfait]='Suivi Forfait Epilation'!$D46,ROW(Tableau1[Référence Forfait]),9^9),4)-1),""),"")</f>
        <v/>
      </c>
      <c r="L46" s="5" t="str" cm="1">
        <f t="array" ref="L46">IFERROR(IF($G46&gt;4,INDEX(Tableau1[Intervenant],SMALL(IF(Tableau1[Référence Forfait]='Suivi Forfait Epilation'!$D46,ROW(Tableau1[Référence Forfait]),9^9),5)-1),""),"")</f>
        <v/>
      </c>
      <c r="M46" s="48" t="str">
        <f t="shared" si="14"/>
        <v/>
      </c>
      <c r="N46" s="11" t="str">
        <f t="shared" si="15"/>
        <v/>
      </c>
      <c r="O46" s="11" t="str">
        <f t="shared" si="16"/>
        <v/>
      </c>
      <c r="P46" s="11" t="str">
        <f t="shared" si="17"/>
        <v/>
      </c>
    </row>
    <row r="47" spans="1:16" s="2" customFormat="1" ht="15" customHeight="1" x14ac:dyDescent="0.2">
      <c r="A47" s="46" t="str">
        <f>IF(COUNTBLANK('Achat Forfait Epilation'!A46)=1,"",'Achat Forfait Epilation'!A46)</f>
        <v/>
      </c>
      <c r="B47" s="45" t="str">
        <f>IF(COUNTBLANK('Achat Forfait Epilation'!B46)=1,"",'Achat Forfait Epilation'!B46)</f>
        <v/>
      </c>
      <c r="C47" s="9" t="str">
        <f>IF(COUNTBLANK('Achat Forfait Epilation'!C46)=1,"",'Achat Forfait Epilation'!C46)</f>
        <v/>
      </c>
      <c r="D47" s="107" t="str">
        <f>IF(COUNTBLANK('Achat Forfait Epilation'!E46)=1,"",'Achat Forfait Epilation'!E46)</f>
        <v/>
      </c>
      <c r="E47" s="108" t="str">
        <f>IF(COUNTBLANK('Achat Forfait Epilation'!O46)=1,"",'Achat Forfait Epilation'!O46)</f>
        <v/>
      </c>
      <c r="F47" s="10" t="str">
        <f>IFERROR(E47/'Achat Forfait Epilation'!R46,"")</f>
        <v/>
      </c>
      <c r="G47" s="41" t="str">
        <f>IF(COUNTBLANK('Achat Forfait Epilation'!Q46)=1,"",'Achat Forfait Epilation'!Q46)</f>
        <v/>
      </c>
      <c r="H47" s="12" t="str" cm="1">
        <f t="array" ref="H47">IFERROR(INDEX(Tableau1[Intervenant],SMALL(IF(Tableau1[Référence Forfait]='Suivi Forfait Epilation'!$D47,ROW(Tableau1[Référence Forfait]),9^9),1)-1),"")</f>
        <v/>
      </c>
      <c r="I47" s="50" t="str" cm="1">
        <f t="array" ref="I47">IFERROR(IF($G47&gt;1,INDEX(Tableau1[Intervenant],SMALL(IF(Tableau1[Référence Forfait]='Suivi Forfait Epilation'!$D47,ROW(Tableau1[Référence Forfait]),9^9),2)-1),""),"")</f>
        <v/>
      </c>
      <c r="J47" s="51" t="str" cm="1">
        <f t="array" ref="J47">IFERROR(IF($G47&gt;2,INDEX(Tableau1[Intervenant],SMALL(IF(Tableau1[Référence Forfait]='Suivi Forfait Epilation'!$D47,ROW(Tableau1[Référence Forfait]),9^9),3)-1),""),"")</f>
        <v/>
      </c>
      <c r="K47" s="51" t="str" cm="1">
        <f t="array" ref="K47">IFERROR(IF($G47&gt;3,INDEX(Tableau1[Intervenant],SMALL(IF(Tableau1[Référence Forfait]='Suivi Forfait Epilation'!$D47,ROW(Tableau1[Référence Forfait]),9^9),4)-1),""),"")</f>
        <v/>
      </c>
      <c r="L47" s="5" t="str" cm="1">
        <f t="array" ref="L47">IFERROR(IF($G47&gt;4,INDEX(Tableau1[Intervenant],SMALL(IF(Tableau1[Référence Forfait]='Suivi Forfait Epilation'!$D47,ROW(Tableau1[Référence Forfait]),9^9),5)-1),""),"")</f>
        <v/>
      </c>
      <c r="M47" s="48" t="str">
        <f t="shared" si="14"/>
        <v/>
      </c>
      <c r="N47" s="11" t="str">
        <f t="shared" si="15"/>
        <v/>
      </c>
      <c r="O47" s="11" t="str">
        <f t="shared" si="16"/>
        <v/>
      </c>
      <c r="P47" s="11" t="str">
        <f t="shared" si="17"/>
        <v/>
      </c>
    </row>
    <row r="48" spans="1:16" s="2" customFormat="1" ht="15" customHeight="1" x14ac:dyDescent="0.2">
      <c r="A48" s="46" t="str">
        <f>IF(COUNTBLANK('Achat Forfait Epilation'!A47)=1,"",'Achat Forfait Epilation'!A47)</f>
        <v/>
      </c>
      <c r="B48" s="45" t="str">
        <f>IF(COUNTBLANK('Achat Forfait Epilation'!B47)=1,"",'Achat Forfait Epilation'!B47)</f>
        <v/>
      </c>
      <c r="C48" s="9" t="str">
        <f>IF(COUNTBLANK('Achat Forfait Epilation'!C47)=1,"",'Achat Forfait Epilation'!C47)</f>
        <v/>
      </c>
      <c r="D48" s="107" t="str">
        <f>IF(COUNTBLANK('Achat Forfait Epilation'!E47)=1,"",'Achat Forfait Epilation'!E47)</f>
        <v/>
      </c>
      <c r="E48" s="108" t="str">
        <f>IF(COUNTBLANK('Achat Forfait Epilation'!O47)=1,"",'Achat Forfait Epilation'!O47)</f>
        <v/>
      </c>
      <c r="F48" s="10" t="str">
        <f>IFERROR(E48/'Achat Forfait Epilation'!R47,"")</f>
        <v/>
      </c>
      <c r="G48" s="41" t="str">
        <f>IF(COUNTBLANK('Achat Forfait Epilation'!Q47)=1,"",'Achat Forfait Epilation'!Q47)</f>
        <v/>
      </c>
      <c r="H48" s="12" t="str" cm="1">
        <f t="array" ref="H48">IFERROR(INDEX(Tableau1[Intervenant],SMALL(IF(Tableau1[Référence Forfait]='Suivi Forfait Epilation'!$D48,ROW(Tableau1[Référence Forfait]),9^9),1)-1),"")</f>
        <v/>
      </c>
      <c r="I48" s="50" t="str" cm="1">
        <f t="array" ref="I48">IFERROR(IF($G48&gt;1,INDEX(Tableau1[Intervenant],SMALL(IF(Tableau1[Référence Forfait]='Suivi Forfait Epilation'!$D48,ROW(Tableau1[Référence Forfait]),9^9),2)-1),""),"")</f>
        <v/>
      </c>
      <c r="J48" s="51" t="str" cm="1">
        <f t="array" ref="J48">IFERROR(IF($G48&gt;2,INDEX(Tableau1[Intervenant],SMALL(IF(Tableau1[Référence Forfait]='Suivi Forfait Epilation'!$D48,ROW(Tableau1[Référence Forfait]),9^9),3)-1),""),"")</f>
        <v/>
      </c>
      <c r="K48" s="51" t="str" cm="1">
        <f t="array" ref="K48">IFERROR(IF($G48&gt;3,INDEX(Tableau1[Intervenant],SMALL(IF(Tableau1[Référence Forfait]='Suivi Forfait Epilation'!$D48,ROW(Tableau1[Référence Forfait]),9^9),4)-1),""),"")</f>
        <v/>
      </c>
      <c r="L48" s="5" t="str" cm="1">
        <f t="array" ref="L48">IFERROR(IF($G48&gt;4,INDEX(Tableau1[Intervenant],SMALL(IF(Tableau1[Référence Forfait]='Suivi Forfait Epilation'!$D48,ROW(Tableau1[Référence Forfait]),9^9),5)-1),""),"")</f>
        <v/>
      </c>
      <c r="M48" s="48" t="str">
        <f t="shared" si="14"/>
        <v/>
      </c>
      <c r="N48" s="11" t="str">
        <f t="shared" si="15"/>
        <v/>
      </c>
      <c r="O48" s="11" t="str">
        <f t="shared" si="16"/>
        <v/>
      </c>
      <c r="P48" s="11" t="str">
        <f t="shared" si="17"/>
        <v/>
      </c>
    </row>
    <row r="49" spans="1:16" s="2" customFormat="1" ht="15" customHeight="1" x14ac:dyDescent="0.2">
      <c r="A49" s="46" t="str">
        <f>IF(COUNTBLANK('Achat Forfait Epilation'!A48)=1,"",'Achat Forfait Epilation'!A48)</f>
        <v/>
      </c>
      <c r="B49" s="45" t="str">
        <f>IF(COUNTBLANK('Achat Forfait Epilation'!B48)=1,"",'Achat Forfait Epilation'!B48)</f>
        <v/>
      </c>
      <c r="C49" s="9" t="str">
        <f>IF(COUNTBLANK('Achat Forfait Epilation'!C48)=1,"",'Achat Forfait Epilation'!C48)</f>
        <v/>
      </c>
      <c r="D49" s="107" t="str">
        <f>IF(COUNTBLANK('Achat Forfait Epilation'!E48)=1,"",'Achat Forfait Epilation'!E48)</f>
        <v/>
      </c>
      <c r="E49" s="108" t="str">
        <f>IF(COUNTBLANK('Achat Forfait Epilation'!O48)=1,"",'Achat Forfait Epilation'!O48)</f>
        <v/>
      </c>
      <c r="F49" s="10" t="str">
        <f>IFERROR(E49/'Achat Forfait Epilation'!R48,"")</f>
        <v/>
      </c>
      <c r="G49" s="41" t="str">
        <f>IF(COUNTBLANK('Achat Forfait Epilation'!Q48)=1,"",'Achat Forfait Epilation'!Q48)</f>
        <v/>
      </c>
      <c r="H49" s="12" t="str" cm="1">
        <f t="array" ref="H49">IFERROR(INDEX(Tableau1[Intervenant],SMALL(IF(Tableau1[Référence Forfait]='Suivi Forfait Epilation'!$D49,ROW(Tableau1[Référence Forfait]),9^9),1)-1),"")</f>
        <v/>
      </c>
      <c r="I49" s="50" t="str" cm="1">
        <f t="array" ref="I49">IFERROR(IF($G49&gt;1,INDEX(Tableau1[Intervenant],SMALL(IF(Tableau1[Référence Forfait]='Suivi Forfait Epilation'!$D49,ROW(Tableau1[Référence Forfait]),9^9),2)-1),""),"")</f>
        <v/>
      </c>
      <c r="J49" s="51" t="str" cm="1">
        <f t="array" ref="J49">IFERROR(IF($G49&gt;2,INDEX(Tableau1[Intervenant],SMALL(IF(Tableau1[Référence Forfait]='Suivi Forfait Epilation'!$D49,ROW(Tableau1[Référence Forfait]),9^9),3)-1),""),"")</f>
        <v/>
      </c>
      <c r="K49" s="51" t="str" cm="1">
        <f t="array" ref="K49">IFERROR(IF($G49&gt;3,INDEX(Tableau1[Intervenant],SMALL(IF(Tableau1[Référence Forfait]='Suivi Forfait Epilation'!$D49,ROW(Tableau1[Référence Forfait]),9^9),4)-1),""),"")</f>
        <v/>
      </c>
      <c r="L49" s="5" t="str" cm="1">
        <f t="array" ref="L49">IFERROR(IF($G49&gt;4,INDEX(Tableau1[Intervenant],SMALL(IF(Tableau1[Référence Forfait]='Suivi Forfait Epilation'!$D49,ROW(Tableau1[Référence Forfait]),9^9),5)-1),""),"")</f>
        <v/>
      </c>
      <c r="M49" s="48" t="str">
        <f t="shared" si="14"/>
        <v/>
      </c>
      <c r="N49" s="11" t="str">
        <f t="shared" si="15"/>
        <v/>
      </c>
      <c r="O49" s="11" t="str">
        <f t="shared" si="16"/>
        <v/>
      </c>
      <c r="P49" s="11" t="str">
        <f t="shared" si="17"/>
        <v/>
      </c>
    </row>
    <row r="50" spans="1:16" s="2" customFormat="1" ht="15" customHeight="1" x14ac:dyDescent="0.2">
      <c r="A50" s="46" t="str">
        <f>IF(COUNTBLANK('Achat Forfait Epilation'!A49)=1,"",'Achat Forfait Epilation'!A49)</f>
        <v/>
      </c>
      <c r="B50" s="45" t="str">
        <f>IF(COUNTBLANK('Achat Forfait Epilation'!B49)=1,"",'Achat Forfait Epilation'!B49)</f>
        <v/>
      </c>
      <c r="C50" s="9" t="str">
        <f>IF(COUNTBLANK('Achat Forfait Epilation'!C49)=1,"",'Achat Forfait Epilation'!C49)</f>
        <v/>
      </c>
      <c r="D50" s="107" t="str">
        <f>IF(COUNTBLANK('Achat Forfait Epilation'!E49)=1,"",'Achat Forfait Epilation'!E49)</f>
        <v/>
      </c>
      <c r="E50" s="108" t="str">
        <f>IF(COUNTBLANK('Achat Forfait Epilation'!O49)=1,"",'Achat Forfait Epilation'!O49)</f>
        <v/>
      </c>
      <c r="F50" s="10" t="str">
        <f>IFERROR(E50/'Achat Forfait Epilation'!R49,"")</f>
        <v/>
      </c>
      <c r="G50" s="41" t="str">
        <f>IF(COUNTBLANK('Achat Forfait Epilation'!Q49)=1,"",'Achat Forfait Epilation'!Q49)</f>
        <v/>
      </c>
      <c r="H50" s="12" t="str" cm="1">
        <f t="array" ref="H50">IFERROR(INDEX(Tableau1[Intervenant],SMALL(IF(Tableau1[Référence Forfait]='Suivi Forfait Epilation'!$D50,ROW(Tableau1[Référence Forfait]),9^9),1)-1),"")</f>
        <v/>
      </c>
      <c r="I50" s="50" t="str" cm="1">
        <f t="array" ref="I50">IFERROR(IF($G50&gt;1,INDEX(Tableau1[Intervenant],SMALL(IF(Tableau1[Référence Forfait]='Suivi Forfait Epilation'!$D50,ROW(Tableau1[Référence Forfait]),9^9),2)-1),""),"")</f>
        <v/>
      </c>
      <c r="J50" s="51" t="str" cm="1">
        <f t="array" ref="J50">IFERROR(IF($G50&gt;2,INDEX(Tableau1[Intervenant],SMALL(IF(Tableau1[Référence Forfait]='Suivi Forfait Epilation'!$D50,ROW(Tableau1[Référence Forfait]),9^9),3)-1),""),"")</f>
        <v/>
      </c>
      <c r="K50" s="51" t="str" cm="1">
        <f t="array" ref="K50">IFERROR(IF($G50&gt;3,INDEX(Tableau1[Intervenant],SMALL(IF(Tableau1[Référence Forfait]='Suivi Forfait Epilation'!$D50,ROW(Tableau1[Référence Forfait]),9^9),4)-1),""),"")</f>
        <v/>
      </c>
      <c r="L50" s="5" t="str" cm="1">
        <f t="array" ref="L50">IFERROR(IF($G50&gt;4,INDEX(Tableau1[Intervenant],SMALL(IF(Tableau1[Référence Forfait]='Suivi Forfait Epilation'!$D50,ROW(Tableau1[Référence Forfait]),9^9),5)-1),""),"")</f>
        <v/>
      </c>
      <c r="M50" s="48" t="str">
        <f t="shared" si="14"/>
        <v/>
      </c>
      <c r="N50" s="11" t="str">
        <f t="shared" si="15"/>
        <v/>
      </c>
      <c r="O50" s="11" t="str">
        <f t="shared" si="16"/>
        <v/>
      </c>
      <c r="P50" s="11" t="str">
        <f t="shared" si="17"/>
        <v/>
      </c>
    </row>
    <row r="51" spans="1:16" s="2" customFormat="1" ht="15" customHeight="1" x14ac:dyDescent="0.2">
      <c r="A51" s="46" t="str">
        <f>IF(COUNTBLANK('Achat Forfait Epilation'!A50)=1,"",'Achat Forfait Epilation'!A50)</f>
        <v/>
      </c>
      <c r="B51" s="45" t="str">
        <f>IF(COUNTBLANK('Achat Forfait Epilation'!B50)=1,"",'Achat Forfait Epilation'!B50)</f>
        <v/>
      </c>
      <c r="C51" s="9" t="str">
        <f>IF(COUNTBLANK('Achat Forfait Epilation'!C50)=1,"",'Achat Forfait Epilation'!C50)</f>
        <v/>
      </c>
      <c r="D51" s="107" t="str">
        <f>IF(COUNTBLANK('Achat Forfait Epilation'!E50)=1,"",'Achat Forfait Epilation'!E50)</f>
        <v/>
      </c>
      <c r="E51" s="108" t="str">
        <f>IF(COUNTBLANK('Achat Forfait Epilation'!O50)=1,"",'Achat Forfait Epilation'!O50)</f>
        <v/>
      </c>
      <c r="F51" s="10" t="str">
        <f>IFERROR(E51/'Achat Forfait Epilation'!R50,"")</f>
        <v/>
      </c>
      <c r="G51" s="41" t="str">
        <f>IF(COUNTBLANK('Achat Forfait Epilation'!Q50)=1,"",'Achat Forfait Epilation'!Q50)</f>
        <v/>
      </c>
      <c r="H51" s="12" t="str" cm="1">
        <f t="array" ref="H51">IFERROR(INDEX(Tableau1[Intervenant],SMALL(IF(Tableau1[Référence Forfait]='Suivi Forfait Epilation'!$D51,ROW(Tableau1[Référence Forfait]),9^9),1)-1),"")</f>
        <v/>
      </c>
      <c r="I51" s="50" t="str" cm="1">
        <f t="array" ref="I51">IFERROR(IF($G51&gt;1,INDEX(Tableau1[Intervenant],SMALL(IF(Tableau1[Référence Forfait]='Suivi Forfait Epilation'!$D51,ROW(Tableau1[Référence Forfait]),9^9),2)-1),""),"")</f>
        <v/>
      </c>
      <c r="J51" s="51" t="str" cm="1">
        <f t="array" ref="J51">IFERROR(IF($G51&gt;2,INDEX(Tableau1[Intervenant],SMALL(IF(Tableau1[Référence Forfait]='Suivi Forfait Epilation'!$D51,ROW(Tableau1[Référence Forfait]),9^9),3)-1),""),"")</f>
        <v/>
      </c>
      <c r="K51" s="51" t="str" cm="1">
        <f t="array" ref="K51">IFERROR(IF($G51&gt;3,INDEX(Tableau1[Intervenant],SMALL(IF(Tableau1[Référence Forfait]='Suivi Forfait Epilation'!$D51,ROW(Tableau1[Référence Forfait]),9^9),4)-1),""),"")</f>
        <v/>
      </c>
      <c r="L51" s="5" t="str" cm="1">
        <f t="array" ref="L51">IFERROR(IF($G51&gt;4,INDEX(Tableau1[Intervenant],SMALL(IF(Tableau1[Référence Forfait]='Suivi Forfait Epilation'!$D51,ROW(Tableau1[Référence Forfait]),9^9),5)-1),""),"")</f>
        <v/>
      </c>
      <c r="M51" s="48" t="str">
        <f t="shared" si="14"/>
        <v/>
      </c>
      <c r="N51" s="11" t="str">
        <f t="shared" si="15"/>
        <v/>
      </c>
      <c r="O51" s="11" t="str">
        <f t="shared" si="16"/>
        <v/>
      </c>
      <c r="P51" s="11" t="str">
        <f t="shared" si="17"/>
        <v/>
      </c>
    </row>
    <row r="52" spans="1:16" s="2" customFormat="1" ht="15" customHeight="1" x14ac:dyDescent="0.2">
      <c r="A52" s="46" t="str">
        <f>IF(COUNTBLANK('Achat Forfait Epilation'!A51)=1,"",'Achat Forfait Epilation'!A51)</f>
        <v/>
      </c>
      <c r="B52" s="45" t="str">
        <f>IF(COUNTBLANK('Achat Forfait Epilation'!B51)=1,"",'Achat Forfait Epilation'!B51)</f>
        <v/>
      </c>
      <c r="C52" s="9" t="str">
        <f>IF(COUNTBLANK('Achat Forfait Epilation'!C51)=1,"",'Achat Forfait Epilation'!C51)</f>
        <v/>
      </c>
      <c r="D52" s="107" t="str">
        <f>IF(COUNTBLANK('Achat Forfait Epilation'!E51)=1,"",'Achat Forfait Epilation'!E51)</f>
        <v/>
      </c>
      <c r="E52" s="108" t="str">
        <f>IF(COUNTBLANK('Achat Forfait Epilation'!O51)=1,"",'Achat Forfait Epilation'!O51)</f>
        <v/>
      </c>
      <c r="F52" s="10" t="str">
        <f>IFERROR(E52/'Achat Forfait Epilation'!R51,"")</f>
        <v/>
      </c>
      <c r="G52" s="41" t="str">
        <f>IF(COUNTBLANK('Achat Forfait Epilation'!Q51)=1,"",'Achat Forfait Epilation'!Q51)</f>
        <v/>
      </c>
      <c r="H52" s="12" t="str" cm="1">
        <f t="array" ref="H52">IFERROR(INDEX(Tableau1[Intervenant],SMALL(IF(Tableau1[Référence Forfait]='Suivi Forfait Epilation'!$D52,ROW(Tableau1[Référence Forfait]),9^9),1)-1),"")</f>
        <v/>
      </c>
      <c r="I52" s="50" t="str" cm="1">
        <f t="array" ref="I52">IFERROR(IF($G52&gt;1,INDEX(Tableau1[Intervenant],SMALL(IF(Tableau1[Référence Forfait]='Suivi Forfait Epilation'!$D52,ROW(Tableau1[Référence Forfait]),9^9),2)-1),""),"")</f>
        <v/>
      </c>
      <c r="J52" s="51" t="str" cm="1">
        <f t="array" ref="J52">IFERROR(IF($G52&gt;2,INDEX(Tableau1[Intervenant],SMALL(IF(Tableau1[Référence Forfait]='Suivi Forfait Epilation'!$D52,ROW(Tableau1[Référence Forfait]),9^9),3)-1),""),"")</f>
        <v/>
      </c>
      <c r="K52" s="51" t="str" cm="1">
        <f t="array" ref="K52">IFERROR(IF($G52&gt;3,INDEX(Tableau1[Intervenant],SMALL(IF(Tableau1[Référence Forfait]='Suivi Forfait Epilation'!$D52,ROW(Tableau1[Référence Forfait]),9^9),4)-1),""),"")</f>
        <v/>
      </c>
      <c r="L52" s="5" t="str" cm="1">
        <f t="array" ref="L52">IFERROR(IF($G52&gt;4,INDEX(Tableau1[Intervenant],SMALL(IF(Tableau1[Référence Forfait]='Suivi Forfait Epilation'!$D52,ROW(Tableau1[Référence Forfait]),9^9),5)-1),""),"")</f>
        <v/>
      </c>
      <c r="M52" s="48" t="str">
        <f t="shared" si="14"/>
        <v/>
      </c>
      <c r="N52" s="11" t="str">
        <f t="shared" si="15"/>
        <v/>
      </c>
      <c r="O52" s="11" t="str">
        <f t="shared" si="16"/>
        <v/>
      </c>
      <c r="P52" s="11" t="str">
        <f t="shared" si="17"/>
        <v/>
      </c>
    </row>
    <row r="53" spans="1:16" s="2" customFormat="1" ht="15" customHeight="1" x14ac:dyDescent="0.2">
      <c r="A53" s="46" t="str">
        <f>IF(COUNTBLANK('Achat Forfait Epilation'!A52)=1,"",'Achat Forfait Epilation'!A52)</f>
        <v/>
      </c>
      <c r="B53" s="45" t="str">
        <f>IF(COUNTBLANK('Achat Forfait Epilation'!B52)=1,"",'Achat Forfait Epilation'!B52)</f>
        <v/>
      </c>
      <c r="C53" s="9" t="str">
        <f>IF(COUNTBLANK('Achat Forfait Epilation'!C52)=1,"",'Achat Forfait Epilation'!C52)</f>
        <v/>
      </c>
      <c r="D53" s="107" t="str">
        <f>IF(COUNTBLANK('Achat Forfait Epilation'!E52)=1,"",'Achat Forfait Epilation'!E52)</f>
        <v/>
      </c>
      <c r="E53" s="108" t="str">
        <f>IF(COUNTBLANK('Achat Forfait Epilation'!O52)=1,"",'Achat Forfait Epilation'!O52)</f>
        <v/>
      </c>
      <c r="F53" s="10" t="str">
        <f>IFERROR(E53/'Achat Forfait Epilation'!R52,"")</f>
        <v/>
      </c>
      <c r="G53" s="41" t="str">
        <f>IF(COUNTBLANK('Achat Forfait Epilation'!Q52)=1,"",'Achat Forfait Epilation'!Q52)</f>
        <v/>
      </c>
      <c r="H53" s="12" t="str" cm="1">
        <f t="array" ref="H53">IFERROR(INDEX(Tableau1[Intervenant],SMALL(IF(Tableau1[Référence Forfait]='Suivi Forfait Epilation'!$D53,ROW(Tableau1[Référence Forfait]),9^9),1)-1),"")</f>
        <v/>
      </c>
      <c r="I53" s="50" t="str" cm="1">
        <f t="array" ref="I53">IFERROR(IF($G53&gt;1,INDEX(Tableau1[Intervenant],SMALL(IF(Tableau1[Référence Forfait]='Suivi Forfait Epilation'!$D53,ROW(Tableau1[Référence Forfait]),9^9),2)-1),""),"")</f>
        <v/>
      </c>
      <c r="J53" s="51" t="str" cm="1">
        <f t="array" ref="J53">IFERROR(IF($G53&gt;2,INDEX(Tableau1[Intervenant],SMALL(IF(Tableau1[Référence Forfait]='Suivi Forfait Epilation'!$D53,ROW(Tableau1[Référence Forfait]),9^9),3)-1),""),"")</f>
        <v/>
      </c>
      <c r="K53" s="51" t="str" cm="1">
        <f t="array" ref="K53">IFERROR(IF($G53&gt;3,INDEX(Tableau1[Intervenant],SMALL(IF(Tableau1[Référence Forfait]='Suivi Forfait Epilation'!$D53,ROW(Tableau1[Référence Forfait]),9^9),4)-1),""),"")</f>
        <v/>
      </c>
      <c r="L53" s="5" t="str" cm="1">
        <f t="array" ref="L53">IFERROR(IF($G53&gt;4,INDEX(Tableau1[Intervenant],SMALL(IF(Tableau1[Référence Forfait]='Suivi Forfait Epilation'!$D53,ROW(Tableau1[Référence Forfait]),9^9),5)-1),""),"")</f>
        <v/>
      </c>
      <c r="M53" s="48" t="str">
        <f t="shared" si="14"/>
        <v/>
      </c>
      <c r="N53" s="11" t="str">
        <f t="shared" si="15"/>
        <v/>
      </c>
      <c r="O53" s="11" t="str">
        <f t="shared" si="16"/>
        <v/>
      </c>
      <c r="P53" s="11" t="str">
        <f t="shared" si="17"/>
        <v/>
      </c>
    </row>
    <row r="54" spans="1:16" s="2" customFormat="1" ht="15" customHeight="1" x14ac:dyDescent="0.2">
      <c r="A54" s="46" t="str">
        <f>IF(COUNTBLANK('Achat Forfait Epilation'!A53)=1,"",'Achat Forfait Epilation'!A53)</f>
        <v/>
      </c>
      <c r="B54" s="45" t="str">
        <f>IF(COUNTBLANK('Achat Forfait Epilation'!B53)=1,"",'Achat Forfait Epilation'!B53)</f>
        <v/>
      </c>
      <c r="C54" s="9" t="str">
        <f>IF(COUNTBLANK('Achat Forfait Epilation'!C53)=1,"",'Achat Forfait Epilation'!C53)</f>
        <v/>
      </c>
      <c r="D54" s="107" t="str">
        <f>IF(COUNTBLANK('Achat Forfait Epilation'!E53)=1,"",'Achat Forfait Epilation'!E53)</f>
        <v/>
      </c>
      <c r="E54" s="108" t="str">
        <f>IF(COUNTBLANK('Achat Forfait Epilation'!O53)=1,"",'Achat Forfait Epilation'!O53)</f>
        <v/>
      </c>
      <c r="F54" s="10" t="str">
        <f>IFERROR(E54/'Achat Forfait Epilation'!R53,"")</f>
        <v/>
      </c>
      <c r="G54" s="41" t="str">
        <f>IF(COUNTBLANK('Achat Forfait Epilation'!Q53)=1,"",'Achat Forfait Epilation'!Q53)</f>
        <v/>
      </c>
      <c r="H54" s="12" t="str" cm="1">
        <f t="array" ref="H54">IFERROR(INDEX(Tableau1[Intervenant],SMALL(IF(Tableau1[Référence Forfait]='Suivi Forfait Epilation'!$D54,ROW(Tableau1[Référence Forfait]),9^9),1)-1),"")</f>
        <v/>
      </c>
      <c r="I54" s="50" t="str" cm="1">
        <f t="array" ref="I54">IFERROR(IF($G54&gt;1,INDEX(Tableau1[Intervenant],SMALL(IF(Tableau1[Référence Forfait]='Suivi Forfait Epilation'!$D54,ROW(Tableau1[Référence Forfait]),9^9),2)-1),""),"")</f>
        <v/>
      </c>
      <c r="J54" s="51" t="str" cm="1">
        <f t="array" ref="J54">IFERROR(IF($G54&gt;2,INDEX(Tableau1[Intervenant],SMALL(IF(Tableau1[Référence Forfait]='Suivi Forfait Epilation'!$D54,ROW(Tableau1[Référence Forfait]),9^9),3)-1),""),"")</f>
        <v/>
      </c>
      <c r="K54" s="51" t="str" cm="1">
        <f t="array" ref="K54">IFERROR(IF($G54&gt;3,INDEX(Tableau1[Intervenant],SMALL(IF(Tableau1[Référence Forfait]='Suivi Forfait Epilation'!$D54,ROW(Tableau1[Référence Forfait]),9^9),4)-1),""),"")</f>
        <v/>
      </c>
      <c r="L54" s="5" t="str" cm="1">
        <f t="array" ref="L54">IFERROR(IF($G54&gt;4,INDEX(Tableau1[Intervenant],SMALL(IF(Tableau1[Référence Forfait]='Suivi Forfait Epilation'!$D54,ROW(Tableau1[Référence Forfait]),9^9),5)-1),""),"")</f>
        <v/>
      </c>
      <c r="M54" s="48" t="str">
        <f t="shared" si="14"/>
        <v/>
      </c>
      <c r="N54" s="11" t="str">
        <f t="shared" si="15"/>
        <v/>
      </c>
      <c r="O54" s="11" t="str">
        <f t="shared" si="16"/>
        <v/>
      </c>
      <c r="P54" s="11" t="str">
        <f t="shared" si="17"/>
        <v/>
      </c>
    </row>
    <row r="55" spans="1:16" s="2" customFormat="1" ht="15" customHeight="1" x14ac:dyDescent="0.2">
      <c r="A55" s="46" t="str">
        <f>IF(COUNTBLANK('Achat Forfait Epilation'!A54)=1,"",'Achat Forfait Epilation'!A54)</f>
        <v/>
      </c>
      <c r="B55" s="45" t="str">
        <f>IF(COUNTBLANK('Achat Forfait Epilation'!B54)=1,"",'Achat Forfait Epilation'!B54)</f>
        <v/>
      </c>
      <c r="C55" s="9" t="str">
        <f>IF(COUNTBLANK('Achat Forfait Epilation'!C54)=1,"",'Achat Forfait Epilation'!C54)</f>
        <v/>
      </c>
      <c r="D55" s="107" t="str">
        <f>IF(COUNTBLANK('Achat Forfait Epilation'!E54)=1,"",'Achat Forfait Epilation'!E54)</f>
        <v/>
      </c>
      <c r="E55" s="108" t="str">
        <f>IF(COUNTBLANK('Achat Forfait Epilation'!O54)=1,"",'Achat Forfait Epilation'!O54)</f>
        <v/>
      </c>
      <c r="F55" s="10" t="str">
        <f>IFERROR(E55/'Achat Forfait Epilation'!R54,"")</f>
        <v/>
      </c>
      <c r="G55" s="41" t="str">
        <f>IF(COUNTBLANK('Achat Forfait Epilation'!Q54)=1,"",'Achat Forfait Epilation'!Q54)</f>
        <v/>
      </c>
      <c r="H55" s="12" t="str" cm="1">
        <f t="array" ref="H55">IFERROR(INDEX(Tableau1[Intervenant],SMALL(IF(Tableau1[Référence Forfait]='Suivi Forfait Epilation'!$D55,ROW(Tableau1[Référence Forfait]),9^9),1)-1),"")</f>
        <v/>
      </c>
      <c r="I55" s="50" t="str" cm="1">
        <f t="array" ref="I55">IFERROR(IF($G55&gt;1,INDEX(Tableau1[Intervenant],SMALL(IF(Tableau1[Référence Forfait]='Suivi Forfait Epilation'!$D55,ROW(Tableau1[Référence Forfait]),9^9),2)-1),""),"")</f>
        <v/>
      </c>
      <c r="J55" s="51" t="str" cm="1">
        <f t="array" ref="J55">IFERROR(IF($G55&gt;2,INDEX(Tableau1[Intervenant],SMALL(IF(Tableau1[Référence Forfait]='Suivi Forfait Epilation'!$D55,ROW(Tableau1[Référence Forfait]),9^9),3)-1),""),"")</f>
        <v/>
      </c>
      <c r="K55" s="51" t="str" cm="1">
        <f t="array" ref="K55">IFERROR(IF($G55&gt;3,INDEX(Tableau1[Intervenant],SMALL(IF(Tableau1[Référence Forfait]='Suivi Forfait Epilation'!$D55,ROW(Tableau1[Référence Forfait]),9^9),4)-1),""),"")</f>
        <v/>
      </c>
      <c r="L55" s="5" t="str" cm="1">
        <f t="array" ref="L55">IFERROR(IF($G55&gt;4,INDEX(Tableau1[Intervenant],SMALL(IF(Tableau1[Référence Forfait]='Suivi Forfait Epilation'!$D55,ROW(Tableau1[Référence Forfait]),9^9),5)-1),""),"")</f>
        <v/>
      </c>
      <c r="M55" s="48" t="str">
        <f t="shared" si="14"/>
        <v/>
      </c>
      <c r="N55" s="11" t="str">
        <f t="shared" si="15"/>
        <v/>
      </c>
      <c r="O55" s="11" t="str">
        <f t="shared" si="16"/>
        <v/>
      </c>
      <c r="P55" s="11" t="str">
        <f t="shared" si="17"/>
        <v/>
      </c>
    </row>
    <row r="56" spans="1:16" s="2" customFormat="1" ht="15" customHeight="1" x14ac:dyDescent="0.2">
      <c r="A56" s="46" t="str">
        <f>IF(COUNTBLANK('Achat Forfait Epilation'!A55)=1,"",'Achat Forfait Epilation'!A55)</f>
        <v/>
      </c>
      <c r="B56" s="45" t="str">
        <f>IF(COUNTBLANK('Achat Forfait Epilation'!B55)=1,"",'Achat Forfait Epilation'!B55)</f>
        <v/>
      </c>
      <c r="C56" s="9" t="str">
        <f>IF(COUNTBLANK('Achat Forfait Epilation'!C55)=1,"",'Achat Forfait Epilation'!C55)</f>
        <v/>
      </c>
      <c r="D56" s="107" t="str">
        <f>IF(COUNTBLANK('Achat Forfait Epilation'!E55)=1,"",'Achat Forfait Epilation'!E55)</f>
        <v/>
      </c>
      <c r="E56" s="108" t="str">
        <f>IF(COUNTBLANK('Achat Forfait Epilation'!O55)=1,"",'Achat Forfait Epilation'!O55)</f>
        <v/>
      </c>
      <c r="F56" s="10" t="str">
        <f>IFERROR(E56/'Achat Forfait Epilation'!R55,"")</f>
        <v/>
      </c>
      <c r="G56" s="41" t="str">
        <f>IF(COUNTBLANK('Achat Forfait Epilation'!Q55)=1,"",'Achat Forfait Epilation'!Q55)</f>
        <v/>
      </c>
      <c r="H56" s="12" t="str" cm="1">
        <f t="array" ref="H56">IFERROR(INDEX(Tableau1[Intervenant],SMALL(IF(Tableau1[Référence Forfait]='Suivi Forfait Epilation'!$D56,ROW(Tableau1[Référence Forfait]),9^9),1)-1),"")</f>
        <v/>
      </c>
      <c r="I56" s="50" t="str" cm="1">
        <f t="array" ref="I56">IFERROR(IF($G56&gt;1,INDEX(Tableau1[Intervenant],SMALL(IF(Tableau1[Référence Forfait]='Suivi Forfait Epilation'!$D56,ROW(Tableau1[Référence Forfait]),9^9),2)-1),""),"")</f>
        <v/>
      </c>
      <c r="J56" s="51" t="str" cm="1">
        <f t="array" ref="J56">IFERROR(IF($G56&gt;2,INDEX(Tableau1[Intervenant],SMALL(IF(Tableau1[Référence Forfait]='Suivi Forfait Epilation'!$D56,ROW(Tableau1[Référence Forfait]),9^9),3)-1),""),"")</f>
        <v/>
      </c>
      <c r="K56" s="51" t="str" cm="1">
        <f t="array" ref="K56">IFERROR(IF($G56&gt;3,INDEX(Tableau1[Intervenant],SMALL(IF(Tableau1[Référence Forfait]='Suivi Forfait Epilation'!$D56,ROW(Tableau1[Référence Forfait]),9^9),4)-1),""),"")</f>
        <v/>
      </c>
      <c r="L56" s="5" t="str" cm="1">
        <f t="array" ref="L56">IFERROR(IF($G56&gt;4,INDEX(Tableau1[Intervenant],SMALL(IF(Tableau1[Référence Forfait]='Suivi Forfait Epilation'!$D56,ROW(Tableau1[Référence Forfait]),9^9),5)-1),""),"")</f>
        <v/>
      </c>
      <c r="M56" s="48" t="str">
        <f t="shared" si="14"/>
        <v/>
      </c>
      <c r="N56" s="11" t="str">
        <f t="shared" si="15"/>
        <v/>
      </c>
      <c r="O56" s="11" t="str">
        <f t="shared" si="16"/>
        <v/>
      </c>
      <c r="P56" s="11" t="str">
        <f t="shared" si="17"/>
        <v/>
      </c>
    </row>
    <row r="57" spans="1:16" s="2" customFormat="1" ht="15" customHeight="1" x14ac:dyDescent="0.2">
      <c r="A57" s="46" t="str">
        <f>IF(COUNTBLANK('Achat Forfait Epilation'!A56)=1,"",'Achat Forfait Epilation'!A56)</f>
        <v/>
      </c>
      <c r="B57" s="45" t="str">
        <f>IF(COUNTBLANK('Achat Forfait Epilation'!B56)=1,"",'Achat Forfait Epilation'!B56)</f>
        <v/>
      </c>
      <c r="C57" s="9" t="str">
        <f>IF(COUNTBLANK('Achat Forfait Epilation'!C56)=1,"",'Achat Forfait Epilation'!C56)</f>
        <v/>
      </c>
      <c r="D57" s="107" t="str">
        <f>IF(COUNTBLANK('Achat Forfait Epilation'!E56)=1,"",'Achat Forfait Epilation'!E56)</f>
        <v/>
      </c>
      <c r="E57" s="108" t="str">
        <f>IF(COUNTBLANK('Achat Forfait Epilation'!O56)=1,"",'Achat Forfait Epilation'!O56)</f>
        <v/>
      </c>
      <c r="F57" s="10" t="str">
        <f>IFERROR(E57/'Achat Forfait Epilation'!R56,"")</f>
        <v/>
      </c>
      <c r="G57" s="41" t="str">
        <f>IF(COUNTBLANK('Achat Forfait Epilation'!Q56)=1,"",'Achat Forfait Epilation'!Q56)</f>
        <v/>
      </c>
      <c r="H57" s="12" t="str" cm="1">
        <f t="array" ref="H57">IFERROR(INDEX(Tableau1[Intervenant],SMALL(IF(Tableau1[Référence Forfait]='Suivi Forfait Epilation'!$D57,ROW(Tableau1[Référence Forfait]),9^9),1)-1),"")</f>
        <v/>
      </c>
      <c r="I57" s="50" t="str" cm="1">
        <f t="array" ref="I57">IFERROR(IF($G57&gt;1,INDEX(Tableau1[Intervenant],SMALL(IF(Tableau1[Référence Forfait]='Suivi Forfait Epilation'!$D57,ROW(Tableau1[Référence Forfait]),9^9),2)-1),""),"")</f>
        <v/>
      </c>
      <c r="J57" s="51" t="str" cm="1">
        <f t="array" ref="J57">IFERROR(IF($G57&gt;2,INDEX(Tableau1[Intervenant],SMALL(IF(Tableau1[Référence Forfait]='Suivi Forfait Epilation'!$D57,ROW(Tableau1[Référence Forfait]),9^9),3)-1),""),"")</f>
        <v/>
      </c>
      <c r="K57" s="51" t="str" cm="1">
        <f t="array" ref="K57">IFERROR(IF($G57&gt;3,INDEX(Tableau1[Intervenant],SMALL(IF(Tableau1[Référence Forfait]='Suivi Forfait Epilation'!$D57,ROW(Tableau1[Référence Forfait]),9^9),4)-1),""),"")</f>
        <v/>
      </c>
      <c r="L57" s="5" t="str" cm="1">
        <f t="array" ref="L57">IFERROR(IF($G57&gt;4,INDEX(Tableau1[Intervenant],SMALL(IF(Tableau1[Référence Forfait]='Suivi Forfait Epilation'!$D57,ROW(Tableau1[Référence Forfait]),9^9),5)-1),""),"")</f>
        <v/>
      </c>
      <c r="M57" s="48" t="str">
        <f t="shared" si="14"/>
        <v/>
      </c>
      <c r="N57" s="11" t="str">
        <f t="shared" si="15"/>
        <v/>
      </c>
      <c r="O57" s="11" t="str">
        <f t="shared" si="16"/>
        <v/>
      </c>
      <c r="P57" s="11" t="str">
        <f t="shared" si="17"/>
        <v/>
      </c>
    </row>
    <row r="58" spans="1:16" s="2" customFormat="1" ht="15" customHeight="1" x14ac:dyDescent="0.2">
      <c r="A58" s="46" t="str">
        <f>IF(COUNTBLANK('Achat Forfait Epilation'!A57)=1,"",'Achat Forfait Epilation'!A57)</f>
        <v/>
      </c>
      <c r="B58" s="45" t="str">
        <f>IF(COUNTBLANK('Achat Forfait Epilation'!B57)=1,"",'Achat Forfait Epilation'!B57)</f>
        <v/>
      </c>
      <c r="C58" s="9" t="str">
        <f>IF(COUNTBLANK('Achat Forfait Epilation'!C57)=1,"",'Achat Forfait Epilation'!C57)</f>
        <v/>
      </c>
      <c r="D58" s="107" t="str">
        <f>IF(COUNTBLANK('Achat Forfait Epilation'!E57)=1,"",'Achat Forfait Epilation'!E57)</f>
        <v/>
      </c>
      <c r="E58" s="108" t="str">
        <f>IF(COUNTBLANK('Achat Forfait Epilation'!O57)=1,"",'Achat Forfait Epilation'!O57)</f>
        <v/>
      </c>
      <c r="F58" s="10" t="str">
        <f>IFERROR(E58/'Achat Forfait Epilation'!R57,"")</f>
        <v/>
      </c>
      <c r="G58" s="41" t="str">
        <f>IF(COUNTBLANK('Achat Forfait Epilation'!Q57)=1,"",'Achat Forfait Epilation'!Q57)</f>
        <v/>
      </c>
      <c r="H58" s="12" t="str" cm="1">
        <f t="array" ref="H58">IFERROR(INDEX(Tableau1[Intervenant],SMALL(IF(Tableau1[Référence Forfait]='Suivi Forfait Epilation'!$D58,ROW(Tableau1[Référence Forfait]),9^9),1)-1),"")</f>
        <v/>
      </c>
      <c r="I58" s="50" t="str" cm="1">
        <f t="array" ref="I58">IFERROR(IF($G58&gt;1,INDEX(Tableau1[Intervenant],SMALL(IF(Tableau1[Référence Forfait]='Suivi Forfait Epilation'!$D58,ROW(Tableau1[Référence Forfait]),9^9),2)-1),""),"")</f>
        <v/>
      </c>
      <c r="J58" s="51" t="str" cm="1">
        <f t="array" ref="J58">IFERROR(IF($G58&gt;2,INDEX(Tableau1[Intervenant],SMALL(IF(Tableau1[Référence Forfait]='Suivi Forfait Epilation'!$D58,ROW(Tableau1[Référence Forfait]),9^9),3)-1),""),"")</f>
        <v/>
      </c>
      <c r="K58" s="51" t="str" cm="1">
        <f t="array" ref="K58">IFERROR(IF($G58&gt;3,INDEX(Tableau1[Intervenant],SMALL(IF(Tableau1[Référence Forfait]='Suivi Forfait Epilation'!$D58,ROW(Tableau1[Référence Forfait]),9^9),4)-1),""),"")</f>
        <v/>
      </c>
      <c r="L58" s="5" t="str" cm="1">
        <f t="array" ref="L58">IFERROR(IF($G58&gt;4,INDEX(Tableau1[Intervenant],SMALL(IF(Tableau1[Référence Forfait]='Suivi Forfait Epilation'!$D58,ROW(Tableau1[Référence Forfait]),9^9),5)-1),""),"")</f>
        <v/>
      </c>
      <c r="M58" s="48" t="str">
        <f t="shared" si="14"/>
        <v/>
      </c>
      <c r="N58" s="11" t="str">
        <f t="shared" si="15"/>
        <v/>
      </c>
      <c r="O58" s="11" t="str">
        <f t="shared" si="16"/>
        <v/>
      </c>
      <c r="P58" s="11" t="str">
        <f t="shared" si="17"/>
        <v/>
      </c>
    </row>
    <row r="59" spans="1:16" s="2" customFormat="1" ht="15" customHeight="1" x14ac:dyDescent="0.2">
      <c r="A59" s="46" t="str">
        <f>IF(COUNTBLANK('Achat Forfait Epilation'!A58)=1,"",'Achat Forfait Epilation'!A58)</f>
        <v/>
      </c>
      <c r="B59" s="45" t="str">
        <f>IF(COUNTBLANK('Achat Forfait Epilation'!B58)=1,"",'Achat Forfait Epilation'!B58)</f>
        <v/>
      </c>
      <c r="C59" s="9" t="str">
        <f>IF(COUNTBLANK('Achat Forfait Epilation'!C58)=1,"",'Achat Forfait Epilation'!C58)</f>
        <v/>
      </c>
      <c r="D59" s="107" t="str">
        <f>IF(COUNTBLANK('Achat Forfait Epilation'!E58)=1,"",'Achat Forfait Epilation'!E58)</f>
        <v/>
      </c>
      <c r="E59" s="108" t="str">
        <f>IF(COUNTBLANK('Achat Forfait Epilation'!O58)=1,"",'Achat Forfait Epilation'!O58)</f>
        <v/>
      </c>
      <c r="F59" s="10" t="str">
        <f>IFERROR(E59/'Achat Forfait Epilation'!R58,"")</f>
        <v/>
      </c>
      <c r="G59" s="41" t="str">
        <f>IF(COUNTBLANK('Achat Forfait Epilation'!Q58)=1,"",'Achat Forfait Epilation'!Q58)</f>
        <v/>
      </c>
      <c r="H59" s="12" t="str" cm="1">
        <f t="array" ref="H59">IFERROR(INDEX(Tableau1[Intervenant],SMALL(IF(Tableau1[Référence Forfait]='Suivi Forfait Epilation'!$D59,ROW(Tableau1[Référence Forfait]),9^9),1)-1),"")</f>
        <v/>
      </c>
      <c r="I59" s="50" t="str" cm="1">
        <f t="array" ref="I59">IFERROR(IF($G59&gt;1,INDEX(Tableau1[Intervenant],SMALL(IF(Tableau1[Référence Forfait]='Suivi Forfait Epilation'!$D59,ROW(Tableau1[Référence Forfait]),9^9),2)-1),""),"")</f>
        <v/>
      </c>
      <c r="J59" s="51" t="str" cm="1">
        <f t="array" ref="J59">IFERROR(IF($G59&gt;2,INDEX(Tableau1[Intervenant],SMALL(IF(Tableau1[Référence Forfait]='Suivi Forfait Epilation'!$D59,ROW(Tableau1[Référence Forfait]),9^9),3)-1),""),"")</f>
        <v/>
      </c>
      <c r="K59" s="51" t="str" cm="1">
        <f t="array" ref="K59">IFERROR(IF($G59&gt;3,INDEX(Tableau1[Intervenant],SMALL(IF(Tableau1[Référence Forfait]='Suivi Forfait Epilation'!$D59,ROW(Tableau1[Référence Forfait]),9^9),4)-1),""),"")</f>
        <v/>
      </c>
      <c r="L59" s="5" t="str" cm="1">
        <f t="array" ref="L59">IFERROR(IF($G59&gt;4,INDEX(Tableau1[Intervenant],SMALL(IF(Tableau1[Référence Forfait]='Suivi Forfait Epilation'!$D59,ROW(Tableau1[Référence Forfait]),9^9),5)-1),""),"")</f>
        <v/>
      </c>
      <c r="M59" s="48" t="str">
        <f t="shared" si="14"/>
        <v/>
      </c>
      <c r="N59" s="11" t="str">
        <f t="shared" si="15"/>
        <v/>
      </c>
      <c r="O59" s="11" t="str">
        <f t="shared" si="16"/>
        <v/>
      </c>
      <c r="P59" s="11" t="str">
        <f t="shared" si="17"/>
        <v/>
      </c>
    </row>
    <row r="60" spans="1:16" s="2" customFormat="1" ht="15" customHeight="1" x14ac:dyDescent="0.2">
      <c r="A60" s="46" t="str">
        <f>IF(COUNTBLANK('Achat Forfait Epilation'!A59)=1,"",'Achat Forfait Epilation'!A59)</f>
        <v/>
      </c>
      <c r="B60" s="45" t="str">
        <f>IF(COUNTBLANK('Achat Forfait Epilation'!B59)=1,"",'Achat Forfait Epilation'!B59)</f>
        <v/>
      </c>
      <c r="C60" s="9" t="str">
        <f>IF(COUNTBLANK('Achat Forfait Epilation'!C59)=1,"",'Achat Forfait Epilation'!C59)</f>
        <v/>
      </c>
      <c r="D60" s="107" t="str">
        <f>IF(COUNTBLANK('Achat Forfait Epilation'!E59)=1,"",'Achat Forfait Epilation'!E59)</f>
        <v/>
      </c>
      <c r="E60" s="108" t="str">
        <f>IF(COUNTBLANK('Achat Forfait Epilation'!O59)=1,"",'Achat Forfait Epilation'!O59)</f>
        <v/>
      </c>
      <c r="F60" s="10" t="str">
        <f>IFERROR(E60/'Achat Forfait Epilation'!R59,"")</f>
        <v/>
      </c>
      <c r="G60" s="41" t="str">
        <f>IF(COUNTBLANK('Achat Forfait Epilation'!Q59)=1,"",'Achat Forfait Epilation'!Q59)</f>
        <v/>
      </c>
      <c r="H60" s="12" t="str" cm="1">
        <f t="array" ref="H60">IFERROR(INDEX(Tableau1[Intervenant],SMALL(IF(Tableau1[Référence Forfait]='Suivi Forfait Epilation'!$D60,ROW(Tableau1[Référence Forfait]),9^9),1)-1),"")</f>
        <v/>
      </c>
      <c r="I60" s="50" t="str" cm="1">
        <f t="array" ref="I60">IFERROR(IF($G60&gt;1,INDEX(Tableau1[Intervenant],SMALL(IF(Tableau1[Référence Forfait]='Suivi Forfait Epilation'!$D60,ROW(Tableau1[Référence Forfait]),9^9),2)-1),""),"")</f>
        <v/>
      </c>
      <c r="J60" s="51" t="str" cm="1">
        <f t="array" ref="J60">IFERROR(IF($G60&gt;2,INDEX(Tableau1[Intervenant],SMALL(IF(Tableau1[Référence Forfait]='Suivi Forfait Epilation'!$D60,ROW(Tableau1[Référence Forfait]),9^9),3)-1),""),"")</f>
        <v/>
      </c>
      <c r="K60" s="51" t="str" cm="1">
        <f t="array" ref="K60">IFERROR(IF($G60&gt;3,INDEX(Tableau1[Intervenant],SMALL(IF(Tableau1[Référence Forfait]='Suivi Forfait Epilation'!$D60,ROW(Tableau1[Référence Forfait]),9^9),4)-1),""),"")</f>
        <v/>
      </c>
      <c r="L60" s="5" t="str" cm="1">
        <f t="array" ref="L60">IFERROR(IF($G60&gt;4,INDEX(Tableau1[Intervenant],SMALL(IF(Tableau1[Référence Forfait]='Suivi Forfait Epilation'!$D60,ROW(Tableau1[Référence Forfait]),9^9),5)-1),""),"")</f>
        <v/>
      </c>
      <c r="M60" s="48" t="str">
        <f t="shared" si="14"/>
        <v/>
      </c>
      <c r="N60" s="11" t="str">
        <f t="shared" si="15"/>
        <v/>
      </c>
      <c r="O60" s="11" t="str">
        <f t="shared" si="16"/>
        <v/>
      </c>
      <c r="P60" s="11" t="str">
        <f t="shared" si="17"/>
        <v/>
      </c>
    </row>
    <row r="61" spans="1:16" s="2" customFormat="1" ht="15" customHeight="1" x14ac:dyDescent="0.2">
      <c r="A61" s="46" t="str">
        <f>IF(COUNTBLANK('Achat Forfait Epilation'!A60)=1,"",'Achat Forfait Epilation'!A60)</f>
        <v/>
      </c>
      <c r="B61" s="45" t="str">
        <f>IF(COUNTBLANK('Achat Forfait Epilation'!B60)=1,"",'Achat Forfait Epilation'!B60)</f>
        <v/>
      </c>
      <c r="C61" s="9" t="str">
        <f>IF(COUNTBLANK('Achat Forfait Epilation'!C60)=1,"",'Achat Forfait Epilation'!C60)</f>
        <v/>
      </c>
      <c r="D61" s="107" t="str">
        <f>IF(COUNTBLANK('Achat Forfait Epilation'!E60)=1,"",'Achat Forfait Epilation'!E60)</f>
        <v/>
      </c>
      <c r="E61" s="108" t="str">
        <f>IF(COUNTBLANK('Achat Forfait Epilation'!O60)=1,"",'Achat Forfait Epilation'!O60)</f>
        <v/>
      </c>
      <c r="F61" s="10" t="str">
        <f>IFERROR(E61/'Achat Forfait Epilation'!R60,"")</f>
        <v/>
      </c>
      <c r="G61" s="41" t="str">
        <f>IF(COUNTBLANK('Achat Forfait Epilation'!Q60)=1,"",'Achat Forfait Epilation'!Q60)</f>
        <v/>
      </c>
      <c r="H61" s="12" t="str" cm="1">
        <f t="array" ref="H61">IFERROR(INDEX(Tableau1[Intervenant],SMALL(IF(Tableau1[Référence Forfait]='Suivi Forfait Epilation'!$D61,ROW(Tableau1[Référence Forfait]),9^9),1)-1),"")</f>
        <v/>
      </c>
      <c r="I61" s="50" t="str" cm="1">
        <f t="array" ref="I61">IFERROR(IF($G61&gt;1,INDEX(Tableau1[Intervenant],SMALL(IF(Tableau1[Référence Forfait]='Suivi Forfait Epilation'!$D61,ROW(Tableau1[Référence Forfait]),9^9),2)-1),""),"")</f>
        <v/>
      </c>
      <c r="J61" s="51" t="str" cm="1">
        <f t="array" ref="J61">IFERROR(IF($G61&gt;2,INDEX(Tableau1[Intervenant],SMALL(IF(Tableau1[Référence Forfait]='Suivi Forfait Epilation'!$D61,ROW(Tableau1[Référence Forfait]),9^9),3)-1),""),"")</f>
        <v/>
      </c>
      <c r="K61" s="51" t="str" cm="1">
        <f t="array" ref="K61">IFERROR(IF($G61&gt;3,INDEX(Tableau1[Intervenant],SMALL(IF(Tableau1[Référence Forfait]='Suivi Forfait Epilation'!$D61,ROW(Tableau1[Référence Forfait]),9^9),4)-1),""),"")</f>
        <v/>
      </c>
      <c r="L61" s="5" t="str" cm="1">
        <f t="array" ref="L61">IFERROR(IF($G61&gt;4,INDEX(Tableau1[Intervenant],SMALL(IF(Tableau1[Référence Forfait]='Suivi Forfait Epilation'!$D61,ROW(Tableau1[Référence Forfait]),9^9),5)-1),""),"")</f>
        <v/>
      </c>
      <c r="M61" s="48" t="str">
        <f t="shared" si="14"/>
        <v/>
      </c>
      <c r="N61" s="11" t="str">
        <f t="shared" si="15"/>
        <v/>
      </c>
      <c r="O61" s="11" t="str">
        <f t="shared" si="16"/>
        <v/>
      </c>
      <c r="P61" s="11" t="str">
        <f t="shared" si="17"/>
        <v/>
      </c>
    </row>
    <row r="62" spans="1:16" s="2" customFormat="1" ht="15" customHeight="1" x14ac:dyDescent="0.2">
      <c r="A62" s="46" t="str">
        <f>IF(COUNTBLANK('Achat Forfait Epilation'!A61)=1,"",'Achat Forfait Epilation'!A61)</f>
        <v/>
      </c>
      <c r="B62" s="45" t="str">
        <f>IF(COUNTBLANK('Achat Forfait Epilation'!B61)=1,"",'Achat Forfait Epilation'!B61)</f>
        <v/>
      </c>
      <c r="C62" s="9" t="str">
        <f>IF(COUNTBLANK('Achat Forfait Epilation'!C61)=1,"",'Achat Forfait Epilation'!C61)</f>
        <v/>
      </c>
      <c r="D62" s="107" t="str">
        <f>IF(COUNTBLANK('Achat Forfait Epilation'!E61)=1,"",'Achat Forfait Epilation'!E61)</f>
        <v/>
      </c>
      <c r="E62" s="108" t="str">
        <f>IF(COUNTBLANK('Achat Forfait Epilation'!O61)=1,"",'Achat Forfait Epilation'!O61)</f>
        <v/>
      </c>
      <c r="F62" s="10" t="str">
        <f>IFERROR(E62/'Achat Forfait Epilation'!R61,"")</f>
        <v/>
      </c>
      <c r="G62" s="41" t="str">
        <f>IF(COUNTBLANK('Achat Forfait Epilation'!Q61)=1,"",'Achat Forfait Epilation'!Q61)</f>
        <v/>
      </c>
      <c r="H62" s="12" t="str" cm="1">
        <f t="array" ref="H62">IFERROR(INDEX(Tableau1[Intervenant],SMALL(IF(Tableau1[Référence Forfait]='Suivi Forfait Epilation'!$D62,ROW(Tableau1[Référence Forfait]),9^9),1)-1),"")</f>
        <v/>
      </c>
      <c r="I62" s="50" t="str" cm="1">
        <f t="array" ref="I62">IFERROR(IF($G62&gt;1,INDEX(Tableau1[Intervenant],SMALL(IF(Tableau1[Référence Forfait]='Suivi Forfait Epilation'!$D62,ROW(Tableau1[Référence Forfait]),9^9),2)-1),""),"")</f>
        <v/>
      </c>
      <c r="J62" s="51" t="str" cm="1">
        <f t="array" ref="J62">IFERROR(IF($G62&gt;2,INDEX(Tableau1[Intervenant],SMALL(IF(Tableau1[Référence Forfait]='Suivi Forfait Epilation'!$D62,ROW(Tableau1[Référence Forfait]),9^9),3)-1),""),"")</f>
        <v/>
      </c>
      <c r="K62" s="51" t="str" cm="1">
        <f t="array" ref="K62">IFERROR(IF($G62&gt;3,INDEX(Tableau1[Intervenant],SMALL(IF(Tableau1[Référence Forfait]='Suivi Forfait Epilation'!$D62,ROW(Tableau1[Référence Forfait]),9^9),4)-1),""),"")</f>
        <v/>
      </c>
      <c r="L62" s="5" t="str" cm="1">
        <f t="array" ref="L62">IFERROR(IF($G62&gt;4,INDEX(Tableau1[Intervenant],SMALL(IF(Tableau1[Référence Forfait]='Suivi Forfait Epilation'!$D62,ROW(Tableau1[Référence Forfait]),9^9),5)-1),""),"")</f>
        <v/>
      </c>
      <c r="M62" s="48" t="str">
        <f t="shared" si="14"/>
        <v/>
      </c>
      <c r="N62" s="11" t="str">
        <f t="shared" si="15"/>
        <v/>
      </c>
      <c r="O62" s="11" t="str">
        <f t="shared" si="16"/>
        <v/>
      </c>
      <c r="P62" s="11" t="str">
        <f t="shared" si="17"/>
        <v/>
      </c>
    </row>
    <row r="63" spans="1:16" s="2" customFormat="1" ht="15" customHeight="1" x14ac:dyDescent="0.2">
      <c r="A63" s="46" t="str">
        <f>IF(COUNTBLANK('Achat Forfait Epilation'!A62)=1,"",'Achat Forfait Epilation'!A62)</f>
        <v/>
      </c>
      <c r="B63" s="45" t="str">
        <f>IF(COUNTBLANK('Achat Forfait Epilation'!B62)=1,"",'Achat Forfait Epilation'!B62)</f>
        <v/>
      </c>
      <c r="C63" s="9" t="str">
        <f>IF(COUNTBLANK('Achat Forfait Epilation'!C62)=1,"",'Achat Forfait Epilation'!C62)</f>
        <v/>
      </c>
      <c r="D63" s="107" t="str">
        <f>IF(COUNTBLANK('Achat Forfait Epilation'!E62)=1,"",'Achat Forfait Epilation'!E62)</f>
        <v/>
      </c>
      <c r="E63" s="108" t="str">
        <f>IF(COUNTBLANK('Achat Forfait Epilation'!O62)=1,"",'Achat Forfait Epilation'!O62)</f>
        <v/>
      </c>
      <c r="F63" s="10" t="str">
        <f>IFERROR(E63/'Achat Forfait Epilation'!R62,"")</f>
        <v/>
      </c>
      <c r="G63" s="41" t="str">
        <f>IF(COUNTBLANK('Achat Forfait Epilation'!Q62)=1,"",'Achat Forfait Epilation'!Q62)</f>
        <v/>
      </c>
      <c r="H63" s="12" t="str" cm="1">
        <f t="array" ref="H63">IFERROR(INDEX(Tableau1[Intervenant],SMALL(IF(Tableau1[Référence Forfait]='Suivi Forfait Epilation'!$D63,ROW(Tableau1[Référence Forfait]),9^9),1)-1),"")</f>
        <v/>
      </c>
      <c r="I63" s="50" t="str" cm="1">
        <f t="array" ref="I63">IFERROR(IF($G63&gt;1,INDEX(Tableau1[Intervenant],SMALL(IF(Tableau1[Référence Forfait]='Suivi Forfait Epilation'!$D63,ROW(Tableau1[Référence Forfait]),9^9),2)-1),""),"")</f>
        <v/>
      </c>
      <c r="J63" s="51" t="str" cm="1">
        <f t="array" ref="J63">IFERROR(IF($G63&gt;2,INDEX(Tableau1[Intervenant],SMALL(IF(Tableau1[Référence Forfait]='Suivi Forfait Epilation'!$D63,ROW(Tableau1[Référence Forfait]),9^9),3)-1),""),"")</f>
        <v/>
      </c>
      <c r="K63" s="51" t="str" cm="1">
        <f t="array" ref="K63">IFERROR(IF($G63&gt;3,INDEX(Tableau1[Intervenant],SMALL(IF(Tableau1[Référence Forfait]='Suivi Forfait Epilation'!$D63,ROW(Tableau1[Référence Forfait]),9^9),4)-1),""),"")</f>
        <v/>
      </c>
      <c r="L63" s="5" t="str" cm="1">
        <f t="array" ref="L63">IFERROR(IF($G63&gt;4,INDEX(Tableau1[Intervenant],SMALL(IF(Tableau1[Référence Forfait]='Suivi Forfait Epilation'!$D63,ROW(Tableau1[Référence Forfait]),9^9),5)-1),""),"")</f>
        <v/>
      </c>
      <c r="M63" s="48" t="str">
        <f t="shared" si="14"/>
        <v/>
      </c>
      <c r="N63" s="11" t="str">
        <f t="shared" si="15"/>
        <v/>
      </c>
      <c r="O63" s="11" t="str">
        <f t="shared" si="16"/>
        <v/>
      </c>
      <c r="P63" s="11" t="str">
        <f t="shared" si="17"/>
        <v/>
      </c>
    </row>
    <row r="64" spans="1:16" s="2" customFormat="1" ht="15" customHeight="1" x14ac:dyDescent="0.2">
      <c r="A64" s="46" t="str">
        <f>IF(COUNTBLANK('Achat Forfait Epilation'!A63)=1,"",'Achat Forfait Epilation'!A63)</f>
        <v/>
      </c>
      <c r="B64" s="45" t="str">
        <f>IF(COUNTBLANK('Achat Forfait Epilation'!B63)=1,"",'Achat Forfait Epilation'!B63)</f>
        <v/>
      </c>
      <c r="C64" s="9" t="str">
        <f>IF(COUNTBLANK('Achat Forfait Epilation'!C63)=1,"",'Achat Forfait Epilation'!C63)</f>
        <v/>
      </c>
      <c r="D64" s="107" t="str">
        <f>IF(COUNTBLANK('Achat Forfait Epilation'!E63)=1,"",'Achat Forfait Epilation'!E63)</f>
        <v/>
      </c>
      <c r="E64" s="108" t="str">
        <f>IF(COUNTBLANK('Achat Forfait Epilation'!O63)=1,"",'Achat Forfait Epilation'!O63)</f>
        <v/>
      </c>
      <c r="F64" s="10" t="str">
        <f>IFERROR(E64/'Achat Forfait Epilation'!R63,"")</f>
        <v/>
      </c>
      <c r="G64" s="41" t="str">
        <f>IF(COUNTBLANK('Achat Forfait Epilation'!Q63)=1,"",'Achat Forfait Epilation'!Q63)</f>
        <v/>
      </c>
      <c r="H64" s="12" t="str" cm="1">
        <f t="array" ref="H64">IFERROR(INDEX(Tableau1[Intervenant],SMALL(IF(Tableau1[Référence Forfait]='Suivi Forfait Epilation'!$D64,ROW(Tableau1[Référence Forfait]),9^9),1)-1),"")</f>
        <v/>
      </c>
      <c r="I64" s="50" t="str" cm="1">
        <f t="array" ref="I64">IFERROR(IF($G64&gt;1,INDEX(Tableau1[Intervenant],SMALL(IF(Tableau1[Référence Forfait]='Suivi Forfait Epilation'!$D64,ROW(Tableau1[Référence Forfait]),9^9),2)-1),""),"")</f>
        <v/>
      </c>
      <c r="J64" s="51" t="str" cm="1">
        <f t="array" ref="J64">IFERROR(IF($G64&gt;2,INDEX(Tableau1[Intervenant],SMALL(IF(Tableau1[Référence Forfait]='Suivi Forfait Epilation'!$D64,ROW(Tableau1[Référence Forfait]),9^9),3)-1),""),"")</f>
        <v/>
      </c>
      <c r="K64" s="51" t="str" cm="1">
        <f t="array" ref="K64">IFERROR(IF($G64&gt;3,INDEX(Tableau1[Intervenant],SMALL(IF(Tableau1[Référence Forfait]='Suivi Forfait Epilation'!$D64,ROW(Tableau1[Référence Forfait]),9^9),4)-1),""),"")</f>
        <v/>
      </c>
      <c r="L64" s="5" t="str" cm="1">
        <f t="array" ref="L64">IFERROR(IF($G64&gt;4,INDEX(Tableau1[Intervenant],SMALL(IF(Tableau1[Référence Forfait]='Suivi Forfait Epilation'!$D64,ROW(Tableau1[Référence Forfait]),9^9),5)-1),""),"")</f>
        <v/>
      </c>
      <c r="M64" s="48" t="str">
        <f t="shared" si="14"/>
        <v/>
      </c>
      <c r="N64" s="11" t="str">
        <f t="shared" si="15"/>
        <v/>
      </c>
      <c r="O64" s="11" t="str">
        <f t="shared" si="16"/>
        <v/>
      </c>
      <c r="P64" s="11" t="str">
        <f t="shared" si="17"/>
        <v/>
      </c>
    </row>
    <row r="65" spans="1:16" s="2" customFormat="1" ht="15" customHeight="1" x14ac:dyDescent="0.2">
      <c r="A65" s="46" t="str">
        <f>IF(COUNTBLANK('Achat Forfait Epilation'!A64)=1,"",'Achat Forfait Epilation'!A64)</f>
        <v/>
      </c>
      <c r="B65" s="45" t="str">
        <f>IF(COUNTBLANK('Achat Forfait Epilation'!B64)=1,"",'Achat Forfait Epilation'!B64)</f>
        <v/>
      </c>
      <c r="C65" s="9" t="str">
        <f>IF(COUNTBLANK('Achat Forfait Epilation'!C64)=1,"",'Achat Forfait Epilation'!C64)</f>
        <v/>
      </c>
      <c r="D65" s="107" t="str">
        <f>IF(COUNTBLANK('Achat Forfait Epilation'!E64)=1,"",'Achat Forfait Epilation'!E64)</f>
        <v/>
      </c>
      <c r="E65" s="108" t="str">
        <f>IF(COUNTBLANK('Achat Forfait Epilation'!O64)=1,"",'Achat Forfait Epilation'!O64)</f>
        <v/>
      </c>
      <c r="F65" s="10" t="str">
        <f>IFERROR(E65/'Achat Forfait Epilation'!R64,"")</f>
        <v/>
      </c>
      <c r="G65" s="41" t="str">
        <f>IF(COUNTBLANK('Achat Forfait Epilation'!Q64)=1,"",'Achat Forfait Epilation'!Q64)</f>
        <v/>
      </c>
      <c r="H65" s="12" t="str" cm="1">
        <f t="array" ref="H65">IFERROR(INDEX(Tableau1[Intervenant],SMALL(IF(Tableau1[Référence Forfait]='Suivi Forfait Epilation'!$D65,ROW(Tableau1[Référence Forfait]),9^9),1)-1),"")</f>
        <v/>
      </c>
      <c r="I65" s="50" t="str" cm="1">
        <f t="array" ref="I65">IFERROR(IF($G65&gt;1,INDEX(Tableau1[Intervenant],SMALL(IF(Tableau1[Référence Forfait]='Suivi Forfait Epilation'!$D65,ROW(Tableau1[Référence Forfait]),9^9),2)-1),""),"")</f>
        <v/>
      </c>
      <c r="J65" s="51" t="str" cm="1">
        <f t="array" ref="J65">IFERROR(IF($G65&gt;2,INDEX(Tableau1[Intervenant],SMALL(IF(Tableau1[Référence Forfait]='Suivi Forfait Epilation'!$D65,ROW(Tableau1[Référence Forfait]),9^9),3)-1),""),"")</f>
        <v/>
      </c>
      <c r="K65" s="51" t="str" cm="1">
        <f t="array" ref="K65">IFERROR(IF($G65&gt;3,INDEX(Tableau1[Intervenant],SMALL(IF(Tableau1[Référence Forfait]='Suivi Forfait Epilation'!$D65,ROW(Tableau1[Référence Forfait]),9^9),4)-1),""),"")</f>
        <v/>
      </c>
      <c r="L65" s="5" t="str" cm="1">
        <f t="array" ref="L65">IFERROR(IF($G65&gt;4,INDEX(Tableau1[Intervenant],SMALL(IF(Tableau1[Référence Forfait]='Suivi Forfait Epilation'!$D65,ROW(Tableau1[Référence Forfait]),9^9),5)-1),""),"")</f>
        <v/>
      </c>
      <c r="M65" s="48" t="str">
        <f t="shared" si="14"/>
        <v/>
      </c>
      <c r="N65" s="11" t="str">
        <f t="shared" si="15"/>
        <v/>
      </c>
      <c r="O65" s="11" t="str">
        <f t="shared" si="16"/>
        <v/>
      </c>
      <c r="P65" s="11" t="str">
        <f t="shared" si="17"/>
        <v/>
      </c>
    </row>
    <row r="66" spans="1:16" s="2" customFormat="1" ht="15" customHeight="1" x14ac:dyDescent="0.2">
      <c r="A66" s="46" t="str">
        <f>IF(COUNTBLANK('Achat Forfait Epilation'!A65)=1,"",'Achat Forfait Epilation'!A65)</f>
        <v/>
      </c>
      <c r="B66" s="45" t="str">
        <f>IF(COUNTBLANK('Achat Forfait Epilation'!B65)=1,"",'Achat Forfait Epilation'!B65)</f>
        <v/>
      </c>
      <c r="C66" s="9" t="str">
        <f>IF(COUNTBLANK('Achat Forfait Epilation'!C65)=1,"",'Achat Forfait Epilation'!C65)</f>
        <v/>
      </c>
      <c r="D66" s="107" t="str">
        <f>IF(COUNTBLANK('Achat Forfait Epilation'!E65)=1,"",'Achat Forfait Epilation'!E65)</f>
        <v/>
      </c>
      <c r="E66" s="108" t="str">
        <f>IF(COUNTBLANK('Achat Forfait Epilation'!O65)=1,"",'Achat Forfait Epilation'!O65)</f>
        <v/>
      </c>
      <c r="F66" s="10" t="str">
        <f>IFERROR(E66/'Achat Forfait Epilation'!R65,"")</f>
        <v/>
      </c>
      <c r="G66" s="41" t="str">
        <f>IF(COUNTBLANK('Achat Forfait Epilation'!Q65)=1,"",'Achat Forfait Epilation'!Q65)</f>
        <v/>
      </c>
      <c r="H66" s="12" t="str" cm="1">
        <f t="array" ref="H66">IFERROR(INDEX(Tableau1[Intervenant],SMALL(IF(Tableau1[Référence Forfait]='Suivi Forfait Epilation'!$D66,ROW(Tableau1[Référence Forfait]),9^9),1)-1),"")</f>
        <v/>
      </c>
      <c r="I66" s="50" t="str" cm="1">
        <f t="array" ref="I66">IFERROR(IF($G66&gt;1,INDEX(Tableau1[Intervenant],SMALL(IF(Tableau1[Référence Forfait]='Suivi Forfait Epilation'!$D66,ROW(Tableau1[Référence Forfait]),9^9),2)-1),""),"")</f>
        <v/>
      </c>
      <c r="J66" s="51" t="str" cm="1">
        <f t="array" ref="J66">IFERROR(IF($G66&gt;2,INDEX(Tableau1[Intervenant],SMALL(IF(Tableau1[Référence Forfait]='Suivi Forfait Epilation'!$D66,ROW(Tableau1[Référence Forfait]),9^9),3)-1),""),"")</f>
        <v/>
      </c>
      <c r="K66" s="51" t="str" cm="1">
        <f t="array" ref="K66">IFERROR(IF($G66&gt;3,INDEX(Tableau1[Intervenant],SMALL(IF(Tableau1[Référence Forfait]='Suivi Forfait Epilation'!$D66,ROW(Tableau1[Référence Forfait]),9^9),4)-1),""),"")</f>
        <v/>
      </c>
      <c r="L66" s="5" t="str" cm="1">
        <f t="array" ref="L66">IFERROR(IF($G66&gt;4,INDEX(Tableau1[Intervenant],SMALL(IF(Tableau1[Référence Forfait]='Suivi Forfait Epilation'!$D66,ROW(Tableau1[Référence Forfait]),9^9),5)-1),""),"")</f>
        <v/>
      </c>
      <c r="M66" s="48" t="str">
        <f t="shared" si="14"/>
        <v/>
      </c>
      <c r="N66" s="11" t="str">
        <f t="shared" si="15"/>
        <v/>
      </c>
      <c r="O66" s="11" t="str">
        <f t="shared" si="16"/>
        <v/>
      </c>
      <c r="P66" s="11" t="str">
        <f t="shared" si="17"/>
        <v/>
      </c>
    </row>
    <row r="67" spans="1:16" s="2" customFormat="1" ht="15" customHeight="1" x14ac:dyDescent="0.2">
      <c r="A67" s="7"/>
      <c r="E67" s="7"/>
      <c r="F67" s="7"/>
      <c r="G67" s="44"/>
    </row>
    <row r="68" spans="1:16" s="2" customFormat="1" ht="15" customHeight="1" x14ac:dyDescent="0.2">
      <c r="A68" s="7"/>
      <c r="E68" s="7"/>
      <c r="F68" s="7"/>
      <c r="G68" s="44"/>
    </row>
    <row r="69" spans="1:16" s="2" customFormat="1" ht="15" customHeight="1" x14ac:dyDescent="0.2">
      <c r="A69" s="7"/>
      <c r="E69" s="7"/>
      <c r="F69" s="7"/>
      <c r="G69" s="44"/>
    </row>
    <row r="70" spans="1:16" s="2" customFormat="1" ht="15" customHeight="1" x14ac:dyDescent="0.2">
      <c r="A70" s="7"/>
      <c r="E70" s="7"/>
      <c r="F70" s="7"/>
      <c r="G70" s="44"/>
    </row>
    <row r="71" spans="1:16" s="2" customFormat="1" ht="15" customHeight="1" x14ac:dyDescent="0.2">
      <c r="A71" s="7"/>
      <c r="E71" s="7"/>
      <c r="F71" s="7"/>
      <c r="G71" s="44"/>
    </row>
    <row r="72" spans="1:16" s="2" customFormat="1" ht="15" customHeight="1" x14ac:dyDescent="0.2">
      <c r="A72" s="7"/>
      <c r="E72" s="7"/>
      <c r="F72" s="7"/>
      <c r="G72" s="44"/>
    </row>
    <row r="73" spans="1:16" s="2" customFormat="1" ht="15" customHeight="1" x14ac:dyDescent="0.2">
      <c r="A73" s="7"/>
      <c r="E73" s="7"/>
      <c r="F73" s="7"/>
      <c r="G73" s="44"/>
    </row>
    <row r="74" spans="1:16" s="2" customFormat="1" ht="15" customHeight="1" x14ac:dyDescent="0.2">
      <c r="A74" s="7"/>
      <c r="E74" s="7"/>
      <c r="F74" s="7"/>
      <c r="G74" s="44"/>
    </row>
    <row r="75" spans="1:16" s="2" customFormat="1" ht="15" customHeight="1" x14ac:dyDescent="0.2">
      <c r="A75" s="7"/>
      <c r="E75" s="7"/>
      <c r="F75" s="7"/>
      <c r="G75" s="44"/>
    </row>
    <row r="76" spans="1:16" s="2" customFormat="1" ht="15" customHeight="1" x14ac:dyDescent="0.2">
      <c r="A76" s="7"/>
      <c r="E76" s="7"/>
      <c r="F76" s="7"/>
      <c r="G76" s="44"/>
    </row>
    <row r="77" spans="1:16" s="2" customFormat="1" ht="15" customHeight="1" x14ac:dyDescent="0.2">
      <c r="A77" s="7"/>
      <c r="E77" s="7"/>
      <c r="F77" s="7"/>
      <c r="G77" s="44"/>
    </row>
    <row r="78" spans="1:16" s="2" customFormat="1" ht="15" customHeight="1" x14ac:dyDescent="0.2">
      <c r="A78" s="7"/>
      <c r="E78" s="7"/>
      <c r="F78" s="7"/>
      <c r="G78" s="44"/>
    </row>
    <row r="79" spans="1:16" s="2" customFormat="1" ht="15" customHeight="1" x14ac:dyDescent="0.2">
      <c r="A79" s="7"/>
      <c r="E79" s="7"/>
      <c r="F79" s="7"/>
      <c r="G79" s="44"/>
    </row>
    <row r="80" spans="1:16" s="2" customFormat="1" ht="15" customHeight="1" x14ac:dyDescent="0.2">
      <c r="A80" s="7"/>
      <c r="E80" s="7"/>
      <c r="F80" s="7"/>
      <c r="G80" s="44"/>
    </row>
    <row r="81" spans="1:7" s="2" customFormat="1" ht="15" customHeight="1" x14ac:dyDescent="0.2">
      <c r="A81" s="7"/>
      <c r="E81" s="7"/>
      <c r="F81" s="7"/>
      <c r="G81" s="44"/>
    </row>
    <row r="82" spans="1:7" s="2" customFormat="1" ht="15" customHeight="1" x14ac:dyDescent="0.2">
      <c r="A82" s="7"/>
      <c r="E82" s="7"/>
      <c r="F82" s="7"/>
      <c r="G82" s="44"/>
    </row>
    <row r="83" spans="1:7" s="2" customFormat="1" ht="15" customHeight="1" x14ac:dyDescent="0.2">
      <c r="A83" s="7"/>
      <c r="E83" s="7"/>
      <c r="F83" s="7"/>
      <c r="G83" s="44"/>
    </row>
    <row r="84" spans="1:7" s="2" customFormat="1" ht="15" customHeight="1" x14ac:dyDescent="0.2">
      <c r="A84" s="7"/>
      <c r="E84" s="7"/>
      <c r="F84" s="7"/>
      <c r="G84" s="44"/>
    </row>
    <row r="85" spans="1:7" s="2" customFormat="1" ht="15" customHeight="1" x14ac:dyDescent="0.2">
      <c r="A85" s="7"/>
      <c r="E85" s="7"/>
      <c r="F85" s="7"/>
      <c r="G85" s="44"/>
    </row>
    <row r="86" spans="1:7" s="2" customFormat="1" ht="15" customHeight="1" x14ac:dyDescent="0.2">
      <c r="A86" s="7"/>
      <c r="E86" s="7"/>
      <c r="F86" s="7"/>
      <c r="G86" s="44"/>
    </row>
    <row r="87" spans="1:7" s="2" customFormat="1" ht="15" customHeight="1" x14ac:dyDescent="0.2">
      <c r="A87" s="7"/>
      <c r="E87" s="7"/>
      <c r="F87" s="7"/>
      <c r="G87" s="44"/>
    </row>
    <row r="88" spans="1:7" s="2" customFormat="1" ht="15" customHeight="1" x14ac:dyDescent="0.2">
      <c r="A88" s="7"/>
      <c r="E88" s="7"/>
      <c r="F88" s="7"/>
      <c r="G88" s="44"/>
    </row>
    <row r="89" spans="1:7" s="2" customFormat="1" ht="15" customHeight="1" x14ac:dyDescent="0.2">
      <c r="A89" s="7"/>
      <c r="E89" s="7"/>
      <c r="F89" s="7"/>
      <c r="G89" s="44"/>
    </row>
    <row r="90" spans="1:7" s="2" customFormat="1" ht="15" customHeight="1" x14ac:dyDescent="0.2">
      <c r="A90" s="7"/>
      <c r="E90" s="7"/>
      <c r="F90" s="7"/>
      <c r="G90" s="44"/>
    </row>
    <row r="91" spans="1:7" s="2" customFormat="1" ht="15" customHeight="1" x14ac:dyDescent="0.2">
      <c r="A91" s="7"/>
      <c r="E91" s="7"/>
      <c r="F91" s="7"/>
      <c r="G91" s="44"/>
    </row>
    <row r="92" spans="1:7" s="2" customFormat="1" ht="15" customHeight="1" x14ac:dyDescent="0.2">
      <c r="A92" s="7"/>
      <c r="E92" s="7"/>
      <c r="F92" s="7"/>
      <c r="G92" s="44"/>
    </row>
    <row r="93" spans="1:7" s="2" customFormat="1" ht="15" customHeight="1" x14ac:dyDescent="0.2">
      <c r="A93" s="7"/>
      <c r="E93" s="7"/>
      <c r="F93" s="7"/>
      <c r="G93" s="44"/>
    </row>
    <row r="94" spans="1:7" s="2" customFormat="1" ht="15" customHeight="1" x14ac:dyDescent="0.2">
      <c r="A94" s="7"/>
      <c r="E94" s="7"/>
      <c r="F94" s="7"/>
      <c r="G94" s="44"/>
    </row>
    <row r="95" spans="1:7" s="2" customFormat="1" ht="15" customHeight="1" x14ac:dyDescent="0.2">
      <c r="A95" s="7"/>
      <c r="E95" s="7"/>
      <c r="F95" s="7"/>
      <c r="G95" s="44"/>
    </row>
    <row r="96" spans="1:7" s="2" customFormat="1" ht="15" customHeight="1" x14ac:dyDescent="0.2">
      <c r="A96" s="7"/>
      <c r="E96" s="7"/>
      <c r="F96" s="7"/>
      <c r="G96" s="44"/>
    </row>
    <row r="97" spans="1:7" s="2" customFormat="1" ht="15" customHeight="1" x14ac:dyDescent="0.2">
      <c r="A97" s="7"/>
      <c r="E97" s="7"/>
      <c r="F97" s="7"/>
      <c r="G97" s="44"/>
    </row>
    <row r="98" spans="1:7" s="2" customFormat="1" ht="15" customHeight="1" x14ac:dyDescent="0.2">
      <c r="A98" s="7"/>
      <c r="E98" s="7"/>
      <c r="F98" s="7"/>
      <c r="G98" s="44"/>
    </row>
    <row r="99" spans="1:7" s="2" customFormat="1" ht="15" customHeight="1" x14ac:dyDescent="0.2">
      <c r="A99" s="7"/>
      <c r="E99" s="7"/>
      <c r="F99" s="7"/>
      <c r="G99" s="44"/>
    </row>
    <row r="100" spans="1:7" s="2" customFormat="1" ht="15" customHeight="1" x14ac:dyDescent="0.2">
      <c r="A100" s="7"/>
      <c r="E100" s="7"/>
      <c r="F100" s="7"/>
      <c r="G100" s="44"/>
    </row>
    <row r="101" spans="1:7" s="2" customFormat="1" ht="15" customHeight="1" x14ac:dyDescent="0.2">
      <c r="A101" s="7"/>
      <c r="E101" s="7"/>
      <c r="F101" s="7"/>
      <c r="G101" s="44"/>
    </row>
    <row r="102" spans="1:7" s="2" customFormat="1" ht="15" customHeight="1" x14ac:dyDescent="0.2">
      <c r="A102" s="7"/>
      <c r="E102" s="7"/>
      <c r="F102" s="7"/>
      <c r="G102" s="44"/>
    </row>
    <row r="103" spans="1:7" s="2" customFormat="1" ht="15" customHeight="1" x14ac:dyDescent="0.2">
      <c r="A103" s="7"/>
      <c r="E103" s="7"/>
      <c r="F103" s="7"/>
      <c r="G103" s="44"/>
    </row>
    <row r="104" spans="1:7" s="2" customFormat="1" ht="15" customHeight="1" x14ac:dyDescent="0.2">
      <c r="A104" s="7"/>
      <c r="E104" s="7"/>
      <c r="F104" s="7"/>
      <c r="G104" s="44"/>
    </row>
    <row r="105" spans="1:7" s="2" customFormat="1" ht="15" customHeight="1" x14ac:dyDescent="0.2">
      <c r="A105" s="7"/>
      <c r="E105" s="7"/>
      <c r="F105" s="7"/>
      <c r="G105" s="44"/>
    </row>
    <row r="106" spans="1:7" s="2" customFormat="1" ht="15" customHeight="1" x14ac:dyDescent="0.2">
      <c r="A106" s="7"/>
      <c r="E106" s="7"/>
      <c r="F106" s="7"/>
      <c r="G106" s="44"/>
    </row>
    <row r="107" spans="1:7" s="2" customFormat="1" ht="15" customHeight="1" x14ac:dyDescent="0.2">
      <c r="A107" s="7"/>
      <c r="E107" s="7"/>
      <c r="F107" s="7"/>
      <c r="G107" s="44"/>
    </row>
    <row r="108" spans="1:7" s="2" customFormat="1" ht="15" customHeight="1" x14ac:dyDescent="0.2">
      <c r="A108" s="7"/>
      <c r="E108" s="7"/>
      <c r="F108" s="7"/>
      <c r="G108" s="44"/>
    </row>
    <row r="109" spans="1:7" s="2" customFormat="1" ht="15" customHeight="1" x14ac:dyDescent="0.2">
      <c r="A109" s="7"/>
      <c r="E109" s="7"/>
      <c r="F109" s="7"/>
      <c r="G109" s="44"/>
    </row>
    <row r="110" spans="1:7" s="2" customFormat="1" ht="15" customHeight="1" x14ac:dyDescent="0.2">
      <c r="A110" s="7"/>
      <c r="E110" s="7"/>
      <c r="F110" s="7"/>
      <c r="G110" s="44"/>
    </row>
    <row r="111" spans="1:7" s="2" customFormat="1" ht="15" customHeight="1" x14ac:dyDescent="0.2">
      <c r="A111" s="7"/>
      <c r="E111" s="7"/>
      <c r="F111" s="7"/>
      <c r="G111" s="44"/>
    </row>
    <row r="112" spans="1:7" s="2" customFormat="1" ht="15" customHeight="1" x14ac:dyDescent="0.2">
      <c r="A112" s="7"/>
      <c r="E112" s="7"/>
      <c r="F112" s="7"/>
      <c r="G112" s="44"/>
    </row>
    <row r="113" spans="1:7" s="2" customFormat="1" ht="15" customHeight="1" x14ac:dyDescent="0.2">
      <c r="A113" s="7"/>
      <c r="E113" s="7"/>
      <c r="F113" s="7"/>
      <c r="G113" s="44"/>
    </row>
    <row r="114" spans="1:7" s="2" customFormat="1" ht="15" customHeight="1" x14ac:dyDescent="0.2">
      <c r="A114" s="7"/>
      <c r="E114" s="7"/>
      <c r="F114" s="7"/>
      <c r="G114" s="44"/>
    </row>
    <row r="115" spans="1:7" s="2" customFormat="1" ht="15" customHeight="1" x14ac:dyDescent="0.2">
      <c r="A115" s="7"/>
      <c r="E115" s="7"/>
      <c r="F115" s="7"/>
      <c r="G115" s="44"/>
    </row>
    <row r="116" spans="1:7" s="2" customFormat="1" ht="15" customHeight="1" x14ac:dyDescent="0.2">
      <c r="A116" s="7"/>
      <c r="E116" s="7"/>
      <c r="F116" s="7"/>
      <c r="G116" s="44"/>
    </row>
    <row r="117" spans="1:7" s="2" customFormat="1" ht="15" customHeight="1" x14ac:dyDescent="0.2">
      <c r="A117" s="7"/>
      <c r="E117" s="7"/>
      <c r="F117" s="7"/>
      <c r="G117" s="44"/>
    </row>
    <row r="118" spans="1:7" s="2" customFormat="1" ht="15" customHeight="1" x14ac:dyDescent="0.2">
      <c r="A118" s="7"/>
      <c r="E118" s="7"/>
      <c r="F118" s="7"/>
      <c r="G118" s="44"/>
    </row>
    <row r="119" spans="1:7" s="2" customFormat="1" ht="15" customHeight="1" x14ac:dyDescent="0.2">
      <c r="A119" s="7"/>
      <c r="E119" s="7"/>
      <c r="F119" s="7"/>
      <c r="G119" s="44"/>
    </row>
    <row r="120" spans="1:7" s="2" customFormat="1" ht="15" customHeight="1" x14ac:dyDescent="0.2">
      <c r="A120" s="7"/>
      <c r="E120" s="7"/>
      <c r="F120" s="7"/>
      <c r="G120" s="44"/>
    </row>
    <row r="121" spans="1:7" s="2" customFormat="1" ht="15" customHeight="1" x14ac:dyDescent="0.2">
      <c r="A121" s="7"/>
      <c r="E121" s="7"/>
      <c r="F121" s="7"/>
      <c r="G121" s="44"/>
    </row>
    <row r="122" spans="1:7" s="2" customFormat="1" ht="15" customHeight="1" x14ac:dyDescent="0.2">
      <c r="A122" s="7"/>
      <c r="E122" s="7"/>
      <c r="F122" s="7"/>
      <c r="G122" s="44"/>
    </row>
    <row r="123" spans="1:7" s="2" customFormat="1" ht="15" customHeight="1" x14ac:dyDescent="0.2">
      <c r="A123" s="7"/>
      <c r="E123" s="7"/>
      <c r="F123" s="7"/>
      <c r="G123" s="44"/>
    </row>
    <row r="124" spans="1:7" s="2" customFormat="1" ht="15" customHeight="1" x14ac:dyDescent="0.2">
      <c r="A124" s="7"/>
      <c r="E124" s="7"/>
      <c r="F124" s="7"/>
      <c r="G124" s="44"/>
    </row>
    <row r="125" spans="1:7" s="2" customFormat="1" ht="15" customHeight="1" x14ac:dyDescent="0.2">
      <c r="A125" s="7"/>
      <c r="E125" s="7"/>
      <c r="F125" s="7"/>
      <c r="G125" s="44"/>
    </row>
    <row r="126" spans="1:7" s="2" customFormat="1" ht="15" customHeight="1" x14ac:dyDescent="0.2">
      <c r="A126" s="7"/>
      <c r="E126" s="7"/>
      <c r="F126" s="7"/>
      <c r="G126" s="44"/>
    </row>
    <row r="127" spans="1:7" s="2" customFormat="1" ht="15" customHeight="1" x14ac:dyDescent="0.2">
      <c r="A127" s="7"/>
      <c r="E127" s="7"/>
      <c r="F127" s="7"/>
      <c r="G127" s="44"/>
    </row>
    <row r="128" spans="1:7" s="2" customFormat="1" ht="15" customHeight="1" x14ac:dyDescent="0.2">
      <c r="A128" s="7"/>
      <c r="E128" s="7"/>
      <c r="F128" s="7"/>
      <c r="G128" s="44"/>
    </row>
    <row r="129" spans="1:7" s="2" customFormat="1" ht="15" customHeight="1" x14ac:dyDescent="0.2">
      <c r="A129" s="7"/>
      <c r="E129" s="7"/>
      <c r="F129" s="7"/>
      <c r="G129" s="44"/>
    </row>
    <row r="130" spans="1:7" s="2" customFormat="1" ht="15" customHeight="1" x14ac:dyDescent="0.2">
      <c r="A130" s="7"/>
      <c r="E130" s="7"/>
      <c r="F130" s="7"/>
      <c r="G130" s="44"/>
    </row>
    <row r="131" spans="1:7" s="2" customFormat="1" ht="15" customHeight="1" x14ac:dyDescent="0.2">
      <c r="A131" s="7"/>
      <c r="E131" s="7"/>
      <c r="F131" s="7"/>
      <c r="G131" s="44"/>
    </row>
    <row r="132" spans="1:7" s="2" customFormat="1" ht="15" customHeight="1" x14ac:dyDescent="0.2">
      <c r="A132" s="7"/>
      <c r="E132" s="7"/>
      <c r="F132" s="7"/>
      <c r="G132" s="44"/>
    </row>
    <row r="133" spans="1:7" s="2" customFormat="1" ht="15" customHeight="1" x14ac:dyDescent="0.2">
      <c r="A133" s="7"/>
      <c r="E133" s="7"/>
      <c r="F133" s="7"/>
      <c r="G133" s="44"/>
    </row>
    <row r="134" spans="1:7" s="2" customFormat="1" ht="15" customHeight="1" x14ac:dyDescent="0.2">
      <c r="A134" s="7"/>
      <c r="E134" s="7"/>
      <c r="F134" s="7"/>
      <c r="G134" s="44"/>
    </row>
    <row r="135" spans="1:7" s="2" customFormat="1" ht="15" customHeight="1" x14ac:dyDescent="0.2">
      <c r="A135" s="7"/>
      <c r="E135" s="7"/>
      <c r="F135" s="7"/>
      <c r="G135" s="44"/>
    </row>
    <row r="136" spans="1:7" s="2" customFormat="1" ht="15" customHeight="1" x14ac:dyDescent="0.2">
      <c r="A136" s="7"/>
      <c r="E136" s="7"/>
      <c r="F136" s="7"/>
      <c r="G136" s="44"/>
    </row>
    <row r="137" spans="1:7" s="2" customFormat="1" ht="15" customHeight="1" x14ac:dyDescent="0.2">
      <c r="A137" s="7"/>
      <c r="E137" s="7"/>
      <c r="F137" s="7"/>
      <c r="G137" s="44"/>
    </row>
    <row r="138" spans="1:7" s="2" customFormat="1" ht="15" customHeight="1" x14ac:dyDescent="0.2">
      <c r="A138" s="7"/>
      <c r="E138" s="7"/>
      <c r="F138" s="7"/>
      <c r="G138" s="44"/>
    </row>
    <row r="139" spans="1:7" s="2" customFormat="1" ht="15" customHeight="1" x14ac:dyDescent="0.2">
      <c r="A139" s="7"/>
      <c r="E139" s="7"/>
      <c r="F139" s="7"/>
      <c r="G139" s="44"/>
    </row>
    <row r="140" spans="1:7" s="2" customFormat="1" ht="15" customHeight="1" x14ac:dyDescent="0.2">
      <c r="A140" s="7"/>
      <c r="E140" s="7"/>
      <c r="F140" s="7"/>
      <c r="G140" s="44"/>
    </row>
    <row r="141" spans="1:7" s="2" customFormat="1" ht="15" customHeight="1" x14ac:dyDescent="0.2">
      <c r="A141" s="7"/>
      <c r="E141" s="7"/>
      <c r="F141" s="7"/>
      <c r="G141" s="44"/>
    </row>
    <row r="142" spans="1:7" s="2" customFormat="1" ht="15" customHeight="1" x14ac:dyDescent="0.2">
      <c r="A142" s="7"/>
      <c r="E142" s="7"/>
      <c r="F142" s="7"/>
      <c r="G142" s="44"/>
    </row>
    <row r="143" spans="1:7" s="2" customFormat="1" ht="15" customHeight="1" x14ac:dyDescent="0.2">
      <c r="A143" s="7"/>
      <c r="E143" s="7"/>
      <c r="F143" s="7"/>
      <c r="G143" s="44"/>
    </row>
    <row r="144" spans="1:7" s="2" customFormat="1" ht="15" customHeight="1" x14ac:dyDescent="0.2">
      <c r="A144" s="7"/>
      <c r="E144" s="7"/>
      <c r="F144" s="7"/>
      <c r="G144" s="44"/>
    </row>
    <row r="145" spans="1:7" s="2" customFormat="1" ht="15" customHeight="1" x14ac:dyDescent="0.2">
      <c r="A145" s="7"/>
      <c r="E145" s="7"/>
      <c r="F145" s="7"/>
      <c r="G145" s="44"/>
    </row>
    <row r="146" spans="1:7" s="2" customFormat="1" ht="15" customHeight="1" x14ac:dyDescent="0.2">
      <c r="A146" s="7"/>
      <c r="E146" s="7"/>
      <c r="F146" s="7"/>
      <c r="G146" s="44"/>
    </row>
    <row r="147" spans="1:7" s="2" customFormat="1" ht="15" customHeight="1" x14ac:dyDescent="0.2">
      <c r="A147" s="7"/>
      <c r="E147" s="7"/>
      <c r="F147" s="7"/>
      <c r="G147" s="44"/>
    </row>
    <row r="148" spans="1:7" s="2" customFormat="1" ht="15" customHeight="1" x14ac:dyDescent="0.2">
      <c r="A148" s="7"/>
      <c r="E148" s="7"/>
      <c r="F148" s="7"/>
      <c r="G148" s="44"/>
    </row>
    <row r="149" spans="1:7" s="2" customFormat="1" ht="15" customHeight="1" x14ac:dyDescent="0.2">
      <c r="A149" s="7"/>
      <c r="E149" s="7"/>
      <c r="F149" s="7"/>
      <c r="G149" s="44"/>
    </row>
    <row r="150" spans="1:7" s="2" customFormat="1" ht="15" customHeight="1" x14ac:dyDescent="0.2">
      <c r="A150" s="7"/>
      <c r="E150" s="7"/>
      <c r="F150" s="7"/>
      <c r="G150" s="44"/>
    </row>
    <row r="151" spans="1:7" s="2" customFormat="1" ht="15" customHeight="1" x14ac:dyDescent="0.2">
      <c r="A151" s="7"/>
      <c r="E151" s="7"/>
      <c r="F151" s="7"/>
      <c r="G151" s="44"/>
    </row>
    <row r="152" spans="1:7" s="2" customFormat="1" ht="15" customHeight="1" x14ac:dyDescent="0.2">
      <c r="A152" s="7"/>
      <c r="E152" s="7"/>
      <c r="F152" s="7"/>
      <c r="G152" s="44"/>
    </row>
    <row r="153" spans="1:7" s="2" customFormat="1" ht="15" customHeight="1" x14ac:dyDescent="0.2">
      <c r="A153" s="7"/>
      <c r="E153" s="7"/>
      <c r="F153" s="7"/>
      <c r="G153" s="44"/>
    </row>
    <row r="154" spans="1:7" s="2" customFormat="1" ht="15" customHeight="1" x14ac:dyDescent="0.2">
      <c r="A154" s="7"/>
      <c r="E154" s="7"/>
      <c r="F154" s="7"/>
      <c r="G154" s="44"/>
    </row>
    <row r="155" spans="1:7" s="2" customFormat="1" ht="15" customHeight="1" x14ac:dyDescent="0.2">
      <c r="A155" s="7"/>
      <c r="E155" s="7"/>
      <c r="F155" s="7"/>
      <c r="G155" s="44"/>
    </row>
    <row r="156" spans="1:7" s="2" customFormat="1" ht="15" customHeight="1" x14ac:dyDescent="0.2">
      <c r="A156" s="7"/>
      <c r="E156" s="7"/>
      <c r="F156" s="7"/>
      <c r="G156" s="44"/>
    </row>
    <row r="157" spans="1:7" s="2" customFormat="1" ht="15" customHeight="1" x14ac:dyDescent="0.2">
      <c r="A157" s="7"/>
      <c r="E157" s="7"/>
      <c r="F157" s="7"/>
      <c r="G157" s="44"/>
    </row>
    <row r="158" spans="1:7" s="2" customFormat="1" ht="15" customHeight="1" x14ac:dyDescent="0.2">
      <c r="A158" s="7"/>
      <c r="E158" s="7"/>
      <c r="F158" s="7"/>
      <c r="G158" s="44"/>
    </row>
    <row r="159" spans="1:7" s="2" customFormat="1" ht="15" customHeight="1" x14ac:dyDescent="0.2">
      <c r="A159" s="7"/>
      <c r="E159" s="7"/>
      <c r="F159" s="7"/>
      <c r="G159" s="44"/>
    </row>
    <row r="160" spans="1:7" s="2" customFormat="1" ht="15" customHeight="1" x14ac:dyDescent="0.2">
      <c r="A160" s="7"/>
      <c r="E160" s="7"/>
      <c r="F160" s="7"/>
      <c r="G160" s="44"/>
    </row>
    <row r="161" spans="1:7" s="2" customFormat="1" ht="15" customHeight="1" x14ac:dyDescent="0.2">
      <c r="A161" s="7"/>
      <c r="E161" s="7"/>
      <c r="F161" s="7"/>
      <c r="G161" s="44"/>
    </row>
    <row r="162" spans="1:7" s="2" customFormat="1" ht="15" customHeight="1" x14ac:dyDescent="0.2">
      <c r="A162" s="7"/>
      <c r="E162" s="7"/>
      <c r="F162" s="7"/>
      <c r="G162" s="44"/>
    </row>
    <row r="163" spans="1:7" s="2" customFormat="1" ht="15" customHeight="1" x14ac:dyDescent="0.2">
      <c r="A163" s="7"/>
      <c r="E163" s="7"/>
      <c r="F163" s="7"/>
      <c r="G163" s="44"/>
    </row>
    <row r="164" spans="1:7" s="2" customFormat="1" ht="15" customHeight="1" x14ac:dyDescent="0.2">
      <c r="A164" s="7"/>
      <c r="E164" s="7"/>
      <c r="F164" s="7"/>
      <c r="G164" s="44"/>
    </row>
    <row r="165" spans="1:7" s="2" customFormat="1" ht="15" customHeight="1" x14ac:dyDescent="0.2">
      <c r="A165" s="7"/>
      <c r="E165" s="7"/>
      <c r="F165" s="7"/>
      <c r="G165" s="44"/>
    </row>
    <row r="166" spans="1:7" s="2" customFormat="1" ht="15" customHeight="1" x14ac:dyDescent="0.2">
      <c r="A166" s="7"/>
      <c r="E166" s="7"/>
      <c r="F166" s="7"/>
      <c r="G166" s="44"/>
    </row>
    <row r="167" spans="1:7" s="2" customFormat="1" ht="15" customHeight="1" x14ac:dyDescent="0.2">
      <c r="A167" s="7"/>
      <c r="E167" s="7"/>
      <c r="F167" s="7"/>
      <c r="G167" s="44"/>
    </row>
    <row r="168" spans="1:7" s="2" customFormat="1" ht="15" customHeight="1" x14ac:dyDescent="0.2">
      <c r="A168" s="7"/>
      <c r="E168" s="7"/>
      <c r="F168" s="7"/>
      <c r="G168" s="44"/>
    </row>
    <row r="169" spans="1:7" s="2" customFormat="1" ht="15" customHeight="1" x14ac:dyDescent="0.2">
      <c r="A169" s="7"/>
      <c r="E169" s="7"/>
      <c r="F169" s="7"/>
      <c r="G169" s="44"/>
    </row>
    <row r="170" spans="1:7" s="2" customFormat="1" ht="15" customHeight="1" x14ac:dyDescent="0.2">
      <c r="A170" s="7"/>
      <c r="E170" s="7"/>
      <c r="F170" s="7"/>
      <c r="G170" s="44"/>
    </row>
    <row r="171" spans="1:7" s="2" customFormat="1" ht="15" customHeight="1" x14ac:dyDescent="0.2">
      <c r="A171" s="7"/>
      <c r="E171" s="7"/>
      <c r="F171" s="7"/>
      <c r="G171" s="44"/>
    </row>
    <row r="172" spans="1:7" s="2" customFormat="1" ht="15" customHeight="1" x14ac:dyDescent="0.2">
      <c r="A172" s="7"/>
      <c r="E172" s="7"/>
      <c r="F172" s="7"/>
      <c r="G172" s="44"/>
    </row>
    <row r="173" spans="1:7" s="2" customFormat="1" ht="15" customHeight="1" x14ac:dyDescent="0.2">
      <c r="A173" s="7"/>
      <c r="E173" s="7"/>
      <c r="F173" s="7"/>
      <c r="G173" s="44"/>
    </row>
    <row r="174" spans="1:7" s="2" customFormat="1" ht="15" customHeight="1" x14ac:dyDescent="0.2">
      <c r="A174" s="7"/>
      <c r="E174" s="7"/>
      <c r="F174" s="7"/>
      <c r="G174" s="44"/>
    </row>
    <row r="175" spans="1:7" s="2" customFormat="1" ht="15" customHeight="1" x14ac:dyDescent="0.2">
      <c r="A175" s="7"/>
      <c r="E175" s="7"/>
      <c r="F175" s="7"/>
      <c r="G175" s="44"/>
    </row>
    <row r="176" spans="1:7" s="2" customFormat="1" ht="15" customHeight="1" x14ac:dyDescent="0.2">
      <c r="A176" s="7"/>
      <c r="E176" s="7"/>
      <c r="F176" s="7"/>
      <c r="G176" s="44"/>
    </row>
    <row r="177" spans="1:7" s="2" customFormat="1" ht="15" customHeight="1" x14ac:dyDescent="0.2">
      <c r="A177" s="7"/>
      <c r="E177" s="7"/>
      <c r="F177" s="7"/>
      <c r="G177" s="44"/>
    </row>
    <row r="178" spans="1:7" s="2" customFormat="1" ht="15" customHeight="1" x14ac:dyDescent="0.2">
      <c r="A178" s="7"/>
      <c r="E178" s="7"/>
      <c r="F178" s="7"/>
      <c r="G178" s="44"/>
    </row>
    <row r="179" spans="1:7" s="2" customFormat="1" ht="15" customHeight="1" x14ac:dyDescent="0.2">
      <c r="A179" s="7"/>
      <c r="E179" s="7"/>
      <c r="F179" s="7"/>
      <c r="G179" s="44"/>
    </row>
    <row r="180" spans="1:7" s="2" customFormat="1" ht="15" customHeight="1" x14ac:dyDescent="0.2">
      <c r="A180" s="7"/>
      <c r="E180" s="7"/>
      <c r="F180" s="7"/>
      <c r="G180" s="44"/>
    </row>
    <row r="181" spans="1:7" s="2" customFormat="1" ht="15" customHeight="1" x14ac:dyDescent="0.2">
      <c r="A181" s="7"/>
      <c r="E181" s="7"/>
      <c r="F181" s="7"/>
      <c r="G181" s="44"/>
    </row>
    <row r="182" spans="1:7" s="2" customFormat="1" ht="15" customHeight="1" x14ac:dyDescent="0.2">
      <c r="A182" s="7"/>
      <c r="E182" s="7"/>
      <c r="F182" s="7"/>
      <c r="G182" s="44"/>
    </row>
    <row r="183" spans="1:7" s="2" customFormat="1" ht="15" customHeight="1" x14ac:dyDescent="0.2">
      <c r="A183" s="7"/>
      <c r="E183" s="7"/>
      <c r="F183" s="7"/>
      <c r="G183" s="44"/>
    </row>
    <row r="184" spans="1:7" s="2" customFormat="1" ht="15" customHeight="1" x14ac:dyDescent="0.2">
      <c r="A184" s="7"/>
      <c r="E184" s="7"/>
      <c r="F184" s="7"/>
      <c r="G184" s="44"/>
    </row>
    <row r="185" spans="1:7" s="2" customFormat="1" ht="15" customHeight="1" x14ac:dyDescent="0.2">
      <c r="A185" s="7"/>
      <c r="E185" s="7"/>
      <c r="F185" s="7"/>
      <c r="G185" s="44"/>
    </row>
    <row r="186" spans="1:7" s="2" customFormat="1" ht="15" customHeight="1" x14ac:dyDescent="0.2">
      <c r="A186" s="7"/>
      <c r="E186" s="7"/>
      <c r="F186" s="7"/>
      <c r="G186" s="44"/>
    </row>
    <row r="187" spans="1:7" s="2" customFormat="1" ht="15" customHeight="1" x14ac:dyDescent="0.2">
      <c r="A187" s="7"/>
      <c r="E187" s="7"/>
      <c r="F187" s="7"/>
      <c r="G187" s="44"/>
    </row>
    <row r="188" spans="1:7" s="2" customFormat="1" ht="15" customHeight="1" x14ac:dyDescent="0.2">
      <c r="A188" s="7"/>
      <c r="E188" s="7"/>
      <c r="F188" s="7"/>
      <c r="G188" s="44"/>
    </row>
    <row r="189" spans="1:7" s="2" customFormat="1" ht="15" customHeight="1" x14ac:dyDescent="0.2">
      <c r="A189" s="7"/>
      <c r="E189" s="7"/>
      <c r="F189" s="7"/>
      <c r="G189" s="44"/>
    </row>
    <row r="190" spans="1:7" s="2" customFormat="1" ht="15" customHeight="1" x14ac:dyDescent="0.2">
      <c r="A190" s="7"/>
      <c r="E190" s="7"/>
      <c r="F190" s="7"/>
      <c r="G190" s="44"/>
    </row>
    <row r="191" spans="1:7" s="2" customFormat="1" ht="15" customHeight="1" x14ac:dyDescent="0.2">
      <c r="A191" s="7"/>
      <c r="E191" s="7"/>
      <c r="F191" s="7"/>
      <c r="G191" s="44"/>
    </row>
    <row r="192" spans="1:7" s="2" customFormat="1" ht="15" customHeight="1" x14ac:dyDescent="0.2">
      <c r="A192" s="7"/>
      <c r="E192" s="7"/>
      <c r="F192" s="7"/>
      <c r="G192" s="44"/>
    </row>
    <row r="193" spans="1:7" s="2" customFormat="1" ht="15" customHeight="1" x14ac:dyDescent="0.2">
      <c r="A193" s="7"/>
      <c r="E193" s="7"/>
      <c r="F193" s="7"/>
      <c r="G193" s="44"/>
    </row>
    <row r="194" spans="1:7" s="2" customFormat="1" ht="15" customHeight="1" x14ac:dyDescent="0.2">
      <c r="A194" s="7"/>
      <c r="E194" s="7"/>
      <c r="F194" s="7"/>
      <c r="G194" s="44"/>
    </row>
    <row r="195" spans="1:7" s="2" customFormat="1" ht="15" customHeight="1" x14ac:dyDescent="0.2">
      <c r="A195" s="7"/>
      <c r="E195" s="7"/>
      <c r="F195" s="7"/>
      <c r="G195" s="44"/>
    </row>
    <row r="196" spans="1:7" s="2" customFormat="1" ht="15" customHeight="1" x14ac:dyDescent="0.2">
      <c r="A196" s="7"/>
      <c r="E196" s="7"/>
      <c r="F196" s="7"/>
      <c r="G196" s="44"/>
    </row>
    <row r="197" spans="1:7" s="2" customFormat="1" ht="15" customHeight="1" x14ac:dyDescent="0.2">
      <c r="A197" s="7"/>
      <c r="E197" s="7"/>
      <c r="F197" s="7"/>
      <c r="G197" s="44"/>
    </row>
    <row r="198" spans="1:7" s="2" customFormat="1" ht="15" customHeight="1" x14ac:dyDescent="0.2">
      <c r="A198" s="7"/>
      <c r="E198" s="7"/>
      <c r="F198" s="7"/>
      <c r="G198" s="44"/>
    </row>
    <row r="199" spans="1:7" s="2" customFormat="1" ht="15" customHeight="1" x14ac:dyDescent="0.2">
      <c r="A199" s="7"/>
      <c r="E199" s="7"/>
      <c r="F199" s="7"/>
      <c r="G199" s="44"/>
    </row>
    <row r="200" spans="1:7" s="2" customFormat="1" ht="15" customHeight="1" x14ac:dyDescent="0.2">
      <c r="A200" s="7"/>
      <c r="E200" s="7"/>
      <c r="F200" s="7"/>
      <c r="G200" s="44"/>
    </row>
    <row r="201" spans="1:7" s="2" customFormat="1" ht="15" customHeight="1" x14ac:dyDescent="0.2">
      <c r="A201" s="7"/>
      <c r="E201" s="7"/>
      <c r="F201" s="7"/>
      <c r="G201" s="44"/>
    </row>
    <row r="202" spans="1:7" s="2" customFormat="1" ht="15" customHeight="1" x14ac:dyDescent="0.2">
      <c r="A202" s="7"/>
      <c r="E202" s="7"/>
      <c r="F202" s="7"/>
      <c r="G202" s="44"/>
    </row>
    <row r="203" spans="1:7" s="2" customFormat="1" ht="15" customHeight="1" x14ac:dyDescent="0.2">
      <c r="A203" s="7"/>
      <c r="E203" s="7"/>
      <c r="F203" s="7"/>
      <c r="G203" s="44"/>
    </row>
    <row r="204" spans="1:7" s="2" customFormat="1" ht="15" customHeight="1" x14ac:dyDescent="0.2">
      <c r="A204" s="7"/>
      <c r="E204" s="7"/>
      <c r="F204" s="7"/>
      <c r="G204" s="44"/>
    </row>
    <row r="205" spans="1:7" s="2" customFormat="1" ht="15" customHeight="1" x14ac:dyDescent="0.2">
      <c r="A205" s="7"/>
      <c r="E205" s="7"/>
      <c r="F205" s="7"/>
      <c r="G205" s="44"/>
    </row>
    <row r="206" spans="1:7" s="2" customFormat="1" ht="15" customHeight="1" x14ac:dyDescent="0.2">
      <c r="A206" s="7"/>
      <c r="E206" s="7"/>
      <c r="F206" s="7"/>
      <c r="G206" s="44"/>
    </row>
    <row r="207" spans="1:7" s="2" customFormat="1" ht="15" customHeight="1" x14ac:dyDescent="0.2">
      <c r="A207" s="7"/>
      <c r="E207" s="7"/>
      <c r="F207" s="7"/>
      <c r="G207" s="44"/>
    </row>
    <row r="208" spans="1:7" s="2" customFormat="1" ht="15" customHeight="1" x14ac:dyDescent="0.2">
      <c r="A208" s="7"/>
      <c r="E208" s="7"/>
      <c r="F208" s="7"/>
      <c r="G208" s="44"/>
    </row>
    <row r="209" spans="1:7" s="2" customFormat="1" ht="15" customHeight="1" x14ac:dyDescent="0.2">
      <c r="A209" s="7"/>
      <c r="E209" s="7"/>
      <c r="F209" s="7"/>
      <c r="G209" s="44"/>
    </row>
    <row r="210" spans="1:7" s="2" customFormat="1" ht="15" customHeight="1" x14ac:dyDescent="0.2">
      <c r="A210" s="7"/>
      <c r="E210" s="7"/>
      <c r="F210" s="7"/>
      <c r="G210" s="44"/>
    </row>
    <row r="211" spans="1:7" s="2" customFormat="1" ht="15" customHeight="1" x14ac:dyDescent="0.2">
      <c r="A211" s="7"/>
      <c r="E211" s="7"/>
      <c r="F211" s="7"/>
      <c r="G211" s="44"/>
    </row>
    <row r="212" spans="1:7" s="2" customFormat="1" ht="15" customHeight="1" x14ac:dyDescent="0.2">
      <c r="A212" s="7"/>
      <c r="E212" s="7"/>
      <c r="F212" s="7"/>
      <c r="G212" s="44"/>
    </row>
    <row r="213" spans="1:7" s="2" customFormat="1" ht="15" customHeight="1" x14ac:dyDescent="0.2">
      <c r="A213" s="7"/>
      <c r="E213" s="7"/>
      <c r="F213" s="7"/>
      <c r="G213" s="44"/>
    </row>
    <row r="214" spans="1:7" s="2" customFormat="1" ht="15" customHeight="1" x14ac:dyDescent="0.2">
      <c r="A214" s="7"/>
      <c r="E214" s="7"/>
      <c r="F214" s="7"/>
      <c r="G214" s="44"/>
    </row>
    <row r="215" spans="1:7" s="2" customFormat="1" ht="15" customHeight="1" x14ac:dyDescent="0.2">
      <c r="A215" s="7"/>
      <c r="E215" s="7"/>
      <c r="F215" s="7"/>
      <c r="G215" s="44"/>
    </row>
    <row r="216" spans="1:7" s="2" customFormat="1" ht="15" customHeight="1" x14ac:dyDescent="0.2">
      <c r="A216" s="7"/>
      <c r="E216" s="7"/>
      <c r="F216" s="7"/>
      <c r="G216" s="44"/>
    </row>
    <row r="217" spans="1:7" s="2" customFormat="1" ht="15" customHeight="1" x14ac:dyDescent="0.2">
      <c r="A217" s="7"/>
      <c r="E217" s="7"/>
      <c r="F217" s="7"/>
      <c r="G217" s="44"/>
    </row>
    <row r="218" spans="1:7" s="2" customFormat="1" ht="15" customHeight="1" x14ac:dyDescent="0.2">
      <c r="A218" s="7"/>
      <c r="E218" s="7"/>
      <c r="F218" s="7"/>
      <c r="G218" s="44"/>
    </row>
    <row r="219" spans="1:7" s="2" customFormat="1" ht="15" customHeight="1" x14ac:dyDescent="0.2">
      <c r="A219" s="7"/>
      <c r="E219" s="7"/>
      <c r="F219" s="7"/>
      <c r="G219" s="44"/>
    </row>
    <row r="220" spans="1:7" s="2" customFormat="1" ht="15" customHeight="1" x14ac:dyDescent="0.2">
      <c r="A220" s="7"/>
      <c r="E220" s="7"/>
      <c r="F220" s="7"/>
      <c r="G220" s="44"/>
    </row>
    <row r="221" spans="1:7" s="2" customFormat="1" ht="15" customHeight="1" x14ac:dyDescent="0.2">
      <c r="A221" s="7"/>
      <c r="E221" s="7"/>
      <c r="F221" s="7"/>
      <c r="G221" s="44"/>
    </row>
    <row r="222" spans="1:7" s="2" customFormat="1" ht="15" customHeight="1" x14ac:dyDescent="0.2">
      <c r="A222" s="7"/>
      <c r="E222" s="7"/>
      <c r="F222" s="7"/>
      <c r="G222" s="44"/>
    </row>
    <row r="223" spans="1:7" s="2" customFormat="1" ht="15" customHeight="1" x14ac:dyDescent="0.2">
      <c r="A223" s="7"/>
      <c r="E223" s="7"/>
      <c r="F223" s="7"/>
      <c r="G223" s="44"/>
    </row>
    <row r="224" spans="1:7" s="2" customFormat="1" ht="15" customHeight="1" x14ac:dyDescent="0.2">
      <c r="A224" s="7"/>
      <c r="E224" s="7"/>
      <c r="F224" s="7"/>
      <c r="G224" s="44"/>
    </row>
    <row r="225" spans="1:7" s="2" customFormat="1" ht="15" customHeight="1" x14ac:dyDescent="0.2">
      <c r="A225" s="7"/>
      <c r="E225" s="7"/>
      <c r="F225" s="7"/>
      <c r="G225" s="44"/>
    </row>
    <row r="226" spans="1:7" s="2" customFormat="1" ht="15" customHeight="1" x14ac:dyDescent="0.2">
      <c r="A226" s="7"/>
      <c r="E226" s="7"/>
      <c r="F226" s="7"/>
      <c r="G226" s="44"/>
    </row>
    <row r="227" spans="1:7" s="2" customFormat="1" ht="15" customHeight="1" x14ac:dyDescent="0.2">
      <c r="A227" s="7"/>
      <c r="E227" s="7"/>
      <c r="F227" s="7"/>
      <c r="G227" s="44"/>
    </row>
    <row r="228" spans="1:7" s="2" customFormat="1" ht="15" customHeight="1" x14ac:dyDescent="0.2">
      <c r="A228" s="7"/>
      <c r="E228" s="7"/>
      <c r="F228" s="7"/>
      <c r="G228" s="44"/>
    </row>
    <row r="229" spans="1:7" s="2" customFormat="1" ht="15" customHeight="1" x14ac:dyDescent="0.2">
      <c r="A229" s="7"/>
      <c r="E229" s="7"/>
      <c r="F229" s="7"/>
      <c r="G229" s="44"/>
    </row>
    <row r="230" spans="1:7" s="2" customFormat="1" ht="15" customHeight="1" x14ac:dyDescent="0.2">
      <c r="A230" s="7"/>
      <c r="E230" s="7"/>
      <c r="F230" s="7"/>
      <c r="G230" s="44"/>
    </row>
    <row r="231" spans="1:7" s="2" customFormat="1" ht="12.75" x14ac:dyDescent="0.2">
      <c r="A231" s="7"/>
      <c r="E231" s="7"/>
      <c r="F231" s="7"/>
      <c r="G231" s="44"/>
    </row>
    <row r="232" spans="1:7" s="2" customFormat="1" ht="12.75" x14ac:dyDescent="0.2">
      <c r="A232" s="7"/>
      <c r="E232" s="7"/>
      <c r="F232" s="7"/>
      <c r="G232" s="44"/>
    </row>
    <row r="233" spans="1:7" s="2" customFormat="1" ht="12.75" x14ac:dyDescent="0.2">
      <c r="A233" s="7"/>
      <c r="E233" s="7"/>
      <c r="F233" s="7"/>
      <c r="G233" s="44"/>
    </row>
    <row r="234" spans="1:7" s="2" customFormat="1" ht="12.75" x14ac:dyDescent="0.2">
      <c r="A234" s="7"/>
      <c r="E234" s="7"/>
      <c r="F234" s="7"/>
      <c r="G234" s="44"/>
    </row>
    <row r="235" spans="1:7" s="2" customFormat="1" ht="12.75" x14ac:dyDescent="0.2">
      <c r="A235" s="7"/>
      <c r="E235" s="7"/>
      <c r="F235" s="7"/>
      <c r="G235" s="44"/>
    </row>
    <row r="236" spans="1:7" s="2" customFormat="1" ht="12.75" x14ac:dyDescent="0.2">
      <c r="A236" s="7"/>
      <c r="E236" s="7"/>
      <c r="F236" s="7"/>
      <c r="G236" s="44"/>
    </row>
    <row r="237" spans="1:7" s="2" customFormat="1" ht="12.75" x14ac:dyDescent="0.2">
      <c r="A237" s="7"/>
      <c r="E237" s="7"/>
      <c r="F237" s="7"/>
      <c r="G237" s="44"/>
    </row>
    <row r="238" spans="1:7" s="2" customFormat="1" ht="12.75" x14ac:dyDescent="0.2">
      <c r="A238" s="7"/>
      <c r="E238" s="7"/>
      <c r="F238" s="7"/>
      <c r="G238" s="44"/>
    </row>
    <row r="239" spans="1:7" s="2" customFormat="1" ht="12.75" x14ac:dyDescent="0.2">
      <c r="A239" s="7"/>
      <c r="E239" s="7"/>
      <c r="F239" s="7"/>
      <c r="G239" s="44"/>
    </row>
    <row r="240" spans="1:7" s="2" customFormat="1" ht="12.75" x14ac:dyDescent="0.2">
      <c r="A240" s="7"/>
      <c r="E240" s="7"/>
      <c r="F240" s="7"/>
      <c r="G240" s="44"/>
    </row>
    <row r="241" spans="1:7" s="2" customFormat="1" ht="12.75" x14ac:dyDescent="0.2">
      <c r="A241" s="7"/>
      <c r="E241" s="7"/>
      <c r="F241" s="7"/>
      <c r="G241" s="44"/>
    </row>
    <row r="242" spans="1:7" s="2" customFormat="1" ht="12.75" x14ac:dyDescent="0.2">
      <c r="A242" s="7"/>
      <c r="E242" s="7"/>
      <c r="F242" s="7"/>
      <c r="G242" s="44"/>
    </row>
    <row r="243" spans="1:7" s="2" customFormat="1" ht="12.75" x14ac:dyDescent="0.2">
      <c r="A243" s="7"/>
      <c r="E243" s="7"/>
      <c r="F243" s="7"/>
      <c r="G243" s="44"/>
    </row>
    <row r="244" spans="1:7" s="2" customFormat="1" ht="12.75" x14ac:dyDescent="0.2">
      <c r="A244" s="7"/>
      <c r="E244" s="7"/>
      <c r="F244" s="7"/>
      <c r="G244" s="44"/>
    </row>
    <row r="245" spans="1:7" s="2" customFormat="1" ht="12.75" x14ac:dyDescent="0.2">
      <c r="A245" s="7"/>
      <c r="E245" s="7"/>
      <c r="F245" s="7"/>
      <c r="G245" s="44"/>
    </row>
    <row r="246" spans="1:7" s="2" customFormat="1" ht="12.75" x14ac:dyDescent="0.2">
      <c r="A246" s="7"/>
      <c r="E246" s="7"/>
      <c r="F246" s="7"/>
      <c r="G246" s="44"/>
    </row>
    <row r="247" spans="1:7" s="2" customFormat="1" ht="12.75" x14ac:dyDescent="0.2">
      <c r="A247" s="7"/>
      <c r="E247" s="7"/>
      <c r="F247" s="7"/>
      <c r="G247" s="44"/>
    </row>
    <row r="248" spans="1:7" s="2" customFormat="1" ht="12.75" x14ac:dyDescent="0.2">
      <c r="A248" s="7"/>
      <c r="E248" s="7"/>
      <c r="F248" s="7"/>
      <c r="G248" s="44"/>
    </row>
    <row r="249" spans="1:7" s="2" customFormat="1" ht="12.75" x14ac:dyDescent="0.2">
      <c r="A249" s="7"/>
      <c r="E249" s="7"/>
      <c r="F249" s="7"/>
      <c r="G249" s="44"/>
    </row>
    <row r="250" spans="1:7" s="2" customFormat="1" ht="12.75" x14ac:dyDescent="0.2">
      <c r="A250" s="7"/>
      <c r="E250" s="7"/>
      <c r="F250" s="7"/>
      <c r="G250" s="44"/>
    </row>
    <row r="251" spans="1:7" s="2" customFormat="1" ht="12.75" x14ac:dyDescent="0.2">
      <c r="A251" s="7"/>
      <c r="E251" s="7"/>
      <c r="F251" s="7"/>
      <c r="G251" s="44"/>
    </row>
    <row r="252" spans="1:7" s="2" customFormat="1" ht="12.75" x14ac:dyDescent="0.2">
      <c r="A252" s="7"/>
      <c r="E252" s="7"/>
      <c r="F252" s="7"/>
      <c r="G252" s="44"/>
    </row>
    <row r="253" spans="1:7" s="2" customFormat="1" ht="12.75" x14ac:dyDescent="0.2">
      <c r="A253" s="7"/>
      <c r="E253" s="7"/>
      <c r="F253" s="7"/>
      <c r="G253" s="44"/>
    </row>
    <row r="254" spans="1:7" s="2" customFormat="1" ht="12.75" x14ac:dyDescent="0.2">
      <c r="A254" s="7"/>
      <c r="E254" s="7"/>
      <c r="F254" s="7"/>
      <c r="G254" s="44"/>
    </row>
    <row r="255" spans="1:7" s="2" customFormat="1" ht="12.75" x14ac:dyDescent="0.2">
      <c r="A255" s="7"/>
      <c r="E255" s="7"/>
      <c r="F255" s="7"/>
      <c r="G255" s="44"/>
    </row>
    <row r="256" spans="1:7" s="2" customFormat="1" ht="12.75" x14ac:dyDescent="0.2">
      <c r="A256" s="7"/>
      <c r="E256" s="7"/>
      <c r="F256" s="7"/>
      <c r="G256" s="44"/>
    </row>
    <row r="257" spans="1:7" ht="12.75" x14ac:dyDescent="0.2">
      <c r="A257" s="7"/>
      <c r="E257" s="7"/>
      <c r="F257" s="7"/>
      <c r="G257" s="44"/>
    </row>
    <row r="258" spans="1:7" ht="12.75" x14ac:dyDescent="0.2">
      <c r="A258" s="7"/>
      <c r="E258" s="7"/>
      <c r="F258" s="7"/>
      <c r="G258" s="44"/>
    </row>
    <row r="259" spans="1:7" ht="12.75" x14ac:dyDescent="0.2">
      <c r="A259" s="7"/>
      <c r="E259" s="7"/>
      <c r="F259" s="7"/>
      <c r="G259" s="44"/>
    </row>
    <row r="260" spans="1:7" ht="12.75" x14ac:dyDescent="0.2">
      <c r="A260" s="7"/>
      <c r="E260" s="7"/>
      <c r="F260" s="7"/>
      <c r="G260" s="44"/>
    </row>
    <row r="261" spans="1:7" ht="12.75" x14ac:dyDescent="0.2">
      <c r="A261" s="7"/>
      <c r="E261" s="7"/>
      <c r="F261" s="7"/>
      <c r="G261" s="44"/>
    </row>
    <row r="262" spans="1:7" ht="12.75" x14ac:dyDescent="0.2">
      <c r="A262" s="7"/>
      <c r="E262" s="7"/>
      <c r="F262" s="7"/>
      <c r="G262" s="44"/>
    </row>
    <row r="263" spans="1:7" ht="12.75" x14ac:dyDescent="0.2">
      <c r="A263" s="7"/>
      <c r="E263" s="7"/>
      <c r="F263" s="7"/>
      <c r="G263" s="44"/>
    </row>
    <row r="264" spans="1:7" ht="12.75" x14ac:dyDescent="0.2">
      <c r="A264" s="7"/>
      <c r="E264" s="7"/>
      <c r="F264" s="7"/>
      <c r="G264" s="44"/>
    </row>
    <row r="265" spans="1:7" ht="12.75" x14ac:dyDescent="0.2">
      <c r="A265" s="7"/>
      <c r="E265" s="7"/>
      <c r="F265" s="7"/>
      <c r="G265" s="44"/>
    </row>
    <row r="266" spans="1:7" ht="12.75" x14ac:dyDescent="0.2">
      <c r="A266" s="7"/>
      <c r="E266" s="7"/>
      <c r="F266" s="7"/>
      <c r="G266" s="44"/>
    </row>
    <row r="267" spans="1:7" ht="12.75" x14ac:dyDescent="0.2">
      <c r="A267" s="7"/>
      <c r="E267" s="7"/>
      <c r="F267" s="7"/>
      <c r="G267" s="44"/>
    </row>
    <row r="268" spans="1:7" ht="12.75" x14ac:dyDescent="0.2">
      <c r="A268" s="7"/>
      <c r="E268" s="7"/>
      <c r="F268" s="7"/>
      <c r="G268" s="44"/>
    </row>
    <row r="269" spans="1:7" ht="12.75" x14ac:dyDescent="0.2">
      <c r="A269" s="7"/>
      <c r="E269" s="7"/>
      <c r="F269" s="7"/>
      <c r="G269" s="44"/>
    </row>
    <row r="270" spans="1:7" ht="12.75" x14ac:dyDescent="0.2">
      <c r="A270" s="7"/>
      <c r="E270" s="7"/>
      <c r="F270" s="7"/>
      <c r="G270" s="44"/>
    </row>
    <row r="271" spans="1:7" ht="12.75" x14ac:dyDescent="0.2">
      <c r="A271" s="7"/>
      <c r="E271" s="7"/>
      <c r="F271" s="7"/>
      <c r="G271" s="44"/>
    </row>
    <row r="272" spans="1:7" ht="12.75" x14ac:dyDescent="0.2">
      <c r="A272" s="7"/>
      <c r="E272" s="7"/>
      <c r="F272" s="7"/>
      <c r="G272" s="44"/>
    </row>
    <row r="273" spans="1:7" ht="12.75" x14ac:dyDescent="0.2">
      <c r="A273" s="7"/>
      <c r="E273" s="7"/>
      <c r="F273" s="7"/>
      <c r="G273" s="44"/>
    </row>
    <row r="274" spans="1:7" ht="12.75" x14ac:dyDescent="0.2">
      <c r="A274" s="7"/>
      <c r="E274" s="7"/>
      <c r="F274" s="7"/>
      <c r="G274" s="44"/>
    </row>
    <row r="275" spans="1:7" ht="38.25" customHeight="1" x14ac:dyDescent="0.2">
      <c r="A275" s="7"/>
      <c r="E275" s="7"/>
      <c r="F275" s="7"/>
      <c r="G275" s="44"/>
    </row>
    <row r="276" spans="1:7" ht="38.25" customHeight="1" x14ac:dyDescent="0.2">
      <c r="A276" s="7"/>
      <c r="E276" s="7"/>
      <c r="F276" s="7"/>
      <c r="G276" s="44"/>
    </row>
    <row r="277" spans="1:7" ht="38.25" customHeight="1" x14ac:dyDescent="0.2">
      <c r="A277" s="7"/>
      <c r="E277" s="7"/>
      <c r="F277" s="7"/>
      <c r="G277" s="44"/>
    </row>
    <row r="278" spans="1:7" ht="38.25" customHeight="1" x14ac:dyDescent="0.2">
      <c r="A278" s="7"/>
      <c r="E278" s="7"/>
      <c r="F278" s="7"/>
      <c r="G278" s="44"/>
    </row>
    <row r="279" spans="1:7" ht="38.25" customHeight="1" x14ac:dyDescent="0.2">
      <c r="A279" s="7"/>
      <c r="E279" s="7"/>
      <c r="F279" s="7"/>
      <c r="G279" s="44"/>
    </row>
    <row r="280" spans="1:7" ht="38.25" customHeight="1" x14ac:dyDescent="0.2">
      <c r="A280" s="7"/>
      <c r="E280" s="7"/>
      <c r="F280" s="7"/>
      <c r="G280" s="44"/>
    </row>
    <row r="281" spans="1:7" ht="38.25" customHeight="1" x14ac:dyDescent="0.2">
      <c r="A281" s="7"/>
      <c r="E281" s="7"/>
      <c r="F281" s="7"/>
      <c r="G281" s="44"/>
    </row>
    <row r="282" spans="1:7" ht="38.25" customHeight="1" x14ac:dyDescent="0.2">
      <c r="A282" s="7"/>
      <c r="E282" s="7"/>
      <c r="F282" s="7"/>
      <c r="G282" s="44"/>
    </row>
    <row r="283" spans="1:7" ht="38.25" customHeight="1" x14ac:dyDescent="0.2">
      <c r="A283" s="7"/>
      <c r="E283" s="7"/>
      <c r="F283" s="7"/>
      <c r="G283" s="44"/>
    </row>
    <row r="284" spans="1:7" ht="38.25" customHeight="1" x14ac:dyDescent="0.2">
      <c r="A284" s="7"/>
      <c r="E284" s="7"/>
      <c r="F284" s="7"/>
      <c r="G284" s="44"/>
    </row>
    <row r="285" spans="1:7" ht="38.25" customHeight="1" x14ac:dyDescent="0.2">
      <c r="A285" s="7"/>
      <c r="E285" s="7"/>
      <c r="F285" s="7"/>
      <c r="G285" s="44"/>
    </row>
    <row r="286" spans="1:7" ht="38.25" customHeight="1" x14ac:dyDescent="0.2">
      <c r="A286" s="7"/>
      <c r="E286" s="7"/>
      <c r="F286" s="7"/>
      <c r="G286" s="44"/>
    </row>
    <row r="287" spans="1:7" ht="38.25" customHeight="1" x14ac:dyDescent="0.2">
      <c r="A287" s="7"/>
      <c r="E287" s="7"/>
      <c r="F287" s="7"/>
      <c r="G287" s="44"/>
    </row>
    <row r="288" spans="1:7" ht="38.25" customHeight="1" x14ac:dyDescent="0.2">
      <c r="A288" s="7"/>
      <c r="E288" s="7"/>
      <c r="F288" s="7"/>
      <c r="G288" s="44"/>
    </row>
    <row r="289" spans="1:7" ht="38.25" customHeight="1" x14ac:dyDescent="0.2">
      <c r="A289" s="7"/>
      <c r="E289" s="7"/>
      <c r="F289" s="7"/>
      <c r="G289" s="44"/>
    </row>
    <row r="290" spans="1:7" ht="38.25" customHeight="1" x14ac:dyDescent="0.2">
      <c r="A290" s="7"/>
      <c r="E290" s="7"/>
      <c r="F290" s="7"/>
      <c r="G290" s="44"/>
    </row>
    <row r="291" spans="1:7" ht="38.25" customHeight="1" x14ac:dyDescent="0.2">
      <c r="A291" s="7"/>
      <c r="E291" s="7"/>
      <c r="F291" s="7"/>
      <c r="G291" s="44"/>
    </row>
    <row r="292" spans="1:7" ht="38.25" customHeight="1" x14ac:dyDescent="0.2">
      <c r="A292" s="7"/>
      <c r="E292" s="7"/>
      <c r="F292" s="7"/>
      <c r="G292" s="44"/>
    </row>
    <row r="293" spans="1:7" ht="38.25" customHeight="1" x14ac:dyDescent="0.2">
      <c r="A293" s="7"/>
      <c r="E293" s="7"/>
      <c r="F293" s="7"/>
      <c r="G293" s="44"/>
    </row>
    <row r="294" spans="1:7" ht="38.25" customHeight="1" x14ac:dyDescent="0.2">
      <c r="A294" s="7"/>
      <c r="E294" s="7"/>
      <c r="F294" s="7"/>
      <c r="G294" s="44"/>
    </row>
    <row r="295" spans="1:7" ht="38.25" customHeight="1" x14ac:dyDescent="0.2">
      <c r="A295" s="7"/>
      <c r="E295" s="7"/>
      <c r="F295" s="7"/>
      <c r="G295" s="44"/>
    </row>
    <row r="296" spans="1:7" ht="38.25" customHeight="1" x14ac:dyDescent="0.2">
      <c r="A296" s="7"/>
      <c r="E296" s="7"/>
      <c r="F296" s="7"/>
      <c r="G296" s="44"/>
    </row>
    <row r="297" spans="1:7" ht="38.25" customHeight="1" x14ac:dyDescent="0.2">
      <c r="A297" s="7"/>
      <c r="E297" s="7"/>
      <c r="F297" s="7"/>
      <c r="G297" s="44"/>
    </row>
    <row r="298" spans="1:7" ht="38.25" customHeight="1" x14ac:dyDescent="0.2">
      <c r="A298" s="7"/>
      <c r="E298" s="7"/>
      <c r="F298" s="7"/>
      <c r="G298" s="44"/>
    </row>
    <row r="299" spans="1:7" ht="38.25" customHeight="1" x14ac:dyDescent="0.2">
      <c r="A299" s="7"/>
      <c r="E299" s="7"/>
      <c r="F299" s="7"/>
      <c r="G299" s="44"/>
    </row>
    <row r="300" spans="1:7" ht="38.25" customHeight="1" x14ac:dyDescent="0.2">
      <c r="A300" s="7"/>
      <c r="E300" s="7"/>
      <c r="F300" s="7"/>
      <c r="G300" s="44"/>
    </row>
    <row r="301" spans="1:7" ht="38.25" customHeight="1" x14ac:dyDescent="0.2">
      <c r="A301" s="7"/>
      <c r="E301" s="7"/>
      <c r="F301" s="7"/>
      <c r="G301" s="44"/>
    </row>
    <row r="302" spans="1:7" ht="38.25" customHeight="1" x14ac:dyDescent="0.2">
      <c r="A302" s="7"/>
      <c r="E302" s="7"/>
      <c r="F302" s="7"/>
      <c r="G302" s="44"/>
    </row>
    <row r="303" spans="1:7" ht="38.25" customHeight="1" x14ac:dyDescent="0.2">
      <c r="A303" s="7"/>
      <c r="E303" s="7"/>
      <c r="F303" s="7"/>
      <c r="G303" s="44"/>
    </row>
    <row r="304" spans="1:7" ht="38.25" customHeight="1" x14ac:dyDescent="0.2">
      <c r="A304" s="7"/>
      <c r="E304" s="7"/>
      <c r="F304" s="7"/>
      <c r="G304" s="44"/>
    </row>
    <row r="305" spans="1:7" ht="38.25" customHeight="1" x14ac:dyDescent="0.2">
      <c r="A305" s="7"/>
      <c r="E305" s="7"/>
      <c r="F305" s="7"/>
      <c r="G305" s="44"/>
    </row>
    <row r="306" spans="1:7" ht="38.25" customHeight="1" x14ac:dyDescent="0.2">
      <c r="A306" s="7"/>
      <c r="E306" s="7"/>
      <c r="F306" s="7"/>
      <c r="G306" s="44"/>
    </row>
    <row r="307" spans="1:7" ht="38.25" customHeight="1" x14ac:dyDescent="0.2">
      <c r="A307" s="7"/>
      <c r="E307" s="7"/>
      <c r="F307" s="7"/>
      <c r="G307" s="44"/>
    </row>
    <row r="308" spans="1:7" ht="38.25" customHeight="1" x14ac:dyDescent="0.2">
      <c r="A308" s="7"/>
      <c r="E308" s="7"/>
      <c r="F308" s="7"/>
      <c r="G308" s="44"/>
    </row>
    <row r="309" spans="1:7" ht="38.25" customHeight="1" x14ac:dyDescent="0.2">
      <c r="A309" s="7"/>
      <c r="E309" s="7"/>
      <c r="F309" s="7"/>
      <c r="G309" s="44"/>
    </row>
    <row r="310" spans="1:7" ht="38.25" customHeight="1" x14ac:dyDescent="0.2">
      <c r="A310" s="7"/>
      <c r="E310" s="7"/>
      <c r="F310" s="7"/>
      <c r="G310" s="44"/>
    </row>
    <row r="311" spans="1:7" ht="38.25" customHeight="1" x14ac:dyDescent="0.2">
      <c r="A311" s="7"/>
      <c r="E311" s="7"/>
      <c r="F311" s="7"/>
      <c r="G311" s="44"/>
    </row>
    <row r="312" spans="1:7" ht="38.25" customHeight="1" x14ac:dyDescent="0.2">
      <c r="A312" s="7"/>
      <c r="E312" s="7"/>
      <c r="F312" s="7"/>
      <c r="G312" s="44"/>
    </row>
    <row r="313" spans="1:7" ht="38.25" customHeight="1" x14ac:dyDescent="0.2">
      <c r="A313" s="7"/>
      <c r="E313" s="7"/>
      <c r="F313" s="7"/>
      <c r="G313" s="44"/>
    </row>
    <row r="314" spans="1:7" ht="38.25" customHeight="1" x14ac:dyDescent="0.2">
      <c r="A314" s="7"/>
      <c r="E314" s="7"/>
      <c r="F314" s="7"/>
      <c r="G314" s="44"/>
    </row>
    <row r="315" spans="1:7" ht="38.25" customHeight="1" x14ac:dyDescent="0.2">
      <c r="A315" s="7"/>
      <c r="E315" s="7"/>
      <c r="F315" s="7"/>
      <c r="G315" s="44"/>
    </row>
    <row r="316" spans="1:7" ht="38.25" customHeight="1" x14ac:dyDescent="0.2">
      <c r="A316" s="7"/>
      <c r="E316" s="7"/>
      <c r="F316" s="7"/>
      <c r="G316" s="44"/>
    </row>
    <row r="317" spans="1:7" ht="38.25" customHeight="1" x14ac:dyDescent="0.2">
      <c r="A317" s="7"/>
      <c r="E317" s="7"/>
      <c r="F317" s="7"/>
      <c r="G317" s="44"/>
    </row>
    <row r="318" spans="1:7" ht="38.25" customHeight="1" x14ac:dyDescent="0.2">
      <c r="A318" s="7"/>
      <c r="E318" s="7"/>
      <c r="F318" s="7"/>
      <c r="G318" s="44"/>
    </row>
    <row r="319" spans="1:7" ht="38.25" customHeight="1" x14ac:dyDescent="0.2">
      <c r="A319" s="7"/>
      <c r="E319" s="7"/>
      <c r="F319" s="7"/>
      <c r="G319" s="44"/>
    </row>
    <row r="320" spans="1:7" ht="38.25" customHeight="1" x14ac:dyDescent="0.2">
      <c r="A320" s="7"/>
      <c r="E320" s="7"/>
      <c r="F320" s="7"/>
      <c r="G320" s="44"/>
    </row>
    <row r="321" spans="1:7" ht="38.25" customHeight="1" x14ac:dyDescent="0.2">
      <c r="A321" s="7"/>
      <c r="E321" s="7"/>
      <c r="F321" s="7"/>
      <c r="G321" s="44"/>
    </row>
    <row r="322" spans="1:7" ht="38.25" customHeight="1" x14ac:dyDescent="0.2">
      <c r="A322" s="7"/>
      <c r="E322" s="7"/>
      <c r="F322" s="7"/>
      <c r="G322" s="44"/>
    </row>
    <row r="323" spans="1:7" ht="38.25" customHeight="1" x14ac:dyDescent="0.2">
      <c r="A323" s="7"/>
      <c r="E323" s="7"/>
      <c r="F323" s="7"/>
      <c r="G323" s="44"/>
    </row>
    <row r="324" spans="1:7" ht="38.25" customHeight="1" x14ac:dyDescent="0.2">
      <c r="A324" s="7"/>
      <c r="E324" s="7"/>
      <c r="F324" s="7"/>
      <c r="G324" s="44"/>
    </row>
    <row r="325" spans="1:7" ht="38.25" customHeight="1" x14ac:dyDescent="0.2">
      <c r="A325" s="7"/>
      <c r="E325" s="7"/>
      <c r="F325" s="7"/>
      <c r="G325" s="44"/>
    </row>
    <row r="326" spans="1:7" ht="38.25" customHeight="1" x14ac:dyDescent="0.2">
      <c r="A326" s="7"/>
      <c r="E326" s="7"/>
      <c r="F326" s="7"/>
      <c r="G326" s="44"/>
    </row>
    <row r="327" spans="1:7" ht="38.25" customHeight="1" x14ac:dyDescent="0.2">
      <c r="A327" s="7"/>
      <c r="E327" s="7"/>
      <c r="F327" s="7"/>
      <c r="G327" s="44"/>
    </row>
    <row r="328" spans="1:7" ht="38.25" customHeight="1" x14ac:dyDescent="0.2">
      <c r="A328" s="7"/>
      <c r="E328" s="7"/>
      <c r="F328" s="7"/>
      <c r="G328" s="44"/>
    </row>
    <row r="329" spans="1:7" ht="38.25" customHeight="1" x14ac:dyDescent="0.2">
      <c r="A329" s="7"/>
      <c r="E329" s="7"/>
      <c r="F329" s="7"/>
      <c r="G329" s="44"/>
    </row>
    <row r="330" spans="1:7" ht="38.25" customHeight="1" x14ac:dyDescent="0.2">
      <c r="A330" s="7"/>
      <c r="E330" s="7"/>
      <c r="F330" s="7"/>
      <c r="G330" s="44"/>
    </row>
    <row r="331" spans="1:7" ht="38.25" customHeight="1" x14ac:dyDescent="0.2">
      <c r="A331" s="7"/>
      <c r="E331" s="7"/>
      <c r="F331" s="7"/>
      <c r="G331" s="44"/>
    </row>
    <row r="332" spans="1:7" ht="38.25" customHeight="1" x14ac:dyDescent="0.2">
      <c r="A332" s="7"/>
      <c r="E332" s="7"/>
      <c r="F332" s="7"/>
      <c r="G332" s="44"/>
    </row>
  </sheetData>
  <sheetProtection insertRows="0" deleteRows="0" selectLockedCells="1" sort="0" autoFilter="0"/>
  <autoFilter ref="B1:P25" xr:uid="{886452C1-F95C-4A39-8F5D-002ACA8A3890}"/>
  <printOptions horizontalCentered="1" gridLines="1"/>
  <pageMargins left="0.19685039370078741" right="0.15748031496062992" top="0.39370078740157483" bottom="0.39370078740157483" header="0.19685039370078741" footer="0.31496062992125984"/>
  <pageSetup paperSize="9" scale="67" orientation="landscape" r:id="rId1"/>
  <headerFooter alignWithMargins="0">
    <oddHeader>&amp;R&amp;P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3F2A87-2CE2-4CF0-BAA9-8B590AF6929F}">
  <sheetPr codeName="Feuil2"/>
  <dimension ref="A1:H17"/>
  <sheetViews>
    <sheetView workbookViewId="0">
      <selection activeCell="A18" sqref="A18"/>
    </sheetView>
  </sheetViews>
  <sheetFormatPr baseColWidth="10" defaultRowHeight="12.75" x14ac:dyDescent="0.2"/>
  <sheetData>
    <row r="1" spans="1:8" x14ac:dyDescent="0.2">
      <c r="B1" s="102" t="s">
        <v>7</v>
      </c>
      <c r="C1" s="103"/>
      <c r="D1" s="103"/>
      <c r="E1" s="103"/>
      <c r="F1" s="103"/>
      <c r="G1" s="103"/>
      <c r="H1" s="103"/>
    </row>
    <row r="2" spans="1:8" ht="12.75" customHeight="1" x14ac:dyDescent="0.2">
      <c r="A2" s="100" t="s">
        <v>5</v>
      </c>
      <c r="B2" s="101" t="s">
        <v>9</v>
      </c>
      <c r="C2" s="100" t="s">
        <v>10</v>
      </c>
      <c r="D2" s="100" t="s">
        <v>14</v>
      </c>
      <c r="E2" s="100" t="s">
        <v>15</v>
      </c>
      <c r="F2" s="100" t="s">
        <v>11</v>
      </c>
      <c r="G2" s="100" t="s">
        <v>12</v>
      </c>
      <c r="H2" s="100" t="s">
        <v>13</v>
      </c>
    </row>
    <row r="3" spans="1:8" x14ac:dyDescent="0.2">
      <c r="A3" s="101"/>
      <c r="B3" s="101"/>
      <c r="C3" s="100"/>
      <c r="D3" s="101"/>
      <c r="E3" s="101"/>
      <c r="F3" s="100"/>
      <c r="G3" s="100"/>
      <c r="H3" s="100"/>
    </row>
    <row r="4" spans="1:8" x14ac:dyDescent="0.2">
      <c r="A4" s="101"/>
      <c r="B4" s="101"/>
      <c r="C4" s="100"/>
      <c r="D4" s="101"/>
      <c r="E4" s="101"/>
      <c r="F4" s="100"/>
      <c r="G4" s="100"/>
      <c r="H4" s="100"/>
    </row>
    <row r="5" spans="1:8" x14ac:dyDescent="0.2">
      <c r="A5" s="17"/>
      <c r="B5" s="14"/>
      <c r="C5" s="18"/>
      <c r="D5" s="13"/>
      <c r="E5" s="13"/>
      <c r="F5" s="14"/>
      <c r="G5" s="14"/>
      <c r="H5" s="14"/>
    </row>
    <row r="6" spans="1:8" x14ac:dyDescent="0.2">
      <c r="A6" s="16"/>
      <c r="B6" s="14"/>
      <c r="C6" s="18"/>
      <c r="D6" s="13"/>
      <c r="E6" s="13"/>
      <c r="F6" s="14"/>
      <c r="G6" s="14"/>
      <c r="H6" s="14"/>
    </row>
    <row r="10" spans="1:8" x14ac:dyDescent="0.2">
      <c r="B10" s="102" t="s">
        <v>8</v>
      </c>
      <c r="C10" s="103"/>
      <c r="D10" s="103"/>
      <c r="E10" s="103"/>
      <c r="F10" s="103"/>
      <c r="G10" s="103"/>
      <c r="H10" s="103"/>
    </row>
    <row r="11" spans="1:8" ht="12.75" customHeight="1" x14ac:dyDescent="0.2">
      <c r="A11" s="100" t="s">
        <v>5</v>
      </c>
      <c r="B11" s="101" t="s">
        <v>9</v>
      </c>
      <c r="C11" s="100" t="s">
        <v>10</v>
      </c>
      <c r="D11" s="100" t="s">
        <v>14</v>
      </c>
      <c r="E11" s="100" t="s">
        <v>15</v>
      </c>
      <c r="F11" s="100" t="s">
        <v>11</v>
      </c>
      <c r="G11" s="100" t="s">
        <v>12</v>
      </c>
      <c r="H11" s="100" t="s">
        <v>13</v>
      </c>
    </row>
    <row r="12" spans="1:8" x14ac:dyDescent="0.2">
      <c r="A12" s="101"/>
      <c r="B12" s="101"/>
      <c r="C12" s="100"/>
      <c r="D12" s="101"/>
      <c r="E12" s="101"/>
      <c r="F12" s="100"/>
      <c r="G12" s="100"/>
      <c r="H12" s="100"/>
    </row>
    <row r="13" spans="1:8" x14ac:dyDescent="0.2">
      <c r="A13" s="101"/>
      <c r="B13" s="101"/>
      <c r="C13" s="100"/>
      <c r="D13" s="101"/>
      <c r="E13" s="101"/>
      <c r="F13" s="100"/>
      <c r="G13" s="100"/>
      <c r="H13" s="100"/>
    </row>
    <row r="14" spans="1:8" x14ac:dyDescent="0.2">
      <c r="A14" s="17"/>
      <c r="B14" s="14"/>
      <c r="C14" s="18"/>
      <c r="D14" s="13"/>
      <c r="E14" s="13"/>
      <c r="F14" s="14"/>
      <c r="G14" s="14"/>
      <c r="H14" s="14"/>
    </row>
    <row r="15" spans="1:8" x14ac:dyDescent="0.2">
      <c r="A15" s="16"/>
      <c r="B15" s="14"/>
      <c r="C15" s="18"/>
      <c r="D15" s="13"/>
      <c r="E15" s="13"/>
      <c r="F15" s="14"/>
      <c r="G15" s="14"/>
      <c r="H15" s="14"/>
    </row>
    <row r="16" spans="1:8" x14ac:dyDescent="0.2">
      <c r="A16" s="16"/>
      <c r="B16" s="14"/>
      <c r="C16" s="15"/>
      <c r="D16" s="13"/>
      <c r="E16" s="13"/>
      <c r="F16" s="14"/>
      <c r="G16" s="14"/>
      <c r="H16" s="14"/>
    </row>
    <row r="17" spans="1:8" x14ac:dyDescent="0.2">
      <c r="A17" s="16"/>
      <c r="B17" s="14"/>
      <c r="C17" s="15"/>
      <c r="D17" s="13"/>
      <c r="E17" s="13"/>
      <c r="F17" s="14"/>
      <c r="G17" s="14"/>
      <c r="H17" s="14"/>
    </row>
  </sheetData>
  <mergeCells count="18">
    <mergeCell ref="B10:H10"/>
    <mergeCell ref="B1:H1"/>
    <mergeCell ref="A2:A4"/>
    <mergeCell ref="B2:B4"/>
    <mergeCell ref="C2:C4"/>
    <mergeCell ref="D2:D4"/>
    <mergeCell ref="F2:F4"/>
    <mergeCell ref="G2:G4"/>
    <mergeCell ref="H2:H4"/>
    <mergeCell ref="E2:E4"/>
    <mergeCell ref="G11:G13"/>
    <mergeCell ref="H11:H13"/>
    <mergeCell ref="A11:A13"/>
    <mergeCell ref="E11:E13"/>
    <mergeCell ref="B11:B13"/>
    <mergeCell ref="C11:C13"/>
    <mergeCell ref="D11:D13"/>
    <mergeCell ref="F11:F1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926CE0-B83D-43F0-BEBC-D51330DF07A9}">
  <sheetPr codeName="Feuil4">
    <tabColor theme="3"/>
  </sheetPr>
  <dimension ref="A1:F72"/>
  <sheetViews>
    <sheetView workbookViewId="0">
      <selection activeCell="A75" sqref="A75"/>
    </sheetView>
  </sheetViews>
  <sheetFormatPr baseColWidth="10" defaultRowHeight="12.75" x14ac:dyDescent="0.2"/>
  <cols>
    <col min="1" max="1" width="35.42578125" customWidth="1"/>
    <col min="2" max="2" width="21.140625" customWidth="1"/>
    <col min="3" max="3" width="14.28515625" style="13" customWidth="1"/>
    <col min="4" max="4" width="15" style="13" customWidth="1"/>
    <col min="5" max="5" width="22.28515625" style="13" customWidth="1"/>
    <col min="6" max="6" width="22.85546875" style="13" customWidth="1"/>
  </cols>
  <sheetData>
    <row r="1" spans="1:6" x14ac:dyDescent="0.2">
      <c r="A1" s="22" t="s">
        <v>20</v>
      </c>
      <c r="B1" s="22" t="s">
        <v>160</v>
      </c>
      <c r="C1" s="23" t="s">
        <v>16</v>
      </c>
      <c r="D1" s="23" t="s">
        <v>17</v>
      </c>
      <c r="E1" s="23" t="s">
        <v>18</v>
      </c>
      <c r="F1" s="23" t="s">
        <v>19</v>
      </c>
    </row>
    <row r="2" spans="1:6" s="94" customFormat="1" x14ac:dyDescent="0.2">
      <c r="A2" s="94" t="s">
        <v>22</v>
      </c>
      <c r="B2" s="95" t="s">
        <v>83</v>
      </c>
      <c r="C2" s="96">
        <v>25</v>
      </c>
      <c r="D2" s="96">
        <v>30</v>
      </c>
      <c r="E2" s="98">
        <v>25</v>
      </c>
      <c r="F2" s="96">
        <v>30</v>
      </c>
    </row>
    <row r="3" spans="1:6" x14ac:dyDescent="0.2">
      <c r="A3" s="26" t="s">
        <v>48</v>
      </c>
      <c r="B3" s="27" t="s">
        <v>99</v>
      </c>
      <c r="C3" s="25">
        <v>25</v>
      </c>
      <c r="D3" s="25">
        <v>30</v>
      </c>
      <c r="E3" s="25">
        <v>100</v>
      </c>
      <c r="F3" s="25">
        <v>120</v>
      </c>
    </row>
    <row r="4" spans="1:6" s="94" customFormat="1" x14ac:dyDescent="0.2">
      <c r="A4" s="94" t="s">
        <v>49</v>
      </c>
      <c r="B4" s="99" t="s">
        <v>100</v>
      </c>
      <c r="C4" s="96">
        <v>25</v>
      </c>
      <c r="D4" s="96">
        <v>30</v>
      </c>
      <c r="E4" s="96">
        <v>100</v>
      </c>
      <c r="F4" s="96">
        <v>120</v>
      </c>
    </row>
    <row r="5" spans="1:6" x14ac:dyDescent="0.2">
      <c r="A5" s="24" t="s">
        <v>50</v>
      </c>
      <c r="B5" s="27" t="s">
        <v>101</v>
      </c>
      <c r="C5" s="25">
        <v>25</v>
      </c>
      <c r="D5" s="25">
        <v>30</v>
      </c>
      <c r="E5" s="25">
        <v>100</v>
      </c>
      <c r="F5" s="25">
        <v>120</v>
      </c>
    </row>
    <row r="6" spans="1:6" s="94" customFormat="1" x14ac:dyDescent="0.2">
      <c r="A6" s="94" t="s">
        <v>51</v>
      </c>
      <c r="B6" s="99" t="s">
        <v>102</v>
      </c>
      <c r="C6" s="96">
        <v>33.33</v>
      </c>
      <c r="D6" s="96">
        <v>40</v>
      </c>
      <c r="E6" s="96">
        <v>133.33000000000001</v>
      </c>
      <c r="F6" s="96">
        <v>160</v>
      </c>
    </row>
    <row r="7" spans="1:6" x14ac:dyDescent="0.2">
      <c r="A7" s="24" t="s">
        <v>52</v>
      </c>
      <c r="B7" s="27" t="s">
        <v>103</v>
      </c>
      <c r="C7" s="25">
        <v>33.33</v>
      </c>
      <c r="D7" s="25">
        <v>40</v>
      </c>
      <c r="E7" s="25">
        <v>133.33000000000001</v>
      </c>
      <c r="F7" s="25">
        <v>160</v>
      </c>
    </row>
    <row r="8" spans="1:6" s="94" customFormat="1" x14ac:dyDescent="0.2">
      <c r="A8" s="94" t="s">
        <v>53</v>
      </c>
      <c r="B8" s="95" t="s">
        <v>104</v>
      </c>
      <c r="C8" s="96">
        <v>33.33</v>
      </c>
      <c r="D8" s="96">
        <v>40</v>
      </c>
      <c r="E8" s="96">
        <v>133.33000000000001</v>
      </c>
      <c r="F8" s="96">
        <v>160</v>
      </c>
    </row>
    <row r="9" spans="1:6" x14ac:dyDescent="0.2">
      <c r="A9" s="24" t="s">
        <v>54</v>
      </c>
      <c r="B9" s="28" t="s">
        <v>105</v>
      </c>
      <c r="C9" s="25">
        <v>58.33</v>
      </c>
      <c r="D9" s="25">
        <v>70</v>
      </c>
      <c r="E9" s="25">
        <v>233.33</v>
      </c>
      <c r="F9" s="25">
        <v>280</v>
      </c>
    </row>
    <row r="10" spans="1:6" s="94" customFormat="1" x14ac:dyDescent="0.2">
      <c r="A10" s="94" t="s">
        <v>55</v>
      </c>
      <c r="B10" s="95" t="s">
        <v>106</v>
      </c>
      <c r="C10" s="96">
        <v>50</v>
      </c>
      <c r="D10" s="96">
        <v>60</v>
      </c>
      <c r="E10" s="96">
        <v>200</v>
      </c>
      <c r="F10" s="96">
        <v>240</v>
      </c>
    </row>
    <row r="11" spans="1:6" x14ac:dyDescent="0.2">
      <c r="A11" s="24" t="s">
        <v>56</v>
      </c>
      <c r="B11" s="28" t="s">
        <v>107</v>
      </c>
      <c r="C11" s="25">
        <v>41.67</v>
      </c>
      <c r="D11" s="25">
        <v>50</v>
      </c>
      <c r="E11" s="25">
        <v>166.67</v>
      </c>
      <c r="F11" s="25">
        <v>200</v>
      </c>
    </row>
    <row r="12" spans="1:6" s="94" customFormat="1" x14ac:dyDescent="0.2">
      <c r="A12" s="94" t="s">
        <v>57</v>
      </c>
      <c r="B12" s="95" t="s">
        <v>108</v>
      </c>
      <c r="C12" s="96">
        <v>16.670000000000002</v>
      </c>
      <c r="D12" s="96">
        <v>20</v>
      </c>
      <c r="E12" s="96">
        <v>66.67</v>
      </c>
      <c r="F12" s="96">
        <v>80</v>
      </c>
    </row>
    <row r="13" spans="1:6" x14ac:dyDescent="0.2">
      <c r="A13" s="24" t="s">
        <v>35</v>
      </c>
      <c r="B13" s="28" t="s">
        <v>109</v>
      </c>
      <c r="C13" s="25">
        <v>25</v>
      </c>
      <c r="D13" s="25">
        <v>30</v>
      </c>
      <c r="E13" s="25">
        <v>100</v>
      </c>
      <c r="F13" s="25">
        <v>120</v>
      </c>
    </row>
    <row r="14" spans="1:6" s="94" customFormat="1" x14ac:dyDescent="0.2">
      <c r="A14" s="94" t="s">
        <v>36</v>
      </c>
      <c r="B14" s="95" t="s">
        <v>110</v>
      </c>
      <c r="C14" s="96">
        <v>50</v>
      </c>
      <c r="D14" s="96">
        <v>60</v>
      </c>
      <c r="E14" s="96">
        <v>200</v>
      </c>
      <c r="F14" s="96">
        <v>240</v>
      </c>
    </row>
    <row r="15" spans="1:6" x14ac:dyDescent="0.2">
      <c r="A15" s="24" t="s">
        <v>37</v>
      </c>
      <c r="B15" s="28" t="s">
        <v>111</v>
      </c>
      <c r="C15" s="25">
        <v>25</v>
      </c>
      <c r="D15" s="25">
        <v>30</v>
      </c>
      <c r="E15" s="25">
        <v>100</v>
      </c>
      <c r="F15" s="25">
        <v>120</v>
      </c>
    </row>
    <row r="16" spans="1:6" s="94" customFormat="1" x14ac:dyDescent="0.2">
      <c r="A16" s="94" t="s">
        <v>38</v>
      </c>
      <c r="B16" s="95" t="s">
        <v>112</v>
      </c>
      <c r="C16" s="96">
        <v>16.670000000000002</v>
      </c>
      <c r="D16" s="96">
        <v>20</v>
      </c>
      <c r="E16" s="96">
        <v>66.67</v>
      </c>
      <c r="F16" s="96">
        <v>80</v>
      </c>
    </row>
    <row r="17" spans="1:6" x14ac:dyDescent="0.2">
      <c r="A17" s="24" t="s">
        <v>39</v>
      </c>
      <c r="B17" s="28" t="s">
        <v>113</v>
      </c>
      <c r="C17" s="25">
        <v>58.33</v>
      </c>
      <c r="D17" s="25">
        <v>70</v>
      </c>
      <c r="E17" s="25">
        <v>233.33</v>
      </c>
      <c r="F17" s="25">
        <v>280</v>
      </c>
    </row>
    <row r="18" spans="1:6" s="94" customFormat="1" x14ac:dyDescent="0.2">
      <c r="A18" s="94" t="s">
        <v>40</v>
      </c>
      <c r="B18" s="95" t="s">
        <v>114</v>
      </c>
      <c r="C18" s="96">
        <v>58.33</v>
      </c>
      <c r="D18" s="96">
        <v>70</v>
      </c>
      <c r="E18" s="96">
        <v>233.33</v>
      </c>
      <c r="F18" s="96">
        <v>280</v>
      </c>
    </row>
    <row r="19" spans="1:6" x14ac:dyDescent="0.2">
      <c r="A19" s="24" t="s">
        <v>41</v>
      </c>
      <c r="B19" s="28" t="s">
        <v>115</v>
      </c>
      <c r="C19" s="25">
        <v>100</v>
      </c>
      <c r="D19" s="25">
        <v>120</v>
      </c>
      <c r="E19" s="25">
        <v>400</v>
      </c>
      <c r="F19" s="25">
        <v>480</v>
      </c>
    </row>
    <row r="20" spans="1:6" s="94" customFormat="1" x14ac:dyDescent="0.2">
      <c r="A20" s="94" t="s">
        <v>42</v>
      </c>
      <c r="B20" s="95" t="s">
        <v>116</v>
      </c>
      <c r="C20" s="96">
        <v>25</v>
      </c>
      <c r="D20" s="96">
        <v>30</v>
      </c>
      <c r="E20" s="96">
        <v>100</v>
      </c>
      <c r="F20" s="96">
        <v>120</v>
      </c>
    </row>
    <row r="21" spans="1:6" x14ac:dyDescent="0.2">
      <c r="A21" s="24" t="s">
        <v>43</v>
      </c>
      <c r="B21" s="28" t="s">
        <v>117</v>
      </c>
      <c r="C21" s="25">
        <v>33.33</v>
      </c>
      <c r="D21" s="25">
        <v>40</v>
      </c>
      <c r="E21" s="25">
        <v>133.33000000000001</v>
      </c>
      <c r="F21" s="25">
        <v>160</v>
      </c>
    </row>
    <row r="22" spans="1:6" s="94" customFormat="1" x14ac:dyDescent="0.2">
      <c r="A22" s="94" t="s">
        <v>44</v>
      </c>
      <c r="B22" s="95" t="s">
        <v>118</v>
      </c>
      <c r="C22" s="96">
        <v>41.67</v>
      </c>
      <c r="D22" s="96">
        <v>50</v>
      </c>
      <c r="E22" s="96">
        <v>166.67</v>
      </c>
      <c r="F22" s="96">
        <v>200</v>
      </c>
    </row>
    <row r="23" spans="1:6" x14ac:dyDescent="0.2">
      <c r="A23" s="24" t="s">
        <v>45</v>
      </c>
      <c r="B23" s="28" t="s">
        <v>119</v>
      </c>
      <c r="C23" s="25">
        <v>50</v>
      </c>
      <c r="D23" s="25">
        <v>60</v>
      </c>
      <c r="E23" s="25">
        <v>200</v>
      </c>
      <c r="F23" s="25">
        <v>240</v>
      </c>
    </row>
    <row r="24" spans="1:6" s="94" customFormat="1" x14ac:dyDescent="0.2">
      <c r="A24" s="94" t="s">
        <v>46</v>
      </c>
      <c r="B24" s="95" t="s">
        <v>120</v>
      </c>
      <c r="C24" s="96">
        <v>58.33</v>
      </c>
      <c r="D24" s="96">
        <v>70</v>
      </c>
      <c r="E24" s="96">
        <v>233.33</v>
      </c>
      <c r="F24" s="96">
        <v>280</v>
      </c>
    </row>
    <row r="25" spans="1:6" x14ac:dyDescent="0.2">
      <c r="A25" s="24" t="s">
        <v>47</v>
      </c>
      <c r="B25" s="28" t="s">
        <v>121</v>
      </c>
      <c r="C25" s="25">
        <v>50</v>
      </c>
      <c r="D25" s="25">
        <v>60</v>
      </c>
      <c r="E25" s="25">
        <v>200</v>
      </c>
      <c r="F25" s="25">
        <v>240</v>
      </c>
    </row>
    <row r="26" spans="1:6" s="94" customFormat="1" x14ac:dyDescent="0.2">
      <c r="A26" s="94" t="s">
        <v>58</v>
      </c>
      <c r="B26" s="95" t="s">
        <v>122</v>
      </c>
      <c r="C26" s="96">
        <v>25</v>
      </c>
      <c r="D26" s="96">
        <v>30</v>
      </c>
      <c r="E26" s="96">
        <v>100</v>
      </c>
      <c r="F26" s="96">
        <v>120</v>
      </c>
    </row>
    <row r="27" spans="1:6" x14ac:dyDescent="0.2">
      <c r="A27" s="24" t="s">
        <v>93</v>
      </c>
      <c r="B27" s="28" t="s">
        <v>148</v>
      </c>
      <c r="C27" s="25">
        <v>83.33</v>
      </c>
      <c r="D27" s="25">
        <v>100</v>
      </c>
      <c r="E27" s="25">
        <v>333.33</v>
      </c>
      <c r="F27" s="25">
        <v>400</v>
      </c>
    </row>
    <row r="28" spans="1:6" s="94" customFormat="1" x14ac:dyDescent="0.2">
      <c r="A28" s="94" t="s">
        <v>94</v>
      </c>
      <c r="B28" s="95" t="s">
        <v>123</v>
      </c>
      <c r="C28" s="96">
        <v>166.67</v>
      </c>
      <c r="D28" s="96">
        <v>200</v>
      </c>
      <c r="E28" s="96">
        <v>666.67</v>
      </c>
      <c r="F28" s="96">
        <v>800</v>
      </c>
    </row>
    <row r="29" spans="1:6" x14ac:dyDescent="0.2">
      <c r="A29" s="24" t="s">
        <v>59</v>
      </c>
      <c r="B29" s="28" t="s">
        <v>124</v>
      </c>
      <c r="C29" s="25">
        <v>100</v>
      </c>
      <c r="D29" s="25">
        <v>120</v>
      </c>
      <c r="E29" s="25">
        <v>400</v>
      </c>
      <c r="F29" s="25">
        <v>480</v>
      </c>
    </row>
    <row r="30" spans="1:6" s="94" customFormat="1" x14ac:dyDescent="0.2">
      <c r="B30" s="95"/>
      <c r="C30" s="96"/>
      <c r="D30" s="96"/>
      <c r="E30" s="96"/>
      <c r="F30" s="96"/>
    </row>
    <row r="31" spans="1:6" x14ac:dyDescent="0.2">
      <c r="A31" s="22" t="s">
        <v>20</v>
      </c>
      <c r="B31" s="22" t="s">
        <v>160</v>
      </c>
      <c r="C31" s="23" t="s">
        <v>16</v>
      </c>
      <c r="D31" s="23" t="s">
        <v>17</v>
      </c>
      <c r="E31" s="23" t="s">
        <v>18</v>
      </c>
      <c r="F31" s="23" t="s">
        <v>19</v>
      </c>
    </row>
    <row r="32" spans="1:6" s="94" customFormat="1" x14ac:dyDescent="0.2">
      <c r="A32" s="24" t="s">
        <v>60</v>
      </c>
      <c r="B32" s="28" t="s">
        <v>125</v>
      </c>
      <c r="C32" s="25">
        <v>25</v>
      </c>
      <c r="D32" s="25">
        <v>30</v>
      </c>
      <c r="E32" s="25">
        <v>100</v>
      </c>
      <c r="F32" s="25">
        <v>120</v>
      </c>
    </row>
    <row r="33" spans="1:6" x14ac:dyDescent="0.2">
      <c r="A33" s="94" t="s">
        <v>61</v>
      </c>
      <c r="B33" s="99" t="s">
        <v>126</v>
      </c>
      <c r="C33" s="96">
        <v>25</v>
      </c>
      <c r="D33" s="96">
        <v>30</v>
      </c>
      <c r="E33" s="96">
        <v>100</v>
      </c>
      <c r="F33" s="96">
        <v>120</v>
      </c>
    </row>
    <row r="34" spans="1:6" s="94" customFormat="1" x14ac:dyDescent="0.2">
      <c r="A34" s="24" t="s">
        <v>62</v>
      </c>
      <c r="B34" s="27" t="s">
        <v>127</v>
      </c>
      <c r="C34" s="25">
        <v>41.67</v>
      </c>
      <c r="D34" s="25">
        <v>50</v>
      </c>
      <c r="E34" s="25">
        <v>166.67</v>
      </c>
      <c r="F34" s="25">
        <v>200</v>
      </c>
    </row>
    <row r="35" spans="1:6" x14ac:dyDescent="0.2">
      <c r="A35" s="94" t="s">
        <v>63</v>
      </c>
      <c r="B35" s="99" t="s">
        <v>128</v>
      </c>
      <c r="C35" s="96">
        <v>66.67</v>
      </c>
      <c r="D35" s="96">
        <v>80</v>
      </c>
      <c r="E35" s="96">
        <v>266.67</v>
      </c>
      <c r="F35" s="96">
        <v>320</v>
      </c>
    </row>
    <row r="36" spans="1:6" s="94" customFormat="1" x14ac:dyDescent="0.2">
      <c r="A36" s="24" t="s">
        <v>64</v>
      </c>
      <c r="B36" s="27" t="s">
        <v>129</v>
      </c>
      <c r="C36" s="25">
        <v>41.67</v>
      </c>
      <c r="D36" s="25">
        <v>50</v>
      </c>
      <c r="E36" s="25">
        <v>166.67</v>
      </c>
      <c r="F36" s="25">
        <v>200</v>
      </c>
    </row>
    <row r="37" spans="1:6" x14ac:dyDescent="0.2">
      <c r="A37" s="94" t="s">
        <v>65</v>
      </c>
      <c r="B37" s="95" t="s">
        <v>130</v>
      </c>
      <c r="C37" s="96">
        <v>41.67</v>
      </c>
      <c r="D37" s="96">
        <v>50</v>
      </c>
      <c r="E37" s="96">
        <v>166.67</v>
      </c>
      <c r="F37" s="96">
        <v>200</v>
      </c>
    </row>
    <row r="38" spans="1:6" s="94" customFormat="1" x14ac:dyDescent="0.2">
      <c r="A38" s="24" t="s">
        <v>66</v>
      </c>
      <c r="B38" s="28" t="s">
        <v>131</v>
      </c>
      <c r="C38" s="25">
        <v>83.33</v>
      </c>
      <c r="D38" s="25">
        <v>100</v>
      </c>
      <c r="E38" s="25">
        <v>333.33</v>
      </c>
      <c r="F38" s="25">
        <v>400</v>
      </c>
    </row>
    <row r="39" spans="1:6" x14ac:dyDescent="0.2">
      <c r="A39" s="94" t="s">
        <v>67</v>
      </c>
      <c r="B39" s="95" t="s">
        <v>132</v>
      </c>
      <c r="C39" s="96">
        <v>66.67</v>
      </c>
      <c r="D39" s="96">
        <v>80</v>
      </c>
      <c r="E39" s="96">
        <v>266.67</v>
      </c>
      <c r="F39" s="96">
        <v>320</v>
      </c>
    </row>
    <row r="40" spans="1:6" s="94" customFormat="1" x14ac:dyDescent="0.2">
      <c r="A40" s="24" t="s">
        <v>68</v>
      </c>
      <c r="B40" s="28" t="s">
        <v>133</v>
      </c>
      <c r="C40" s="25">
        <v>50</v>
      </c>
      <c r="D40" s="25">
        <v>60</v>
      </c>
      <c r="E40" s="25">
        <v>200</v>
      </c>
      <c r="F40" s="25">
        <v>240</v>
      </c>
    </row>
    <row r="41" spans="1:6" x14ac:dyDescent="0.2">
      <c r="A41" s="94" t="s">
        <v>69</v>
      </c>
      <c r="B41" s="95" t="s">
        <v>134</v>
      </c>
      <c r="C41" s="96">
        <v>33.33</v>
      </c>
      <c r="D41" s="96">
        <v>40</v>
      </c>
      <c r="E41" s="96">
        <v>133.33000000000001</v>
      </c>
      <c r="F41" s="96">
        <v>160</v>
      </c>
    </row>
    <row r="42" spans="1:6" s="94" customFormat="1" x14ac:dyDescent="0.2">
      <c r="A42" s="24" t="s">
        <v>70</v>
      </c>
      <c r="B42" s="28" t="s">
        <v>135</v>
      </c>
      <c r="C42" s="25">
        <v>100</v>
      </c>
      <c r="D42" s="25">
        <v>120</v>
      </c>
      <c r="E42" s="25">
        <v>400</v>
      </c>
      <c r="F42" s="25">
        <v>480</v>
      </c>
    </row>
    <row r="43" spans="1:6" x14ac:dyDescent="0.2">
      <c r="A43" s="94" t="s">
        <v>71</v>
      </c>
      <c r="B43" s="95" t="s">
        <v>136</v>
      </c>
      <c r="C43" s="96">
        <v>100</v>
      </c>
      <c r="D43" s="96">
        <v>120</v>
      </c>
      <c r="E43" s="96">
        <v>400</v>
      </c>
      <c r="F43" s="96">
        <v>480</v>
      </c>
    </row>
    <row r="44" spans="1:6" s="94" customFormat="1" x14ac:dyDescent="0.2">
      <c r="A44" s="24" t="s">
        <v>72</v>
      </c>
      <c r="B44" s="28" t="s">
        <v>137</v>
      </c>
      <c r="C44" s="25">
        <v>75</v>
      </c>
      <c r="D44" s="25">
        <v>90</v>
      </c>
      <c r="E44" s="25">
        <v>300</v>
      </c>
      <c r="F44" s="25">
        <v>360</v>
      </c>
    </row>
    <row r="45" spans="1:6" x14ac:dyDescent="0.2">
      <c r="A45" s="94" t="s">
        <v>73</v>
      </c>
      <c r="B45" s="95" t="s">
        <v>138</v>
      </c>
      <c r="C45" s="96">
        <v>91.67</v>
      </c>
      <c r="D45" s="96">
        <v>110</v>
      </c>
      <c r="E45" s="96">
        <v>366.67</v>
      </c>
      <c r="F45" s="96">
        <v>440</v>
      </c>
    </row>
    <row r="46" spans="1:6" s="94" customFormat="1" x14ac:dyDescent="0.2">
      <c r="A46" s="24" t="s">
        <v>74</v>
      </c>
      <c r="B46" s="28" t="s">
        <v>139</v>
      </c>
      <c r="C46" s="25">
        <v>150</v>
      </c>
      <c r="D46" s="25">
        <v>180</v>
      </c>
      <c r="E46" s="25">
        <v>600</v>
      </c>
      <c r="F46" s="25">
        <v>720</v>
      </c>
    </row>
    <row r="47" spans="1:6" x14ac:dyDescent="0.2">
      <c r="A47" s="94" t="s">
        <v>75</v>
      </c>
      <c r="B47" s="95" t="s">
        <v>140</v>
      </c>
      <c r="C47" s="96">
        <v>33.33</v>
      </c>
      <c r="D47" s="96">
        <v>40</v>
      </c>
      <c r="E47" s="96">
        <v>133.33000000000001</v>
      </c>
      <c r="F47" s="96">
        <v>160</v>
      </c>
    </row>
    <row r="48" spans="1:6" s="94" customFormat="1" x14ac:dyDescent="0.2">
      <c r="A48" s="24" t="s">
        <v>76</v>
      </c>
      <c r="B48" s="28" t="s">
        <v>141</v>
      </c>
      <c r="C48" s="25">
        <v>50</v>
      </c>
      <c r="D48" s="25">
        <v>60</v>
      </c>
      <c r="E48" s="25">
        <v>200</v>
      </c>
      <c r="F48" s="25">
        <v>240</v>
      </c>
    </row>
    <row r="49" spans="1:6" x14ac:dyDescent="0.2">
      <c r="A49" s="94" t="s">
        <v>77</v>
      </c>
      <c r="B49" s="95" t="s">
        <v>142</v>
      </c>
      <c r="C49" s="96">
        <v>66.67</v>
      </c>
      <c r="D49" s="96">
        <v>80</v>
      </c>
      <c r="E49" s="96">
        <v>266.67</v>
      </c>
      <c r="F49" s="96">
        <v>320</v>
      </c>
    </row>
    <row r="50" spans="1:6" s="94" customFormat="1" x14ac:dyDescent="0.2">
      <c r="A50" s="24" t="s">
        <v>78</v>
      </c>
      <c r="B50" s="28" t="s">
        <v>143</v>
      </c>
      <c r="C50" s="25">
        <v>83.33</v>
      </c>
      <c r="D50" s="25">
        <v>100</v>
      </c>
      <c r="E50" s="25">
        <v>333.33</v>
      </c>
      <c r="F50" s="25">
        <v>400</v>
      </c>
    </row>
    <row r="51" spans="1:6" x14ac:dyDescent="0.2">
      <c r="A51" s="94" t="s">
        <v>79</v>
      </c>
      <c r="B51" s="95" t="s">
        <v>144</v>
      </c>
      <c r="C51" s="96">
        <v>100</v>
      </c>
      <c r="D51" s="96">
        <v>120</v>
      </c>
      <c r="E51" s="96">
        <v>400</v>
      </c>
      <c r="F51" s="96">
        <v>480</v>
      </c>
    </row>
    <row r="52" spans="1:6" s="94" customFormat="1" x14ac:dyDescent="0.2">
      <c r="A52" s="24" t="s">
        <v>80</v>
      </c>
      <c r="B52" s="28" t="s">
        <v>145</v>
      </c>
      <c r="C52" s="25">
        <v>83.33</v>
      </c>
      <c r="D52" s="25">
        <v>100</v>
      </c>
      <c r="E52" s="25">
        <v>333.33</v>
      </c>
      <c r="F52" s="25">
        <v>400</v>
      </c>
    </row>
    <row r="53" spans="1:6" x14ac:dyDescent="0.2">
      <c r="A53" s="94" t="s">
        <v>81</v>
      </c>
      <c r="B53" s="95" t="s">
        <v>146</v>
      </c>
      <c r="C53" s="96">
        <v>33.33</v>
      </c>
      <c r="D53" s="96">
        <v>40</v>
      </c>
      <c r="E53" s="96">
        <v>133.33000000000001</v>
      </c>
      <c r="F53" s="96">
        <v>160</v>
      </c>
    </row>
    <row r="54" spans="1:6" s="94" customFormat="1" x14ac:dyDescent="0.2">
      <c r="A54" s="24" t="s">
        <v>95</v>
      </c>
      <c r="B54" s="28" t="s">
        <v>147</v>
      </c>
      <c r="C54" s="25">
        <v>125</v>
      </c>
      <c r="D54" s="25">
        <v>150</v>
      </c>
      <c r="E54" s="25">
        <v>500</v>
      </c>
      <c r="F54" s="25">
        <v>600</v>
      </c>
    </row>
    <row r="55" spans="1:6" x14ac:dyDescent="0.2">
      <c r="A55" s="94" t="s">
        <v>96</v>
      </c>
      <c r="B55" s="95" t="s">
        <v>149</v>
      </c>
      <c r="C55" s="96">
        <v>258.33</v>
      </c>
      <c r="D55" s="96">
        <v>310</v>
      </c>
      <c r="E55" s="96">
        <v>1033.33</v>
      </c>
      <c r="F55" s="96">
        <v>1240</v>
      </c>
    </row>
    <row r="56" spans="1:6" s="94" customFormat="1" x14ac:dyDescent="0.2">
      <c r="A56" s="24" t="s">
        <v>82</v>
      </c>
      <c r="B56" s="28" t="s">
        <v>150</v>
      </c>
      <c r="C56" s="25">
        <v>150</v>
      </c>
      <c r="D56" s="25">
        <v>180</v>
      </c>
      <c r="E56" s="25">
        <v>600</v>
      </c>
      <c r="F56" s="25">
        <v>720</v>
      </c>
    </row>
    <row r="57" spans="1:6" x14ac:dyDescent="0.2">
      <c r="B57" s="2"/>
      <c r="C57" s="21"/>
      <c r="D57" s="21"/>
      <c r="E57" s="21"/>
      <c r="F57" s="21"/>
    </row>
    <row r="58" spans="1:6" x14ac:dyDescent="0.2">
      <c r="A58" s="22" t="s">
        <v>20</v>
      </c>
      <c r="B58" s="22" t="s">
        <v>160</v>
      </c>
      <c r="C58" s="23" t="s">
        <v>16</v>
      </c>
      <c r="D58" s="23" t="s">
        <v>17</v>
      </c>
      <c r="E58" s="23" t="s">
        <v>18</v>
      </c>
      <c r="F58" s="23" t="s">
        <v>19</v>
      </c>
    </row>
    <row r="59" spans="1:6" x14ac:dyDescent="0.2">
      <c r="A59" s="94" t="s">
        <v>84</v>
      </c>
      <c r="B59" s="95" t="s">
        <v>151</v>
      </c>
      <c r="C59" s="96">
        <v>75</v>
      </c>
      <c r="D59" s="96">
        <v>90</v>
      </c>
      <c r="E59" s="96">
        <v>0</v>
      </c>
      <c r="F59" s="96">
        <v>0</v>
      </c>
    </row>
    <row r="60" spans="1:6" x14ac:dyDescent="0.2">
      <c r="A60" s="24" t="s">
        <v>85</v>
      </c>
      <c r="B60" s="28" t="s">
        <v>152</v>
      </c>
      <c r="C60" s="25">
        <v>116.67</v>
      </c>
      <c r="D60" s="25">
        <v>140</v>
      </c>
      <c r="E60" s="25">
        <v>0</v>
      </c>
      <c r="F60" s="25">
        <v>0</v>
      </c>
    </row>
    <row r="61" spans="1:6" x14ac:dyDescent="0.2">
      <c r="A61" s="94" t="s">
        <v>86</v>
      </c>
      <c r="B61" s="95" t="s">
        <v>153</v>
      </c>
      <c r="C61" s="96">
        <v>158.33000000000001</v>
      </c>
      <c r="D61" s="96">
        <v>190</v>
      </c>
      <c r="E61" s="96">
        <v>0</v>
      </c>
      <c r="F61" s="96">
        <v>0</v>
      </c>
    </row>
    <row r="62" spans="1:6" x14ac:dyDescent="0.2">
      <c r="A62" s="24" t="s">
        <v>87</v>
      </c>
      <c r="B62" s="28" t="s">
        <v>154</v>
      </c>
      <c r="C62" s="25">
        <v>200</v>
      </c>
      <c r="D62" s="25">
        <v>240</v>
      </c>
      <c r="E62" s="25">
        <v>0</v>
      </c>
      <c r="F62" s="25">
        <v>0</v>
      </c>
    </row>
    <row r="63" spans="1:6" x14ac:dyDescent="0.2">
      <c r="A63" s="94" t="s">
        <v>88</v>
      </c>
      <c r="B63" s="95" t="s">
        <v>155</v>
      </c>
      <c r="C63" s="96">
        <v>233.33</v>
      </c>
      <c r="D63" s="96">
        <v>280</v>
      </c>
      <c r="E63" s="96">
        <v>0</v>
      </c>
      <c r="F63" s="96">
        <v>0</v>
      </c>
    </row>
    <row r="64" spans="1:6" x14ac:dyDescent="0.2">
      <c r="A64" s="24" t="s">
        <v>89</v>
      </c>
      <c r="B64" s="28" t="s">
        <v>156</v>
      </c>
      <c r="C64" s="25">
        <v>325</v>
      </c>
      <c r="D64" s="25">
        <v>390</v>
      </c>
      <c r="E64" s="25">
        <v>0</v>
      </c>
      <c r="F64" s="25">
        <v>0</v>
      </c>
    </row>
    <row r="65" spans="1:6" x14ac:dyDescent="0.2">
      <c r="B65" s="2"/>
      <c r="C65" s="21"/>
      <c r="D65" s="21"/>
      <c r="E65" s="21"/>
      <c r="F65" s="21"/>
    </row>
    <row r="66" spans="1:6" x14ac:dyDescent="0.2">
      <c r="A66" s="22" t="s">
        <v>20</v>
      </c>
      <c r="B66" s="22" t="s">
        <v>160</v>
      </c>
      <c r="C66" s="23" t="s">
        <v>16</v>
      </c>
      <c r="D66" s="23" t="s">
        <v>17</v>
      </c>
      <c r="E66" s="23" t="s">
        <v>18</v>
      </c>
      <c r="F66" s="23" t="s">
        <v>19</v>
      </c>
    </row>
    <row r="67" spans="1:6" x14ac:dyDescent="0.2">
      <c r="A67" s="24" t="s">
        <v>90</v>
      </c>
      <c r="B67" s="28" t="s">
        <v>157</v>
      </c>
      <c r="C67" s="25">
        <v>66.67</v>
      </c>
      <c r="D67" s="25">
        <v>80</v>
      </c>
      <c r="E67" s="25">
        <v>0</v>
      </c>
      <c r="F67" s="25">
        <v>0</v>
      </c>
    </row>
    <row r="68" spans="1:6" x14ac:dyDescent="0.2">
      <c r="A68" t="s">
        <v>91</v>
      </c>
      <c r="B68" s="2" t="s">
        <v>159</v>
      </c>
      <c r="C68" s="21">
        <v>83.33</v>
      </c>
      <c r="D68" s="21">
        <v>100</v>
      </c>
      <c r="E68" s="21">
        <v>0</v>
      </c>
      <c r="F68" s="21">
        <v>0</v>
      </c>
    </row>
    <row r="69" spans="1:6" x14ac:dyDescent="0.2">
      <c r="A69" s="24" t="s">
        <v>92</v>
      </c>
      <c r="B69" s="28" t="s">
        <v>158</v>
      </c>
      <c r="C69" s="25">
        <v>100</v>
      </c>
      <c r="D69" s="25">
        <v>120</v>
      </c>
      <c r="E69" s="25">
        <v>0</v>
      </c>
      <c r="F69" s="25">
        <v>0</v>
      </c>
    </row>
    <row r="70" spans="1:6" s="94" customFormat="1" x14ac:dyDescent="0.2">
      <c r="B70" s="95"/>
      <c r="C70" s="96"/>
      <c r="D70" s="96"/>
      <c r="E70" s="96"/>
      <c r="F70" s="96"/>
    </row>
    <row r="71" spans="1:6" x14ac:dyDescent="0.2">
      <c r="A71" s="22" t="s">
        <v>20</v>
      </c>
      <c r="B71" s="22" t="s">
        <v>160</v>
      </c>
      <c r="C71" s="23" t="s">
        <v>16</v>
      </c>
      <c r="D71" s="23" t="s">
        <v>17</v>
      </c>
      <c r="E71" s="23" t="s">
        <v>18</v>
      </c>
      <c r="F71" s="23" t="s">
        <v>19</v>
      </c>
    </row>
    <row r="72" spans="1:6" x14ac:dyDescent="0.2">
      <c r="A72" t="s">
        <v>21</v>
      </c>
      <c r="B72" s="2" t="s">
        <v>97</v>
      </c>
      <c r="C72" s="21">
        <v>50</v>
      </c>
      <c r="D72" s="21">
        <v>60</v>
      </c>
      <c r="E72" s="21">
        <v>0</v>
      </c>
    </row>
  </sheetData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C98012-0610-47B9-A2AC-F810F80905A2}">
  <sheetPr codeName="Feuil5"/>
  <dimension ref="A1:C5"/>
  <sheetViews>
    <sheetView workbookViewId="0">
      <selection activeCell="C10" sqref="C10"/>
    </sheetView>
  </sheetViews>
  <sheetFormatPr baseColWidth="10" defaultRowHeight="12.75" x14ac:dyDescent="0.2"/>
  <cols>
    <col min="1" max="3" width="11.42578125" style="13"/>
  </cols>
  <sheetData>
    <row r="1" spans="1:3" x14ac:dyDescent="0.2">
      <c r="B1" s="97">
        <v>0</v>
      </c>
    </row>
    <row r="2" spans="1:3" x14ac:dyDescent="0.2">
      <c r="A2" s="15" t="s">
        <v>170</v>
      </c>
      <c r="B2" s="93">
        <v>0.05</v>
      </c>
      <c r="C2" s="15" t="s">
        <v>189</v>
      </c>
    </row>
    <row r="3" spans="1:3" x14ac:dyDescent="0.2">
      <c r="A3" s="15" t="s">
        <v>168</v>
      </c>
      <c r="B3" s="93">
        <v>0.1</v>
      </c>
      <c r="C3" s="15" t="s">
        <v>188</v>
      </c>
    </row>
    <row r="4" spans="1:3" x14ac:dyDescent="0.2">
      <c r="A4" s="15" t="s">
        <v>171</v>
      </c>
      <c r="B4" s="93">
        <v>0.15</v>
      </c>
    </row>
    <row r="5" spans="1:3" x14ac:dyDescent="0.2">
      <c r="B5" s="93">
        <v>0.2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Consultation</vt:lpstr>
      <vt:lpstr>Achat Forfait Epilation</vt:lpstr>
      <vt:lpstr>Suivi Forfait Epilation</vt:lpstr>
      <vt:lpstr>Rétrocessions</vt:lpstr>
      <vt:lpstr>Grille tarifaire</vt:lpstr>
      <vt:lpstr>Ne pas toucher</vt:lpstr>
      <vt:lpstr>'Achat Forfait Epilation'!Impression_des_titres</vt:lpstr>
      <vt:lpstr>Consultation!Impression_des_titres</vt:lpstr>
      <vt:lpstr>'Suivi Forfait Epilation'!Impression_des_titres</vt:lpstr>
      <vt:lpstr>'Achat Forfait Epilation'!Zone_d_impression</vt:lpstr>
      <vt:lpstr>Consultation!Zone_d_impression</vt:lpstr>
      <vt:lpstr>'Suivi Forfait Epilation'!Zone_d_impression</vt:lpstr>
    </vt:vector>
  </TitlesOfParts>
  <Company>CHU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DELBOS</dc:creator>
  <cp:lastModifiedBy>Matthieu PRAT</cp:lastModifiedBy>
  <cp:lastPrinted>2011-01-17T13:14:14Z</cp:lastPrinted>
  <dcterms:created xsi:type="dcterms:W3CDTF">2004-11-30T15:05:17Z</dcterms:created>
  <dcterms:modified xsi:type="dcterms:W3CDTF">2024-10-16T20:37:47Z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-35273600</vt:i4>
  </property>
  <property fmtid="{D5CDD505-2E9C-101B-9397-08002B2CF9AE}" pid="3" name="_EmailSubject">
    <vt:lpwstr/>
  </property>
  <property fmtid="{D5CDD505-2E9C-101B-9397-08002B2CF9AE}" pid="4" name="_AuthorEmail">
    <vt:lpwstr>cluzel.i@chu-toulouse.fr</vt:lpwstr>
  </property>
  <property fmtid="{D5CDD505-2E9C-101B-9397-08002B2CF9AE}" pid="5" name="_AuthorEmailDisplayName">
    <vt:lpwstr>CLUZEL Isabelle</vt:lpwstr>
  </property>
  <property fmtid="{D5CDD505-2E9C-101B-9397-08002B2CF9AE}" pid="6" name="_ReviewingToolsShownOnce">
    <vt:lpwstr/>
  </property>
</Properties>
</file>