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ThisWorkbook" defaultThemeVersion="124226"/>
  <bookViews>
    <workbookView xWindow="0" yWindow="0" windowWidth="11880" windowHeight="4995" tabRatio="501" activeTab="1"/>
  </bookViews>
  <sheets>
    <sheet name="Liste Prod" sheetId="5" r:id="rId1"/>
    <sheet name="BDC" sheetId="6" r:id="rId2"/>
    <sheet name="Service" sheetId="2" r:id="rId3"/>
    <sheet name="Zine" sheetId="7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0" hidden="1">'Liste Prod'!$A$1:$F$164</definedName>
    <definedName name="_xlnm._FilterDatabase" localSheetId="2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>OFFSET([2]ventes!$B$2,,,COUNTA(Dates))</definedName>
    <definedName name="Clients">OFFSET(#REF!,,,COUNTA(#REF!)-1)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1">BDC!$E$4:$E$5</definedName>
    <definedName name="_xlnm.Criteria" localSheetId="0">'Liste Prod'!#REF!</definedName>
    <definedName name="_xlnm.Criteria" localSheetId="2">Service!#REF!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1">BDC!$A$12:$E$12</definedName>
    <definedName name="_xlnm.Extract" localSheetId="0">'Liste Prod'!#REF!</definedName>
    <definedName name="_xlnm.Extract" localSheetId="2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>#REF!</definedName>
    <definedName name="Linolite">#REF!</definedName>
    <definedName name="liste">Service!$B$2:$B$237</definedName>
    <definedName name="liste2">Service!$R:$R</definedName>
    <definedName name="liste3">Service!$R$2:$R$155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>#REF!</definedName>
    <definedName name="Pro">#REF!</definedName>
    <definedName name="Prod">[8]Base!$B$9:$B$488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1">BDC!$A$1:$K$58</definedName>
    <definedName name="ZZZ">[1]VENTE!$A$2,[1]VENTE!$C$8,[1]VENTE!$B$8</definedName>
  </definedNames>
  <calcPr calcId="144525" iterateDelta="252"/>
</workbook>
</file>

<file path=xl/calcChain.xml><?xml version="1.0" encoding="utf-8"?>
<calcChain xmlns="http://schemas.openxmlformats.org/spreadsheetml/2006/main">
  <c r="K1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2" i="2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F2" i="5" l="1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K2" i="2" l="1"/>
  <c r="G9" i="7" l="1"/>
  <c r="G3" i="7" l="1"/>
  <c r="G4" i="7"/>
  <c r="G5" i="7"/>
  <c r="G6" i="7"/>
  <c r="G7" i="7"/>
  <c r="G8" i="7"/>
  <c r="G10" i="7"/>
  <c r="G11" i="7"/>
  <c r="G12" i="7"/>
  <c r="G13" i="7"/>
  <c r="G2" i="7"/>
  <c r="I2" i="7" l="1"/>
  <c r="A3" i="2" l="1"/>
  <c r="A4" i="2" l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l="1"/>
  <c r="A86" i="2" l="1"/>
  <c r="A87" i="2" l="1"/>
  <c r="A88" i="2" s="1"/>
  <c r="A89" i="2" s="1"/>
  <c r="A90" i="2" s="1"/>
  <c r="A91" i="2" s="1"/>
  <c r="A92" i="2" l="1"/>
  <c r="E2" i="5"/>
  <c r="A3" i="5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93" i="2" l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R3" i="2" a="1"/>
  <c r="R3" i="2" s="1"/>
  <c r="R7" i="2" a="1"/>
  <c r="R7" i="2" s="1"/>
  <c r="R11" i="2" a="1"/>
  <c r="R11" i="2" s="1"/>
  <c r="R15" i="2" a="1"/>
  <c r="R15" i="2" s="1"/>
  <c r="R19" i="2" a="1"/>
  <c r="R19" i="2" s="1"/>
  <c r="R23" i="2" a="1"/>
  <c r="R23" i="2" s="1"/>
  <c r="R27" i="2" a="1"/>
  <c r="R27" i="2" s="1"/>
  <c r="R31" i="2" a="1"/>
  <c r="R31" i="2" s="1"/>
  <c r="R35" i="2" a="1"/>
  <c r="R35" i="2" s="1"/>
  <c r="R39" i="2" a="1"/>
  <c r="R39" i="2" s="1"/>
  <c r="R43" i="2" a="1"/>
  <c r="R43" i="2" s="1"/>
  <c r="R47" i="2" a="1"/>
  <c r="R47" i="2" s="1"/>
  <c r="R51" i="2" a="1"/>
  <c r="R51" i="2" s="1"/>
  <c r="R55" i="2" a="1"/>
  <c r="R55" i="2" s="1"/>
  <c r="R59" i="2" a="1"/>
  <c r="R59" i="2" s="1"/>
  <c r="R63" i="2" a="1"/>
  <c r="R63" i="2" s="1"/>
  <c r="R67" i="2" a="1"/>
  <c r="R67" i="2" s="1"/>
  <c r="R71" i="2" a="1"/>
  <c r="R71" i="2" s="1"/>
  <c r="R75" i="2" a="1"/>
  <c r="R75" i="2" s="1"/>
  <c r="R79" i="2" a="1"/>
  <c r="R79" i="2" s="1"/>
  <c r="R83" i="2" a="1"/>
  <c r="R83" i="2" s="1"/>
  <c r="R87" i="2" a="1"/>
  <c r="R87" i="2" s="1"/>
  <c r="R91" i="2" a="1"/>
  <c r="R91" i="2" s="1"/>
  <c r="R93" i="2" a="1"/>
  <c r="R93" i="2" s="1"/>
  <c r="R97" i="2" a="1"/>
  <c r="R97" i="2" s="1"/>
  <c r="R101" i="2" a="1"/>
  <c r="R101" i="2" s="1"/>
  <c r="R105" i="2" a="1"/>
  <c r="R105" i="2" s="1"/>
  <c r="R109" i="2" a="1"/>
  <c r="R109" i="2" s="1"/>
  <c r="R113" i="2" a="1"/>
  <c r="R113" i="2" s="1"/>
  <c r="R117" i="2" a="1"/>
  <c r="R117" i="2" s="1"/>
  <c r="R121" i="2" a="1"/>
  <c r="R121" i="2" s="1"/>
  <c r="R125" i="2" a="1"/>
  <c r="R125" i="2" s="1"/>
  <c r="R129" i="2" a="1"/>
  <c r="R129" i="2" s="1"/>
  <c r="R133" i="2" a="1"/>
  <c r="R133" i="2" s="1"/>
  <c r="R137" i="2" a="1"/>
  <c r="R137" i="2" s="1"/>
  <c r="R141" i="2" a="1"/>
  <c r="R141" i="2" s="1"/>
  <c r="R145" i="2" a="1"/>
  <c r="R145" i="2" s="1"/>
  <c r="R149" i="2" a="1"/>
  <c r="R149" i="2" s="1"/>
  <c r="R153" i="2" a="1"/>
  <c r="R153" i="2" s="1"/>
  <c r="R6" i="2" a="1"/>
  <c r="R6" i="2" s="1"/>
  <c r="R10" i="2" a="1"/>
  <c r="R10" i="2" s="1"/>
  <c r="R14" i="2" a="1"/>
  <c r="R14" i="2" s="1"/>
  <c r="R18" i="2" a="1"/>
  <c r="R18" i="2" s="1"/>
  <c r="R22" i="2" a="1"/>
  <c r="R22" i="2" s="1"/>
  <c r="R26" i="2" a="1"/>
  <c r="R26" i="2" s="1"/>
  <c r="R30" i="2" a="1"/>
  <c r="R30" i="2" s="1"/>
  <c r="R34" i="2" a="1"/>
  <c r="R34" i="2" s="1"/>
  <c r="R38" i="2" a="1"/>
  <c r="R38" i="2" s="1"/>
  <c r="R42" i="2" a="1"/>
  <c r="R42" i="2" s="1"/>
  <c r="R46" i="2" a="1"/>
  <c r="R46" i="2" s="1"/>
  <c r="R50" i="2" a="1"/>
  <c r="R50" i="2" s="1"/>
  <c r="R54" i="2" a="1"/>
  <c r="R54" i="2" s="1"/>
  <c r="R58" i="2" a="1"/>
  <c r="R58" i="2" s="1"/>
  <c r="R62" i="2" a="1"/>
  <c r="R62" i="2" s="1"/>
  <c r="R66" i="2" a="1"/>
  <c r="R66" i="2" s="1"/>
  <c r="R70" i="2" a="1"/>
  <c r="R70" i="2" s="1"/>
  <c r="R74" i="2" a="1"/>
  <c r="R74" i="2" s="1"/>
  <c r="R78" i="2" a="1"/>
  <c r="R78" i="2" s="1"/>
  <c r="R82" i="2" a="1"/>
  <c r="R82" i="2" s="1"/>
  <c r="R86" i="2" a="1"/>
  <c r="R86" i="2" s="1"/>
  <c r="R90" i="2" a="1"/>
  <c r="R90" i="2" s="1"/>
  <c r="R92" i="2" a="1"/>
  <c r="R92" i="2" s="1"/>
  <c r="R96" i="2" a="1"/>
  <c r="R96" i="2" s="1"/>
  <c r="R100" i="2" a="1"/>
  <c r="R100" i="2" s="1"/>
  <c r="R104" i="2" a="1"/>
  <c r="R104" i="2" s="1"/>
  <c r="R108" i="2" a="1"/>
  <c r="R108" i="2" s="1"/>
  <c r="R112" i="2" a="1"/>
  <c r="R112" i="2" s="1"/>
  <c r="R116" i="2" a="1"/>
  <c r="R116" i="2" s="1"/>
  <c r="R120" i="2" a="1"/>
  <c r="R120" i="2" s="1"/>
  <c r="R124" i="2" a="1"/>
  <c r="R124" i="2" s="1"/>
  <c r="R128" i="2" a="1"/>
  <c r="R128" i="2" s="1"/>
  <c r="R132" i="2" a="1"/>
  <c r="R132" i="2" s="1"/>
  <c r="R136" i="2" a="1"/>
  <c r="R136" i="2" s="1"/>
  <c r="R140" i="2" a="1"/>
  <c r="R140" i="2" s="1"/>
  <c r="R144" i="2" a="1"/>
  <c r="R144" i="2" s="1"/>
  <c r="R148" i="2" a="1"/>
  <c r="R148" i="2" s="1"/>
  <c r="R152" i="2" a="1"/>
  <c r="R152" i="2" s="1"/>
  <c r="R5" i="2" a="1"/>
  <c r="R5" i="2" s="1"/>
  <c r="R9" i="2" a="1"/>
  <c r="R9" i="2" s="1"/>
  <c r="R13" i="2" a="1"/>
  <c r="R13" i="2" s="1"/>
  <c r="R17" i="2" a="1"/>
  <c r="R17" i="2" s="1"/>
  <c r="R21" i="2" a="1"/>
  <c r="R21" i="2" s="1"/>
  <c r="R25" i="2" a="1"/>
  <c r="R25" i="2" s="1"/>
  <c r="R29" i="2" a="1"/>
  <c r="R29" i="2" s="1"/>
  <c r="R33" i="2" a="1"/>
  <c r="R33" i="2" s="1"/>
  <c r="R37" i="2" a="1"/>
  <c r="R37" i="2" s="1"/>
  <c r="R41" i="2" a="1"/>
  <c r="R41" i="2" s="1"/>
  <c r="R45" i="2" a="1"/>
  <c r="R45" i="2" s="1"/>
  <c r="R49" i="2" a="1"/>
  <c r="R49" i="2" s="1"/>
  <c r="R53" i="2" a="1"/>
  <c r="R53" i="2" s="1"/>
  <c r="R57" i="2" a="1"/>
  <c r="R57" i="2" s="1"/>
  <c r="R61" i="2" a="1"/>
  <c r="R61" i="2" s="1"/>
  <c r="R65" i="2" a="1"/>
  <c r="R65" i="2" s="1"/>
  <c r="R69" i="2" a="1"/>
  <c r="R69" i="2" s="1"/>
  <c r="R73" i="2" a="1"/>
  <c r="R73" i="2" s="1"/>
  <c r="R77" i="2" a="1"/>
  <c r="R77" i="2" s="1"/>
  <c r="R81" i="2" a="1"/>
  <c r="R81" i="2" s="1"/>
  <c r="R85" i="2" a="1"/>
  <c r="R85" i="2" s="1"/>
  <c r="R89" i="2" a="1"/>
  <c r="R89" i="2" s="1"/>
  <c r="R95" i="2" a="1"/>
  <c r="R95" i="2" s="1"/>
  <c r="R99" i="2" a="1"/>
  <c r="R99" i="2" s="1"/>
  <c r="R103" i="2" a="1"/>
  <c r="R103" i="2" s="1"/>
  <c r="R107" i="2" a="1"/>
  <c r="R107" i="2" s="1"/>
  <c r="R111" i="2" a="1"/>
  <c r="R111" i="2" s="1"/>
  <c r="R115" i="2" a="1"/>
  <c r="R115" i="2" s="1"/>
  <c r="R119" i="2" a="1"/>
  <c r="R119" i="2" s="1"/>
  <c r="R123" i="2" a="1"/>
  <c r="R123" i="2" s="1"/>
  <c r="R127" i="2" a="1"/>
  <c r="R127" i="2" s="1"/>
  <c r="R131" i="2" a="1"/>
  <c r="R131" i="2" s="1"/>
  <c r="R135" i="2" a="1"/>
  <c r="R135" i="2" s="1"/>
  <c r="R139" i="2" a="1"/>
  <c r="R139" i="2" s="1"/>
  <c r="R143" i="2" a="1"/>
  <c r="R143" i="2" s="1"/>
  <c r="R147" i="2" a="1"/>
  <c r="R147" i="2" s="1"/>
  <c r="R151" i="2" a="1"/>
  <c r="R151" i="2" s="1"/>
  <c r="R155" i="2" a="1"/>
  <c r="R155" i="2" s="1"/>
  <c r="R4" i="2" a="1"/>
  <c r="R4" i="2" s="1"/>
  <c r="R8" i="2" a="1"/>
  <c r="R8" i="2" s="1"/>
  <c r="R12" i="2" a="1"/>
  <c r="R12" i="2" s="1"/>
  <c r="R16" i="2" a="1"/>
  <c r="R16" i="2" s="1"/>
  <c r="R20" i="2" a="1"/>
  <c r="R20" i="2" s="1"/>
  <c r="R24" i="2" a="1"/>
  <c r="R24" i="2" s="1"/>
  <c r="R28" i="2" a="1"/>
  <c r="R28" i="2" s="1"/>
  <c r="R32" i="2" a="1"/>
  <c r="R32" i="2" s="1"/>
  <c r="R36" i="2" a="1"/>
  <c r="R36" i="2" s="1"/>
  <c r="R40" i="2" a="1"/>
  <c r="R40" i="2" s="1"/>
  <c r="R44" i="2" a="1"/>
  <c r="R44" i="2" s="1"/>
  <c r="R48" i="2" a="1"/>
  <c r="R48" i="2" s="1"/>
  <c r="R52" i="2" a="1"/>
  <c r="R52" i="2" s="1"/>
  <c r="R56" i="2" a="1"/>
  <c r="R56" i="2" s="1"/>
  <c r="R60" i="2" a="1"/>
  <c r="R60" i="2" s="1"/>
  <c r="R64" i="2" a="1"/>
  <c r="R64" i="2" s="1"/>
  <c r="R68" i="2" a="1"/>
  <c r="R68" i="2" s="1"/>
  <c r="R72" i="2" a="1"/>
  <c r="R72" i="2" s="1"/>
  <c r="R76" i="2" a="1"/>
  <c r="R76" i="2" s="1"/>
  <c r="R80" i="2" a="1"/>
  <c r="R80" i="2" s="1"/>
  <c r="R84" i="2" a="1"/>
  <c r="R84" i="2" s="1"/>
  <c r="R88" i="2" a="1"/>
  <c r="R88" i="2" s="1"/>
  <c r="R94" i="2" a="1"/>
  <c r="R94" i="2" s="1"/>
  <c r="R98" i="2" a="1"/>
  <c r="R98" i="2" s="1"/>
  <c r="R102" i="2" a="1"/>
  <c r="R102" i="2" s="1"/>
  <c r="R106" i="2" a="1"/>
  <c r="R106" i="2" s="1"/>
  <c r="R110" i="2" a="1"/>
  <c r="R110" i="2" s="1"/>
  <c r="R114" i="2" a="1"/>
  <c r="R114" i="2" s="1"/>
  <c r="R118" i="2" a="1"/>
  <c r="R118" i="2" s="1"/>
  <c r="R122" i="2" a="1"/>
  <c r="R122" i="2" s="1"/>
  <c r="R126" i="2" a="1"/>
  <c r="R126" i="2" s="1"/>
  <c r="R130" i="2" a="1"/>
  <c r="R130" i="2" s="1"/>
  <c r="R134" i="2" a="1"/>
  <c r="R134" i="2" s="1"/>
  <c r="R138" i="2" a="1"/>
  <c r="R138" i="2" s="1"/>
  <c r="R142" i="2" a="1"/>
  <c r="R142" i="2" s="1"/>
  <c r="R146" i="2" a="1"/>
  <c r="R146" i="2" s="1"/>
  <c r="R150" i="2" a="1"/>
  <c r="R150" i="2" s="1"/>
  <c r="R154" i="2" a="1"/>
  <c r="R154" i="2" s="1"/>
  <c r="F4" i="2" l="1"/>
  <c r="G4" i="2" s="1"/>
  <c r="F5" i="2"/>
  <c r="G5" i="2" s="1"/>
  <c r="F6" i="2"/>
  <c r="G6" i="2" s="1"/>
  <c r="F7" i="2"/>
  <c r="G7" i="2" s="1"/>
  <c r="F8" i="2"/>
  <c r="G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73" i="2"/>
  <c r="G73" i="2" s="1"/>
  <c r="F74" i="2"/>
  <c r="G74" i="2" s="1"/>
  <c r="F76" i="2"/>
  <c r="G76" i="2" s="1"/>
  <c r="F77" i="2"/>
  <c r="G77" i="2" s="1"/>
  <c r="F78" i="2"/>
  <c r="G78" i="2" s="1"/>
  <c r="F79" i="2"/>
  <c r="G79" i="2" s="1"/>
  <c r="F80" i="2"/>
  <c r="G80" i="2" s="1"/>
  <c r="F81" i="2"/>
  <c r="G81" i="2" s="1"/>
  <c r="F82" i="2"/>
  <c r="G82" i="2" s="1"/>
  <c r="F83" i="2"/>
  <c r="G83" i="2" s="1"/>
  <c r="F84" i="2"/>
  <c r="G84" i="2" s="1"/>
  <c r="F86" i="2"/>
  <c r="G86" i="2" s="1"/>
  <c r="F87" i="2"/>
  <c r="G87" i="2" s="1"/>
  <c r="F88" i="2"/>
  <c r="G88" i="2" s="1"/>
  <c r="F89" i="2"/>
  <c r="G89" i="2" s="1"/>
  <c r="F90" i="2"/>
  <c r="G90" i="2" s="1"/>
  <c r="F91" i="2"/>
  <c r="G91" i="2" s="1"/>
  <c r="F92" i="2"/>
  <c r="G92" i="2" s="1"/>
  <c r="F93" i="2"/>
  <c r="G93" i="2" s="1"/>
  <c r="F94" i="2"/>
  <c r="G94" i="2" s="1"/>
  <c r="F95" i="2"/>
  <c r="G95" i="2" s="1"/>
  <c r="F96" i="2"/>
  <c r="G96" i="2" s="1"/>
  <c r="F97" i="2"/>
  <c r="G97" i="2" s="1"/>
  <c r="F98" i="2"/>
  <c r="G98" i="2" s="1"/>
  <c r="F99" i="2"/>
  <c r="G99" i="2" s="1"/>
  <c r="F100" i="2"/>
  <c r="G100" i="2" s="1"/>
  <c r="F101" i="2"/>
  <c r="G101" i="2" s="1"/>
  <c r="F102" i="2"/>
  <c r="G102" i="2" s="1"/>
  <c r="F103" i="2"/>
  <c r="G103" i="2" s="1"/>
  <c r="F104" i="2"/>
  <c r="G104" i="2" s="1"/>
  <c r="F105" i="2"/>
  <c r="G105" i="2" s="1"/>
  <c r="F106" i="2"/>
  <c r="G106" i="2" s="1"/>
  <c r="F107" i="2"/>
  <c r="G107" i="2" s="1"/>
  <c r="F108" i="2"/>
  <c r="G108" i="2" s="1"/>
  <c r="F109" i="2"/>
  <c r="G109" i="2" s="1"/>
  <c r="F110" i="2"/>
  <c r="G110" i="2" s="1"/>
  <c r="F111" i="2"/>
  <c r="G111" i="2" s="1"/>
  <c r="F112" i="2"/>
  <c r="G112" i="2" s="1"/>
  <c r="F113" i="2"/>
  <c r="G113" i="2" s="1"/>
  <c r="F114" i="2"/>
  <c r="G114" i="2" s="1"/>
  <c r="F115" i="2"/>
  <c r="G115" i="2" s="1"/>
  <c r="F116" i="2"/>
  <c r="G116" i="2" s="1"/>
  <c r="F117" i="2"/>
  <c r="G117" i="2" s="1"/>
  <c r="F118" i="2"/>
  <c r="G118" i="2" s="1"/>
  <c r="F119" i="2"/>
  <c r="G119" i="2" s="1"/>
  <c r="F120" i="2"/>
  <c r="G120" i="2" s="1"/>
  <c r="F121" i="2"/>
  <c r="G121" i="2" s="1"/>
  <c r="F122" i="2"/>
  <c r="G122" i="2" s="1"/>
  <c r="F123" i="2"/>
  <c r="G123" i="2" s="1"/>
  <c r="F124" i="2"/>
  <c r="G124" i="2" s="1"/>
  <c r="F125" i="2"/>
  <c r="G125" i="2" s="1"/>
  <c r="F126" i="2"/>
  <c r="G126" i="2" s="1"/>
  <c r="F127" i="2"/>
  <c r="G127" i="2" s="1"/>
  <c r="F128" i="2"/>
  <c r="G128" i="2" s="1"/>
  <c r="F129" i="2"/>
  <c r="G129" i="2" s="1"/>
  <c r="F130" i="2"/>
  <c r="G130" i="2" s="1"/>
  <c r="F131" i="2"/>
  <c r="G131" i="2" s="1"/>
  <c r="F132" i="2"/>
  <c r="G132" i="2" s="1"/>
  <c r="F133" i="2"/>
  <c r="G133" i="2" s="1"/>
  <c r="F134" i="2"/>
  <c r="G134" i="2" s="1"/>
  <c r="F135" i="2"/>
  <c r="G135" i="2" s="1"/>
  <c r="F136" i="2"/>
  <c r="G136" i="2" s="1"/>
  <c r="F137" i="2"/>
  <c r="G137" i="2" s="1"/>
  <c r="F138" i="2"/>
  <c r="G138" i="2" s="1"/>
  <c r="F139" i="2"/>
  <c r="G139" i="2" s="1"/>
  <c r="F140" i="2"/>
  <c r="G140" i="2" s="1"/>
  <c r="F141" i="2"/>
  <c r="G141" i="2" s="1"/>
  <c r="F142" i="2"/>
  <c r="G142" i="2" s="1"/>
  <c r="F143" i="2"/>
  <c r="G143" i="2" s="1"/>
  <c r="F144" i="2"/>
  <c r="G144" i="2" s="1"/>
  <c r="F145" i="2"/>
  <c r="G145" i="2" s="1"/>
  <c r="F146" i="2"/>
  <c r="G146" i="2" s="1"/>
  <c r="F147" i="2"/>
  <c r="G147" i="2" s="1"/>
  <c r="F148" i="2"/>
  <c r="G148" i="2" s="1"/>
  <c r="F149" i="2"/>
  <c r="G149" i="2" s="1"/>
  <c r="F150" i="2"/>
  <c r="G150" i="2" s="1"/>
  <c r="F151" i="2"/>
  <c r="G151" i="2" s="1"/>
  <c r="F152" i="2"/>
  <c r="G152" i="2" s="1"/>
  <c r="F153" i="2"/>
  <c r="G153" i="2" s="1"/>
  <c r="F154" i="2"/>
  <c r="G154" i="2" s="1"/>
  <c r="F155" i="2"/>
  <c r="G155" i="2" s="1"/>
  <c r="F2" i="2"/>
  <c r="G2" i="2" s="1"/>
  <c r="F3" i="2" l="1"/>
  <c r="G3" i="2" s="1"/>
  <c r="R2" i="2" l="1" a="1"/>
  <c r="R2" i="2" s="1"/>
  <c r="U194" i="2" a="1"/>
  <c r="U194" i="2" s="1"/>
  <c r="U193" i="2" a="1"/>
  <c r="U193" i="2" s="1"/>
  <c r="U192" i="2" a="1"/>
  <c r="U192" i="2" s="1"/>
  <c r="U191" i="2" a="1"/>
  <c r="U191" i="2" s="1"/>
  <c r="U190" i="2" a="1"/>
  <c r="U190" i="2" s="1"/>
  <c r="U189" i="2" a="1"/>
  <c r="U189" i="2" s="1"/>
  <c r="U188" i="2" a="1"/>
  <c r="U188" i="2" s="1"/>
  <c r="U187" i="2" a="1"/>
  <c r="U187" i="2" s="1"/>
  <c r="U186" i="2" a="1"/>
  <c r="U186" i="2" s="1"/>
  <c r="U185" i="2" a="1"/>
  <c r="U185" i="2" s="1"/>
  <c r="U184" i="2" a="1"/>
  <c r="U184" i="2" s="1"/>
  <c r="U183" i="2" a="1"/>
  <c r="U183" i="2" s="1"/>
  <c r="U182" i="2" a="1"/>
  <c r="U182" i="2" s="1"/>
  <c r="U181" i="2" a="1"/>
  <c r="U181" i="2" s="1"/>
  <c r="U180" i="2" a="1"/>
  <c r="U180" i="2" s="1"/>
  <c r="U179" i="2" a="1"/>
  <c r="U179" i="2" s="1"/>
  <c r="U178" i="2" a="1"/>
  <c r="U178" i="2" s="1"/>
  <c r="U177" i="2" a="1"/>
  <c r="U177" i="2" s="1"/>
  <c r="U176" i="2" a="1"/>
  <c r="U176" i="2" s="1"/>
  <c r="U175" i="2" a="1"/>
  <c r="U175" i="2" s="1"/>
  <c r="U174" i="2" a="1"/>
  <c r="U174" i="2" s="1"/>
  <c r="U173" i="2" a="1"/>
  <c r="U173" i="2" s="1"/>
  <c r="U172" i="2" a="1"/>
  <c r="U172" i="2" s="1"/>
  <c r="U171" i="2" a="1"/>
  <c r="U171" i="2" s="1"/>
  <c r="U170" i="2" a="1"/>
  <c r="U170" i="2" s="1"/>
  <c r="U169" i="2" a="1"/>
  <c r="U169" i="2" s="1"/>
  <c r="U168" i="2" a="1"/>
  <c r="U168" i="2" s="1"/>
  <c r="U167" i="2" a="1"/>
  <c r="U167" i="2" s="1"/>
  <c r="U166" i="2" a="1"/>
  <c r="U166" i="2" s="1"/>
  <c r="U165" i="2" a="1"/>
  <c r="U165" i="2" s="1"/>
  <c r="U164" i="2" a="1"/>
  <c r="U164" i="2" s="1"/>
  <c r="U163" i="2" a="1"/>
  <c r="U163" i="2" s="1"/>
  <c r="U162" i="2" a="1"/>
  <c r="U162" i="2" s="1"/>
  <c r="U161" i="2" a="1"/>
  <c r="U161" i="2" s="1"/>
  <c r="U160" i="2" a="1"/>
  <c r="U160" i="2" s="1"/>
  <c r="U159" i="2" a="1"/>
  <c r="U159" i="2" s="1"/>
  <c r="U158" i="2" a="1"/>
  <c r="U158" i="2" s="1"/>
  <c r="U157" i="2" a="1"/>
  <c r="U157" i="2" s="1"/>
  <c r="U156" i="2" a="1"/>
  <c r="U156" i="2" s="1"/>
</calcChain>
</file>

<file path=xl/sharedStrings.xml><?xml version="1.0" encoding="utf-8"?>
<sst xmlns="http://schemas.openxmlformats.org/spreadsheetml/2006/main" count="470" uniqueCount="205">
  <si>
    <t>N°</t>
  </si>
  <si>
    <t>Désignations</t>
  </si>
  <si>
    <t>TOTAL</t>
  </si>
  <si>
    <t>CABLE ONDILEURE LUX</t>
  </si>
  <si>
    <t>CABLE DB9 F/F</t>
  </si>
  <si>
    <t>CABLE DVI HDMI 1.5M</t>
  </si>
  <si>
    <t>CABLE RES 20M CAT6</t>
  </si>
  <si>
    <t>CABLE RES 25M CAT6</t>
  </si>
  <si>
    <t>CABLE RES 30M CAT6</t>
  </si>
  <si>
    <t>CABLE HDMI 3M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</si>
  <si>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</si>
  <si>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</si>
  <si>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</si>
  <si>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</si>
  <si>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</si>
  <si>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</si>
  <si>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</si>
  <si>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</si>
  <si>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</si>
  <si>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CABLE RES 40M CAT6</t>
  </si>
  <si>
    <t>CABLE RES 5M CAT6</t>
  </si>
  <si>
    <t>CABLE RES FTP CAT5 305M</t>
  </si>
  <si>
    <t>CARTOUCHE IMPRIMANT brother-195C NOIR/COUL</t>
  </si>
  <si>
    <t>CASQUE CREATI DU-21</t>
  </si>
  <si>
    <t>CASQUE CREATI DU-922</t>
  </si>
  <si>
    <t>CASQUE CREATIV CR-667</t>
  </si>
  <si>
    <t>CASQUE DUNTH DU-194</t>
  </si>
  <si>
    <t>CHARGEUR POR NOTBOOK ACER INPUT 19V/1.58A</t>
  </si>
  <si>
    <t>CHARGEUR PORTABLE ACER INPUT 19V/4.74A</t>
  </si>
  <si>
    <t>CIRING CILICON ARGENTE 30G</t>
  </si>
  <si>
    <t>CLAVIE USB BITA-502</t>
  </si>
  <si>
    <t>CLAVIER  USB GOLDEN 580 GM</t>
  </si>
  <si>
    <t>CPU 3.0 G P4</t>
  </si>
  <si>
    <t>CPU INTEL CORE I3-2120 3.3GHz SANDY BRIDGE BOX</t>
  </si>
  <si>
    <t>CPU INTEL G2020 2.9GHZ 3MO BOX</t>
  </si>
  <si>
    <t>DATA SHWE ACER X112 SVGA DLP</t>
  </si>
  <si>
    <t>DDR2 1G SAMSUNG</t>
  </si>
  <si>
    <t>ECRAN AOC 18.5" LED e950SW</t>
  </si>
  <si>
    <t>ECRAN18.5"  SAMSUNG LED 19AB150N</t>
  </si>
  <si>
    <t>FAN I3/G620/  INTEL</t>
  </si>
  <si>
    <t>FAN P4 LGA 775 VIS</t>
  </si>
  <si>
    <t>FILTER LCD 19" LG</t>
  </si>
  <si>
    <t>GAM PAD 2 PCS TRANSP VIB EW-706D</t>
  </si>
  <si>
    <t>GAM PAD SINGL SIMPL BITA-108</t>
  </si>
  <si>
    <t>GAM PAD SINGLE SIMPLE DU-GP180</t>
  </si>
  <si>
    <t>GRAVEUR DVD SAMSUNG SATA</t>
  </si>
  <si>
    <t>HDD 160G SEAGATE SATA</t>
  </si>
  <si>
    <t>HDD 160G WESTERN DIGITAL SATA</t>
  </si>
  <si>
    <t>HDD 750 G SEGATE SATA</t>
  </si>
  <si>
    <t>HDD EXT 500 G USB3.0 ADATA 710 ANTI-CHOC</t>
  </si>
  <si>
    <t>HDD KINGSTON 120G SSD</t>
  </si>
  <si>
    <t>HDD MICRO PORT 2.5 500G HGST</t>
  </si>
  <si>
    <t>HP  DUNTH SP011 FLASH+LECT CART</t>
  </si>
  <si>
    <t>HP  DUNTH SP012 FLASH+LECT CART</t>
  </si>
  <si>
    <t>HP  DUNTH SP015</t>
  </si>
  <si>
    <t>HP  DUNTH SP072 FLASH+LECT CART</t>
  </si>
  <si>
    <t>HP MINI IPBT28H BLUETOOTH ICON</t>
  </si>
  <si>
    <t>HUB USB 2.0 4 PORTS MT-HB411</t>
  </si>
  <si>
    <t>HUB USB+RESISTANCE+MONTRE USB2</t>
  </si>
  <si>
    <t>IMP CANON LASER 3010 MULT FONC/285A</t>
  </si>
  <si>
    <t>IMP CANON LASER LBP 6020</t>
  </si>
  <si>
    <t>IMPRIMANT brother DCP-195C</t>
  </si>
  <si>
    <t>IMPRIMANT CANON MILTIFONCTION 4730/LBP728/HP78</t>
  </si>
  <si>
    <t>KIT NET 3 in 1 pack</t>
  </si>
  <si>
    <t>KIT RECHARGE N/C 100ML GOLDEN</t>
  </si>
  <si>
    <t>KIT RECHARGEBLE BROTHER 140/195</t>
  </si>
  <si>
    <t>LEC CARTE MEM 15 IN 1 480MBPS</t>
  </si>
  <si>
    <t>LECT DE CARTE SD</t>
  </si>
  <si>
    <t>MODEM ROUTER D-LINK 300MBS DSL-2750U</t>
  </si>
  <si>
    <t>MODEM ROUTER TINDA 150Mbps 2.4GHz ADSL2+</t>
  </si>
  <si>
    <t>MODEM ROUTER TP-LINK 300MBS TD-W8961ND</t>
  </si>
  <si>
    <t>MODEM ROUTER TP-LINK N 150Mbps 2.4GHz ADSL2+</t>
  </si>
  <si>
    <t>NAP SATA</t>
  </si>
  <si>
    <t>ONDILEUR ET STABIL  NITRAM 600VA</t>
  </si>
  <si>
    <t>PAVE NUMERIQUE</t>
  </si>
  <si>
    <t>POINT D'ACCES TP-LINK TL-WA7510N</t>
  </si>
  <si>
    <t>POUCHETTE 10'' POUR NOT BOOK</t>
  </si>
  <si>
    <t>POUCHETTE 10'' TABLETTE DU-i02</t>
  </si>
  <si>
    <t>PRISE FILTER LUX QIAO SHENG 3M+USB 886</t>
  </si>
  <si>
    <t>RAK HDD 2.5 SATA SILVER/NOIR</t>
  </si>
  <si>
    <t>REFROIDISSEUR PORTABLE DUNTH DU-CP01</t>
  </si>
  <si>
    <t>REFROIDISSEUR PORTABLE DUNTH DU-CP02</t>
  </si>
  <si>
    <t>ROFROIDISSEUR HEATSINK X-870</t>
  </si>
  <si>
    <t>SCANNER  A3 MUSTEK</t>
  </si>
  <si>
    <t>SOURIE USB  HZ -M012</t>
  </si>
  <si>
    <t>SOURIE USB  HZ -M013</t>
  </si>
  <si>
    <t>SOURIE USB MACTECH MT-OM54</t>
  </si>
  <si>
    <t>SOURIS BITA USB RG-009</t>
  </si>
  <si>
    <t>STICKER CLAV FR/AR</t>
  </si>
  <si>
    <t>STICKER CLAV FR/AR 3M</t>
  </si>
  <si>
    <t>SWITCH 5 PORTS GOLDEN</t>
  </si>
  <si>
    <t>TABEL 700 SMART</t>
  </si>
  <si>
    <t>WEB CAM  GOLDEN CLIP CAM-01</t>
  </si>
  <si>
    <t>WEB CAM  GOLDEN REF20</t>
  </si>
  <si>
    <t>WEB CAM ATW-M30 ICON</t>
  </si>
  <si>
    <t>WEB CAM BLANC/NOIR GOLDEN CAM-50</t>
  </si>
  <si>
    <t>WEB CAM JEWAY JW-5010</t>
  </si>
  <si>
    <t>WEB CAM STAR HALA HZ-4000</t>
  </si>
  <si>
    <t>WEB CAM STAR HALA HZ-W1300</t>
  </si>
  <si>
    <t>Total</t>
  </si>
  <si>
    <t>Quantité pièces:</t>
  </si>
  <si>
    <t>Valeur Totale Stock:</t>
  </si>
  <si>
    <t>MOUS NET</t>
  </si>
  <si>
    <t>PAPIER PHOTO A4</t>
  </si>
  <si>
    <t xml:space="preserve"> -   </t>
  </si>
  <si>
    <t>KASPERSKY INTERNET SECURITY 1 POST 2014</t>
  </si>
  <si>
    <t>PU.HT</t>
  </si>
  <si>
    <t>Qte</t>
  </si>
  <si>
    <t>Date:</t>
  </si>
  <si>
    <t>Fournisseur</t>
  </si>
  <si>
    <t xml:space="preserve"> Stock</t>
  </si>
  <si>
    <t>PRIX U</t>
  </si>
  <si>
    <t>QTE</t>
  </si>
  <si>
    <t>CABLE AUDIO 2RCA LUX</t>
  </si>
  <si>
    <t>CABLE RES 1.5M CAT6</t>
  </si>
  <si>
    <t>CABLE RES 100M CAT6 HAVIT</t>
  </si>
  <si>
    <t>CDV PRINCO</t>
  </si>
  <si>
    <t>CLAVIER DIAMOND PS/2 KB-618</t>
  </si>
  <si>
    <t>DDR3 2G AMC</t>
  </si>
  <si>
    <t>DVDV PRINCO</t>
  </si>
  <si>
    <t>GEL NITTOYANT</t>
  </si>
  <si>
    <t>HDD 320G WESTERN DIGITAL</t>
  </si>
  <si>
    <t>LEC CARTE USB HI-SPEED 630</t>
  </si>
  <si>
    <t>PINCE RESSEAU RJ45/11</t>
  </si>
  <si>
    <t>PRISE FILTER APC 5 SORTIES</t>
  </si>
  <si>
    <t>TAPIS SOURIS EURO-DOLAR</t>
  </si>
  <si>
    <t>WEB CAM Y- B/R 38 MP</t>
  </si>
  <si>
    <t xml:space="preserve"> </t>
  </si>
  <si>
    <t>ECRAN ACER 22"</t>
  </si>
  <si>
    <t>HDD 1TR TOSHIBA SATA</t>
  </si>
  <si>
    <t>HDD 2TR 3.5'' SATA TOSHIBA</t>
  </si>
  <si>
    <t>LECT DE CARTE SD  KS-T55</t>
  </si>
  <si>
    <t>MOUS NET G CAPASITE</t>
  </si>
  <si>
    <t>STIKUER CLAV FR lumineux</t>
  </si>
  <si>
    <t>WEB CAM MAGIC U 639</t>
  </si>
  <si>
    <t>FLASH DISK 32GB TOSHIBA</t>
  </si>
  <si>
    <t>KITMAN DUNTH</t>
  </si>
  <si>
    <t>KITMAN IPHONE 5</t>
  </si>
  <si>
    <t>PATE CPU SACHET</t>
  </si>
  <si>
    <t>SOURIE USB MACTECH MT-OM68</t>
  </si>
  <si>
    <t>SOURIE USB MACTECH MT-OM75</t>
  </si>
  <si>
    <t>CHARGEUR HAVIT 90W</t>
  </si>
  <si>
    <t>SOURIS HAVIT MINI HV-MS232</t>
  </si>
  <si>
    <t>REFROIDISSEUR HAVIT HV-2025</t>
  </si>
  <si>
    <t>CABLE ALIMENTATION LUX SECTEUR</t>
  </si>
  <si>
    <t>CABLE HDMI 1.5M FLAT  RELAX RHD18</t>
  </si>
  <si>
    <t>CABLE HDMI FLAT 1.5M 1.4V</t>
  </si>
  <si>
    <t>CABLE HDMI TO VGA 1.5M</t>
  </si>
  <si>
    <t>CARTOUCHE IMP XP 205/305/405 PACK</t>
  </si>
  <si>
    <t>CHARGEUR NETBOOK TOSHIBA 19V/1.58A</t>
  </si>
  <si>
    <t>CHARGEUR POR NOTBOOK ACER INPUT 19V/2.15A</t>
  </si>
  <si>
    <t>CHARGEUR POR SAMSUNG  INPUT 19V/4.74</t>
  </si>
  <si>
    <t>CHARGEUR STD UNVERSAL 100W</t>
  </si>
  <si>
    <t>CLAVIE RELAX 301 USB</t>
  </si>
  <si>
    <t>CLAVIER + SOURIS S/FIL INTEX DUO 0808</t>
  </si>
  <si>
    <t>CLAVIER MM PS2  KB-560</t>
  </si>
  <si>
    <t>CLAVIER PS2 GOLDEN 670 protect waterproof</t>
  </si>
  <si>
    <t>CPU DC 3.0 G2030 BOX</t>
  </si>
  <si>
    <t>DDR3 2G CRUCIAL</t>
  </si>
  <si>
    <t>DDR3 2G SIMMTRONICS</t>
  </si>
  <si>
    <t>ECRAN 20" SAMSUNG LED S20C300NL</t>
  </si>
  <si>
    <t>ECRAN 22" AOC LED</t>
  </si>
  <si>
    <t>FAN CPU LGA 775 HODNA</t>
  </si>
  <si>
    <t>FLASH DISK 16G ADATA UV100</t>
  </si>
  <si>
    <t>FLASH DISK 8G ADATA UV110</t>
  </si>
  <si>
    <t>GAM PAD 1 PCS TRANSP VIB EW-706</t>
  </si>
  <si>
    <t>GRAVEUR DVD LITON SATA</t>
  </si>
  <si>
    <t>GRAVEUR DVD USB SAMSUNG SE-208</t>
  </si>
  <si>
    <t>HDD 2TR 3.5'' USB ADATA AINTI-CHOC</t>
  </si>
  <si>
    <t>HDD 500G SEAGATE SATA</t>
  </si>
  <si>
    <t>HDD EXT 1 TR USB3.0 ADATA 650 ANTI-CHOC</t>
  </si>
  <si>
    <t>HDD EXT 1 TR USB3.0 ADATA 710 ANTI-CHOC</t>
  </si>
  <si>
    <t>HP SIMPL MINI E-018/E-028/BF-2</t>
  </si>
  <si>
    <t>HUB USB 2.0  RECHARGABLE EF-0089E</t>
  </si>
  <si>
    <t>HUB USB2 7 PORT SUPPORT 500G</t>
  </si>
  <si>
    <t>POUCHETTE TABLETTE  7''/8'' MT-5056</t>
  </si>
  <si>
    <t>PRISE FILTER 4 SORT</t>
  </si>
  <si>
    <t>PROTAIGE LAPTOP 15.6 AVEC PHOTO</t>
  </si>
  <si>
    <t>PROTEGE  LAPTOP 3IN1 15.6"</t>
  </si>
  <si>
    <t>PROTEGE  LAPTOP AVEC PHOTO 3D</t>
  </si>
  <si>
    <t>PROTEGE LAPTOP DUNTH DU-3IN1</t>
  </si>
  <si>
    <t>SOURIE GAMER HODNA GM-1301</t>
  </si>
  <si>
    <t>SWITCH 16 POR TP-LINK</t>
  </si>
  <si>
    <t>SWITCH 8 PORTS TENDA S8</t>
  </si>
  <si>
    <t>TABLETTE  SAMSUNG GALAXY TAB3 DC1.2GHZ 3MP FHD 10.1'' 16G</t>
  </si>
  <si>
    <t>TABLETTE 7'' SAMSUNG GALAXY TAB2 8G</t>
  </si>
  <si>
    <t>TABLETTE 7'' SAMSUNG GALAXY TAB3 DC1.2GHZ 3MP FHD 7''</t>
  </si>
  <si>
    <t>OTHEMENE</t>
  </si>
  <si>
    <t>HAMID KOUDRI</t>
  </si>
  <si>
    <t>SAMIR BOUKHARI</t>
  </si>
  <si>
    <t>OUAHABI BEN HENI</t>
  </si>
  <si>
    <t>Reste</t>
  </si>
  <si>
    <t>A M L</t>
  </si>
  <si>
    <t>1er Tra</t>
  </si>
  <si>
    <t>2eme Tra</t>
  </si>
  <si>
    <t>3eme Tra</t>
  </si>
  <si>
    <t>KHALIL FAIECE</t>
  </si>
  <si>
    <t>STATION OUKIRIMI</t>
  </si>
  <si>
    <t>AZEDINE OUAHABI</t>
  </si>
  <si>
    <t>DJAMEL BJ</t>
  </si>
  <si>
    <t xml:space="preserve">                                                                </t>
  </si>
  <si>
    <t>Mohamed Mihoubi</t>
  </si>
  <si>
    <t>Mohamed brahmi</t>
  </si>
  <si>
    <t>Z</t>
  </si>
  <si>
    <t>Formule pour savoir le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</si>
</sst>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9" formatCode="_(&quot;$&quot;* #,##0.00_);_(&quot;$&quot;* \(#,##0.00\);_(&quot;$&quot;* &quot;-&quot;??_);_(@_)"/>
    <numFmt numFmtId="170" formatCode="#,##0.00;[Red]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  <font>
      <sz val="10"/>
      <name val="Consolas"/>
      <family val="3"/>
    </font>
    <font>
      <b/>
      <sz val="12"/>
      <color theme="1"/>
      <name val="Consolas"/>
      <family val="3"/>
    </font>
    <font>
      <b/>
      <sz val="16"/>
      <color theme="1"/>
      <name val="Consolas"/>
      <family val="3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onsolas"/>
      <family val="3"/>
    </font>
    <font>
      <b/>
      <sz val="16"/>
      <name val="Consolas"/>
      <family val="3"/>
    </font>
    <font>
      <sz val="10"/>
      <color theme="1"/>
      <name val="Calibri"/>
      <family val="2"/>
      <scheme val="minor"/>
    </font>
    <font>
      <sz val="11"/>
      <color theme="1"/>
      <name val="Consolas"/>
      <family val="3"/>
    </font>
    <font>
      <sz val="10"/>
      <color theme="1"/>
      <name val="Consolas"/>
      <family val="3"/>
    </font>
    <font>
      <b/>
      <sz val="16"/>
      <color rgb="FF000000"/>
      <name val="Calibri"/>
      <family val="2"/>
    </font>
    <font>
      <b/>
      <sz val="11"/>
      <color indexed="8"/>
      <name val="Consolas"/>
      <family val="3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>
      <alignment vertical="top"/>
    </xf>
    <xf numFmtId="169" fontId="2" fillId="0" borderId="0" applyFont="0" applyFill="0" applyBorder="0" applyAlignment="0" applyProtection="0"/>
    <xf numFmtId="0" fontId="2" fillId="0" borderId="0"/>
  </cellStyleXfs>
  <cellXfs count="106">
    <xf numFmtId="0" fontId="0" fillId="0" borderId="0" xfId="0"/>
    <xf numFmtId="0" fontId="0" fillId="0" borderId="0" xfId="0" applyBorder="1"/>
    <xf numFmtId="3" fontId="8" fillId="0" borderId="0" xfId="0" applyNumberFormat="1" applyFont="1" applyBorder="1" applyAlignment="1">
      <alignment horizontal="center"/>
    </xf>
    <xf numFmtId="167" fontId="8" fillId="0" borderId="0" xfId="6" applyFont="1" applyBorder="1"/>
    <xf numFmtId="0" fontId="0" fillId="0" borderId="0" xfId="0"/>
    <xf numFmtId="0" fontId="1" fillId="0" borderId="0" xfId="0" applyFont="1"/>
    <xf numFmtId="164" fontId="1" fillId="0" borderId="0" xfId="11" applyFont="1"/>
    <xf numFmtId="164" fontId="0" fillId="0" borderId="0" xfId="11" applyFont="1"/>
    <xf numFmtId="0" fontId="10" fillId="5" borderId="1" xfId="0" applyFont="1" applyFill="1" applyBorder="1"/>
    <xf numFmtId="164" fontId="0" fillId="0" borderId="0" xfId="0" applyNumberFormat="1"/>
    <xf numFmtId="4" fontId="10" fillId="5" borderId="1" xfId="11" applyNumberFormat="1" applyFont="1" applyFill="1" applyBorder="1"/>
    <xf numFmtId="0" fontId="9" fillId="6" borderId="10" xfId="0" applyFont="1" applyFill="1" applyBorder="1"/>
    <xf numFmtId="164" fontId="9" fillId="6" borderId="10" xfId="11" applyFont="1" applyFill="1" applyBorder="1"/>
    <xf numFmtId="4" fontId="9" fillId="6" borderId="10" xfId="0" applyNumberFormat="1" applyFont="1" applyFill="1" applyBorder="1"/>
    <xf numFmtId="14" fontId="14" fillId="0" borderId="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14" fillId="0" borderId="9" xfId="0" applyNumberFormat="1" applyFont="1" applyBorder="1"/>
    <xf numFmtId="4" fontId="14" fillId="0" borderId="9" xfId="11" applyNumberFormat="1" applyFont="1" applyBorder="1" applyAlignment="1">
      <alignment vertical="center"/>
    </xf>
    <xf numFmtId="0" fontId="6" fillId="7" borderId="1" xfId="10" applyFont="1" applyFill="1" applyBorder="1" applyAlignment="1">
      <alignment horizontal="center" vertical="center"/>
    </xf>
    <xf numFmtId="0" fontId="6" fillId="7" borderId="1" xfId="10" applyFont="1" applyFill="1" applyBorder="1" applyAlignment="1">
      <alignment vertical="center"/>
    </xf>
    <xf numFmtId="167" fontId="7" fillId="8" borderId="1" xfId="6" applyFont="1" applyFill="1" applyBorder="1" applyAlignment="1">
      <alignment horizontal="center"/>
    </xf>
    <xf numFmtId="167" fontId="0" fillId="0" borderId="0" xfId="0" applyNumberFormat="1"/>
    <xf numFmtId="0" fontId="9" fillId="0" borderId="0" xfId="0" applyFont="1" applyAlignment="1">
      <alignment horizontal="right"/>
    </xf>
    <xf numFmtId="14" fontId="10" fillId="0" borderId="0" xfId="0" applyNumberFormat="1" applyFont="1" applyAlignment="1">
      <alignment horizontal="left"/>
    </xf>
    <xf numFmtId="0" fontId="6" fillId="0" borderId="0" xfId="0" applyFont="1" applyBorder="1"/>
    <xf numFmtId="0" fontId="6" fillId="6" borderId="1" xfId="10" applyFont="1" applyFill="1" applyBorder="1" applyAlignment="1">
      <alignment horizontal="center" vertical="center"/>
    </xf>
    <xf numFmtId="0" fontId="6" fillId="6" borderId="1" xfId="1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12" fillId="0" borderId="0" xfId="0" applyFont="1" applyBorder="1"/>
    <xf numFmtId="0" fontId="8" fillId="0" borderId="0" xfId="0" applyFont="1" applyAlignment="1">
      <alignment vertical="center" wrapText="1"/>
    </xf>
    <xf numFmtId="167" fontId="15" fillId="8" borderId="1" xfId="6" applyFont="1" applyFill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0" fillId="4" borderId="6" xfId="0" applyFont="1" applyFill="1" applyBorder="1" applyAlignment="1">
      <alignment horizontal="center" vertical="center"/>
    </xf>
    <xf numFmtId="4" fontId="13" fillId="4" borderId="6" xfId="11" applyNumberFormat="1" applyFont="1" applyFill="1" applyBorder="1" applyAlignment="1">
      <alignment horizontal="center" vertical="center"/>
    </xf>
    <xf numFmtId="0" fontId="0" fillId="0" borderId="12" xfId="0" applyBorder="1"/>
    <xf numFmtId="0" fontId="10" fillId="4" borderId="14" xfId="0" applyFont="1" applyFill="1" applyBorder="1" applyAlignment="1">
      <alignment horizontal="center" vertical="center"/>
    </xf>
    <xf numFmtId="0" fontId="23" fillId="0" borderId="9" xfId="0" applyNumberFormat="1" applyFont="1" applyBorder="1" applyAlignment="1">
      <alignment horizontal="center" vertical="center"/>
    </xf>
    <xf numFmtId="0" fontId="0" fillId="3" borderId="2" xfId="0" applyFill="1" applyBorder="1"/>
    <xf numFmtId="0" fontId="0" fillId="3" borderId="16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4" xfId="0" applyFill="1" applyBorder="1"/>
    <xf numFmtId="0" fontId="0" fillId="3" borderId="17" xfId="0" applyFill="1" applyBorder="1"/>
    <xf numFmtId="0" fontId="0" fillId="3" borderId="5" xfId="0" applyFill="1" applyBorder="1"/>
    <xf numFmtId="0" fontId="22" fillId="8" borderId="1" xfId="0" applyFont="1" applyFill="1" applyBorder="1"/>
    <xf numFmtId="0" fontId="0" fillId="0" borderId="1" xfId="0" applyBorder="1"/>
    <xf numFmtId="0" fontId="15" fillId="8" borderId="1" xfId="10" applyFont="1" applyFill="1" applyBorder="1" applyAlignment="1" applyProtection="1">
      <alignment horizontal="center" vertical="center"/>
      <protection locked="0"/>
    </xf>
    <xf numFmtId="0" fontId="0" fillId="0" borderId="1" xfId="0" applyFill="1" applyBorder="1"/>
    <xf numFmtId="0" fontId="13" fillId="6" borderId="1" xfId="0" applyFont="1" applyFill="1" applyBorder="1" applyAlignment="1">
      <alignment horizontal="center" vertical="center"/>
    </xf>
    <xf numFmtId="164" fontId="13" fillId="6" borderId="1" xfId="11" applyFont="1" applyFill="1" applyBorder="1" applyAlignment="1">
      <alignment horizontal="center" vertical="center"/>
    </xf>
    <xf numFmtId="1" fontId="22" fillId="0" borderId="1" xfId="0" applyNumberFormat="1" applyFont="1" applyBorder="1" applyAlignment="1">
      <alignment horizontal="center" vertical="center"/>
    </xf>
    <xf numFmtId="0" fontId="26" fillId="0" borderId="1" xfId="13" applyFont="1" applyBorder="1">
      <alignment vertical="top"/>
    </xf>
    <xf numFmtId="170" fontId="26" fillId="0" borderId="1" xfId="13" applyNumberFormat="1" applyFont="1" applyBorder="1" applyAlignment="1">
      <alignment horizontal="right" vertical="top"/>
    </xf>
    <xf numFmtId="170" fontId="0" fillId="0" borderId="0" xfId="0" applyNumberFormat="1"/>
    <xf numFmtId="14" fontId="14" fillId="0" borderId="12" xfId="0" applyNumberFormat="1" applyFont="1" applyBorder="1" applyAlignment="1">
      <alignment horizontal="center"/>
    </xf>
    <xf numFmtId="4" fontId="14" fillId="0" borderId="12" xfId="11" applyNumberFormat="1" applyFont="1" applyBorder="1" applyAlignment="1">
      <alignment vertical="center"/>
    </xf>
    <xf numFmtId="0" fontId="23" fillId="0" borderId="12" xfId="0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4" fontId="14" fillId="0" borderId="9" xfId="11" applyFont="1" applyBorder="1" applyAlignment="1">
      <alignment horizontal="center" vertical="center"/>
    </xf>
    <xf numFmtId="0" fontId="14" fillId="0" borderId="9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left"/>
    </xf>
    <xf numFmtId="0" fontId="14" fillId="0" borderId="9" xfId="0" applyFont="1" applyBorder="1" applyAlignment="1">
      <alignment horizontal="left"/>
    </xf>
    <xf numFmtId="0" fontId="0" fillId="0" borderId="10" xfId="0" applyBorder="1"/>
    <xf numFmtId="0" fontId="18" fillId="6" borderId="2" xfId="0" applyFont="1" applyFill="1" applyBorder="1" applyAlignment="1">
      <alignment horizontal="left" vertical="center"/>
    </xf>
    <xf numFmtId="0" fontId="18" fillId="6" borderId="3" xfId="0" applyFont="1" applyFill="1" applyBorder="1" applyAlignment="1">
      <alignment horizontal="left" vertical="center"/>
    </xf>
    <xf numFmtId="0" fontId="19" fillId="6" borderId="7" xfId="0" applyFont="1" applyFill="1" applyBorder="1" applyAlignment="1">
      <alignment horizontal="center" vertical="center" wrapText="1"/>
    </xf>
    <xf numFmtId="0" fontId="19" fillId="6" borderId="8" xfId="0" applyFont="1" applyFill="1" applyBorder="1" applyAlignment="1">
      <alignment horizontal="center" vertical="center" wrapText="1"/>
    </xf>
    <xf numFmtId="0" fontId="20" fillId="6" borderId="2" xfId="15" applyFont="1" applyFill="1" applyBorder="1" applyAlignment="1">
      <alignment horizontal="right" vertical="center"/>
    </xf>
    <xf numFmtId="0" fontId="20" fillId="6" borderId="4" xfId="15" applyFont="1" applyFill="1" applyBorder="1" applyAlignment="1">
      <alignment horizontal="right" vertical="center"/>
    </xf>
    <xf numFmtId="0" fontId="21" fillId="6" borderId="3" xfId="15" applyFont="1" applyFill="1" applyBorder="1" applyAlignment="1">
      <alignment horizontal="center" vertical="center"/>
    </xf>
    <xf numFmtId="0" fontId="21" fillId="6" borderId="5" xfId="15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16" fillId="6" borderId="7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1" fillId="6" borderId="7" xfId="0" applyFont="1" applyFill="1" applyBorder="1"/>
    <xf numFmtId="0" fontId="0" fillId="0" borderId="7" xfId="0" applyBorder="1"/>
    <xf numFmtId="164" fontId="6" fillId="6" borderId="8" xfId="11" applyFont="1" applyFill="1" applyBorder="1" applyAlignment="1">
      <alignment horizontal="center" vertical="top"/>
    </xf>
    <xf numFmtId="0" fontId="13" fillId="6" borderId="18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26" fillId="6" borderId="19" xfId="13" applyFont="1" applyFill="1" applyBorder="1">
      <alignment vertical="top"/>
    </xf>
    <xf numFmtId="0" fontId="0" fillId="0" borderId="1" xfId="0" applyBorder="1" applyAlignment="1">
      <alignment horizontal="center" vertical="center"/>
    </xf>
    <xf numFmtId="0" fontId="26" fillId="9" borderId="19" xfId="13" applyFont="1" applyFill="1" applyBorder="1">
      <alignment vertical="top"/>
    </xf>
    <xf numFmtId="0" fontId="26" fillId="9" borderId="1" xfId="13" applyFont="1" applyFill="1" applyBorder="1">
      <alignment vertical="top"/>
    </xf>
    <xf numFmtId="170" fontId="26" fillId="9" borderId="1" xfId="13" applyNumberFormat="1" applyFont="1" applyFill="1" applyBorder="1" applyAlignment="1">
      <alignment horizontal="right" vertical="top"/>
    </xf>
    <xf numFmtId="1" fontId="22" fillId="9" borderId="1" xfId="0" applyNumberFormat="1" applyFont="1" applyFill="1" applyBorder="1" applyAlignment="1">
      <alignment horizontal="center" vertical="center"/>
    </xf>
    <xf numFmtId="167" fontId="15" fillId="9" borderId="1" xfId="6" applyFont="1" applyFill="1" applyBorder="1" applyAlignment="1">
      <alignment horizontal="center"/>
    </xf>
    <xf numFmtId="0" fontId="15" fillId="5" borderId="1" xfId="10" applyFont="1" applyFill="1" applyBorder="1" applyAlignment="1" applyProtection="1">
      <alignment horizontal="center" vertical="center"/>
      <protection locked="0"/>
    </xf>
    <xf numFmtId="0" fontId="26" fillId="5" borderId="1" xfId="13" applyFont="1" applyFill="1" applyBorder="1">
      <alignment vertical="top"/>
    </xf>
    <xf numFmtId="170" fontId="26" fillId="5" borderId="1" xfId="13" applyNumberFormat="1" applyFont="1" applyFill="1" applyBorder="1" applyAlignment="1">
      <alignment horizontal="right" vertical="top"/>
    </xf>
    <xf numFmtId="0" fontId="0" fillId="5" borderId="1" xfId="0" applyFill="1" applyBorder="1" applyAlignment="1">
      <alignment horizontal="center" vertical="center"/>
    </xf>
    <xf numFmtId="167" fontId="15" fillId="5" borderId="1" xfId="6" applyFont="1" applyFill="1" applyBorder="1" applyAlignment="1">
      <alignment horizontal="center"/>
    </xf>
    <xf numFmtId="0" fontId="15" fillId="9" borderId="1" xfId="10" applyFont="1" applyFill="1" applyBorder="1" applyAlignment="1" applyProtection="1">
      <alignment horizontal="center" vertical="center"/>
      <protection locked="0"/>
    </xf>
  </cellXfs>
  <cellStyles count="16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ure" xfId="15"/>
    <cellStyle name="Währung" xfId="14"/>
  </cellStyles>
  <dxfs count="0"/>
  <tableStyles count="0" defaultTableStyle="TableStyleMedium2" defaultPivotStyle="PivotStyleLight16"/>
  <colors>
    <mruColors>
      <color rgb="FF00FF00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366346</xdr:colOff>
      <xdr:row>1</xdr:row>
      <xdr:rowOff>115137</xdr:rowOff>
    </xdr:from>
    <xdr:to>
      <xdr:col>8</xdr:col>
      <xdr:colOff>20934</xdr:colOff>
      <xdr:row>2</xdr:row>
      <xdr:rowOff>125605</xdr:rowOff>
    </xdr:to>
    <xdr:cxnSp macro="">
      <xdr:nvCxnSpPr>
        <xdr:cNvPr id="3" name="Connecteur droit avec flèche 2"/>
        <xdr:cNvCxnSpPr/>
      </xdr:nvCxnSpPr>
      <xdr:spPr>
        <a:xfrm flipH="1" flipV="1">
          <a:off x="6772170" y="303544"/>
          <a:ext cx="868764" cy="19887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104775</xdr:rowOff>
        </xdr:from>
        <xdr:to>
          <xdr:col>9</xdr:col>
          <xdr:colOff>676275</xdr:colOff>
          <xdr:row>2</xdr:row>
          <xdr:rowOff>28575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2</xdr:row>
          <xdr:rowOff>152400</xdr:rowOff>
        </xdr:from>
        <xdr:to>
          <xdr:col>9</xdr:col>
          <xdr:colOff>695325</xdr:colOff>
          <xdr:row>4</xdr:row>
          <xdr:rowOff>47625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33227</xdr:colOff>
      <xdr:row>12</xdr:row>
      <xdr:rowOff>88604</xdr:rowOff>
    </xdr:from>
    <xdr:to>
      <xdr:col>10</xdr:col>
      <xdr:colOff>786367</xdr:colOff>
      <xdr:row>16</xdr:row>
      <xdr:rowOff>132907</xdr:rowOff>
    </xdr:to>
    <xdr:sp macro="" textlink="">
      <xdr:nvSpPr>
        <xdr:cNvPr id="2" name="Rectangle avec flèche vers la gauche 1"/>
        <xdr:cNvSpPr/>
      </xdr:nvSpPr>
      <xdr:spPr>
        <a:xfrm>
          <a:off x="5493489" y="2447703"/>
          <a:ext cx="4175494" cy="797442"/>
        </a:xfrm>
        <a:prstGeom prst="leftArrowCallou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rgbClr val="FF0000"/>
              </a:solidFill>
            </a:rPr>
            <a:t>Faire un mise a jour des Articles </a:t>
          </a:r>
          <a:r>
            <a:rPr lang="fr-FR" sz="1600" b="1">
              <a:solidFill>
                <a:srgbClr val="FF0000"/>
              </a:solidFill>
            </a:rPr>
            <a:t>(</a:t>
          </a:r>
          <a:r>
            <a:rPr lang="fr-FR" sz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Additions la quantité commandée)</a:t>
          </a:r>
        </a:p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41644</xdr:colOff>
      <xdr:row>20</xdr:row>
      <xdr:rowOff>30567</xdr:rowOff>
    </xdr:from>
    <xdr:to>
      <xdr:col>10</xdr:col>
      <xdr:colOff>963576</xdr:colOff>
      <xdr:row>24</xdr:row>
      <xdr:rowOff>74870</xdr:rowOff>
    </xdr:to>
    <xdr:sp macro="" textlink="">
      <xdr:nvSpPr>
        <xdr:cNvPr id="5" name="Rectangle avec flèche vers la gauche 4"/>
        <xdr:cNvSpPr/>
      </xdr:nvSpPr>
      <xdr:spPr>
        <a:xfrm>
          <a:off x="5501906" y="3895945"/>
          <a:ext cx="4344286" cy="797442"/>
        </a:xfrm>
        <a:prstGeom prst="leftArrowCallou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Ajouter les nouveaux articles</a:t>
          </a:r>
        </a:p>
      </xdr:txBody>
    </xdr:sp>
    <xdr:clientData/>
  </xdr:twoCellAnchor>
  <xdr:twoCellAnchor>
    <xdr:from>
      <xdr:col>9</xdr:col>
      <xdr:colOff>221512</xdr:colOff>
      <xdr:row>9</xdr:row>
      <xdr:rowOff>22151</xdr:rowOff>
    </xdr:from>
    <xdr:to>
      <xdr:col>10</xdr:col>
      <xdr:colOff>531628</xdr:colOff>
      <xdr:row>11</xdr:row>
      <xdr:rowOff>143983</xdr:rowOff>
    </xdr:to>
    <xdr:sp macro="" textlink="">
      <xdr:nvSpPr>
        <xdr:cNvPr id="3" name="Plaque 2"/>
        <xdr:cNvSpPr/>
      </xdr:nvSpPr>
      <xdr:spPr>
        <a:xfrm>
          <a:off x="8229157" y="1816395"/>
          <a:ext cx="1185087" cy="498402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488950</xdr:colOff>
      <xdr:row>0</xdr:row>
      <xdr:rowOff>11796</xdr:rowOff>
    </xdr:from>
    <xdr:to>
      <xdr:col>13</xdr:col>
      <xdr:colOff>748458</xdr:colOff>
      <xdr:row>1</xdr:row>
      <xdr:rowOff>181428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95111" y="11796"/>
          <a:ext cx="1778972" cy="37373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64"/>
  <sheetViews>
    <sheetView zoomScale="91" zoomScaleNormal="91" zoomScaleSheetLayoutView="93" workbookViewId="0">
      <selection activeCell="C2" sqref="C2:C164"/>
    </sheetView>
  </sheetViews>
  <sheetFormatPr baseColWidth="10" defaultRowHeight="15" x14ac:dyDescent="0.25"/>
  <cols>
    <col min="1" max="1" width="5.140625" style="4" customWidth="1"/>
    <col min="2" max="2" width="46" style="4" customWidth="1"/>
    <col min="3" max="3" width="13.140625" style="4" bestFit="1" customWidth="1"/>
    <col min="4" max="4" width="6.5703125" style="4" customWidth="1"/>
    <col min="5" max="5" width="14.7109375" style="4" bestFit="1" customWidth="1"/>
    <col min="6" max="6" width="10.42578125" style="4" customWidth="1"/>
    <col min="7" max="7" width="6.7109375" style="4" customWidth="1"/>
    <col min="8" max="16384" width="11.42578125" style="4"/>
  </cols>
  <sheetData>
    <row r="1" spans="1:9" x14ac:dyDescent="0.25">
      <c r="A1" s="18" t="s">
        <v>127</v>
      </c>
      <c r="B1" s="19" t="s">
        <v>1</v>
      </c>
      <c r="C1" s="18" t="s">
        <v>106</v>
      </c>
      <c r="D1" s="18" t="s">
        <v>107</v>
      </c>
      <c r="E1" s="18" t="s">
        <v>2</v>
      </c>
      <c r="F1" s="18" t="s">
        <v>17</v>
      </c>
      <c r="G1" s="18" t="s">
        <v>110</v>
      </c>
    </row>
    <row r="2" spans="1:9" x14ac:dyDescent="0.25">
      <c r="A2" s="51">
        <v>1</v>
      </c>
      <c r="B2" s="56" t="s">
        <v>144</v>
      </c>
      <c r="C2" s="57">
        <v>65</v>
      </c>
      <c r="D2" s="55"/>
      <c r="E2" s="32">
        <f t="shared" ref="E2:E65" si="0">IF(B2="","",SUM(C2*D2))</f>
        <v>0</v>
      </c>
      <c r="F2" s="49" t="str">
        <f t="shared" ref="F2:F18" si="1">IF(D2="","","Z ")</f>
        <v/>
      </c>
      <c r="G2" s="50"/>
    </row>
    <row r="3" spans="1:9" x14ac:dyDescent="0.25">
      <c r="A3" s="51">
        <f t="shared" ref="A3:A66" si="2">+A2+1</f>
        <v>2</v>
      </c>
      <c r="B3" s="56" t="s">
        <v>113</v>
      </c>
      <c r="C3" s="57">
        <v>130</v>
      </c>
      <c r="D3" s="55"/>
      <c r="E3" s="32">
        <f t="shared" si="0"/>
        <v>0</v>
      </c>
      <c r="F3" s="49" t="str">
        <f t="shared" si="1"/>
        <v/>
      </c>
      <c r="G3" s="50"/>
      <c r="I3" s="4" t="s">
        <v>204</v>
      </c>
    </row>
    <row r="4" spans="1:9" x14ac:dyDescent="0.25">
      <c r="A4" s="51">
        <f t="shared" si="2"/>
        <v>3</v>
      </c>
      <c r="B4" s="56" t="s">
        <v>4</v>
      </c>
      <c r="C4" s="57">
        <v>90</v>
      </c>
      <c r="D4" s="55"/>
      <c r="E4" s="32">
        <f t="shared" si="0"/>
        <v>0</v>
      </c>
      <c r="F4" s="49" t="str">
        <f t="shared" si="1"/>
        <v/>
      </c>
      <c r="G4" s="50"/>
    </row>
    <row r="5" spans="1:9" x14ac:dyDescent="0.25">
      <c r="A5" s="51">
        <f t="shared" si="2"/>
        <v>4</v>
      </c>
      <c r="B5" s="56" t="s">
        <v>5</v>
      </c>
      <c r="C5" s="57">
        <v>190</v>
      </c>
      <c r="D5" s="55"/>
      <c r="E5" s="32">
        <f t="shared" si="0"/>
        <v>0</v>
      </c>
      <c r="F5" s="49" t="str">
        <f t="shared" si="1"/>
        <v/>
      </c>
      <c r="G5" s="50"/>
    </row>
    <row r="6" spans="1:9" x14ac:dyDescent="0.25">
      <c r="A6" s="51">
        <f t="shared" si="2"/>
        <v>5</v>
      </c>
      <c r="B6" s="56" t="s">
        <v>145</v>
      </c>
      <c r="C6" s="57">
        <v>390</v>
      </c>
      <c r="D6" s="55"/>
      <c r="E6" s="32">
        <f t="shared" si="0"/>
        <v>0</v>
      </c>
      <c r="F6" s="49" t="str">
        <f t="shared" si="1"/>
        <v/>
      </c>
      <c r="G6" s="50"/>
    </row>
    <row r="7" spans="1:9" x14ac:dyDescent="0.25">
      <c r="A7" s="51">
        <f t="shared" si="2"/>
        <v>6</v>
      </c>
      <c r="B7" s="56" t="s">
        <v>9</v>
      </c>
      <c r="C7" s="57">
        <v>380</v>
      </c>
      <c r="D7" s="55"/>
      <c r="E7" s="32">
        <f t="shared" si="0"/>
        <v>0</v>
      </c>
      <c r="F7" s="49" t="str">
        <f t="shared" si="1"/>
        <v/>
      </c>
      <c r="G7" s="50"/>
    </row>
    <row r="8" spans="1:9" x14ac:dyDescent="0.25">
      <c r="A8" s="51">
        <f t="shared" si="2"/>
        <v>7</v>
      </c>
      <c r="B8" s="56" t="s">
        <v>146</v>
      </c>
      <c r="C8" s="57">
        <v>280</v>
      </c>
      <c r="D8" s="55"/>
      <c r="E8" s="32">
        <f t="shared" si="0"/>
        <v>0</v>
      </c>
      <c r="F8" s="49" t="str">
        <f t="shared" si="1"/>
        <v/>
      </c>
      <c r="G8" s="50"/>
    </row>
    <row r="9" spans="1:9" x14ac:dyDescent="0.25">
      <c r="A9" s="51">
        <f t="shared" si="2"/>
        <v>8</v>
      </c>
      <c r="B9" s="56" t="s">
        <v>147</v>
      </c>
      <c r="C9" s="57">
        <v>210</v>
      </c>
      <c r="D9" s="55"/>
      <c r="E9" s="32">
        <f t="shared" si="0"/>
        <v>0</v>
      </c>
      <c r="F9" s="49" t="str">
        <f t="shared" si="1"/>
        <v/>
      </c>
      <c r="G9" s="50"/>
    </row>
    <row r="10" spans="1:9" x14ac:dyDescent="0.25">
      <c r="A10" s="51">
        <f t="shared" si="2"/>
        <v>9</v>
      </c>
      <c r="B10" s="56" t="s">
        <v>3</v>
      </c>
      <c r="C10" s="57">
        <v>65</v>
      </c>
      <c r="D10" s="55"/>
      <c r="E10" s="32">
        <f t="shared" si="0"/>
        <v>0</v>
      </c>
      <c r="F10" s="49" t="str">
        <f t="shared" si="1"/>
        <v/>
      </c>
      <c r="G10" s="50"/>
    </row>
    <row r="11" spans="1:9" x14ac:dyDescent="0.25">
      <c r="A11" s="51">
        <f t="shared" si="2"/>
        <v>10</v>
      </c>
      <c r="B11" s="56" t="s">
        <v>114</v>
      </c>
      <c r="C11" s="57">
        <v>80</v>
      </c>
      <c r="D11" s="55"/>
      <c r="E11" s="32">
        <f t="shared" si="0"/>
        <v>0</v>
      </c>
      <c r="F11" s="49" t="str">
        <f t="shared" si="1"/>
        <v/>
      </c>
      <c r="G11" s="50"/>
    </row>
    <row r="12" spans="1:9" x14ac:dyDescent="0.25">
      <c r="A12" s="51">
        <f t="shared" si="2"/>
        <v>11</v>
      </c>
      <c r="B12" s="56" t="s">
        <v>115</v>
      </c>
      <c r="C12" s="57">
        <v>1750</v>
      </c>
      <c r="D12" s="55"/>
      <c r="E12" s="32">
        <f t="shared" si="0"/>
        <v>0</v>
      </c>
      <c r="F12" s="49" t="str">
        <f t="shared" si="1"/>
        <v/>
      </c>
      <c r="G12" s="50"/>
    </row>
    <row r="13" spans="1:9" x14ac:dyDescent="0.25">
      <c r="A13" s="51">
        <f t="shared" si="2"/>
        <v>12</v>
      </c>
      <c r="B13" s="56" t="s">
        <v>6</v>
      </c>
      <c r="C13" s="57">
        <v>390</v>
      </c>
      <c r="D13" s="55"/>
      <c r="E13" s="32">
        <f t="shared" si="0"/>
        <v>0</v>
      </c>
      <c r="F13" s="49" t="str">
        <f t="shared" si="1"/>
        <v/>
      </c>
      <c r="G13" s="50"/>
    </row>
    <row r="14" spans="1:9" x14ac:dyDescent="0.25">
      <c r="A14" s="51">
        <f t="shared" si="2"/>
        <v>13</v>
      </c>
      <c r="B14" s="56" t="s">
        <v>7</v>
      </c>
      <c r="C14" s="57">
        <v>480</v>
      </c>
      <c r="D14" s="55"/>
      <c r="E14" s="32">
        <f t="shared" si="0"/>
        <v>0</v>
      </c>
      <c r="F14" s="49" t="str">
        <f t="shared" si="1"/>
        <v/>
      </c>
      <c r="G14" s="50"/>
    </row>
    <row r="15" spans="1:9" x14ac:dyDescent="0.25">
      <c r="A15" s="51">
        <f t="shared" si="2"/>
        <v>14</v>
      </c>
      <c r="B15" s="56" t="s">
        <v>8</v>
      </c>
      <c r="C15" s="57">
        <v>540</v>
      </c>
      <c r="D15" s="55"/>
      <c r="E15" s="32">
        <f t="shared" si="0"/>
        <v>0</v>
      </c>
      <c r="F15" s="49" t="str">
        <f t="shared" si="1"/>
        <v/>
      </c>
      <c r="G15" s="50"/>
    </row>
    <row r="16" spans="1:9" x14ac:dyDescent="0.25">
      <c r="A16" s="51">
        <f t="shared" si="2"/>
        <v>15</v>
      </c>
      <c r="B16" s="56" t="s">
        <v>19</v>
      </c>
      <c r="C16" s="57">
        <v>750</v>
      </c>
      <c r="D16" s="55"/>
      <c r="E16" s="32">
        <f t="shared" si="0"/>
        <v>0</v>
      </c>
      <c r="F16" s="49" t="str">
        <f t="shared" si="1"/>
        <v/>
      </c>
      <c r="G16" s="50"/>
    </row>
    <row r="17" spans="1:7" x14ac:dyDescent="0.25">
      <c r="A17" s="51">
        <f t="shared" si="2"/>
        <v>16</v>
      </c>
      <c r="B17" s="56" t="s">
        <v>20</v>
      </c>
      <c r="C17" s="57">
        <v>160</v>
      </c>
      <c r="D17" s="55"/>
      <c r="E17" s="32">
        <f t="shared" si="0"/>
        <v>0</v>
      </c>
      <c r="F17" s="49" t="str">
        <f t="shared" si="1"/>
        <v/>
      </c>
      <c r="G17" s="50"/>
    </row>
    <row r="18" spans="1:7" x14ac:dyDescent="0.25">
      <c r="A18" s="51">
        <f t="shared" si="2"/>
        <v>17</v>
      </c>
      <c r="B18" s="56" t="s">
        <v>21</v>
      </c>
      <c r="C18" s="57">
        <v>3000</v>
      </c>
      <c r="D18" s="55"/>
      <c r="E18" s="32">
        <f t="shared" si="0"/>
        <v>0</v>
      </c>
      <c r="F18" s="49" t="str">
        <f t="shared" si="1"/>
        <v/>
      </c>
      <c r="G18" s="50"/>
    </row>
    <row r="19" spans="1:7" x14ac:dyDescent="0.25">
      <c r="A19" s="51">
        <f t="shared" si="2"/>
        <v>18</v>
      </c>
      <c r="B19" s="56" t="s">
        <v>148</v>
      </c>
      <c r="C19" s="57">
        <v>700</v>
      </c>
      <c r="D19" s="55"/>
      <c r="E19" s="32">
        <f t="shared" si="0"/>
        <v>0</v>
      </c>
      <c r="F19" s="49" t="str">
        <f t="shared" ref="F19:F31" si="3">IF(D19="","","Z ")</f>
        <v/>
      </c>
      <c r="G19" s="50"/>
    </row>
    <row r="20" spans="1:7" x14ac:dyDescent="0.25">
      <c r="A20" s="51">
        <f t="shared" si="2"/>
        <v>19</v>
      </c>
      <c r="B20" s="56" t="s">
        <v>22</v>
      </c>
      <c r="C20" s="57">
        <v>380</v>
      </c>
      <c r="D20" s="55"/>
      <c r="E20" s="32">
        <f t="shared" si="0"/>
        <v>0</v>
      </c>
      <c r="F20" s="49" t="str">
        <f t="shared" si="3"/>
        <v/>
      </c>
      <c r="G20" s="50"/>
    </row>
    <row r="21" spans="1:7" x14ac:dyDescent="0.25">
      <c r="A21" s="51">
        <f t="shared" si="2"/>
        <v>20</v>
      </c>
      <c r="B21" s="56" t="s">
        <v>23</v>
      </c>
      <c r="C21" s="57">
        <v>530</v>
      </c>
      <c r="D21" s="55"/>
      <c r="E21" s="32">
        <f t="shared" si="0"/>
        <v>0</v>
      </c>
      <c r="F21" s="49" t="str">
        <f t="shared" si="3"/>
        <v/>
      </c>
      <c r="G21" s="50"/>
    </row>
    <row r="22" spans="1:7" x14ac:dyDescent="0.25">
      <c r="A22" s="51">
        <f t="shared" si="2"/>
        <v>21</v>
      </c>
      <c r="B22" s="56" t="s">
        <v>24</v>
      </c>
      <c r="C22" s="57">
        <v>520</v>
      </c>
      <c r="D22" s="55"/>
      <c r="E22" s="32">
        <f t="shared" si="0"/>
        <v>0</v>
      </c>
      <c r="F22" s="49" t="str">
        <f t="shared" si="3"/>
        <v/>
      </c>
      <c r="G22" s="50"/>
    </row>
    <row r="23" spans="1:7" x14ac:dyDescent="0.25">
      <c r="A23" s="51">
        <f t="shared" si="2"/>
        <v>22</v>
      </c>
      <c r="B23" s="56" t="s">
        <v>25</v>
      </c>
      <c r="C23" s="57">
        <v>420</v>
      </c>
      <c r="D23" s="55"/>
      <c r="E23" s="32">
        <f t="shared" si="0"/>
        <v>0</v>
      </c>
      <c r="F23" s="49" t="str">
        <f t="shared" si="3"/>
        <v/>
      </c>
      <c r="G23" s="50"/>
    </row>
    <row r="24" spans="1:7" x14ac:dyDescent="0.25">
      <c r="A24" s="51">
        <f t="shared" si="2"/>
        <v>23</v>
      </c>
      <c r="B24" s="56" t="s">
        <v>26</v>
      </c>
      <c r="C24" s="57">
        <v>390</v>
      </c>
      <c r="D24" s="55"/>
      <c r="E24" s="32">
        <f t="shared" si="0"/>
        <v>0</v>
      </c>
      <c r="F24" s="49" t="str">
        <f t="shared" si="3"/>
        <v/>
      </c>
      <c r="G24" s="50"/>
    </row>
    <row r="25" spans="1:7" x14ac:dyDescent="0.25">
      <c r="A25" s="51">
        <f t="shared" si="2"/>
        <v>24</v>
      </c>
      <c r="B25" s="56" t="s">
        <v>116</v>
      </c>
      <c r="C25" s="57">
        <v>13.7</v>
      </c>
      <c r="D25" s="55"/>
      <c r="E25" s="32">
        <f t="shared" si="0"/>
        <v>0</v>
      </c>
      <c r="F25" s="49" t="str">
        <f t="shared" si="3"/>
        <v/>
      </c>
      <c r="G25" s="50"/>
    </row>
    <row r="26" spans="1:7" x14ac:dyDescent="0.25">
      <c r="A26" s="51">
        <f t="shared" si="2"/>
        <v>25</v>
      </c>
      <c r="B26" s="56" t="s">
        <v>141</v>
      </c>
      <c r="C26" s="57">
        <v>1500</v>
      </c>
      <c r="D26" s="55"/>
      <c r="E26" s="32">
        <f t="shared" si="0"/>
        <v>0</v>
      </c>
      <c r="F26" s="49" t="str">
        <f t="shared" si="3"/>
        <v/>
      </c>
      <c r="G26" s="50"/>
    </row>
    <row r="27" spans="1:7" x14ac:dyDescent="0.25">
      <c r="A27" s="51">
        <f t="shared" si="2"/>
        <v>26</v>
      </c>
      <c r="B27" s="56" t="s">
        <v>149</v>
      </c>
      <c r="C27" s="57">
        <v>950</v>
      </c>
      <c r="D27" s="55"/>
      <c r="E27" s="32">
        <f t="shared" si="0"/>
        <v>0</v>
      </c>
      <c r="F27" s="49" t="str">
        <f t="shared" si="3"/>
        <v/>
      </c>
      <c r="G27" s="50"/>
    </row>
    <row r="28" spans="1:7" x14ac:dyDescent="0.25">
      <c r="A28" s="51">
        <f t="shared" si="2"/>
        <v>27</v>
      </c>
      <c r="B28" s="56" t="s">
        <v>27</v>
      </c>
      <c r="C28" s="57">
        <v>950</v>
      </c>
      <c r="D28" s="55"/>
      <c r="E28" s="32">
        <f t="shared" si="0"/>
        <v>0</v>
      </c>
      <c r="F28" s="49" t="str">
        <f t="shared" si="3"/>
        <v/>
      </c>
      <c r="G28" s="50"/>
    </row>
    <row r="29" spans="1:7" x14ac:dyDescent="0.25">
      <c r="A29" s="51">
        <f t="shared" si="2"/>
        <v>28</v>
      </c>
      <c r="B29" s="56" t="s">
        <v>150</v>
      </c>
      <c r="C29" s="57">
        <v>950</v>
      </c>
      <c r="D29" s="55"/>
      <c r="E29" s="32">
        <f t="shared" si="0"/>
        <v>0</v>
      </c>
      <c r="F29" s="49" t="str">
        <f t="shared" si="3"/>
        <v/>
      </c>
      <c r="G29" s="50"/>
    </row>
    <row r="30" spans="1:7" x14ac:dyDescent="0.25">
      <c r="A30" s="51">
        <f t="shared" si="2"/>
        <v>29</v>
      </c>
      <c r="B30" s="56" t="s">
        <v>151</v>
      </c>
      <c r="C30" s="57">
        <v>950</v>
      </c>
      <c r="D30" s="55"/>
      <c r="E30" s="32">
        <f t="shared" si="0"/>
        <v>0</v>
      </c>
      <c r="F30" s="49" t="str">
        <f t="shared" si="3"/>
        <v/>
      </c>
      <c r="G30" s="50"/>
    </row>
    <row r="31" spans="1:7" x14ac:dyDescent="0.25">
      <c r="A31" s="51">
        <f t="shared" si="2"/>
        <v>30</v>
      </c>
      <c r="B31" s="56" t="s">
        <v>28</v>
      </c>
      <c r="C31" s="57">
        <v>950</v>
      </c>
      <c r="D31" s="55"/>
      <c r="E31" s="32">
        <f t="shared" si="0"/>
        <v>0</v>
      </c>
      <c r="F31" s="49" t="str">
        <f t="shared" si="3"/>
        <v/>
      </c>
      <c r="G31" s="50"/>
    </row>
    <row r="32" spans="1:7" x14ac:dyDescent="0.25">
      <c r="A32" s="51">
        <f t="shared" si="2"/>
        <v>31</v>
      </c>
      <c r="B32" s="56" t="s">
        <v>152</v>
      </c>
      <c r="C32" s="57">
        <v>900</v>
      </c>
      <c r="D32" s="55"/>
      <c r="E32" s="32">
        <f t="shared" si="0"/>
        <v>0</v>
      </c>
      <c r="F32" s="49" t="str">
        <f t="shared" ref="F32:F82" si="4">IF(D32="","","Z ")</f>
        <v/>
      </c>
      <c r="G32" s="50"/>
    </row>
    <row r="33" spans="1:7" x14ac:dyDescent="0.25">
      <c r="A33" s="51">
        <f t="shared" si="2"/>
        <v>32</v>
      </c>
      <c r="B33" s="56" t="s">
        <v>29</v>
      </c>
      <c r="C33" s="57">
        <v>135</v>
      </c>
      <c r="D33" s="55"/>
      <c r="E33" s="32">
        <f t="shared" si="0"/>
        <v>0</v>
      </c>
      <c r="F33" s="49" t="str">
        <f t="shared" si="4"/>
        <v/>
      </c>
      <c r="G33" s="50"/>
    </row>
    <row r="34" spans="1:7" x14ac:dyDescent="0.25">
      <c r="A34" s="51">
        <f t="shared" si="2"/>
        <v>33</v>
      </c>
      <c r="B34" s="56" t="s">
        <v>153</v>
      </c>
      <c r="C34" s="57">
        <v>300</v>
      </c>
      <c r="D34" s="55"/>
      <c r="E34" s="32">
        <f t="shared" si="0"/>
        <v>0</v>
      </c>
      <c r="F34" s="49" t="str">
        <f t="shared" si="4"/>
        <v/>
      </c>
      <c r="G34" s="50"/>
    </row>
    <row r="35" spans="1:7" x14ac:dyDescent="0.25">
      <c r="A35" s="51">
        <f t="shared" si="2"/>
        <v>34</v>
      </c>
      <c r="B35" s="56" t="s">
        <v>30</v>
      </c>
      <c r="C35" s="57">
        <v>300</v>
      </c>
      <c r="D35" s="55"/>
      <c r="E35" s="32">
        <f t="shared" si="0"/>
        <v>0</v>
      </c>
      <c r="F35" s="49" t="str">
        <f t="shared" si="4"/>
        <v/>
      </c>
      <c r="G35" s="50"/>
    </row>
    <row r="36" spans="1:7" x14ac:dyDescent="0.25">
      <c r="A36" s="51">
        <f t="shared" si="2"/>
        <v>35</v>
      </c>
      <c r="B36" s="56" t="s">
        <v>31</v>
      </c>
      <c r="C36" s="57">
        <v>390</v>
      </c>
      <c r="D36" s="55"/>
      <c r="E36" s="32">
        <f t="shared" si="0"/>
        <v>0</v>
      </c>
      <c r="F36" s="49" t="str">
        <f t="shared" si="4"/>
        <v/>
      </c>
      <c r="G36" s="50"/>
    </row>
    <row r="37" spans="1:7" x14ac:dyDescent="0.25">
      <c r="A37" s="51">
        <f t="shared" si="2"/>
        <v>36</v>
      </c>
      <c r="B37" s="56" t="s">
        <v>154</v>
      </c>
      <c r="C37" s="57">
        <v>2100</v>
      </c>
      <c r="D37" s="55"/>
      <c r="E37" s="32">
        <f t="shared" si="0"/>
        <v>0</v>
      </c>
      <c r="F37" s="49" t="str">
        <f t="shared" si="4"/>
        <v/>
      </c>
      <c r="G37" s="50"/>
    </row>
    <row r="38" spans="1:7" x14ac:dyDescent="0.25">
      <c r="A38" s="51">
        <f t="shared" si="2"/>
        <v>37</v>
      </c>
      <c r="B38" s="56" t="s">
        <v>117</v>
      </c>
      <c r="C38" s="57">
        <v>290</v>
      </c>
      <c r="D38" s="55"/>
      <c r="E38" s="32">
        <f t="shared" si="0"/>
        <v>0</v>
      </c>
      <c r="F38" s="49" t="str">
        <f t="shared" si="4"/>
        <v/>
      </c>
      <c r="G38" s="50"/>
    </row>
    <row r="39" spans="1:7" x14ac:dyDescent="0.25">
      <c r="A39" s="51">
        <f t="shared" si="2"/>
        <v>38</v>
      </c>
      <c r="B39" s="56" t="s">
        <v>155</v>
      </c>
      <c r="C39" s="57">
        <v>280</v>
      </c>
      <c r="D39" s="55"/>
      <c r="E39" s="32">
        <f t="shared" si="0"/>
        <v>0</v>
      </c>
      <c r="F39" s="49" t="str">
        <f t="shared" si="4"/>
        <v/>
      </c>
      <c r="G39" s="50"/>
    </row>
    <row r="40" spans="1:7" x14ac:dyDescent="0.25">
      <c r="A40" s="51">
        <f t="shared" si="2"/>
        <v>39</v>
      </c>
      <c r="B40" s="56" t="s">
        <v>156</v>
      </c>
      <c r="C40" s="57">
        <v>390</v>
      </c>
      <c r="D40" s="55"/>
      <c r="E40" s="32">
        <f t="shared" si="0"/>
        <v>0</v>
      </c>
      <c r="F40" s="49" t="str">
        <f t="shared" si="4"/>
        <v/>
      </c>
      <c r="G40" s="50"/>
    </row>
    <row r="41" spans="1:7" x14ac:dyDescent="0.25">
      <c r="A41" s="51">
        <f t="shared" si="2"/>
        <v>40</v>
      </c>
      <c r="B41" s="56" t="s">
        <v>32</v>
      </c>
      <c r="C41" s="57">
        <v>400</v>
      </c>
      <c r="D41" s="55"/>
      <c r="E41" s="32">
        <f t="shared" si="0"/>
        <v>0</v>
      </c>
      <c r="F41" s="49" t="str">
        <f t="shared" si="4"/>
        <v/>
      </c>
      <c r="G41" s="50"/>
    </row>
    <row r="42" spans="1:7" x14ac:dyDescent="0.25">
      <c r="A42" s="51">
        <f t="shared" si="2"/>
        <v>41</v>
      </c>
      <c r="B42" s="56" t="s">
        <v>157</v>
      </c>
      <c r="C42" s="57">
        <v>5250</v>
      </c>
      <c r="D42" s="55"/>
      <c r="E42" s="32">
        <f t="shared" si="0"/>
        <v>0</v>
      </c>
      <c r="F42" s="49" t="str">
        <f t="shared" si="4"/>
        <v/>
      </c>
      <c r="G42" s="50"/>
    </row>
    <row r="43" spans="1:7" x14ac:dyDescent="0.25">
      <c r="A43" s="51">
        <f t="shared" si="2"/>
        <v>42</v>
      </c>
      <c r="B43" s="56" t="s">
        <v>33</v>
      </c>
      <c r="C43" s="57">
        <v>10300</v>
      </c>
      <c r="D43" s="55"/>
      <c r="E43" s="32">
        <f t="shared" si="0"/>
        <v>0</v>
      </c>
      <c r="F43" s="49" t="str">
        <f t="shared" si="4"/>
        <v/>
      </c>
      <c r="G43" s="50"/>
    </row>
    <row r="44" spans="1:7" x14ac:dyDescent="0.25">
      <c r="A44" s="51">
        <f t="shared" si="2"/>
        <v>43</v>
      </c>
      <c r="B44" s="56" t="s">
        <v>34</v>
      </c>
      <c r="C44" s="57">
        <v>5250</v>
      </c>
      <c r="D44" s="55"/>
      <c r="E44" s="32">
        <f t="shared" si="0"/>
        <v>0</v>
      </c>
      <c r="F44" s="49" t="str">
        <f t="shared" si="4"/>
        <v/>
      </c>
      <c r="G44" s="50"/>
    </row>
    <row r="45" spans="1:7" x14ac:dyDescent="0.25">
      <c r="A45" s="51">
        <f t="shared" si="2"/>
        <v>44</v>
      </c>
      <c r="B45" s="56" t="s">
        <v>35</v>
      </c>
      <c r="C45" s="57">
        <v>34000</v>
      </c>
      <c r="D45" s="55"/>
      <c r="E45" s="32">
        <f t="shared" si="0"/>
        <v>0</v>
      </c>
      <c r="F45" s="49" t="str">
        <f t="shared" si="4"/>
        <v/>
      </c>
      <c r="G45" s="50"/>
    </row>
    <row r="46" spans="1:7" x14ac:dyDescent="0.25">
      <c r="A46" s="51">
        <f t="shared" si="2"/>
        <v>45</v>
      </c>
      <c r="B46" s="56" t="s">
        <v>36</v>
      </c>
      <c r="C46" s="57">
        <v>1000</v>
      </c>
      <c r="D46" s="55"/>
      <c r="E46" s="32">
        <f t="shared" si="0"/>
        <v>0</v>
      </c>
      <c r="F46" s="49" t="str">
        <f t="shared" si="4"/>
        <v/>
      </c>
      <c r="G46" s="50"/>
    </row>
    <row r="47" spans="1:7" x14ac:dyDescent="0.25">
      <c r="A47" s="51">
        <f t="shared" si="2"/>
        <v>46</v>
      </c>
      <c r="B47" s="56" t="s">
        <v>118</v>
      </c>
      <c r="C47" s="57">
        <v>1950</v>
      </c>
      <c r="D47" s="55"/>
      <c r="E47" s="32">
        <f t="shared" si="0"/>
        <v>0</v>
      </c>
      <c r="F47" s="49" t="str">
        <f t="shared" si="4"/>
        <v/>
      </c>
      <c r="G47" s="50"/>
    </row>
    <row r="48" spans="1:7" x14ac:dyDescent="0.25">
      <c r="A48" s="51">
        <f t="shared" si="2"/>
        <v>47</v>
      </c>
      <c r="B48" s="56" t="s">
        <v>158</v>
      </c>
      <c r="C48" s="57">
        <v>2000</v>
      </c>
      <c r="D48" s="55"/>
      <c r="E48" s="32">
        <f t="shared" si="0"/>
        <v>0</v>
      </c>
      <c r="F48" s="49" t="str">
        <f t="shared" si="4"/>
        <v/>
      </c>
      <c r="G48" s="50"/>
    </row>
    <row r="49" spans="1:9" x14ac:dyDescent="0.25">
      <c r="A49" s="51">
        <f t="shared" si="2"/>
        <v>48</v>
      </c>
      <c r="B49" s="56" t="s">
        <v>159</v>
      </c>
      <c r="C49" s="57">
        <v>2000</v>
      </c>
      <c r="D49" s="55"/>
      <c r="E49" s="32">
        <f t="shared" si="0"/>
        <v>0</v>
      </c>
      <c r="F49" s="49" t="str">
        <f t="shared" si="4"/>
        <v/>
      </c>
      <c r="G49" s="50"/>
    </row>
    <row r="50" spans="1:9" x14ac:dyDescent="0.25">
      <c r="A50" s="51">
        <f t="shared" si="2"/>
        <v>49</v>
      </c>
      <c r="B50" s="56" t="s">
        <v>119</v>
      </c>
      <c r="C50" s="57">
        <v>17.899999999999999</v>
      </c>
      <c r="D50" s="55"/>
      <c r="E50" s="32">
        <f t="shared" si="0"/>
        <v>0</v>
      </c>
      <c r="F50" s="49" t="str">
        <f t="shared" si="4"/>
        <v/>
      </c>
      <c r="G50" s="50"/>
    </row>
    <row r="51" spans="1:9" x14ac:dyDescent="0.25">
      <c r="A51" s="51">
        <f t="shared" si="2"/>
        <v>50</v>
      </c>
      <c r="B51" s="56" t="s">
        <v>160</v>
      </c>
      <c r="C51" s="57">
        <v>10100</v>
      </c>
      <c r="D51" s="55">
        <v>20</v>
      </c>
      <c r="E51" s="32">
        <f t="shared" si="0"/>
        <v>202000</v>
      </c>
      <c r="F51" s="49" t="str">
        <f t="shared" si="4"/>
        <v xml:space="preserve">Z </v>
      </c>
      <c r="G51" s="50"/>
    </row>
    <row r="52" spans="1:9" x14ac:dyDescent="0.25">
      <c r="A52" s="51">
        <f t="shared" si="2"/>
        <v>51</v>
      </c>
      <c r="B52" s="56" t="s">
        <v>161</v>
      </c>
      <c r="C52" s="57">
        <v>11250</v>
      </c>
      <c r="D52" s="55">
        <v>20</v>
      </c>
      <c r="E52" s="32">
        <f t="shared" si="0"/>
        <v>225000</v>
      </c>
      <c r="F52" s="49" t="str">
        <f t="shared" si="4"/>
        <v xml:space="preserve">Z </v>
      </c>
      <c r="G52" s="50"/>
      <c r="I52" s="58"/>
    </row>
    <row r="53" spans="1:9" x14ac:dyDescent="0.25">
      <c r="A53" s="51">
        <f t="shared" si="2"/>
        <v>52</v>
      </c>
      <c r="B53" s="56" t="s">
        <v>128</v>
      </c>
      <c r="C53" s="57">
        <v>10900</v>
      </c>
      <c r="D53" s="55">
        <v>20</v>
      </c>
      <c r="E53" s="32">
        <f t="shared" si="0"/>
        <v>218000</v>
      </c>
      <c r="F53" s="49" t="str">
        <f t="shared" si="4"/>
        <v xml:space="preserve">Z </v>
      </c>
      <c r="G53" s="50"/>
    </row>
    <row r="54" spans="1:9" x14ac:dyDescent="0.25">
      <c r="A54" s="51">
        <f t="shared" si="2"/>
        <v>53</v>
      </c>
      <c r="B54" s="56" t="s">
        <v>37</v>
      </c>
      <c r="C54" s="57">
        <v>7250</v>
      </c>
      <c r="D54" s="55">
        <v>20</v>
      </c>
      <c r="E54" s="32">
        <f t="shared" si="0"/>
        <v>145000</v>
      </c>
      <c r="F54" s="49" t="str">
        <f t="shared" si="4"/>
        <v xml:space="preserve">Z </v>
      </c>
      <c r="G54" s="50"/>
    </row>
    <row r="55" spans="1:9" x14ac:dyDescent="0.25">
      <c r="A55" s="51">
        <f t="shared" si="2"/>
        <v>54</v>
      </c>
      <c r="B55" s="56" t="s">
        <v>38</v>
      </c>
      <c r="C55" s="57">
        <v>8750</v>
      </c>
      <c r="D55" s="55">
        <v>20</v>
      </c>
      <c r="E55" s="32">
        <f t="shared" si="0"/>
        <v>175000</v>
      </c>
      <c r="F55" s="49" t="str">
        <f t="shared" si="4"/>
        <v xml:space="preserve">Z </v>
      </c>
      <c r="G55" s="50"/>
    </row>
    <row r="56" spans="1:9" x14ac:dyDescent="0.25">
      <c r="A56" s="51">
        <f t="shared" si="2"/>
        <v>55</v>
      </c>
      <c r="B56" s="56" t="s">
        <v>162</v>
      </c>
      <c r="C56" s="57">
        <v>210</v>
      </c>
      <c r="D56" s="55"/>
      <c r="E56" s="32">
        <f t="shared" si="0"/>
        <v>0</v>
      </c>
      <c r="F56" s="49" t="str">
        <f t="shared" si="4"/>
        <v/>
      </c>
      <c r="G56" s="50"/>
    </row>
    <row r="57" spans="1:9" x14ac:dyDescent="0.25">
      <c r="A57" s="51">
        <f t="shared" si="2"/>
        <v>56</v>
      </c>
      <c r="B57" s="56" t="s">
        <v>39</v>
      </c>
      <c r="C57" s="57">
        <v>400</v>
      </c>
      <c r="D57" s="55"/>
      <c r="E57" s="32">
        <f t="shared" si="0"/>
        <v>0</v>
      </c>
      <c r="F57" s="49" t="str">
        <f t="shared" si="4"/>
        <v/>
      </c>
      <c r="G57" s="50"/>
    </row>
    <row r="58" spans="1:9" x14ac:dyDescent="0.25">
      <c r="A58" s="51">
        <f t="shared" si="2"/>
        <v>57</v>
      </c>
      <c r="B58" s="56" t="s">
        <v>40</v>
      </c>
      <c r="C58" s="57">
        <v>250</v>
      </c>
      <c r="D58" s="55"/>
      <c r="E58" s="32">
        <f t="shared" si="0"/>
        <v>0</v>
      </c>
      <c r="F58" s="49" t="str">
        <f t="shared" si="4"/>
        <v/>
      </c>
      <c r="G58" s="50"/>
    </row>
    <row r="59" spans="1:9" x14ac:dyDescent="0.25">
      <c r="A59" s="51">
        <f t="shared" si="2"/>
        <v>58</v>
      </c>
      <c r="B59" s="56" t="s">
        <v>41</v>
      </c>
      <c r="C59" s="57">
        <v>110</v>
      </c>
      <c r="D59" s="55"/>
      <c r="E59" s="32">
        <f t="shared" si="0"/>
        <v>0</v>
      </c>
      <c r="F59" s="49" t="str">
        <f t="shared" si="4"/>
        <v/>
      </c>
      <c r="G59" s="50"/>
    </row>
    <row r="60" spans="1:9" x14ac:dyDescent="0.25">
      <c r="A60" s="51">
        <f t="shared" si="2"/>
        <v>59</v>
      </c>
      <c r="B60" s="56" t="s">
        <v>163</v>
      </c>
      <c r="C60" s="57">
        <v>1030</v>
      </c>
      <c r="D60" s="55"/>
      <c r="E60" s="32">
        <f t="shared" si="0"/>
        <v>0</v>
      </c>
      <c r="F60" s="49" t="str">
        <f t="shared" si="4"/>
        <v/>
      </c>
      <c r="G60" s="50"/>
    </row>
    <row r="61" spans="1:9" x14ac:dyDescent="0.25">
      <c r="A61" s="51">
        <f t="shared" si="2"/>
        <v>60</v>
      </c>
      <c r="B61" s="56" t="s">
        <v>135</v>
      </c>
      <c r="C61" s="57">
        <v>2300</v>
      </c>
      <c r="D61" s="55"/>
      <c r="E61" s="32">
        <f t="shared" si="0"/>
        <v>0</v>
      </c>
      <c r="F61" s="49" t="str">
        <f t="shared" si="4"/>
        <v/>
      </c>
      <c r="G61" s="50"/>
    </row>
    <row r="62" spans="1:9" x14ac:dyDescent="0.25">
      <c r="A62" s="51">
        <f t="shared" si="2"/>
        <v>61</v>
      </c>
      <c r="B62" s="56" t="s">
        <v>164</v>
      </c>
      <c r="C62" s="57">
        <v>570</v>
      </c>
      <c r="D62" s="55"/>
      <c r="E62" s="32">
        <f t="shared" si="0"/>
        <v>0</v>
      </c>
      <c r="F62" s="49" t="str">
        <f t="shared" si="4"/>
        <v/>
      </c>
      <c r="G62" s="50"/>
    </row>
    <row r="63" spans="1:9" x14ac:dyDescent="0.25">
      <c r="A63" s="51">
        <f t="shared" si="2"/>
        <v>62</v>
      </c>
      <c r="B63" s="56" t="s">
        <v>165</v>
      </c>
      <c r="C63" s="57">
        <v>370</v>
      </c>
      <c r="D63" s="55"/>
      <c r="E63" s="32">
        <f t="shared" si="0"/>
        <v>0</v>
      </c>
      <c r="F63" s="49" t="str">
        <f t="shared" si="4"/>
        <v/>
      </c>
      <c r="G63" s="50"/>
    </row>
    <row r="64" spans="1:9" x14ac:dyDescent="0.25">
      <c r="A64" s="51">
        <f t="shared" si="2"/>
        <v>63</v>
      </c>
      <c r="B64" s="56" t="s">
        <v>42</v>
      </c>
      <c r="C64" s="57">
        <v>640</v>
      </c>
      <c r="D64" s="55"/>
      <c r="E64" s="32">
        <f t="shared" si="0"/>
        <v>0</v>
      </c>
      <c r="F64" s="49" t="str">
        <f t="shared" si="4"/>
        <v/>
      </c>
      <c r="G64" s="50"/>
    </row>
    <row r="65" spans="1:7" x14ac:dyDescent="0.25">
      <c r="A65" s="51">
        <f t="shared" si="2"/>
        <v>64</v>
      </c>
      <c r="B65" s="56" t="s">
        <v>43</v>
      </c>
      <c r="C65" s="57">
        <v>185</v>
      </c>
      <c r="D65" s="55"/>
      <c r="E65" s="32">
        <f t="shared" si="0"/>
        <v>0</v>
      </c>
      <c r="F65" s="49" t="str">
        <f t="shared" si="4"/>
        <v/>
      </c>
      <c r="G65" s="50"/>
    </row>
    <row r="66" spans="1:7" x14ac:dyDescent="0.25">
      <c r="A66" s="51">
        <f t="shared" si="2"/>
        <v>65</v>
      </c>
      <c r="B66" s="56" t="s">
        <v>44</v>
      </c>
      <c r="C66" s="57">
        <v>175</v>
      </c>
      <c r="D66" s="55"/>
      <c r="E66" s="32">
        <f t="shared" ref="E66:E129" si="5">IF(B66="","",SUM(C66*D66))</f>
        <v>0</v>
      </c>
      <c r="F66" s="49" t="str">
        <f t="shared" si="4"/>
        <v/>
      </c>
      <c r="G66" s="50"/>
    </row>
    <row r="67" spans="1:7" x14ac:dyDescent="0.25">
      <c r="A67" s="51">
        <f t="shared" ref="A67:A130" si="6">+A66+1</f>
        <v>66</v>
      </c>
      <c r="B67" s="56" t="s">
        <v>120</v>
      </c>
      <c r="C67" s="57">
        <v>200</v>
      </c>
      <c r="D67" s="55"/>
      <c r="E67" s="32">
        <f t="shared" si="5"/>
        <v>0</v>
      </c>
      <c r="F67" s="49" t="str">
        <f t="shared" si="4"/>
        <v/>
      </c>
      <c r="G67" s="50"/>
    </row>
    <row r="68" spans="1:7" x14ac:dyDescent="0.25">
      <c r="A68" s="51">
        <f t="shared" si="6"/>
        <v>67</v>
      </c>
      <c r="B68" s="56" t="s">
        <v>166</v>
      </c>
      <c r="C68" s="57">
        <v>1950</v>
      </c>
      <c r="D68" s="55"/>
      <c r="E68" s="32">
        <f t="shared" si="5"/>
        <v>0</v>
      </c>
      <c r="F68" s="49" t="str">
        <f t="shared" si="4"/>
        <v/>
      </c>
      <c r="G68" s="50"/>
    </row>
    <row r="69" spans="1:7" x14ac:dyDescent="0.25">
      <c r="A69" s="51">
        <f t="shared" si="6"/>
        <v>68</v>
      </c>
      <c r="B69" s="56" t="s">
        <v>45</v>
      </c>
      <c r="C69" s="57">
        <v>1900</v>
      </c>
      <c r="D69" s="55"/>
      <c r="E69" s="32">
        <f t="shared" si="5"/>
        <v>0</v>
      </c>
      <c r="F69" s="49" t="str">
        <f t="shared" si="4"/>
        <v/>
      </c>
      <c r="G69" s="50"/>
    </row>
    <row r="70" spans="1:7" x14ac:dyDescent="0.25">
      <c r="A70" s="51">
        <f t="shared" si="6"/>
        <v>69</v>
      </c>
      <c r="B70" s="56" t="s">
        <v>167</v>
      </c>
      <c r="C70" s="57">
        <v>3450</v>
      </c>
      <c r="D70" s="55"/>
      <c r="E70" s="32">
        <f t="shared" si="5"/>
        <v>0</v>
      </c>
      <c r="F70" s="49" t="str">
        <f t="shared" si="4"/>
        <v/>
      </c>
      <c r="G70" s="50"/>
    </row>
    <row r="71" spans="1:7" x14ac:dyDescent="0.25">
      <c r="A71" s="51">
        <f t="shared" si="6"/>
        <v>70</v>
      </c>
      <c r="B71" s="56" t="s">
        <v>46</v>
      </c>
      <c r="C71" s="57">
        <v>3200</v>
      </c>
      <c r="D71" s="55"/>
      <c r="E71" s="32">
        <f t="shared" si="5"/>
        <v>0</v>
      </c>
      <c r="F71" s="49" t="str">
        <f t="shared" si="4"/>
        <v/>
      </c>
      <c r="G71" s="50"/>
    </row>
    <row r="72" spans="1:7" x14ac:dyDescent="0.25">
      <c r="A72" s="51">
        <f t="shared" si="6"/>
        <v>71</v>
      </c>
      <c r="B72" s="56" t="s">
        <v>47</v>
      </c>
      <c r="C72" s="57">
        <v>3150</v>
      </c>
      <c r="D72" s="55"/>
      <c r="E72" s="32">
        <f t="shared" si="5"/>
        <v>0</v>
      </c>
      <c r="F72" s="49" t="str">
        <f t="shared" si="4"/>
        <v/>
      </c>
      <c r="G72" s="50"/>
    </row>
    <row r="73" spans="1:7" x14ac:dyDescent="0.25">
      <c r="A73" s="51">
        <f t="shared" si="6"/>
        <v>72</v>
      </c>
      <c r="B73" s="56" t="s">
        <v>129</v>
      </c>
      <c r="C73" s="57">
        <v>6800</v>
      </c>
      <c r="D73" s="55"/>
      <c r="E73" s="32">
        <f t="shared" si="5"/>
        <v>0</v>
      </c>
      <c r="F73" s="49" t="str">
        <f t="shared" si="4"/>
        <v/>
      </c>
      <c r="G73" s="50"/>
    </row>
    <row r="74" spans="1:7" x14ac:dyDescent="0.25">
      <c r="A74" s="51">
        <f t="shared" si="6"/>
        <v>73</v>
      </c>
      <c r="B74" s="56" t="s">
        <v>130</v>
      </c>
      <c r="C74" s="57">
        <v>10300</v>
      </c>
      <c r="D74" s="55"/>
      <c r="E74" s="32">
        <f t="shared" si="5"/>
        <v>0</v>
      </c>
      <c r="F74" s="49" t="str">
        <f t="shared" si="4"/>
        <v/>
      </c>
      <c r="G74" s="50"/>
    </row>
    <row r="75" spans="1:7" x14ac:dyDescent="0.25">
      <c r="A75" s="51">
        <f t="shared" si="6"/>
        <v>74</v>
      </c>
      <c r="B75" s="56" t="s">
        <v>168</v>
      </c>
      <c r="C75" s="57">
        <v>13000</v>
      </c>
      <c r="D75" s="55"/>
      <c r="E75" s="32">
        <f t="shared" si="5"/>
        <v>0</v>
      </c>
      <c r="F75" s="49" t="str">
        <f t="shared" si="4"/>
        <v/>
      </c>
      <c r="G75" s="50"/>
    </row>
    <row r="76" spans="1:7" x14ac:dyDescent="0.25">
      <c r="A76" s="51">
        <f t="shared" si="6"/>
        <v>75</v>
      </c>
      <c r="B76" s="56" t="s">
        <v>121</v>
      </c>
      <c r="C76" s="57">
        <v>3950</v>
      </c>
      <c r="D76" s="55"/>
      <c r="E76" s="32">
        <f t="shared" si="5"/>
        <v>0</v>
      </c>
      <c r="F76" s="49" t="str">
        <f t="shared" si="4"/>
        <v/>
      </c>
      <c r="G76" s="50"/>
    </row>
    <row r="77" spans="1:7" x14ac:dyDescent="0.25">
      <c r="A77" s="51">
        <f t="shared" si="6"/>
        <v>76</v>
      </c>
      <c r="B77" s="56" t="s">
        <v>169</v>
      </c>
      <c r="C77" s="57">
        <v>4700</v>
      </c>
      <c r="D77" s="55"/>
      <c r="E77" s="32">
        <f t="shared" si="5"/>
        <v>0</v>
      </c>
      <c r="F77" s="49" t="str">
        <f t="shared" si="4"/>
        <v/>
      </c>
      <c r="G77" s="50"/>
    </row>
    <row r="78" spans="1:7" x14ac:dyDescent="0.25">
      <c r="A78" s="51">
        <f t="shared" si="6"/>
        <v>77</v>
      </c>
      <c r="B78" s="56" t="s">
        <v>48</v>
      </c>
      <c r="C78" s="57">
        <v>5050</v>
      </c>
      <c r="D78" s="55"/>
      <c r="E78" s="32">
        <f t="shared" si="5"/>
        <v>0</v>
      </c>
      <c r="F78" s="49" t="str">
        <f t="shared" si="4"/>
        <v/>
      </c>
      <c r="G78" s="50"/>
    </row>
    <row r="79" spans="1:7" x14ac:dyDescent="0.25">
      <c r="A79" s="51">
        <f t="shared" si="6"/>
        <v>78</v>
      </c>
      <c r="B79" s="56" t="s">
        <v>170</v>
      </c>
      <c r="C79" s="57">
        <v>8400</v>
      </c>
      <c r="D79" s="55"/>
      <c r="E79" s="32">
        <f t="shared" si="5"/>
        <v>0</v>
      </c>
      <c r="F79" s="49" t="str">
        <f t="shared" si="4"/>
        <v/>
      </c>
      <c r="G79" s="50"/>
    </row>
    <row r="80" spans="1:7" x14ac:dyDescent="0.25">
      <c r="A80" s="51">
        <f t="shared" si="6"/>
        <v>79</v>
      </c>
      <c r="B80" s="56" t="s">
        <v>171</v>
      </c>
      <c r="C80" s="57">
        <v>8400</v>
      </c>
      <c r="D80" s="55"/>
      <c r="E80" s="32">
        <f t="shared" si="5"/>
        <v>0</v>
      </c>
      <c r="F80" s="49" t="str">
        <f t="shared" si="4"/>
        <v/>
      </c>
      <c r="G80" s="50"/>
    </row>
    <row r="81" spans="1:7" x14ac:dyDescent="0.25">
      <c r="A81" s="51">
        <f t="shared" si="6"/>
        <v>80</v>
      </c>
      <c r="B81" s="56" t="s">
        <v>49</v>
      </c>
      <c r="C81" s="57">
        <v>6900</v>
      </c>
      <c r="D81" s="55"/>
      <c r="E81" s="32">
        <f t="shared" si="5"/>
        <v>0</v>
      </c>
      <c r="F81" s="49" t="str">
        <f t="shared" si="4"/>
        <v/>
      </c>
      <c r="G81" s="50"/>
    </row>
    <row r="82" spans="1:7" x14ac:dyDescent="0.25">
      <c r="A82" s="51">
        <f t="shared" si="6"/>
        <v>81</v>
      </c>
      <c r="B82" s="56" t="s">
        <v>50</v>
      </c>
      <c r="C82" s="57">
        <v>10000</v>
      </c>
      <c r="D82" s="55"/>
      <c r="E82" s="32">
        <f t="shared" si="5"/>
        <v>0</v>
      </c>
      <c r="F82" s="49" t="str">
        <f t="shared" si="4"/>
        <v/>
      </c>
      <c r="G82" s="50"/>
    </row>
    <row r="83" spans="1:7" x14ac:dyDescent="0.25">
      <c r="A83" s="51">
        <f t="shared" si="6"/>
        <v>82</v>
      </c>
      <c r="B83" s="56" t="s">
        <v>51</v>
      </c>
      <c r="C83" s="57">
        <v>5200</v>
      </c>
      <c r="D83" s="55"/>
      <c r="E83" s="32">
        <f t="shared" si="5"/>
        <v>0</v>
      </c>
      <c r="F83" s="49" t="str">
        <f t="shared" ref="F83:F146" si="7">IF(D83="","","Z ")</f>
        <v/>
      </c>
      <c r="G83" s="50"/>
    </row>
    <row r="84" spans="1:7" x14ac:dyDescent="0.25">
      <c r="A84" s="51">
        <f t="shared" si="6"/>
        <v>83</v>
      </c>
      <c r="B84" s="56" t="s">
        <v>52</v>
      </c>
      <c r="C84" s="57">
        <v>1550</v>
      </c>
      <c r="D84" s="55"/>
      <c r="E84" s="32">
        <f t="shared" si="5"/>
        <v>0</v>
      </c>
      <c r="F84" s="49" t="str">
        <f t="shared" si="7"/>
        <v/>
      </c>
      <c r="G84" s="50"/>
    </row>
    <row r="85" spans="1:7" x14ac:dyDescent="0.25">
      <c r="A85" s="51">
        <f t="shared" si="6"/>
        <v>84</v>
      </c>
      <c r="B85" s="56" t="s">
        <v>53</v>
      </c>
      <c r="C85" s="57">
        <v>2550</v>
      </c>
      <c r="D85" s="55"/>
      <c r="E85" s="32">
        <f t="shared" si="5"/>
        <v>0</v>
      </c>
      <c r="F85" s="49" t="str">
        <f t="shared" si="7"/>
        <v/>
      </c>
      <c r="G85" s="50"/>
    </row>
    <row r="86" spans="1:7" x14ac:dyDescent="0.25">
      <c r="A86" s="51">
        <f t="shared" si="6"/>
        <v>85</v>
      </c>
      <c r="B86" s="56" t="s">
        <v>54</v>
      </c>
      <c r="C86" s="57">
        <v>1850</v>
      </c>
      <c r="D86" s="55"/>
      <c r="E86" s="32">
        <f t="shared" si="5"/>
        <v>0</v>
      </c>
      <c r="F86" s="49" t="str">
        <f t="shared" si="7"/>
        <v/>
      </c>
      <c r="G86" s="50"/>
    </row>
    <row r="87" spans="1:7" x14ac:dyDescent="0.25">
      <c r="A87" s="51">
        <f t="shared" si="6"/>
        <v>86</v>
      </c>
      <c r="B87" s="56" t="s">
        <v>55</v>
      </c>
      <c r="C87" s="57">
        <v>2550</v>
      </c>
      <c r="D87" s="55"/>
      <c r="E87" s="32">
        <f t="shared" si="5"/>
        <v>0</v>
      </c>
      <c r="F87" s="49" t="str">
        <f t="shared" si="7"/>
        <v/>
      </c>
      <c r="G87" s="50"/>
    </row>
    <row r="88" spans="1:7" x14ac:dyDescent="0.25">
      <c r="A88" s="51">
        <f t="shared" si="6"/>
        <v>87</v>
      </c>
      <c r="B88" s="56" t="s">
        <v>56</v>
      </c>
      <c r="C88" s="57">
        <v>2500</v>
      </c>
      <c r="D88" s="55"/>
      <c r="E88" s="32">
        <f t="shared" si="5"/>
        <v>0</v>
      </c>
      <c r="F88" s="49" t="str">
        <f t="shared" si="7"/>
        <v/>
      </c>
      <c r="G88" s="50"/>
    </row>
    <row r="89" spans="1:7" x14ac:dyDescent="0.25">
      <c r="A89" s="51">
        <f t="shared" si="6"/>
        <v>88</v>
      </c>
      <c r="B89" s="56" t="s">
        <v>172</v>
      </c>
      <c r="C89" s="57">
        <v>280</v>
      </c>
      <c r="D89" s="55"/>
      <c r="E89" s="32">
        <f t="shared" si="5"/>
        <v>0</v>
      </c>
      <c r="F89" s="49" t="str">
        <f t="shared" si="7"/>
        <v/>
      </c>
      <c r="G89" s="50"/>
    </row>
    <row r="90" spans="1:7" x14ac:dyDescent="0.25">
      <c r="A90" s="51">
        <f t="shared" si="6"/>
        <v>89</v>
      </c>
      <c r="B90" s="56" t="s">
        <v>173</v>
      </c>
      <c r="C90" s="57">
        <v>290</v>
      </c>
      <c r="D90" s="55"/>
      <c r="E90" s="32">
        <f t="shared" si="5"/>
        <v>0</v>
      </c>
      <c r="F90" s="49" t="str">
        <f t="shared" si="7"/>
        <v/>
      </c>
      <c r="G90" s="50"/>
    </row>
    <row r="91" spans="1:7" x14ac:dyDescent="0.25">
      <c r="A91" s="51">
        <f t="shared" si="6"/>
        <v>90</v>
      </c>
      <c r="B91" s="56" t="s">
        <v>57</v>
      </c>
      <c r="C91" s="57">
        <v>270</v>
      </c>
      <c r="D91" s="55"/>
      <c r="E91" s="32">
        <f t="shared" si="5"/>
        <v>0</v>
      </c>
      <c r="F91" s="49" t="str">
        <f t="shared" si="7"/>
        <v/>
      </c>
      <c r="G91" s="50"/>
    </row>
    <row r="92" spans="1:7" x14ac:dyDescent="0.25">
      <c r="A92" s="51">
        <f t="shared" si="6"/>
        <v>91</v>
      </c>
      <c r="B92" s="56" t="s">
        <v>58</v>
      </c>
      <c r="C92" s="57">
        <v>550</v>
      </c>
      <c r="D92" s="55"/>
      <c r="E92" s="32">
        <f t="shared" si="5"/>
        <v>0</v>
      </c>
      <c r="F92" s="49" t="str">
        <f t="shared" si="7"/>
        <v/>
      </c>
      <c r="G92" s="50"/>
    </row>
    <row r="93" spans="1:7" x14ac:dyDescent="0.25">
      <c r="A93" s="51">
        <f t="shared" si="6"/>
        <v>92</v>
      </c>
      <c r="B93" s="56" t="s">
        <v>174</v>
      </c>
      <c r="C93" s="57">
        <v>490</v>
      </c>
      <c r="D93" s="55"/>
      <c r="E93" s="32">
        <f t="shared" si="5"/>
        <v>0</v>
      </c>
      <c r="F93" s="49" t="str">
        <f t="shared" si="7"/>
        <v/>
      </c>
      <c r="G93" s="50"/>
    </row>
    <row r="94" spans="1:7" x14ac:dyDescent="0.25">
      <c r="A94" s="51">
        <f t="shared" si="6"/>
        <v>93</v>
      </c>
      <c r="B94" s="56" t="s">
        <v>59</v>
      </c>
      <c r="C94" s="57">
        <v>13800</v>
      </c>
      <c r="D94" s="55"/>
      <c r="E94" s="32">
        <f t="shared" si="5"/>
        <v>0</v>
      </c>
      <c r="F94" s="49" t="str">
        <f t="shared" si="7"/>
        <v/>
      </c>
      <c r="G94" s="50"/>
    </row>
    <row r="95" spans="1:7" x14ac:dyDescent="0.25">
      <c r="A95" s="51">
        <f t="shared" si="6"/>
        <v>94</v>
      </c>
      <c r="B95" s="56" t="s">
        <v>60</v>
      </c>
      <c r="C95" s="57">
        <v>8250</v>
      </c>
      <c r="D95" s="55"/>
      <c r="E95" s="32">
        <f t="shared" si="5"/>
        <v>0</v>
      </c>
      <c r="F95" s="49" t="str">
        <f t="shared" si="7"/>
        <v/>
      </c>
      <c r="G95" s="50"/>
    </row>
    <row r="96" spans="1:7" x14ac:dyDescent="0.25">
      <c r="A96" s="51">
        <f t="shared" si="6"/>
        <v>95</v>
      </c>
      <c r="B96" s="56" t="s">
        <v>61</v>
      </c>
      <c r="C96" s="57">
        <v>11400</v>
      </c>
      <c r="D96" s="55"/>
      <c r="E96" s="32">
        <f t="shared" si="5"/>
        <v>0</v>
      </c>
      <c r="F96" s="49" t="str">
        <f t="shared" si="7"/>
        <v/>
      </c>
      <c r="G96" s="50"/>
    </row>
    <row r="97" spans="1:7" x14ac:dyDescent="0.25">
      <c r="A97" s="51">
        <f t="shared" si="6"/>
        <v>96</v>
      </c>
      <c r="B97" s="56" t="s">
        <v>62</v>
      </c>
      <c r="C97" s="57">
        <v>16050</v>
      </c>
      <c r="D97" s="55"/>
      <c r="E97" s="32">
        <f t="shared" si="5"/>
        <v>0</v>
      </c>
      <c r="F97" s="49" t="str">
        <f t="shared" si="7"/>
        <v/>
      </c>
      <c r="G97" s="50"/>
    </row>
    <row r="98" spans="1:7" x14ac:dyDescent="0.25">
      <c r="A98" s="51">
        <f t="shared" si="6"/>
        <v>97</v>
      </c>
      <c r="B98" s="56" t="s">
        <v>105</v>
      </c>
      <c r="C98" s="57">
        <v>1040</v>
      </c>
      <c r="D98" s="55"/>
      <c r="E98" s="32">
        <f t="shared" si="5"/>
        <v>0</v>
      </c>
      <c r="F98" s="49" t="str">
        <f t="shared" si="7"/>
        <v/>
      </c>
      <c r="G98" s="50"/>
    </row>
    <row r="99" spans="1:7" x14ac:dyDescent="0.25">
      <c r="A99" s="51">
        <f t="shared" si="6"/>
        <v>98</v>
      </c>
      <c r="B99" s="56" t="s">
        <v>63</v>
      </c>
      <c r="C99" s="57">
        <v>90</v>
      </c>
      <c r="D99" s="55"/>
      <c r="E99" s="32">
        <f t="shared" si="5"/>
        <v>0</v>
      </c>
      <c r="F99" s="49" t="str">
        <f t="shared" si="7"/>
        <v/>
      </c>
      <c r="G99" s="50"/>
    </row>
    <row r="100" spans="1:7" x14ac:dyDescent="0.25">
      <c r="A100" s="51">
        <f t="shared" si="6"/>
        <v>99</v>
      </c>
      <c r="B100" s="56" t="s">
        <v>64</v>
      </c>
      <c r="C100" s="57">
        <v>290</v>
      </c>
      <c r="D100" s="55"/>
      <c r="E100" s="32">
        <f t="shared" si="5"/>
        <v>0</v>
      </c>
      <c r="F100" s="49" t="str">
        <f t="shared" si="7"/>
        <v/>
      </c>
      <c r="G100" s="50"/>
    </row>
    <row r="101" spans="1:7" x14ac:dyDescent="0.25">
      <c r="A101" s="51">
        <f t="shared" si="6"/>
        <v>100</v>
      </c>
      <c r="B101" s="56" t="s">
        <v>65</v>
      </c>
      <c r="C101" s="57">
        <v>700</v>
      </c>
      <c r="D101" s="55"/>
      <c r="E101" s="32">
        <f t="shared" si="5"/>
        <v>0</v>
      </c>
      <c r="F101" s="49" t="str">
        <f t="shared" si="7"/>
        <v/>
      </c>
      <c r="G101" s="50"/>
    </row>
    <row r="102" spans="1:7" x14ac:dyDescent="0.25">
      <c r="A102" s="51">
        <f t="shared" si="6"/>
        <v>101</v>
      </c>
      <c r="B102" s="56" t="s">
        <v>136</v>
      </c>
      <c r="C102" s="57">
        <v>230</v>
      </c>
      <c r="D102" s="55"/>
      <c r="E102" s="32">
        <f t="shared" si="5"/>
        <v>0</v>
      </c>
      <c r="F102" s="49" t="str">
        <f t="shared" si="7"/>
        <v/>
      </c>
      <c r="G102" s="50"/>
    </row>
    <row r="103" spans="1:7" x14ac:dyDescent="0.25">
      <c r="A103" s="51">
        <f t="shared" si="6"/>
        <v>102</v>
      </c>
      <c r="B103" s="56" t="s">
        <v>137</v>
      </c>
      <c r="C103" s="57">
        <v>420</v>
      </c>
      <c r="D103" s="55"/>
      <c r="E103" s="32">
        <f t="shared" si="5"/>
        <v>0</v>
      </c>
      <c r="F103" s="49" t="str">
        <f t="shared" si="7"/>
        <v/>
      </c>
      <c r="G103" s="50"/>
    </row>
    <row r="104" spans="1:7" x14ac:dyDescent="0.25">
      <c r="A104" s="51">
        <f t="shared" si="6"/>
        <v>103</v>
      </c>
      <c r="B104" s="56" t="s">
        <v>66</v>
      </c>
      <c r="C104" s="57">
        <v>80</v>
      </c>
      <c r="D104" s="55"/>
      <c r="E104" s="32">
        <f t="shared" si="5"/>
        <v>0</v>
      </c>
      <c r="F104" s="49" t="str">
        <f t="shared" si="7"/>
        <v/>
      </c>
      <c r="G104" s="50"/>
    </row>
    <row r="105" spans="1:7" x14ac:dyDescent="0.25">
      <c r="A105" s="51">
        <f t="shared" si="6"/>
        <v>104</v>
      </c>
      <c r="B105" s="56" t="s">
        <v>122</v>
      </c>
      <c r="C105" s="57">
        <v>115</v>
      </c>
      <c r="D105" s="55"/>
      <c r="E105" s="32">
        <f t="shared" si="5"/>
        <v>0</v>
      </c>
      <c r="F105" s="49" t="str">
        <f t="shared" si="7"/>
        <v/>
      </c>
      <c r="G105" s="50"/>
    </row>
    <row r="106" spans="1:7" x14ac:dyDescent="0.25">
      <c r="A106" s="51">
        <f t="shared" si="6"/>
        <v>105</v>
      </c>
      <c r="B106" s="56" t="s">
        <v>67</v>
      </c>
      <c r="C106" s="57">
        <v>50</v>
      </c>
      <c r="D106" s="55"/>
      <c r="E106" s="32">
        <f t="shared" si="5"/>
        <v>0</v>
      </c>
      <c r="F106" s="49" t="str">
        <f t="shared" si="7"/>
        <v/>
      </c>
      <c r="G106" s="50"/>
    </row>
    <row r="107" spans="1:7" x14ac:dyDescent="0.25">
      <c r="A107" s="51">
        <f t="shared" si="6"/>
        <v>106</v>
      </c>
      <c r="B107" s="56" t="s">
        <v>131</v>
      </c>
      <c r="C107" s="57">
        <v>50</v>
      </c>
      <c r="D107" s="55"/>
      <c r="E107" s="32">
        <f t="shared" si="5"/>
        <v>0</v>
      </c>
      <c r="F107" s="49" t="str">
        <f t="shared" si="7"/>
        <v/>
      </c>
      <c r="G107" s="50"/>
    </row>
    <row r="108" spans="1:7" x14ac:dyDescent="0.25">
      <c r="A108" s="51">
        <f t="shared" si="6"/>
        <v>107</v>
      </c>
      <c r="B108" s="56" t="s">
        <v>68</v>
      </c>
      <c r="C108" s="57">
        <v>4100</v>
      </c>
      <c r="D108" s="55"/>
      <c r="E108" s="32">
        <f t="shared" si="5"/>
        <v>0</v>
      </c>
      <c r="F108" s="49" t="str">
        <f t="shared" si="7"/>
        <v/>
      </c>
      <c r="G108" s="50"/>
    </row>
    <row r="109" spans="1:7" x14ac:dyDescent="0.25">
      <c r="A109" s="51">
        <f t="shared" si="6"/>
        <v>108</v>
      </c>
      <c r="B109" s="56" t="s">
        <v>69</v>
      </c>
      <c r="C109" s="57">
        <v>2550</v>
      </c>
      <c r="D109" s="55"/>
      <c r="E109" s="32">
        <f t="shared" si="5"/>
        <v>0</v>
      </c>
      <c r="F109" s="49" t="str">
        <f t="shared" si="7"/>
        <v/>
      </c>
      <c r="G109" s="50"/>
    </row>
    <row r="110" spans="1:7" x14ac:dyDescent="0.25">
      <c r="A110" s="51">
        <f t="shared" si="6"/>
        <v>109</v>
      </c>
      <c r="B110" s="56" t="s">
        <v>70</v>
      </c>
      <c r="C110" s="57">
        <v>3500</v>
      </c>
      <c r="D110" s="55"/>
      <c r="E110" s="32">
        <f t="shared" si="5"/>
        <v>0</v>
      </c>
      <c r="F110" s="49" t="str">
        <f t="shared" si="7"/>
        <v/>
      </c>
      <c r="G110" s="50"/>
    </row>
    <row r="111" spans="1:7" x14ac:dyDescent="0.25">
      <c r="A111" s="51">
        <f t="shared" si="6"/>
        <v>110</v>
      </c>
      <c r="B111" s="56" t="s">
        <v>71</v>
      </c>
      <c r="C111" s="57">
        <v>2350</v>
      </c>
      <c r="D111" s="55"/>
      <c r="E111" s="32">
        <f t="shared" si="5"/>
        <v>0</v>
      </c>
      <c r="F111" s="49" t="str">
        <f t="shared" si="7"/>
        <v/>
      </c>
      <c r="G111" s="50"/>
    </row>
    <row r="112" spans="1:7" x14ac:dyDescent="0.25">
      <c r="A112" s="51">
        <f t="shared" si="6"/>
        <v>111</v>
      </c>
      <c r="B112" s="56" t="s">
        <v>102</v>
      </c>
      <c r="C112" s="57">
        <v>180</v>
      </c>
      <c r="D112" s="55"/>
      <c r="E112" s="32">
        <f t="shared" si="5"/>
        <v>0</v>
      </c>
      <c r="F112" s="49" t="str">
        <f t="shared" si="7"/>
        <v/>
      </c>
      <c r="G112" s="50"/>
    </row>
    <row r="113" spans="1:7" x14ac:dyDescent="0.25">
      <c r="A113" s="51">
        <f t="shared" si="6"/>
        <v>112</v>
      </c>
      <c r="B113" s="56" t="s">
        <v>132</v>
      </c>
      <c r="C113" s="57">
        <v>200</v>
      </c>
      <c r="D113" s="55"/>
      <c r="E113" s="32">
        <f t="shared" si="5"/>
        <v>0</v>
      </c>
      <c r="F113" s="49" t="str">
        <f t="shared" si="7"/>
        <v/>
      </c>
      <c r="G113" s="50"/>
    </row>
    <row r="114" spans="1:7" x14ac:dyDescent="0.25">
      <c r="A114" s="51">
        <f t="shared" si="6"/>
        <v>113</v>
      </c>
      <c r="B114" s="56" t="s">
        <v>72</v>
      </c>
      <c r="C114" s="57">
        <v>23</v>
      </c>
      <c r="D114" s="55"/>
      <c r="E114" s="32">
        <f t="shared" si="5"/>
        <v>0</v>
      </c>
      <c r="F114" s="49" t="str">
        <f t="shared" si="7"/>
        <v/>
      </c>
      <c r="G114" s="50"/>
    </row>
    <row r="115" spans="1:7" x14ac:dyDescent="0.25">
      <c r="A115" s="51">
        <f t="shared" si="6"/>
        <v>114</v>
      </c>
      <c r="B115" s="56" t="s">
        <v>73</v>
      </c>
      <c r="C115" s="57">
        <v>3700</v>
      </c>
      <c r="D115" s="55"/>
      <c r="E115" s="32">
        <f t="shared" si="5"/>
        <v>0</v>
      </c>
      <c r="F115" s="49" t="str">
        <f t="shared" si="7"/>
        <v/>
      </c>
      <c r="G115" s="50"/>
    </row>
    <row r="116" spans="1:7" x14ac:dyDescent="0.25">
      <c r="A116" s="51">
        <f t="shared" si="6"/>
        <v>115</v>
      </c>
      <c r="B116" s="56" t="s">
        <v>103</v>
      </c>
      <c r="C116" s="57">
        <v>160</v>
      </c>
      <c r="D116" s="55"/>
      <c r="E116" s="32">
        <f t="shared" si="5"/>
        <v>0</v>
      </c>
      <c r="F116" s="49" t="str">
        <f t="shared" si="7"/>
        <v/>
      </c>
      <c r="G116" s="50"/>
    </row>
    <row r="117" spans="1:7" x14ac:dyDescent="0.25">
      <c r="A117" s="51">
        <f t="shared" si="6"/>
        <v>116</v>
      </c>
      <c r="B117" s="56" t="s">
        <v>138</v>
      </c>
      <c r="C117" s="57">
        <v>4.5</v>
      </c>
      <c r="D117" s="55"/>
      <c r="E117" s="32">
        <f t="shared" si="5"/>
        <v>0</v>
      </c>
      <c r="F117" s="49" t="str">
        <f t="shared" si="7"/>
        <v/>
      </c>
      <c r="G117" s="50"/>
    </row>
    <row r="118" spans="1:7" x14ac:dyDescent="0.25">
      <c r="A118" s="51">
        <f t="shared" si="6"/>
        <v>117</v>
      </c>
      <c r="B118" s="56" t="s">
        <v>74</v>
      </c>
      <c r="C118" s="57">
        <v>330</v>
      </c>
      <c r="D118" s="55"/>
      <c r="E118" s="32">
        <f t="shared" si="5"/>
        <v>0</v>
      </c>
      <c r="F118" s="49" t="str">
        <f t="shared" si="7"/>
        <v/>
      </c>
      <c r="G118" s="50"/>
    </row>
    <row r="119" spans="1:7" x14ac:dyDescent="0.25">
      <c r="A119" s="51">
        <f t="shared" si="6"/>
        <v>118</v>
      </c>
      <c r="B119" s="56" t="s">
        <v>123</v>
      </c>
      <c r="C119" s="57">
        <v>420</v>
      </c>
      <c r="D119" s="55"/>
      <c r="E119" s="32">
        <f t="shared" si="5"/>
        <v>0</v>
      </c>
      <c r="F119" s="49" t="str">
        <f t="shared" si="7"/>
        <v/>
      </c>
      <c r="G119" s="50"/>
    </row>
    <row r="120" spans="1:7" x14ac:dyDescent="0.25">
      <c r="A120" s="51">
        <f t="shared" si="6"/>
        <v>119</v>
      </c>
      <c r="B120" s="56" t="s">
        <v>75</v>
      </c>
      <c r="C120" s="57">
        <v>14000</v>
      </c>
      <c r="D120" s="55"/>
      <c r="E120" s="32">
        <f t="shared" si="5"/>
        <v>0</v>
      </c>
      <c r="F120" s="49" t="str">
        <f t="shared" si="7"/>
        <v/>
      </c>
      <c r="G120" s="50"/>
    </row>
    <row r="121" spans="1:7" x14ac:dyDescent="0.25">
      <c r="A121" s="51">
        <f t="shared" si="6"/>
        <v>120</v>
      </c>
      <c r="B121" s="56" t="s">
        <v>76</v>
      </c>
      <c r="C121" s="57">
        <v>390</v>
      </c>
      <c r="D121" s="55"/>
      <c r="E121" s="32">
        <f t="shared" si="5"/>
        <v>0</v>
      </c>
      <c r="F121" s="49" t="str">
        <f t="shared" si="7"/>
        <v/>
      </c>
      <c r="G121" s="50"/>
    </row>
    <row r="122" spans="1:7" x14ac:dyDescent="0.25">
      <c r="A122" s="51">
        <f t="shared" si="6"/>
        <v>121</v>
      </c>
      <c r="B122" s="56" t="s">
        <v>77</v>
      </c>
      <c r="C122" s="57">
        <v>780</v>
      </c>
      <c r="D122" s="55"/>
      <c r="E122" s="32">
        <f t="shared" si="5"/>
        <v>0</v>
      </c>
      <c r="F122" s="49" t="str">
        <f t="shared" si="7"/>
        <v/>
      </c>
      <c r="G122" s="50"/>
    </row>
    <row r="123" spans="1:7" x14ac:dyDescent="0.25">
      <c r="A123" s="51">
        <f t="shared" si="6"/>
        <v>122</v>
      </c>
      <c r="B123" s="56" t="s">
        <v>175</v>
      </c>
      <c r="C123" s="57">
        <v>880</v>
      </c>
      <c r="D123" s="55"/>
      <c r="E123" s="32">
        <f t="shared" si="5"/>
        <v>0</v>
      </c>
      <c r="F123" s="49" t="str">
        <f t="shared" si="7"/>
        <v/>
      </c>
      <c r="G123" s="50"/>
    </row>
    <row r="124" spans="1:7" x14ac:dyDescent="0.25">
      <c r="A124" s="51">
        <f t="shared" si="6"/>
        <v>123</v>
      </c>
      <c r="B124" s="56" t="s">
        <v>176</v>
      </c>
      <c r="C124" s="57">
        <v>230</v>
      </c>
      <c r="D124" s="55"/>
      <c r="E124" s="32">
        <f t="shared" si="5"/>
        <v>0</v>
      </c>
      <c r="F124" s="49" t="str">
        <f t="shared" si="7"/>
        <v/>
      </c>
      <c r="G124" s="50"/>
    </row>
    <row r="125" spans="1:7" x14ac:dyDescent="0.25">
      <c r="A125" s="51">
        <f t="shared" si="6"/>
        <v>124</v>
      </c>
      <c r="B125" s="56" t="s">
        <v>124</v>
      </c>
      <c r="C125" s="57">
        <v>340</v>
      </c>
      <c r="D125" s="55"/>
      <c r="E125" s="32">
        <f t="shared" si="5"/>
        <v>0</v>
      </c>
      <c r="F125" s="49" t="str">
        <f t="shared" si="7"/>
        <v/>
      </c>
      <c r="G125" s="50"/>
    </row>
    <row r="126" spans="1:7" x14ac:dyDescent="0.25">
      <c r="A126" s="51">
        <f t="shared" si="6"/>
        <v>125</v>
      </c>
      <c r="B126" s="56" t="s">
        <v>78</v>
      </c>
      <c r="C126" s="57">
        <v>600</v>
      </c>
      <c r="D126" s="55"/>
      <c r="E126" s="32">
        <f t="shared" si="5"/>
        <v>0</v>
      </c>
      <c r="F126" s="49" t="str">
        <f t="shared" si="7"/>
        <v/>
      </c>
      <c r="G126" s="50"/>
    </row>
    <row r="127" spans="1:7" x14ac:dyDescent="0.25">
      <c r="A127" s="51">
        <f t="shared" si="6"/>
        <v>126</v>
      </c>
      <c r="B127" s="56" t="s">
        <v>177</v>
      </c>
      <c r="C127" s="57">
        <v>90</v>
      </c>
      <c r="D127" s="55"/>
      <c r="E127" s="32">
        <f t="shared" si="5"/>
        <v>0</v>
      </c>
      <c r="F127" s="49" t="str">
        <f t="shared" si="7"/>
        <v/>
      </c>
      <c r="G127" s="50"/>
    </row>
    <row r="128" spans="1:7" x14ac:dyDescent="0.25">
      <c r="A128" s="51">
        <f t="shared" si="6"/>
        <v>127</v>
      </c>
      <c r="B128" s="56" t="s">
        <v>178</v>
      </c>
      <c r="C128" s="57">
        <v>190</v>
      </c>
      <c r="D128" s="55"/>
      <c r="E128" s="32">
        <f t="shared" si="5"/>
        <v>0</v>
      </c>
      <c r="F128" s="49" t="str">
        <f t="shared" si="7"/>
        <v/>
      </c>
      <c r="G128" s="50"/>
    </row>
    <row r="129" spans="1:7" x14ac:dyDescent="0.25">
      <c r="A129" s="51">
        <f t="shared" si="6"/>
        <v>128</v>
      </c>
      <c r="B129" s="56" t="s">
        <v>179</v>
      </c>
      <c r="C129" s="57">
        <v>140</v>
      </c>
      <c r="D129" s="55"/>
      <c r="E129" s="32">
        <f t="shared" si="5"/>
        <v>0</v>
      </c>
      <c r="F129" s="49" t="str">
        <f t="shared" si="7"/>
        <v/>
      </c>
      <c r="G129" s="50"/>
    </row>
    <row r="130" spans="1:7" x14ac:dyDescent="0.25">
      <c r="A130" s="51">
        <f t="shared" si="6"/>
        <v>129</v>
      </c>
      <c r="B130" s="56" t="s">
        <v>180</v>
      </c>
      <c r="C130" s="57">
        <v>240</v>
      </c>
      <c r="D130" s="55"/>
      <c r="E130" s="32">
        <f t="shared" ref="E130:E164" si="8">IF(B130="","",SUM(C130*D130))</f>
        <v>0</v>
      </c>
      <c r="F130" s="49" t="str">
        <f t="shared" si="7"/>
        <v/>
      </c>
      <c r="G130" s="50"/>
    </row>
    <row r="131" spans="1:7" x14ac:dyDescent="0.25">
      <c r="A131" s="51">
        <f t="shared" ref="A131:A164" si="9">+A130+1</f>
        <v>130</v>
      </c>
      <c r="B131" s="56" t="s">
        <v>79</v>
      </c>
      <c r="C131" s="57">
        <v>660</v>
      </c>
      <c r="D131" s="55"/>
      <c r="E131" s="32">
        <f t="shared" si="8"/>
        <v>0</v>
      </c>
      <c r="F131" s="49" t="str">
        <f t="shared" si="7"/>
        <v/>
      </c>
      <c r="G131" s="50"/>
    </row>
    <row r="132" spans="1:7" x14ac:dyDescent="0.25">
      <c r="A132" s="51">
        <f t="shared" si="9"/>
        <v>131</v>
      </c>
      <c r="B132" s="56" t="s">
        <v>143</v>
      </c>
      <c r="C132" s="57">
        <v>460</v>
      </c>
      <c r="D132" s="55"/>
      <c r="E132" s="32">
        <f t="shared" si="8"/>
        <v>0</v>
      </c>
      <c r="F132" s="49" t="str">
        <f t="shared" si="7"/>
        <v/>
      </c>
      <c r="G132" s="50"/>
    </row>
    <row r="133" spans="1:7" x14ac:dyDescent="0.25">
      <c r="A133" s="51">
        <f t="shared" si="9"/>
        <v>132</v>
      </c>
      <c r="B133" s="56" t="s">
        <v>80</v>
      </c>
      <c r="C133" s="57">
        <v>750</v>
      </c>
      <c r="D133" s="55"/>
      <c r="E133" s="32">
        <f t="shared" si="8"/>
        <v>0</v>
      </c>
      <c r="F133" s="49" t="str">
        <f t="shared" si="7"/>
        <v/>
      </c>
      <c r="G133" s="50"/>
    </row>
    <row r="134" spans="1:7" x14ac:dyDescent="0.25">
      <c r="A134" s="51">
        <f t="shared" si="9"/>
        <v>133</v>
      </c>
      <c r="B134" s="56" t="s">
        <v>81</v>
      </c>
      <c r="C134" s="57">
        <v>900</v>
      </c>
      <c r="D134" s="55"/>
      <c r="E134" s="32">
        <f t="shared" si="8"/>
        <v>0</v>
      </c>
      <c r="F134" s="49" t="str">
        <f t="shared" si="7"/>
        <v/>
      </c>
      <c r="G134" s="50"/>
    </row>
    <row r="135" spans="1:7" x14ac:dyDescent="0.25">
      <c r="A135" s="51">
        <f t="shared" si="9"/>
        <v>134</v>
      </c>
      <c r="B135" s="56" t="s">
        <v>82</v>
      </c>
      <c r="C135" s="57">
        <v>1100</v>
      </c>
      <c r="D135" s="55"/>
      <c r="E135" s="32">
        <f t="shared" si="8"/>
        <v>0</v>
      </c>
      <c r="F135" s="49" t="str">
        <f t="shared" si="7"/>
        <v/>
      </c>
      <c r="G135" s="50"/>
    </row>
    <row r="136" spans="1:7" x14ac:dyDescent="0.25">
      <c r="A136" s="51">
        <f t="shared" si="9"/>
        <v>135</v>
      </c>
      <c r="B136" s="56" t="s">
        <v>83</v>
      </c>
      <c r="C136" s="57">
        <v>19500</v>
      </c>
      <c r="D136" s="55"/>
      <c r="E136" s="32">
        <f t="shared" si="8"/>
        <v>0</v>
      </c>
      <c r="F136" s="49" t="str">
        <f t="shared" si="7"/>
        <v/>
      </c>
      <c r="G136" s="50"/>
    </row>
    <row r="137" spans="1:7" x14ac:dyDescent="0.25">
      <c r="A137" s="51">
        <f t="shared" si="9"/>
        <v>136</v>
      </c>
      <c r="B137" s="56" t="s">
        <v>181</v>
      </c>
      <c r="C137" s="57">
        <v>590</v>
      </c>
      <c r="D137" s="55"/>
      <c r="E137" s="32">
        <f t="shared" si="8"/>
        <v>0</v>
      </c>
      <c r="F137" s="49" t="str">
        <f t="shared" si="7"/>
        <v/>
      </c>
      <c r="G137" s="50"/>
    </row>
    <row r="138" spans="1:7" x14ac:dyDescent="0.25">
      <c r="A138" s="51">
        <f t="shared" si="9"/>
        <v>137</v>
      </c>
      <c r="B138" s="56" t="s">
        <v>84</v>
      </c>
      <c r="C138" s="57">
        <v>160</v>
      </c>
      <c r="D138" s="55"/>
      <c r="E138" s="32">
        <f t="shared" si="8"/>
        <v>0</v>
      </c>
      <c r="F138" s="49" t="str">
        <f t="shared" si="7"/>
        <v/>
      </c>
      <c r="G138" s="50"/>
    </row>
    <row r="139" spans="1:7" x14ac:dyDescent="0.25">
      <c r="A139" s="51">
        <f t="shared" si="9"/>
        <v>138</v>
      </c>
      <c r="B139" s="56" t="s">
        <v>85</v>
      </c>
      <c r="C139" s="57">
        <v>165</v>
      </c>
      <c r="D139" s="55"/>
      <c r="E139" s="32">
        <f t="shared" si="8"/>
        <v>0</v>
      </c>
      <c r="F139" s="49" t="str">
        <f t="shared" si="7"/>
        <v/>
      </c>
      <c r="G139" s="50"/>
    </row>
    <row r="140" spans="1:7" x14ac:dyDescent="0.25">
      <c r="A140" s="51">
        <f t="shared" si="9"/>
        <v>139</v>
      </c>
      <c r="B140" s="56" t="s">
        <v>86</v>
      </c>
      <c r="C140" s="57">
        <v>470</v>
      </c>
      <c r="D140" s="55"/>
      <c r="E140" s="32">
        <f t="shared" si="8"/>
        <v>0</v>
      </c>
      <c r="F140" s="49" t="str">
        <f t="shared" si="7"/>
        <v/>
      </c>
      <c r="G140" s="50"/>
    </row>
    <row r="141" spans="1:7" x14ac:dyDescent="0.25">
      <c r="A141" s="51">
        <f t="shared" si="9"/>
        <v>140</v>
      </c>
      <c r="B141" s="56" t="s">
        <v>139</v>
      </c>
      <c r="C141" s="57">
        <v>280</v>
      </c>
      <c r="D141" s="55"/>
      <c r="E141" s="32">
        <f t="shared" si="8"/>
        <v>0</v>
      </c>
      <c r="F141" s="49" t="str">
        <f t="shared" si="7"/>
        <v/>
      </c>
      <c r="G141" s="50"/>
    </row>
    <row r="142" spans="1:7" x14ac:dyDescent="0.25">
      <c r="A142" s="51">
        <f t="shared" si="9"/>
        <v>141</v>
      </c>
      <c r="B142" s="56" t="s">
        <v>140</v>
      </c>
      <c r="C142" s="57">
        <v>280</v>
      </c>
      <c r="D142" s="55"/>
      <c r="E142" s="32">
        <f t="shared" si="8"/>
        <v>0</v>
      </c>
      <c r="F142" s="49" t="str">
        <f t="shared" si="7"/>
        <v/>
      </c>
      <c r="G142" s="50"/>
    </row>
    <row r="143" spans="1:7" x14ac:dyDescent="0.25">
      <c r="A143" s="51">
        <f t="shared" si="9"/>
        <v>142</v>
      </c>
      <c r="B143" s="56" t="s">
        <v>87</v>
      </c>
      <c r="C143" s="57">
        <v>160</v>
      </c>
      <c r="D143" s="55"/>
      <c r="E143" s="32">
        <f t="shared" si="8"/>
        <v>0</v>
      </c>
      <c r="F143" s="49" t="str">
        <f t="shared" si="7"/>
        <v/>
      </c>
      <c r="G143" s="50"/>
    </row>
    <row r="144" spans="1:7" x14ac:dyDescent="0.25">
      <c r="A144" s="51">
        <f t="shared" si="9"/>
        <v>143</v>
      </c>
      <c r="B144" s="56" t="s">
        <v>142</v>
      </c>
      <c r="C144" s="57">
        <v>350</v>
      </c>
      <c r="D144" s="55"/>
      <c r="E144" s="32">
        <f t="shared" si="8"/>
        <v>0</v>
      </c>
      <c r="F144" s="49" t="str">
        <f t="shared" si="7"/>
        <v/>
      </c>
      <c r="G144" s="50"/>
    </row>
    <row r="145" spans="1:7" x14ac:dyDescent="0.25">
      <c r="A145" s="51">
        <f t="shared" si="9"/>
        <v>144</v>
      </c>
      <c r="B145" s="56" t="s">
        <v>88</v>
      </c>
      <c r="C145" s="57">
        <v>45</v>
      </c>
      <c r="D145" s="55"/>
      <c r="E145" s="32">
        <f t="shared" si="8"/>
        <v>0</v>
      </c>
      <c r="F145" s="49" t="str">
        <f t="shared" si="7"/>
        <v/>
      </c>
      <c r="G145" s="50"/>
    </row>
    <row r="146" spans="1:7" x14ac:dyDescent="0.25">
      <c r="A146" s="51">
        <f t="shared" si="9"/>
        <v>145</v>
      </c>
      <c r="B146" s="56" t="s">
        <v>89</v>
      </c>
      <c r="C146" s="57">
        <v>55</v>
      </c>
      <c r="D146" s="55"/>
      <c r="E146" s="32">
        <f t="shared" si="8"/>
        <v>0</v>
      </c>
      <c r="F146" s="49" t="str">
        <f t="shared" si="7"/>
        <v/>
      </c>
      <c r="G146" s="50"/>
    </row>
    <row r="147" spans="1:7" x14ac:dyDescent="0.25">
      <c r="A147" s="51">
        <f t="shared" si="9"/>
        <v>146</v>
      </c>
      <c r="B147" s="56" t="s">
        <v>133</v>
      </c>
      <c r="C147" s="57">
        <v>100</v>
      </c>
      <c r="D147" s="55"/>
      <c r="E147" s="32">
        <f t="shared" si="8"/>
        <v>0</v>
      </c>
      <c r="F147" s="49" t="str">
        <f t="shared" ref="F147:F164" si="10">IF(D147="","","Z ")</f>
        <v/>
      </c>
      <c r="G147" s="50"/>
    </row>
    <row r="148" spans="1:7" x14ac:dyDescent="0.25">
      <c r="A148" s="51">
        <f t="shared" si="9"/>
        <v>147</v>
      </c>
      <c r="B148" s="56" t="s">
        <v>182</v>
      </c>
      <c r="C148" s="57">
        <v>2300</v>
      </c>
      <c r="D148" s="55"/>
      <c r="E148" s="32">
        <f t="shared" si="8"/>
        <v>0</v>
      </c>
      <c r="F148" s="49" t="str">
        <f t="shared" si="10"/>
        <v/>
      </c>
      <c r="G148" s="50"/>
    </row>
    <row r="149" spans="1:7" x14ac:dyDescent="0.25">
      <c r="A149" s="51">
        <f t="shared" si="9"/>
        <v>148</v>
      </c>
      <c r="B149" s="56" t="s">
        <v>90</v>
      </c>
      <c r="C149" s="57">
        <v>660</v>
      </c>
      <c r="D149" s="55"/>
      <c r="E149" s="32">
        <f t="shared" si="8"/>
        <v>0</v>
      </c>
      <c r="F149" s="49" t="str">
        <f t="shared" si="10"/>
        <v/>
      </c>
      <c r="G149" s="50"/>
    </row>
    <row r="150" spans="1:7" x14ac:dyDescent="0.25">
      <c r="A150" s="51">
        <f t="shared" si="9"/>
        <v>149</v>
      </c>
      <c r="B150" s="56" t="s">
        <v>183</v>
      </c>
      <c r="C150" s="57">
        <v>900</v>
      </c>
      <c r="D150" s="55"/>
      <c r="E150" s="32">
        <f t="shared" si="8"/>
        <v>0</v>
      </c>
      <c r="F150" s="49" t="str">
        <f t="shared" si="10"/>
        <v/>
      </c>
      <c r="G150" s="50"/>
    </row>
    <row r="151" spans="1:7" x14ac:dyDescent="0.25">
      <c r="A151" s="51">
        <f t="shared" si="9"/>
        <v>150</v>
      </c>
      <c r="B151" s="56" t="s">
        <v>91</v>
      </c>
      <c r="C151" s="57">
        <v>1900</v>
      </c>
      <c r="D151" s="55"/>
      <c r="E151" s="32">
        <f t="shared" si="8"/>
        <v>0</v>
      </c>
      <c r="F151" s="49" t="str">
        <f t="shared" si="10"/>
        <v/>
      </c>
      <c r="G151" s="50"/>
    </row>
    <row r="152" spans="1:7" x14ac:dyDescent="0.25">
      <c r="A152" s="51">
        <f t="shared" si="9"/>
        <v>151</v>
      </c>
      <c r="B152" s="56" t="s">
        <v>184</v>
      </c>
      <c r="C152" s="57">
        <v>34000</v>
      </c>
      <c r="D152" s="55"/>
      <c r="E152" s="32">
        <f t="shared" si="8"/>
        <v>0</v>
      </c>
      <c r="F152" s="49" t="str">
        <f t="shared" si="10"/>
        <v/>
      </c>
      <c r="G152" s="50"/>
    </row>
    <row r="153" spans="1:7" x14ac:dyDescent="0.25">
      <c r="A153" s="51">
        <f t="shared" si="9"/>
        <v>152</v>
      </c>
      <c r="B153" s="56" t="s">
        <v>185</v>
      </c>
      <c r="C153" s="57">
        <v>21000</v>
      </c>
      <c r="D153" s="55"/>
      <c r="E153" s="32">
        <f t="shared" si="8"/>
        <v>0</v>
      </c>
      <c r="F153" s="49" t="str">
        <f t="shared" si="10"/>
        <v/>
      </c>
      <c r="G153" s="50"/>
    </row>
    <row r="154" spans="1:7" x14ac:dyDescent="0.25">
      <c r="A154" s="51">
        <f t="shared" si="9"/>
        <v>153</v>
      </c>
      <c r="B154" s="56" t="s">
        <v>186</v>
      </c>
      <c r="C154" s="57">
        <v>19000</v>
      </c>
      <c r="D154" s="55"/>
      <c r="E154" s="32">
        <f t="shared" si="8"/>
        <v>0</v>
      </c>
      <c r="F154" s="49" t="str">
        <f t="shared" si="10"/>
        <v/>
      </c>
      <c r="G154" s="50"/>
    </row>
    <row r="155" spans="1:7" x14ac:dyDescent="0.25">
      <c r="A155" s="51">
        <f t="shared" si="9"/>
        <v>154</v>
      </c>
      <c r="B155" s="56" t="s">
        <v>125</v>
      </c>
      <c r="C155" s="57">
        <v>70</v>
      </c>
      <c r="D155" s="55"/>
      <c r="E155" s="32">
        <f t="shared" si="8"/>
        <v>0</v>
      </c>
      <c r="F155" s="49" t="str">
        <f t="shared" si="10"/>
        <v/>
      </c>
      <c r="G155" s="50"/>
    </row>
    <row r="156" spans="1:7" x14ac:dyDescent="0.25">
      <c r="A156" s="51">
        <f t="shared" si="9"/>
        <v>155</v>
      </c>
      <c r="B156" s="56" t="s">
        <v>92</v>
      </c>
      <c r="C156" s="57">
        <v>430</v>
      </c>
      <c r="D156" s="94">
        <v>30</v>
      </c>
      <c r="E156" s="32">
        <f t="shared" si="8"/>
        <v>12900</v>
      </c>
      <c r="F156" s="49" t="str">
        <f t="shared" si="10"/>
        <v xml:space="preserve">Z </v>
      </c>
      <c r="G156" s="50"/>
    </row>
    <row r="157" spans="1:7" x14ac:dyDescent="0.25">
      <c r="A157" s="51">
        <f t="shared" si="9"/>
        <v>156</v>
      </c>
      <c r="B157" s="56" t="s">
        <v>93</v>
      </c>
      <c r="C157" s="57">
        <v>570</v>
      </c>
      <c r="D157" s="94">
        <v>30</v>
      </c>
      <c r="E157" s="32">
        <f t="shared" si="8"/>
        <v>17100</v>
      </c>
      <c r="F157" s="49" t="str">
        <f t="shared" si="10"/>
        <v xml:space="preserve">Z </v>
      </c>
      <c r="G157" s="50"/>
    </row>
    <row r="158" spans="1:7" x14ac:dyDescent="0.25">
      <c r="A158" s="51">
        <f t="shared" si="9"/>
        <v>157</v>
      </c>
      <c r="B158" s="56" t="s">
        <v>94</v>
      </c>
      <c r="C158" s="57">
        <v>880</v>
      </c>
      <c r="D158" s="94">
        <v>30</v>
      </c>
      <c r="E158" s="32">
        <f t="shared" si="8"/>
        <v>26400</v>
      </c>
      <c r="F158" s="49" t="str">
        <f t="shared" si="10"/>
        <v xml:space="preserve">Z </v>
      </c>
      <c r="G158" s="50"/>
    </row>
    <row r="159" spans="1:7" x14ac:dyDescent="0.25">
      <c r="A159" s="51">
        <f t="shared" si="9"/>
        <v>158</v>
      </c>
      <c r="B159" s="56" t="s">
        <v>95</v>
      </c>
      <c r="C159" s="57">
        <v>940</v>
      </c>
      <c r="D159" s="94">
        <v>40</v>
      </c>
      <c r="E159" s="32">
        <f t="shared" si="8"/>
        <v>37600</v>
      </c>
      <c r="F159" s="49" t="str">
        <f t="shared" si="10"/>
        <v xml:space="preserve">Z </v>
      </c>
      <c r="G159" s="50"/>
    </row>
    <row r="160" spans="1:7" x14ac:dyDescent="0.25">
      <c r="A160" s="51">
        <f t="shared" si="9"/>
        <v>159</v>
      </c>
      <c r="B160" s="56" t="s">
        <v>96</v>
      </c>
      <c r="C160" s="57">
        <v>420</v>
      </c>
      <c r="D160" s="94">
        <v>40</v>
      </c>
      <c r="E160" s="32">
        <f t="shared" si="8"/>
        <v>16800</v>
      </c>
      <c r="F160" s="49" t="str">
        <f t="shared" si="10"/>
        <v xml:space="preserve">Z </v>
      </c>
      <c r="G160" s="50"/>
    </row>
    <row r="161" spans="1:7" x14ac:dyDescent="0.25">
      <c r="A161" s="51">
        <f t="shared" si="9"/>
        <v>160</v>
      </c>
      <c r="B161" s="56" t="s">
        <v>134</v>
      </c>
      <c r="C161" s="57">
        <v>380</v>
      </c>
      <c r="D161" s="94">
        <v>40</v>
      </c>
      <c r="E161" s="32">
        <f t="shared" si="8"/>
        <v>15200</v>
      </c>
      <c r="F161" s="49" t="str">
        <f t="shared" si="10"/>
        <v xml:space="preserve">Z </v>
      </c>
      <c r="G161" s="50"/>
    </row>
    <row r="162" spans="1:7" x14ac:dyDescent="0.25">
      <c r="A162" s="51">
        <f t="shared" si="9"/>
        <v>161</v>
      </c>
      <c r="B162" s="56" t="s">
        <v>97</v>
      </c>
      <c r="C162" s="57">
        <v>680</v>
      </c>
      <c r="D162" s="94">
        <v>50</v>
      </c>
      <c r="E162" s="32">
        <f t="shared" si="8"/>
        <v>34000</v>
      </c>
      <c r="F162" s="49" t="str">
        <f t="shared" si="10"/>
        <v xml:space="preserve">Z </v>
      </c>
      <c r="G162" s="50"/>
    </row>
    <row r="163" spans="1:7" x14ac:dyDescent="0.25">
      <c r="A163" s="51">
        <f t="shared" si="9"/>
        <v>162</v>
      </c>
      <c r="B163" s="56" t="s">
        <v>98</v>
      </c>
      <c r="C163" s="57">
        <v>980</v>
      </c>
      <c r="D163" s="94">
        <v>50</v>
      </c>
      <c r="E163" s="32">
        <f t="shared" si="8"/>
        <v>49000</v>
      </c>
      <c r="F163" s="49" t="str">
        <f t="shared" si="10"/>
        <v xml:space="preserve">Z </v>
      </c>
      <c r="G163" s="50"/>
    </row>
    <row r="164" spans="1:7" x14ac:dyDescent="0.25">
      <c r="A164" s="51">
        <f t="shared" si="9"/>
        <v>163</v>
      </c>
      <c r="B164" s="56" t="s">
        <v>126</v>
      </c>
      <c r="C164" s="57">
        <v>820</v>
      </c>
      <c r="D164" s="94">
        <v>50</v>
      </c>
      <c r="E164" s="32">
        <f t="shared" si="8"/>
        <v>41000</v>
      </c>
      <c r="F164" s="49" t="str">
        <f t="shared" si="10"/>
        <v xml:space="preserve">Z </v>
      </c>
      <c r="G164" s="50"/>
    </row>
  </sheetData>
  <sortState ref="A2:C318">
    <sortCondition ref="A2"/>
  </sortState>
  <pageMargins left="0" right="0" top="0.35433070866141736" bottom="0.35433070866141736" header="0.31496062992125984" footer="0.31496062992125984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313"/>
  <sheetViews>
    <sheetView tabSelected="1" view="pageBreakPreview" zoomScale="86" zoomScaleNormal="100" zoomScaleSheetLayoutView="86" workbookViewId="0">
      <selection activeCell="J26" sqref="J26"/>
    </sheetView>
  </sheetViews>
  <sheetFormatPr baseColWidth="10" defaultRowHeight="15" x14ac:dyDescent="0.25"/>
  <cols>
    <col min="1" max="1" width="4.7109375" style="4" customWidth="1"/>
    <col min="2" max="2" width="38" style="4" customWidth="1"/>
    <col min="3" max="3" width="13.7109375" style="4" customWidth="1"/>
    <col min="4" max="4" width="10" style="4" customWidth="1"/>
    <col min="5" max="5" width="15.42578125" style="4" bestFit="1" customWidth="1"/>
    <col min="6" max="6" width="15.85546875" style="4" customWidth="1"/>
    <col min="7" max="7" width="7.7109375" style="4" bestFit="1" customWidth="1"/>
    <col min="8" max="8" width="7.28515625" style="4" bestFit="1" customWidth="1"/>
    <col min="9" max="9" width="7.42578125" style="4" bestFit="1" customWidth="1"/>
    <col min="10" max="10" width="13.140625" style="4" bestFit="1" customWidth="1"/>
    <col min="11" max="11" width="22.85546875" style="4" bestFit="1" customWidth="1"/>
    <col min="12" max="12" width="15.7109375" style="4" bestFit="1" customWidth="1"/>
    <col min="13" max="13" width="10.28515625" style="4" bestFit="1" customWidth="1"/>
    <col min="14" max="14" width="4.85546875" style="4" bestFit="1" customWidth="1"/>
    <col min="15" max="15" width="4.7109375" style="4" bestFit="1" customWidth="1"/>
    <col min="16" max="16" width="10.28515625" style="4" bestFit="1" customWidth="1"/>
    <col min="17" max="17" width="6.85546875" style="4" bestFit="1" customWidth="1"/>
    <col min="18" max="18" width="7.5703125" style="4" bestFit="1" customWidth="1"/>
    <col min="19" max="19" width="11.42578125" style="4"/>
    <col min="20" max="20" width="21.85546875" style="4" bestFit="1" customWidth="1"/>
    <col min="21" max="21" width="14.7109375" style="4" bestFit="1" customWidth="1"/>
    <col min="22" max="22" width="6.28515625" style="4" bestFit="1" customWidth="1"/>
    <col min="23" max="16384" width="11.42578125" style="4"/>
  </cols>
  <sheetData>
    <row r="1" spans="1:22" ht="15.75" x14ac:dyDescent="0.25">
      <c r="A1" s="76"/>
      <c r="B1" s="77"/>
      <c r="E1" s="22" t="s">
        <v>108</v>
      </c>
      <c r="F1" s="23"/>
      <c r="H1" s="40"/>
      <c r="I1" s="41"/>
      <c r="J1" s="42"/>
    </row>
    <row r="2" spans="1:22" x14ac:dyDescent="0.25">
      <c r="A2" s="78"/>
      <c r="B2" s="79"/>
      <c r="C2" s="24"/>
      <c r="D2" s="24"/>
      <c r="H2" s="43"/>
      <c r="I2" s="44"/>
      <c r="J2" s="45"/>
    </row>
    <row r="3" spans="1:22" ht="16.5" thickBot="1" x14ac:dyDescent="0.3">
      <c r="A3" s="80"/>
      <c r="B3" s="81"/>
      <c r="C3" s="24"/>
      <c r="D3" s="24"/>
      <c r="H3" s="43"/>
      <c r="I3" s="44"/>
      <c r="J3" s="45"/>
    </row>
    <row r="4" spans="1:22" ht="16.5" thickBot="1" x14ac:dyDescent="0.3">
      <c r="A4" s="80"/>
      <c r="B4" s="81"/>
      <c r="C4" s="24"/>
      <c r="D4" s="24"/>
      <c r="E4" s="68" t="s">
        <v>109</v>
      </c>
      <c r="F4" s="69"/>
      <c r="H4" s="43"/>
      <c r="I4" s="44"/>
      <c r="J4" s="45"/>
    </row>
    <row r="5" spans="1:22" ht="15.75" customHeight="1" thickBot="1" x14ac:dyDescent="0.3">
      <c r="A5" s="84"/>
      <c r="B5" s="85"/>
      <c r="C5" s="24"/>
      <c r="D5" s="24"/>
      <c r="E5" s="70" t="s">
        <v>203</v>
      </c>
      <c r="F5" s="71"/>
      <c r="H5" s="46"/>
      <c r="I5" s="47"/>
      <c r="J5" s="48"/>
    </row>
    <row r="6" spans="1:22" ht="15.75" thickBot="1" x14ac:dyDescent="0.3">
      <c r="A6" s="86"/>
      <c r="B6" s="87"/>
      <c r="C6" s="24"/>
      <c r="D6" s="24"/>
      <c r="E6" s="70"/>
      <c r="F6" s="71"/>
    </row>
    <row r="7" spans="1:22" ht="15.75" thickBot="1" x14ac:dyDescent="0.3">
      <c r="A7" s="24"/>
      <c r="B7" s="24"/>
      <c r="C7" s="24"/>
      <c r="D7" s="24"/>
      <c r="E7" s="82"/>
      <c r="F7" s="83"/>
    </row>
    <row r="8" spans="1:22" x14ac:dyDescent="0.25">
      <c r="A8" s="24"/>
      <c r="B8" s="72"/>
      <c r="C8" s="74"/>
      <c r="D8" s="24"/>
    </row>
    <row r="9" spans="1:22" ht="15.75" thickBot="1" x14ac:dyDescent="0.3">
      <c r="A9" s="24"/>
      <c r="B9" s="73"/>
      <c r="C9" s="75"/>
      <c r="D9" s="24"/>
      <c r="E9" s="24"/>
      <c r="F9" s="24"/>
    </row>
    <row r="10" spans="1:22" x14ac:dyDescent="0.25">
      <c r="A10" s="24"/>
      <c r="B10" s="24"/>
      <c r="C10" s="24"/>
      <c r="D10" s="24"/>
      <c r="E10" s="24"/>
      <c r="F10" s="24"/>
    </row>
    <row r="11" spans="1:22" ht="15" customHeight="1" x14ac:dyDescent="0.25">
      <c r="A11" s="24"/>
      <c r="D11" s="24"/>
      <c r="E11" s="24"/>
      <c r="F11" s="24"/>
    </row>
    <row r="12" spans="1:22" x14ac:dyDescent="0.25">
      <c r="A12" s="25" t="s">
        <v>0</v>
      </c>
      <c r="B12" s="26" t="s">
        <v>1</v>
      </c>
      <c r="C12" s="25" t="s">
        <v>111</v>
      </c>
      <c r="D12" s="25" t="s">
        <v>112</v>
      </c>
      <c r="E12" s="25" t="s">
        <v>2</v>
      </c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25">
      <c r="A13" s="105">
        <v>50</v>
      </c>
      <c r="B13" s="96" t="s">
        <v>160</v>
      </c>
      <c r="C13" s="97">
        <v>10100</v>
      </c>
      <c r="D13" s="98">
        <v>20</v>
      </c>
      <c r="E13" s="99">
        <v>202000</v>
      </c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8"/>
      <c r="V13" s="27"/>
    </row>
    <row r="14" spans="1:22" x14ac:dyDescent="0.25">
      <c r="A14" s="105">
        <v>51</v>
      </c>
      <c r="B14" s="96" t="s">
        <v>161</v>
      </c>
      <c r="C14" s="97">
        <v>11250</v>
      </c>
      <c r="D14" s="98">
        <v>20</v>
      </c>
      <c r="E14" s="99">
        <v>225000</v>
      </c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  <c r="V14" s="27"/>
    </row>
    <row r="15" spans="1:22" x14ac:dyDescent="0.25">
      <c r="A15" s="105">
        <v>52</v>
      </c>
      <c r="B15" s="96" t="s">
        <v>128</v>
      </c>
      <c r="C15" s="97">
        <v>10900</v>
      </c>
      <c r="D15" s="98">
        <v>20</v>
      </c>
      <c r="E15" s="99">
        <v>218000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29"/>
      <c r="V15" s="15"/>
    </row>
    <row r="16" spans="1:22" x14ac:dyDescent="0.25">
      <c r="A16" s="105">
        <v>53</v>
      </c>
      <c r="B16" s="96" t="s">
        <v>37</v>
      </c>
      <c r="C16" s="97">
        <v>7250</v>
      </c>
      <c r="D16" s="98">
        <v>20</v>
      </c>
      <c r="E16" s="99">
        <v>145000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29"/>
      <c r="V16" s="15"/>
    </row>
    <row r="17" spans="1:10" x14ac:dyDescent="0.25">
      <c r="A17" s="105">
        <v>54</v>
      </c>
      <c r="B17" s="96" t="s">
        <v>38</v>
      </c>
      <c r="C17" s="97">
        <v>8750</v>
      </c>
      <c r="D17" s="98">
        <v>20</v>
      </c>
      <c r="E17" s="99">
        <v>175000</v>
      </c>
      <c r="F17" s="30"/>
    </row>
    <row r="18" spans="1:10" x14ac:dyDescent="0.25">
      <c r="A18" s="100">
        <v>155</v>
      </c>
      <c r="B18" s="101" t="s">
        <v>92</v>
      </c>
      <c r="C18" s="102">
        <v>430</v>
      </c>
      <c r="D18" s="103">
        <v>30</v>
      </c>
      <c r="E18" s="104">
        <v>12900</v>
      </c>
      <c r="F18" s="21"/>
    </row>
    <row r="19" spans="1:10" x14ac:dyDescent="0.25">
      <c r="A19" s="100">
        <v>156</v>
      </c>
      <c r="B19" s="101" t="s">
        <v>93</v>
      </c>
      <c r="C19" s="102">
        <v>570</v>
      </c>
      <c r="D19" s="103">
        <v>30</v>
      </c>
      <c r="E19" s="104">
        <v>17100</v>
      </c>
    </row>
    <row r="20" spans="1:10" x14ac:dyDescent="0.25">
      <c r="A20" s="100">
        <v>157</v>
      </c>
      <c r="B20" s="101" t="s">
        <v>94</v>
      </c>
      <c r="C20" s="102">
        <v>880</v>
      </c>
      <c r="D20" s="103">
        <v>30</v>
      </c>
      <c r="E20" s="104">
        <v>26400</v>
      </c>
    </row>
    <row r="21" spans="1:10" x14ac:dyDescent="0.25">
      <c r="A21" s="100">
        <v>158</v>
      </c>
      <c r="B21" s="101" t="s">
        <v>95</v>
      </c>
      <c r="C21" s="102">
        <v>940</v>
      </c>
      <c r="D21" s="103">
        <v>40</v>
      </c>
      <c r="E21" s="104">
        <v>37600</v>
      </c>
    </row>
    <row r="22" spans="1:10" x14ac:dyDescent="0.25">
      <c r="A22" s="100">
        <v>159</v>
      </c>
      <c r="B22" s="101" t="s">
        <v>96</v>
      </c>
      <c r="C22" s="102">
        <v>420</v>
      </c>
      <c r="D22" s="103">
        <v>40</v>
      </c>
      <c r="E22" s="104">
        <v>16800</v>
      </c>
    </row>
    <row r="23" spans="1:10" x14ac:dyDescent="0.25">
      <c r="A23" s="100">
        <v>160</v>
      </c>
      <c r="B23" s="101" t="s">
        <v>134</v>
      </c>
      <c r="C23" s="102">
        <v>380</v>
      </c>
      <c r="D23" s="103">
        <v>40</v>
      </c>
      <c r="E23" s="104">
        <v>15200</v>
      </c>
    </row>
    <row r="24" spans="1:10" x14ac:dyDescent="0.25">
      <c r="A24" s="100">
        <v>161</v>
      </c>
      <c r="B24" s="101" t="s">
        <v>97</v>
      </c>
      <c r="C24" s="102">
        <v>680</v>
      </c>
      <c r="D24" s="103">
        <v>50</v>
      </c>
      <c r="E24" s="104">
        <v>34000</v>
      </c>
      <c r="F24" s="27"/>
    </row>
    <row r="25" spans="1:10" ht="15.75" x14ac:dyDescent="0.25">
      <c r="A25" s="100">
        <v>162</v>
      </c>
      <c r="B25" s="101" t="s">
        <v>98</v>
      </c>
      <c r="C25" s="102">
        <v>980</v>
      </c>
      <c r="D25" s="103">
        <v>50</v>
      </c>
      <c r="E25" s="104">
        <v>49000</v>
      </c>
      <c r="F25" s="27"/>
      <c r="H25" s="1"/>
      <c r="I25" s="2"/>
      <c r="J25" s="3"/>
    </row>
    <row r="26" spans="1:10" ht="15.75" x14ac:dyDescent="0.25">
      <c r="A26" s="100">
        <v>163</v>
      </c>
      <c r="B26" s="101" t="s">
        <v>126</v>
      </c>
      <c r="C26" s="102">
        <v>820</v>
      </c>
      <c r="D26" s="103">
        <v>50</v>
      </c>
      <c r="E26" s="104">
        <v>41000</v>
      </c>
      <c r="F26" s="27"/>
      <c r="H26" s="1"/>
      <c r="I26" s="2"/>
      <c r="J26" s="3"/>
    </row>
    <row r="27" spans="1:10" ht="15" customHeight="1" x14ac:dyDescent="0.25">
      <c r="A27" s="51"/>
      <c r="B27" s="56"/>
      <c r="C27" s="57"/>
      <c r="D27" s="94"/>
      <c r="E27" s="32"/>
      <c r="H27" s="1"/>
      <c r="I27" s="2"/>
      <c r="J27" s="3"/>
    </row>
    <row r="28" spans="1:10" ht="15" customHeight="1" x14ac:dyDescent="0.25">
      <c r="A28" s="51"/>
      <c r="B28" s="56"/>
      <c r="C28" s="57"/>
      <c r="D28" s="50"/>
      <c r="E28" s="32"/>
      <c r="H28" s="1"/>
      <c r="I28" s="1"/>
      <c r="J28" s="1"/>
    </row>
    <row r="29" spans="1:10" ht="15" customHeight="1" x14ac:dyDescent="0.25">
      <c r="A29" s="51"/>
      <c r="B29" s="56"/>
      <c r="C29" s="57"/>
      <c r="D29" s="50"/>
      <c r="E29" s="32"/>
      <c r="H29" s="1"/>
      <c r="I29" s="1"/>
      <c r="J29" s="1"/>
    </row>
    <row r="30" spans="1:10" x14ac:dyDescent="0.25">
      <c r="A30" s="51"/>
      <c r="B30" s="56"/>
      <c r="C30" s="57"/>
      <c r="D30" s="50"/>
      <c r="E30" s="32"/>
      <c r="F30" s="27"/>
    </row>
    <row r="31" spans="1:10" x14ac:dyDescent="0.25">
      <c r="A31" s="51"/>
      <c r="B31" s="56"/>
      <c r="C31" s="57"/>
      <c r="D31" s="55"/>
      <c r="E31" s="32"/>
      <c r="F31" s="27"/>
    </row>
    <row r="32" spans="1:10" x14ac:dyDescent="0.25">
      <c r="A32" s="51"/>
      <c r="B32" s="56"/>
      <c r="C32" s="57"/>
      <c r="D32" s="55"/>
      <c r="E32" s="32"/>
      <c r="F32" s="27"/>
    </row>
    <row r="33" spans="1:6" ht="15" customHeight="1" x14ac:dyDescent="0.25">
      <c r="A33" s="51"/>
      <c r="B33" s="56"/>
      <c r="C33" s="57"/>
      <c r="D33" s="55"/>
      <c r="E33" s="32"/>
      <c r="F33" s="31"/>
    </row>
    <row r="34" spans="1:6" ht="15" customHeight="1" x14ac:dyDescent="0.25">
      <c r="A34" s="51"/>
      <c r="B34" s="56"/>
      <c r="C34" s="57"/>
      <c r="D34" s="55"/>
      <c r="E34" s="32"/>
      <c r="F34" s="31"/>
    </row>
    <row r="35" spans="1:6" ht="15" customHeight="1" x14ac:dyDescent="0.25">
      <c r="A35" s="51"/>
      <c r="B35" s="56"/>
      <c r="C35" s="57"/>
      <c r="D35" s="55"/>
      <c r="E35" s="32"/>
      <c r="F35" s="31"/>
    </row>
    <row r="36" spans="1:6" x14ac:dyDescent="0.25">
      <c r="A36" s="51"/>
      <c r="B36" s="56"/>
      <c r="C36" s="57"/>
      <c r="D36" s="55"/>
      <c r="E36" s="32"/>
      <c r="F36" s="27"/>
    </row>
    <row r="37" spans="1:6" x14ac:dyDescent="0.25">
      <c r="A37" s="51"/>
      <c r="B37" s="56"/>
      <c r="C37" s="57"/>
      <c r="D37" s="55"/>
      <c r="E37" s="32"/>
      <c r="F37" s="27"/>
    </row>
    <row r="38" spans="1:6" x14ac:dyDescent="0.25">
      <c r="A38" s="51"/>
      <c r="B38" s="56"/>
      <c r="C38" s="57"/>
      <c r="D38" s="55"/>
      <c r="E38" s="32"/>
      <c r="F38" s="27"/>
    </row>
    <row r="39" spans="1:6" x14ac:dyDescent="0.25">
      <c r="A39" s="51"/>
      <c r="B39" s="56"/>
      <c r="C39" s="57"/>
      <c r="D39" s="55"/>
      <c r="E39" s="32"/>
    </row>
    <row r="40" spans="1:6" x14ac:dyDescent="0.25">
      <c r="A40" s="51"/>
      <c r="B40" s="56"/>
      <c r="C40" s="57"/>
      <c r="D40" s="55"/>
      <c r="E40" s="32"/>
    </row>
    <row r="41" spans="1:6" x14ac:dyDescent="0.25">
      <c r="A41" s="51"/>
      <c r="B41" s="56"/>
      <c r="C41" s="57"/>
      <c r="D41" s="55"/>
      <c r="E41" s="32"/>
    </row>
    <row r="42" spans="1:6" x14ac:dyDescent="0.25">
      <c r="A42" s="51"/>
      <c r="B42" s="56"/>
      <c r="C42" s="57"/>
      <c r="D42" s="55"/>
      <c r="E42" s="32"/>
      <c r="F42" s="1"/>
    </row>
    <row r="43" spans="1:6" x14ac:dyDescent="0.25">
      <c r="A43" s="51"/>
      <c r="B43" s="56"/>
      <c r="C43" s="57"/>
      <c r="D43" s="55"/>
      <c r="E43" s="32"/>
      <c r="F43" s="1"/>
    </row>
    <row r="44" spans="1:6" x14ac:dyDescent="0.25">
      <c r="A44" s="51"/>
      <c r="B44" s="56"/>
      <c r="C44" s="57"/>
      <c r="D44" s="55"/>
      <c r="E44" s="32"/>
      <c r="F44" s="1"/>
    </row>
    <row r="45" spans="1:6" x14ac:dyDescent="0.25">
      <c r="A45" s="51"/>
      <c r="B45" s="56"/>
      <c r="C45" s="57"/>
      <c r="D45" s="55"/>
      <c r="E45" s="32"/>
      <c r="F45" s="1"/>
    </row>
    <row r="46" spans="1:6" x14ac:dyDescent="0.25">
      <c r="A46" s="51"/>
      <c r="B46" s="56"/>
      <c r="C46" s="57"/>
      <c r="D46" s="55"/>
      <c r="E46" s="32"/>
      <c r="F46" s="1"/>
    </row>
    <row r="47" spans="1:6" x14ac:dyDescent="0.25">
      <c r="A47" s="51"/>
      <c r="B47" s="56"/>
      <c r="C47" s="57"/>
      <c r="D47" s="55"/>
      <c r="E47" s="32"/>
      <c r="F47" s="1"/>
    </row>
    <row r="48" spans="1:6" x14ac:dyDescent="0.25">
      <c r="A48" s="51"/>
      <c r="B48" s="56"/>
      <c r="C48" s="57"/>
      <c r="D48" s="55"/>
      <c r="E48" s="32"/>
      <c r="F48" s="1"/>
    </row>
    <row r="49" spans="1:6" x14ac:dyDescent="0.25">
      <c r="A49" s="51"/>
      <c r="B49" s="56"/>
      <c r="C49" s="57"/>
      <c r="D49" s="55"/>
      <c r="E49" s="32"/>
      <c r="F49" s="1"/>
    </row>
    <row r="50" spans="1:6" x14ac:dyDescent="0.25">
      <c r="A50" s="51"/>
      <c r="B50" s="56"/>
      <c r="C50" s="57"/>
      <c r="D50" s="55"/>
      <c r="E50" s="32"/>
      <c r="F50" s="1"/>
    </row>
    <row r="51" spans="1:6" x14ac:dyDescent="0.25">
      <c r="A51" s="51"/>
      <c r="B51" s="56"/>
      <c r="C51" s="57"/>
      <c r="D51" s="55"/>
      <c r="E51" s="32"/>
      <c r="F51" s="1"/>
    </row>
    <row r="52" spans="1:6" x14ac:dyDescent="0.25">
      <c r="A52" s="51"/>
      <c r="B52" s="56"/>
      <c r="C52" s="57"/>
      <c r="D52" s="55"/>
      <c r="E52" s="32"/>
      <c r="F52" s="1"/>
    </row>
    <row r="53" spans="1:6" x14ac:dyDescent="0.25">
      <c r="A53" s="51"/>
      <c r="B53" s="56"/>
      <c r="C53" s="57"/>
      <c r="D53" s="55"/>
      <c r="E53" s="32"/>
    </row>
    <row r="54" spans="1:6" x14ac:dyDescent="0.25">
      <c r="A54" s="51"/>
      <c r="B54" s="56"/>
      <c r="C54" s="57"/>
      <c r="D54" s="55"/>
      <c r="E54" s="32"/>
    </row>
    <row r="55" spans="1:6" x14ac:dyDescent="0.25">
      <c r="A55" s="51"/>
      <c r="B55" s="56"/>
      <c r="C55" s="57"/>
      <c r="D55" s="55"/>
      <c r="E55" s="32"/>
    </row>
    <row r="56" spans="1:6" x14ac:dyDescent="0.25">
      <c r="A56" s="51"/>
      <c r="B56" s="56"/>
      <c r="C56" s="57"/>
      <c r="D56" s="52"/>
      <c r="E56" s="50"/>
    </row>
    <row r="57" spans="1:6" x14ac:dyDescent="0.25">
      <c r="A57" s="51"/>
      <c r="B57" s="56"/>
      <c r="C57" s="57"/>
      <c r="D57" s="55"/>
      <c r="E57" s="32"/>
    </row>
    <row r="58" spans="1:6" x14ac:dyDescent="0.25">
      <c r="A58" s="51"/>
      <c r="B58" s="56"/>
      <c r="C58" s="57"/>
      <c r="D58" s="55"/>
      <c r="E58" s="32"/>
    </row>
    <row r="59" spans="1:6" x14ac:dyDescent="0.25">
      <c r="A59" s="51"/>
      <c r="B59" s="56"/>
      <c r="C59" s="57"/>
      <c r="D59" s="55"/>
      <c r="E59" s="32"/>
    </row>
    <row r="60" spans="1:6" x14ac:dyDescent="0.25">
      <c r="A60" s="51"/>
      <c r="B60" s="56"/>
      <c r="C60" s="57"/>
      <c r="D60" s="55"/>
      <c r="E60" s="32"/>
    </row>
    <row r="61" spans="1:6" x14ac:dyDescent="0.25">
      <c r="A61" s="51"/>
      <c r="B61" s="56"/>
      <c r="C61" s="57"/>
      <c r="D61" s="55"/>
      <c r="E61" s="32"/>
    </row>
    <row r="62" spans="1:6" x14ac:dyDescent="0.25">
      <c r="A62" s="51"/>
      <c r="B62" s="56"/>
      <c r="C62" s="57"/>
      <c r="D62" s="55"/>
      <c r="E62" s="32"/>
    </row>
    <row r="63" spans="1:6" x14ac:dyDescent="0.25">
      <c r="A63" s="51"/>
      <c r="B63" s="56"/>
      <c r="C63" s="57"/>
      <c r="D63" s="55"/>
      <c r="E63" s="32"/>
    </row>
    <row r="64" spans="1:6" x14ac:dyDescent="0.25">
      <c r="A64" s="51"/>
      <c r="B64" s="56"/>
      <c r="C64" s="57"/>
      <c r="D64" s="55"/>
      <c r="E64" s="32"/>
    </row>
    <row r="65" spans="1:5" x14ac:dyDescent="0.25">
      <c r="A65" s="51"/>
      <c r="B65" s="56"/>
      <c r="C65" s="57"/>
      <c r="D65" s="55"/>
      <c r="E65" s="32"/>
    </row>
    <row r="66" spans="1:5" x14ac:dyDescent="0.25">
      <c r="A66" s="51"/>
      <c r="B66" s="56"/>
      <c r="C66" s="57"/>
      <c r="D66" s="55"/>
      <c r="E66" s="32"/>
    </row>
    <row r="67" spans="1:5" x14ac:dyDescent="0.25">
      <c r="A67" s="51"/>
      <c r="B67" s="56"/>
      <c r="C67" s="57"/>
      <c r="D67" s="55"/>
      <c r="E67" s="32"/>
    </row>
    <row r="68" spans="1:5" x14ac:dyDescent="0.25">
      <c r="A68" s="51"/>
      <c r="B68" s="56"/>
      <c r="C68" s="57"/>
      <c r="D68" s="55"/>
      <c r="E68" s="32"/>
    </row>
    <row r="69" spans="1:5" x14ac:dyDescent="0.25">
      <c r="A69" s="51"/>
      <c r="B69" s="56"/>
      <c r="C69" s="57"/>
      <c r="D69" s="55"/>
      <c r="E69" s="32"/>
    </row>
    <row r="70" spans="1:5" x14ac:dyDescent="0.25">
      <c r="A70" s="51"/>
      <c r="B70" s="56"/>
      <c r="C70" s="57"/>
      <c r="D70" s="55"/>
      <c r="E70" s="32"/>
    </row>
    <row r="71" spans="1:5" x14ac:dyDescent="0.25">
      <c r="A71" s="51"/>
      <c r="B71" s="56"/>
      <c r="C71" s="57"/>
      <c r="D71" s="55"/>
      <c r="E71" s="32"/>
    </row>
    <row r="72" spans="1:5" x14ac:dyDescent="0.25">
      <c r="A72" s="51"/>
      <c r="B72" s="56"/>
      <c r="C72" s="57"/>
      <c r="D72" s="55"/>
      <c r="E72" s="32"/>
    </row>
    <row r="73" spans="1:5" x14ac:dyDescent="0.25">
      <c r="A73" s="51"/>
      <c r="B73" s="56"/>
      <c r="C73" s="57"/>
      <c r="D73" s="55"/>
      <c r="E73" s="32"/>
    </row>
    <row r="74" spans="1:5" x14ac:dyDescent="0.25">
      <c r="A74" s="51"/>
      <c r="B74" s="56"/>
      <c r="C74" s="57"/>
      <c r="D74" s="55"/>
      <c r="E74" s="32"/>
    </row>
    <row r="75" spans="1:5" x14ac:dyDescent="0.25">
      <c r="A75" s="51"/>
      <c r="B75" s="56"/>
      <c r="C75" s="57"/>
      <c r="D75" s="55"/>
      <c r="E75" s="32"/>
    </row>
    <row r="76" spans="1:5" x14ac:dyDescent="0.25">
      <c r="A76" s="51"/>
      <c r="B76" s="56"/>
      <c r="C76" s="57"/>
      <c r="D76" s="55"/>
      <c r="E76" s="32"/>
    </row>
    <row r="77" spans="1:5" x14ac:dyDescent="0.25">
      <c r="A77" s="51"/>
      <c r="B77" s="56"/>
      <c r="C77" s="57"/>
      <c r="D77" s="55"/>
      <c r="E77" s="32"/>
    </row>
    <row r="78" spans="1:5" x14ac:dyDescent="0.25">
      <c r="A78" s="51"/>
      <c r="B78" s="56"/>
      <c r="C78" s="57"/>
      <c r="D78" s="55"/>
      <c r="E78" s="32"/>
    </row>
    <row r="79" spans="1:5" x14ac:dyDescent="0.25">
      <c r="A79" s="51"/>
      <c r="B79" s="56"/>
      <c r="C79" s="57"/>
      <c r="D79" s="55"/>
      <c r="E79" s="32"/>
    </row>
    <row r="80" spans="1:5" x14ac:dyDescent="0.25">
      <c r="A80" s="51"/>
      <c r="B80" s="56"/>
      <c r="C80" s="57"/>
      <c r="D80" s="55"/>
      <c r="E80" s="32"/>
    </row>
    <row r="81" spans="1:5" x14ac:dyDescent="0.25">
      <c r="A81" s="51"/>
      <c r="B81" s="56"/>
      <c r="C81" s="57"/>
      <c r="D81" s="55"/>
      <c r="E81" s="32"/>
    </row>
    <row r="82" spans="1:5" x14ac:dyDescent="0.25">
      <c r="A82" s="51"/>
      <c r="B82" s="56"/>
      <c r="C82" s="57"/>
      <c r="D82" s="55"/>
      <c r="E82" s="32"/>
    </row>
    <row r="83" spans="1:5" x14ac:dyDescent="0.25">
      <c r="A83" s="51"/>
      <c r="B83" s="56"/>
      <c r="C83" s="57"/>
      <c r="D83" s="55"/>
      <c r="E83" s="32"/>
    </row>
    <row r="84" spans="1:5" x14ac:dyDescent="0.25">
      <c r="A84" s="51"/>
      <c r="B84" s="56"/>
      <c r="C84" s="57"/>
      <c r="D84" s="55"/>
      <c r="E84" s="32"/>
    </row>
    <row r="85" spans="1:5" x14ac:dyDescent="0.25">
      <c r="A85" s="51"/>
      <c r="B85" s="56"/>
      <c r="C85" s="57"/>
      <c r="D85" s="55"/>
      <c r="E85" s="32"/>
    </row>
    <row r="86" spans="1:5" x14ac:dyDescent="0.25">
      <c r="A86" s="51"/>
      <c r="B86" s="56"/>
      <c r="C86" s="57"/>
      <c r="D86" s="55"/>
      <c r="E86" s="32"/>
    </row>
    <row r="87" spans="1:5" x14ac:dyDescent="0.25">
      <c r="A87" s="51"/>
      <c r="B87" s="56"/>
      <c r="C87" s="57"/>
      <c r="D87" s="55"/>
      <c r="E87" s="32"/>
    </row>
    <row r="88" spans="1:5" x14ac:dyDescent="0.25">
      <c r="A88" s="51"/>
      <c r="B88" s="56"/>
      <c r="C88" s="57"/>
      <c r="D88" s="55"/>
      <c r="E88" s="32"/>
    </row>
    <row r="89" spans="1:5" x14ac:dyDescent="0.25">
      <c r="A89" s="51"/>
      <c r="B89" s="56"/>
      <c r="C89" s="57"/>
      <c r="D89" s="55"/>
      <c r="E89" s="32"/>
    </row>
    <row r="90" spans="1:5" x14ac:dyDescent="0.25">
      <c r="A90" s="51"/>
      <c r="B90" s="56"/>
      <c r="C90" s="57"/>
      <c r="D90" s="55"/>
      <c r="E90" s="32"/>
    </row>
    <row r="91" spans="1:5" x14ac:dyDescent="0.25">
      <c r="A91" s="51"/>
      <c r="B91" s="56"/>
      <c r="C91" s="57"/>
      <c r="D91" s="55"/>
      <c r="E91" s="32"/>
    </row>
    <row r="92" spans="1:5" x14ac:dyDescent="0.25">
      <c r="A92" s="51"/>
      <c r="B92" s="56"/>
      <c r="C92" s="57"/>
      <c r="D92" s="55"/>
      <c r="E92" s="32"/>
    </row>
    <row r="93" spans="1:5" x14ac:dyDescent="0.25">
      <c r="A93" s="51"/>
      <c r="B93" s="56"/>
      <c r="C93" s="57"/>
      <c r="D93" s="55"/>
      <c r="E93" s="32"/>
    </row>
    <row r="94" spans="1:5" x14ac:dyDescent="0.25">
      <c r="A94" s="51"/>
      <c r="B94" s="56"/>
      <c r="C94" s="57"/>
      <c r="D94" s="55"/>
      <c r="E94" s="32"/>
    </row>
    <row r="95" spans="1:5" x14ac:dyDescent="0.25">
      <c r="A95" s="51"/>
      <c r="B95" s="56"/>
      <c r="C95" s="57"/>
      <c r="D95" s="55"/>
      <c r="E95" s="32"/>
    </row>
    <row r="96" spans="1:5" x14ac:dyDescent="0.25">
      <c r="A96" s="51"/>
      <c r="B96" s="56"/>
      <c r="C96" s="57"/>
      <c r="D96" s="55"/>
      <c r="E96" s="32"/>
    </row>
    <row r="97" spans="1:5" x14ac:dyDescent="0.25">
      <c r="A97" s="51"/>
      <c r="B97" s="56"/>
      <c r="C97" s="57"/>
      <c r="D97" s="55"/>
      <c r="E97" s="32"/>
    </row>
    <row r="98" spans="1:5" x14ac:dyDescent="0.25">
      <c r="A98" s="51"/>
      <c r="B98" s="56"/>
      <c r="C98" s="57"/>
      <c r="D98" s="55"/>
      <c r="E98" s="32"/>
    </row>
    <row r="99" spans="1:5" x14ac:dyDescent="0.25">
      <c r="A99" s="51"/>
      <c r="B99" s="56"/>
      <c r="C99" s="57"/>
      <c r="D99" s="55"/>
      <c r="E99" s="32"/>
    </row>
    <row r="100" spans="1:5" x14ac:dyDescent="0.25">
      <c r="A100" s="51"/>
      <c r="B100" s="56"/>
      <c r="C100" s="57"/>
      <c r="D100" s="55"/>
      <c r="E100" s="32"/>
    </row>
    <row r="101" spans="1:5" x14ac:dyDescent="0.25">
      <c r="A101" s="51"/>
      <c r="B101" s="56"/>
      <c r="C101" s="57"/>
      <c r="D101" s="55"/>
      <c r="E101" s="32"/>
    </row>
    <row r="102" spans="1:5" x14ac:dyDescent="0.25">
      <c r="A102" s="51"/>
      <c r="B102" s="56"/>
      <c r="C102" s="57"/>
      <c r="D102" s="55"/>
      <c r="E102" s="32"/>
    </row>
    <row r="103" spans="1:5" x14ac:dyDescent="0.25">
      <c r="A103" s="51"/>
      <c r="B103" s="56"/>
      <c r="C103" s="57"/>
      <c r="D103" s="55"/>
      <c r="E103" s="32"/>
    </row>
    <row r="104" spans="1:5" x14ac:dyDescent="0.25">
      <c r="A104" s="51"/>
      <c r="B104" s="56"/>
      <c r="C104" s="57"/>
      <c r="D104" s="55"/>
      <c r="E104" s="32"/>
    </row>
    <row r="105" spans="1:5" x14ac:dyDescent="0.25">
      <c r="A105" s="51"/>
      <c r="B105" s="56"/>
      <c r="C105" s="57"/>
      <c r="D105" s="55"/>
      <c r="E105" s="32"/>
    </row>
    <row r="106" spans="1:5" x14ac:dyDescent="0.25">
      <c r="A106" s="51"/>
      <c r="B106" s="56"/>
      <c r="C106" s="57"/>
      <c r="D106" s="55"/>
      <c r="E106" s="32"/>
    </row>
    <row r="107" spans="1:5" x14ac:dyDescent="0.25">
      <c r="A107" s="51"/>
      <c r="B107" s="56"/>
      <c r="C107" s="57"/>
      <c r="D107" s="55"/>
      <c r="E107" s="32"/>
    </row>
    <row r="108" spans="1:5" x14ac:dyDescent="0.25">
      <c r="A108" s="51"/>
      <c r="B108" s="56"/>
      <c r="C108" s="57"/>
      <c r="D108" s="55"/>
      <c r="E108" s="32"/>
    </row>
    <row r="109" spans="1:5" x14ac:dyDescent="0.25">
      <c r="A109" s="51"/>
      <c r="B109" s="56"/>
      <c r="C109" s="57"/>
      <c r="D109" s="55"/>
      <c r="E109" s="32"/>
    </row>
    <row r="110" spans="1:5" x14ac:dyDescent="0.25">
      <c r="A110" s="51"/>
      <c r="B110" s="56"/>
      <c r="C110" s="57"/>
      <c r="D110" s="55"/>
      <c r="E110" s="32"/>
    </row>
    <row r="111" spans="1:5" x14ac:dyDescent="0.25">
      <c r="A111" s="51"/>
      <c r="B111" s="56"/>
      <c r="C111" s="57"/>
      <c r="D111" s="55"/>
      <c r="E111" s="32"/>
    </row>
    <row r="112" spans="1:5" x14ac:dyDescent="0.25">
      <c r="A112" s="51"/>
      <c r="B112" s="56"/>
      <c r="C112" s="57"/>
      <c r="D112" s="55"/>
      <c r="E112" s="32"/>
    </row>
    <row r="113" spans="1:5" x14ac:dyDescent="0.25">
      <c r="A113" s="51"/>
      <c r="B113" s="56"/>
      <c r="C113" s="57"/>
      <c r="D113" s="55"/>
      <c r="E113" s="32"/>
    </row>
    <row r="114" spans="1:5" x14ac:dyDescent="0.25">
      <c r="A114" s="51"/>
      <c r="B114" s="56"/>
      <c r="C114" s="57"/>
      <c r="D114" s="55"/>
      <c r="E114" s="32"/>
    </row>
    <row r="115" spans="1:5" x14ac:dyDescent="0.25">
      <c r="A115" s="51"/>
      <c r="B115" s="56"/>
      <c r="C115" s="57"/>
      <c r="D115" s="55"/>
      <c r="E115" s="32"/>
    </row>
    <row r="116" spans="1:5" x14ac:dyDescent="0.25">
      <c r="A116" s="51"/>
      <c r="B116" s="56"/>
      <c r="C116" s="57"/>
      <c r="D116" s="55"/>
      <c r="E116" s="32"/>
    </row>
    <row r="117" spans="1:5" x14ac:dyDescent="0.25">
      <c r="A117" s="51"/>
      <c r="B117" s="56"/>
      <c r="C117" s="57"/>
      <c r="D117" s="55"/>
      <c r="E117" s="32"/>
    </row>
    <row r="118" spans="1:5" x14ac:dyDescent="0.25">
      <c r="A118" s="51"/>
      <c r="B118" s="56"/>
      <c r="C118" s="57"/>
      <c r="D118" s="55"/>
      <c r="E118" s="32"/>
    </row>
    <row r="119" spans="1:5" x14ac:dyDescent="0.25">
      <c r="A119" s="51"/>
      <c r="B119" s="56"/>
      <c r="C119" s="57"/>
      <c r="D119" s="55"/>
      <c r="E119" s="32"/>
    </row>
    <row r="120" spans="1:5" x14ac:dyDescent="0.25">
      <c r="A120" s="51"/>
      <c r="B120" s="56"/>
      <c r="C120" s="57"/>
      <c r="D120" s="55"/>
      <c r="E120" s="32"/>
    </row>
    <row r="121" spans="1:5" x14ac:dyDescent="0.25">
      <c r="A121" s="51"/>
      <c r="B121" s="56"/>
      <c r="C121" s="57"/>
      <c r="D121" s="55"/>
      <c r="E121" s="32"/>
    </row>
    <row r="122" spans="1:5" x14ac:dyDescent="0.25">
      <c r="A122" s="51"/>
      <c r="B122" s="56"/>
      <c r="C122" s="57"/>
      <c r="D122" s="50"/>
      <c r="E122" s="32"/>
    </row>
    <row r="123" spans="1:5" x14ac:dyDescent="0.25">
      <c r="A123" s="51"/>
      <c r="B123" s="56"/>
      <c r="C123" s="57"/>
      <c r="D123" s="55"/>
      <c r="E123" s="32"/>
    </row>
    <row r="124" spans="1:5" x14ac:dyDescent="0.25">
      <c r="A124" s="51"/>
      <c r="B124" s="56"/>
      <c r="C124" s="57"/>
      <c r="D124" s="55"/>
      <c r="E124" s="32"/>
    </row>
    <row r="125" spans="1:5" x14ac:dyDescent="0.25">
      <c r="A125" s="51"/>
      <c r="B125" s="56"/>
      <c r="C125" s="57"/>
      <c r="D125" s="55"/>
      <c r="E125" s="32"/>
    </row>
    <row r="126" spans="1:5" x14ac:dyDescent="0.25">
      <c r="A126" s="51"/>
      <c r="B126" s="56"/>
      <c r="C126" s="57"/>
      <c r="D126" s="55"/>
      <c r="E126" s="32"/>
    </row>
    <row r="127" spans="1:5" x14ac:dyDescent="0.25">
      <c r="A127" s="51"/>
      <c r="B127" s="56"/>
      <c r="C127" s="57"/>
      <c r="D127" s="55"/>
      <c r="E127" s="32"/>
    </row>
    <row r="128" spans="1:5" x14ac:dyDescent="0.25">
      <c r="A128" s="51"/>
      <c r="B128" s="56"/>
      <c r="C128" s="57"/>
      <c r="D128" s="55"/>
      <c r="E128" s="32"/>
    </row>
    <row r="129" spans="1:5" x14ac:dyDescent="0.25">
      <c r="A129" s="51"/>
      <c r="B129" s="56"/>
      <c r="C129" s="57"/>
      <c r="D129" s="55"/>
      <c r="E129" s="32"/>
    </row>
    <row r="130" spans="1:5" x14ac:dyDescent="0.25">
      <c r="A130" s="51"/>
      <c r="B130" s="56"/>
      <c r="C130" s="57"/>
      <c r="D130" s="55"/>
      <c r="E130" s="32"/>
    </row>
    <row r="131" spans="1:5" x14ac:dyDescent="0.25">
      <c r="A131" s="51"/>
      <c r="B131" s="56"/>
      <c r="C131" s="57"/>
      <c r="D131" s="55"/>
      <c r="E131" s="32"/>
    </row>
    <row r="132" spans="1:5" x14ac:dyDescent="0.25">
      <c r="A132" s="51"/>
      <c r="B132" s="56"/>
      <c r="C132" s="57"/>
      <c r="D132" s="55"/>
      <c r="E132" s="32"/>
    </row>
    <row r="133" spans="1:5" x14ac:dyDescent="0.25">
      <c r="A133" s="51"/>
      <c r="B133" s="56"/>
      <c r="C133" s="57"/>
      <c r="D133" s="55"/>
      <c r="E133" s="32"/>
    </row>
    <row r="134" spans="1:5" x14ac:dyDescent="0.25">
      <c r="A134" s="51"/>
      <c r="B134" s="56"/>
      <c r="C134" s="57"/>
      <c r="D134" s="55"/>
      <c r="E134" s="32"/>
    </row>
    <row r="135" spans="1:5" x14ac:dyDescent="0.25">
      <c r="A135" s="51"/>
      <c r="B135" s="56"/>
      <c r="C135" s="57"/>
      <c r="D135" s="55"/>
      <c r="E135" s="32"/>
    </row>
    <row r="136" spans="1:5" x14ac:dyDescent="0.25">
      <c r="A136" s="51"/>
      <c r="B136" s="56"/>
      <c r="C136" s="57"/>
      <c r="D136" s="55"/>
      <c r="E136" s="32"/>
    </row>
    <row r="137" spans="1:5" x14ac:dyDescent="0.25">
      <c r="A137" s="51"/>
      <c r="B137" s="56"/>
      <c r="C137" s="57"/>
      <c r="D137" s="55"/>
      <c r="E137" s="32"/>
    </row>
    <row r="138" spans="1:5" x14ac:dyDescent="0.25">
      <c r="A138" s="51"/>
      <c r="B138" s="56"/>
      <c r="C138" s="57"/>
      <c r="D138" s="55"/>
      <c r="E138" s="32"/>
    </row>
    <row r="139" spans="1:5" x14ac:dyDescent="0.25">
      <c r="A139" s="51"/>
      <c r="B139" s="56"/>
      <c r="C139" s="57"/>
      <c r="D139" s="55"/>
      <c r="E139" s="32"/>
    </row>
    <row r="140" spans="1:5" x14ac:dyDescent="0.25">
      <c r="A140" s="51"/>
      <c r="B140" s="56"/>
      <c r="C140" s="57"/>
      <c r="D140" s="55"/>
      <c r="E140" s="32"/>
    </row>
    <row r="141" spans="1:5" x14ac:dyDescent="0.25">
      <c r="A141" s="51"/>
      <c r="B141" s="56"/>
      <c r="C141" s="57"/>
      <c r="D141" s="55"/>
      <c r="E141" s="32"/>
    </row>
    <row r="142" spans="1:5" x14ac:dyDescent="0.25">
      <c r="A142" s="51"/>
      <c r="B142" s="56"/>
      <c r="C142" s="57"/>
      <c r="D142" s="55"/>
      <c r="E142" s="32"/>
    </row>
    <row r="143" spans="1:5" x14ac:dyDescent="0.25">
      <c r="A143" s="51"/>
      <c r="B143" s="56"/>
      <c r="C143" s="57"/>
      <c r="D143" s="55"/>
      <c r="E143" s="32"/>
    </row>
    <row r="144" spans="1:5" x14ac:dyDescent="0.25">
      <c r="A144" s="51"/>
      <c r="B144" s="56"/>
      <c r="C144" s="57"/>
      <c r="D144" s="55"/>
      <c r="E144" s="32"/>
    </row>
    <row r="145" spans="1:5" x14ac:dyDescent="0.25">
      <c r="A145" s="51"/>
      <c r="B145" s="56"/>
      <c r="C145" s="57"/>
      <c r="D145" s="55"/>
      <c r="E145" s="32"/>
    </row>
    <row r="146" spans="1:5" x14ac:dyDescent="0.25">
      <c r="A146" s="51"/>
      <c r="B146" s="56"/>
      <c r="C146" s="57"/>
      <c r="D146" s="55"/>
      <c r="E146" s="32"/>
    </row>
    <row r="147" spans="1:5" x14ac:dyDescent="0.25">
      <c r="A147" s="51"/>
      <c r="B147" s="56"/>
      <c r="C147" s="57"/>
      <c r="D147" s="55"/>
      <c r="E147" s="32"/>
    </row>
    <row r="148" spans="1:5" x14ac:dyDescent="0.25">
      <c r="A148" s="51"/>
      <c r="B148" s="56"/>
      <c r="C148" s="57"/>
      <c r="D148" s="55"/>
      <c r="E148" s="32"/>
    </row>
    <row r="149" spans="1:5" x14ac:dyDescent="0.25">
      <c r="A149" s="51"/>
      <c r="B149" s="56"/>
      <c r="C149" s="57"/>
      <c r="D149" s="55"/>
      <c r="E149" s="32"/>
    </row>
    <row r="150" spans="1:5" x14ac:dyDescent="0.25">
      <c r="A150" s="51"/>
      <c r="B150" s="56"/>
      <c r="C150" s="57"/>
      <c r="D150" s="55"/>
      <c r="E150" s="32"/>
    </row>
    <row r="151" spans="1:5" x14ac:dyDescent="0.25">
      <c r="A151" s="51"/>
      <c r="B151" s="56"/>
      <c r="C151" s="57"/>
      <c r="D151" s="55"/>
      <c r="E151" s="32"/>
    </row>
    <row r="152" spans="1:5" x14ac:dyDescent="0.25">
      <c r="A152" s="51"/>
      <c r="B152" s="56"/>
      <c r="C152" s="57"/>
      <c r="D152" s="55"/>
      <c r="E152" s="32"/>
    </row>
    <row r="153" spans="1:5" x14ac:dyDescent="0.25">
      <c r="A153" s="51"/>
      <c r="B153" s="56"/>
      <c r="C153" s="57"/>
      <c r="D153" s="55"/>
      <c r="E153" s="32"/>
    </row>
    <row r="154" spans="1:5" x14ac:dyDescent="0.25">
      <c r="A154" s="51"/>
      <c r="B154" s="56"/>
      <c r="C154" s="57"/>
      <c r="D154" s="55"/>
      <c r="E154" s="32"/>
    </row>
    <row r="155" spans="1:5" x14ac:dyDescent="0.25">
      <c r="A155" s="51"/>
      <c r="B155" s="56"/>
      <c r="C155" s="57"/>
      <c r="D155" s="55"/>
      <c r="E155" s="32"/>
    </row>
    <row r="156" spans="1:5" x14ac:dyDescent="0.25">
      <c r="A156" s="51"/>
      <c r="B156" s="56"/>
      <c r="C156" s="57"/>
      <c r="D156" s="55"/>
      <c r="E156" s="32"/>
    </row>
    <row r="157" spans="1:5" x14ac:dyDescent="0.25">
      <c r="A157" s="51"/>
      <c r="B157" s="56"/>
      <c r="C157" s="57"/>
      <c r="D157" s="55"/>
      <c r="E157" s="32"/>
    </row>
    <row r="158" spans="1:5" x14ac:dyDescent="0.25">
      <c r="A158" s="51"/>
      <c r="B158" s="56"/>
      <c r="C158" s="57"/>
      <c r="D158" s="55"/>
      <c r="E158" s="32"/>
    </row>
    <row r="159" spans="1:5" x14ac:dyDescent="0.25">
      <c r="A159" s="51"/>
      <c r="B159" s="56"/>
      <c r="C159" s="57"/>
      <c r="D159" s="55"/>
      <c r="E159" s="32"/>
    </row>
    <row r="160" spans="1:5" x14ac:dyDescent="0.25">
      <c r="A160" s="51"/>
      <c r="B160" s="56"/>
      <c r="C160" s="57"/>
      <c r="D160" s="55"/>
      <c r="E160" s="32"/>
    </row>
    <row r="161" spans="1:5" x14ac:dyDescent="0.25">
      <c r="A161" s="51"/>
      <c r="B161" s="56"/>
      <c r="C161" s="57"/>
      <c r="D161" s="55"/>
      <c r="E161" s="32"/>
    </row>
    <row r="162" spans="1:5" x14ac:dyDescent="0.25">
      <c r="A162" s="51"/>
      <c r="B162" s="56"/>
      <c r="C162" s="57"/>
      <c r="D162" s="55"/>
      <c r="E162" s="32"/>
    </row>
    <row r="163" spans="1:5" x14ac:dyDescent="0.25">
      <c r="A163" s="51"/>
      <c r="B163" s="56"/>
      <c r="C163" s="57"/>
      <c r="D163" s="55"/>
      <c r="E163" s="32"/>
    </row>
    <row r="164" spans="1:5" x14ac:dyDescent="0.25">
      <c r="A164" s="51"/>
      <c r="B164" s="56"/>
      <c r="C164" s="57"/>
      <c r="D164" s="55"/>
      <c r="E164" s="32"/>
    </row>
    <row r="165" spans="1:5" x14ac:dyDescent="0.25">
      <c r="A165" s="51"/>
      <c r="B165" s="56"/>
      <c r="C165" s="57"/>
      <c r="D165" s="55"/>
      <c r="E165" s="32"/>
    </row>
    <row r="166" spans="1:5" x14ac:dyDescent="0.25">
      <c r="A166" s="51"/>
      <c r="B166" s="56"/>
      <c r="C166" s="57"/>
      <c r="D166" s="55"/>
      <c r="E166" s="32"/>
    </row>
    <row r="167" spans="1:5" x14ac:dyDescent="0.25">
      <c r="A167" s="51"/>
      <c r="B167" s="56"/>
      <c r="C167" s="57"/>
      <c r="D167" s="55"/>
      <c r="E167" s="32"/>
    </row>
    <row r="168" spans="1:5" x14ac:dyDescent="0.25">
      <c r="A168" s="51"/>
      <c r="B168" s="56"/>
      <c r="C168" s="57"/>
      <c r="D168" s="55"/>
      <c r="E168" s="32"/>
    </row>
    <row r="169" spans="1:5" x14ac:dyDescent="0.25">
      <c r="A169" s="51"/>
      <c r="B169" s="56"/>
      <c r="C169" s="57"/>
      <c r="D169" s="55"/>
      <c r="E169" s="32"/>
    </row>
    <row r="170" spans="1:5" x14ac:dyDescent="0.25">
      <c r="A170" s="51"/>
      <c r="B170" s="56"/>
      <c r="C170" s="57"/>
      <c r="D170" s="55"/>
      <c r="E170" s="32"/>
    </row>
    <row r="171" spans="1:5" x14ac:dyDescent="0.25">
      <c r="A171" s="51"/>
      <c r="B171" s="56"/>
      <c r="C171" s="57"/>
      <c r="D171" s="55"/>
      <c r="E171" s="32"/>
    </row>
    <row r="172" spans="1:5" x14ac:dyDescent="0.25">
      <c r="A172" s="51"/>
      <c r="B172" s="56"/>
      <c r="C172" s="57"/>
      <c r="D172" s="55"/>
      <c r="E172" s="32"/>
    </row>
    <row r="173" spans="1:5" x14ac:dyDescent="0.25">
      <c r="A173" s="51"/>
      <c r="B173" s="56"/>
      <c r="C173" s="57"/>
      <c r="D173" s="55"/>
      <c r="E173" s="32"/>
    </row>
    <row r="174" spans="1:5" x14ac:dyDescent="0.25">
      <c r="A174" s="51"/>
      <c r="B174" s="56"/>
      <c r="C174" s="57"/>
      <c r="D174" s="55"/>
      <c r="E174" s="32"/>
    </row>
    <row r="175" spans="1:5" x14ac:dyDescent="0.25">
      <c r="A175" s="51"/>
      <c r="B175" s="56"/>
      <c r="C175" s="57"/>
      <c r="D175" s="55"/>
      <c r="E175" s="32"/>
    </row>
    <row r="176" spans="1:5" x14ac:dyDescent="0.25">
      <c r="A176" s="51"/>
      <c r="B176" s="56"/>
      <c r="C176" s="57"/>
      <c r="D176" s="55"/>
      <c r="E176" s="32"/>
    </row>
    <row r="177" spans="1:5" x14ac:dyDescent="0.25">
      <c r="A177" s="51"/>
      <c r="B177" s="56"/>
      <c r="C177" s="57"/>
      <c r="D177" s="55"/>
      <c r="E177" s="32"/>
    </row>
    <row r="178" spans="1:5" x14ac:dyDescent="0.25">
      <c r="A178" s="51"/>
      <c r="B178" s="56"/>
      <c r="C178" s="57"/>
      <c r="D178" s="55"/>
      <c r="E178" s="32"/>
    </row>
    <row r="179" spans="1:5" x14ac:dyDescent="0.25">
      <c r="A179" s="51"/>
      <c r="B179" s="56"/>
      <c r="C179" s="57"/>
      <c r="D179" s="55"/>
      <c r="E179" s="32"/>
    </row>
    <row r="180" spans="1:5" x14ac:dyDescent="0.25">
      <c r="A180" s="51"/>
      <c r="B180" s="56"/>
      <c r="C180" s="57"/>
      <c r="D180" s="55"/>
      <c r="E180" s="32"/>
    </row>
    <row r="181" spans="1:5" x14ac:dyDescent="0.25">
      <c r="A181" s="51"/>
      <c r="B181" s="56"/>
      <c r="C181" s="57"/>
      <c r="D181" s="55"/>
      <c r="E181" s="32"/>
    </row>
    <row r="182" spans="1:5" x14ac:dyDescent="0.25">
      <c r="A182" s="51"/>
      <c r="B182" s="56"/>
      <c r="C182" s="57"/>
      <c r="D182" s="55"/>
      <c r="E182" s="32"/>
    </row>
    <row r="183" spans="1:5" x14ac:dyDescent="0.25">
      <c r="A183" s="51"/>
      <c r="B183" s="56"/>
      <c r="C183" s="57"/>
      <c r="D183" s="55"/>
      <c r="E183" s="32"/>
    </row>
    <row r="184" spans="1:5" x14ac:dyDescent="0.25">
      <c r="A184" s="51"/>
      <c r="B184" s="56"/>
      <c r="C184" s="57"/>
      <c r="D184" s="55"/>
      <c r="E184" s="32"/>
    </row>
    <row r="185" spans="1:5" x14ac:dyDescent="0.25">
      <c r="A185" s="51"/>
      <c r="B185" s="56"/>
      <c r="C185" s="57"/>
      <c r="D185" s="55"/>
      <c r="E185" s="32"/>
    </row>
    <row r="186" spans="1:5" x14ac:dyDescent="0.25">
      <c r="A186" s="51"/>
      <c r="B186" s="56"/>
      <c r="C186" s="57"/>
      <c r="D186" s="55"/>
      <c r="E186" s="32"/>
    </row>
    <row r="187" spans="1:5" x14ac:dyDescent="0.25">
      <c r="A187" s="51"/>
      <c r="B187" s="56"/>
      <c r="C187" s="57"/>
      <c r="D187" s="55"/>
      <c r="E187" s="32"/>
    </row>
    <row r="188" spans="1:5" x14ac:dyDescent="0.25">
      <c r="A188" s="51"/>
      <c r="B188" s="56"/>
      <c r="C188" s="57"/>
      <c r="D188" s="55"/>
      <c r="E188" s="32"/>
    </row>
    <row r="189" spans="1:5" x14ac:dyDescent="0.25">
      <c r="A189" s="51"/>
      <c r="B189" s="56"/>
      <c r="C189" s="57"/>
      <c r="D189" s="55"/>
      <c r="E189" s="32"/>
    </row>
    <row r="190" spans="1:5" x14ac:dyDescent="0.25">
      <c r="A190" s="51"/>
      <c r="B190" s="56"/>
      <c r="C190" s="57"/>
      <c r="D190" s="55"/>
      <c r="E190" s="32"/>
    </row>
    <row r="191" spans="1:5" x14ac:dyDescent="0.25">
      <c r="A191" s="51"/>
      <c r="B191" s="56"/>
      <c r="C191" s="57"/>
      <c r="D191" s="55"/>
      <c r="E191" s="32"/>
    </row>
    <row r="192" spans="1:5" x14ac:dyDescent="0.25">
      <c r="A192" s="51"/>
      <c r="B192" s="56"/>
      <c r="C192" s="57"/>
      <c r="D192" s="55"/>
      <c r="E192" s="32"/>
    </row>
    <row r="193" spans="1:5" x14ac:dyDescent="0.25">
      <c r="A193" s="51"/>
      <c r="B193" s="56"/>
      <c r="C193" s="57"/>
      <c r="D193" s="55"/>
      <c r="E193" s="32"/>
    </row>
    <row r="194" spans="1:5" x14ac:dyDescent="0.25">
      <c r="A194" s="51"/>
      <c r="B194" s="56"/>
      <c r="C194" s="57"/>
      <c r="D194" s="55"/>
      <c r="E194" s="32"/>
    </row>
    <row r="195" spans="1:5" x14ac:dyDescent="0.25">
      <c r="A195" s="51"/>
      <c r="B195" s="56"/>
      <c r="C195" s="57"/>
      <c r="D195" s="55"/>
      <c r="E195" s="32"/>
    </row>
    <row r="196" spans="1:5" x14ac:dyDescent="0.25">
      <c r="A196" s="51"/>
      <c r="B196" s="56"/>
      <c r="C196" s="57"/>
      <c r="D196" s="55"/>
      <c r="E196" s="32"/>
    </row>
    <row r="197" spans="1:5" x14ac:dyDescent="0.25">
      <c r="A197" s="51"/>
      <c r="B197" s="56"/>
      <c r="C197" s="57"/>
      <c r="D197" s="55"/>
      <c r="E197" s="32"/>
    </row>
    <row r="198" spans="1:5" x14ac:dyDescent="0.25">
      <c r="A198" s="51"/>
      <c r="B198" s="56"/>
      <c r="C198" s="57"/>
      <c r="D198" s="55"/>
      <c r="E198" s="32"/>
    </row>
    <row r="199" spans="1:5" x14ac:dyDescent="0.25">
      <c r="A199" s="51"/>
      <c r="B199" s="56"/>
      <c r="C199" s="57"/>
      <c r="D199" s="55"/>
      <c r="E199" s="32"/>
    </row>
    <row r="200" spans="1:5" x14ac:dyDescent="0.25">
      <c r="A200" s="51"/>
      <c r="B200" s="56"/>
      <c r="C200" s="57"/>
      <c r="D200" s="55"/>
      <c r="E200" s="32"/>
    </row>
    <row r="201" spans="1:5" x14ac:dyDescent="0.25">
      <c r="A201" s="51"/>
      <c r="B201" s="56"/>
      <c r="C201" s="57"/>
      <c r="D201" s="55"/>
      <c r="E201" s="32"/>
    </row>
    <row r="202" spans="1:5" x14ac:dyDescent="0.25">
      <c r="A202" s="51"/>
      <c r="B202" s="56"/>
      <c r="C202" s="57"/>
      <c r="D202" s="55"/>
      <c r="E202" s="32"/>
    </row>
    <row r="203" spans="1:5" x14ac:dyDescent="0.25">
      <c r="A203" s="51"/>
      <c r="B203" s="56"/>
      <c r="C203" s="57"/>
      <c r="D203" s="55"/>
      <c r="E203" s="32"/>
    </row>
    <row r="204" spans="1:5" x14ac:dyDescent="0.25">
      <c r="A204" s="51"/>
      <c r="B204" s="56"/>
      <c r="C204" s="57"/>
      <c r="D204" s="55"/>
      <c r="E204" s="32"/>
    </row>
    <row r="205" spans="1:5" x14ac:dyDescent="0.25">
      <c r="A205" s="51"/>
      <c r="B205" s="56"/>
      <c r="C205" s="57"/>
      <c r="D205" s="55"/>
      <c r="E205" s="32"/>
    </row>
    <row r="206" spans="1:5" x14ac:dyDescent="0.25">
      <c r="A206" s="51"/>
      <c r="B206" s="56"/>
      <c r="C206" s="57"/>
      <c r="D206" s="55"/>
      <c r="E206" s="32"/>
    </row>
    <row r="207" spans="1:5" x14ac:dyDescent="0.25">
      <c r="A207" s="51"/>
      <c r="B207" s="56"/>
      <c r="C207" s="57"/>
      <c r="D207" s="55"/>
      <c r="E207" s="32"/>
    </row>
    <row r="208" spans="1:5" x14ac:dyDescent="0.25">
      <c r="A208" s="51"/>
      <c r="B208" s="56"/>
      <c r="C208" s="57"/>
      <c r="D208" s="55"/>
      <c r="E208" s="32"/>
    </row>
    <row r="209" spans="1:5" x14ac:dyDescent="0.25">
      <c r="A209" s="51"/>
      <c r="B209" s="56"/>
      <c r="C209" s="57"/>
      <c r="D209" s="55"/>
      <c r="E209" s="32"/>
    </row>
    <row r="210" spans="1:5" x14ac:dyDescent="0.25">
      <c r="A210" s="51"/>
      <c r="B210" s="56"/>
      <c r="C210" s="57"/>
      <c r="D210" s="52"/>
      <c r="E210" s="20"/>
    </row>
    <row r="211" spans="1:5" x14ac:dyDescent="0.25">
      <c r="A211" s="51"/>
      <c r="B211" s="56"/>
      <c r="C211" s="57"/>
      <c r="D211" s="55"/>
      <c r="E211" s="32"/>
    </row>
    <row r="212" spans="1:5" x14ac:dyDescent="0.25">
      <c r="A212" s="51"/>
      <c r="B212" s="56"/>
      <c r="C212" s="57"/>
      <c r="D212" s="55"/>
      <c r="E212" s="32"/>
    </row>
    <row r="213" spans="1:5" x14ac:dyDescent="0.25">
      <c r="A213" s="51"/>
      <c r="B213" s="56"/>
      <c r="C213" s="57"/>
      <c r="D213" s="55"/>
      <c r="E213" s="32"/>
    </row>
    <row r="214" spans="1:5" x14ac:dyDescent="0.25">
      <c r="A214" s="51"/>
      <c r="B214" s="56"/>
      <c r="C214" s="57"/>
      <c r="D214" s="55"/>
      <c r="E214" s="32"/>
    </row>
    <row r="215" spans="1:5" x14ac:dyDescent="0.25">
      <c r="A215" s="51"/>
      <c r="B215" s="56"/>
      <c r="C215" s="57"/>
      <c r="D215" s="55"/>
      <c r="E215" s="32"/>
    </row>
    <row r="216" spans="1:5" x14ac:dyDescent="0.25">
      <c r="A216" s="51"/>
      <c r="B216" s="56"/>
      <c r="C216" s="57"/>
      <c r="D216" s="55"/>
      <c r="E216" s="32"/>
    </row>
    <row r="217" spans="1:5" x14ac:dyDescent="0.25">
      <c r="A217" s="51"/>
      <c r="B217" s="56"/>
      <c r="C217" s="57"/>
      <c r="D217" s="55"/>
      <c r="E217" s="32"/>
    </row>
    <row r="218" spans="1:5" x14ac:dyDescent="0.25">
      <c r="A218" s="51"/>
      <c r="B218" s="56"/>
      <c r="C218" s="57"/>
      <c r="D218" s="55"/>
      <c r="E218" s="32"/>
    </row>
    <row r="219" spans="1:5" x14ac:dyDescent="0.25">
      <c r="A219" s="51"/>
      <c r="B219" s="56"/>
      <c r="C219" s="57"/>
      <c r="D219" s="55"/>
      <c r="E219" s="32"/>
    </row>
    <row r="220" spans="1:5" x14ac:dyDescent="0.25">
      <c r="A220" s="51"/>
      <c r="B220" s="56"/>
      <c r="C220" s="57"/>
      <c r="D220" s="55"/>
      <c r="E220" s="32"/>
    </row>
    <row r="221" spans="1:5" x14ac:dyDescent="0.25">
      <c r="A221" s="51"/>
      <c r="B221" s="56"/>
      <c r="C221" s="57"/>
      <c r="D221" s="55"/>
      <c r="E221" s="32"/>
    </row>
    <row r="222" spans="1:5" x14ac:dyDescent="0.25">
      <c r="A222" s="51"/>
      <c r="B222" s="56"/>
      <c r="C222" s="57"/>
      <c r="D222" s="55"/>
      <c r="E222" s="32"/>
    </row>
    <row r="223" spans="1:5" x14ac:dyDescent="0.25">
      <c r="A223" s="51"/>
      <c r="B223" s="56"/>
      <c r="C223" s="57"/>
      <c r="D223" s="55"/>
      <c r="E223" s="32"/>
    </row>
    <row r="224" spans="1:5" x14ac:dyDescent="0.25">
      <c r="A224" s="51"/>
      <c r="B224" s="56"/>
      <c r="C224" s="57"/>
      <c r="D224" s="55"/>
      <c r="E224" s="32"/>
    </row>
    <row r="225" spans="1:5" x14ac:dyDescent="0.25">
      <c r="A225" s="51"/>
      <c r="B225" s="56"/>
      <c r="C225" s="57"/>
      <c r="D225" s="55"/>
      <c r="E225" s="32"/>
    </row>
    <row r="226" spans="1:5" x14ac:dyDescent="0.25">
      <c r="A226" s="51"/>
      <c r="B226" s="56"/>
      <c r="C226" s="57"/>
      <c r="D226" s="55"/>
      <c r="E226" s="32"/>
    </row>
    <row r="227" spans="1:5" x14ac:dyDescent="0.25">
      <c r="A227" s="51"/>
      <c r="B227" s="56"/>
      <c r="C227" s="57"/>
      <c r="D227" s="55"/>
      <c r="E227" s="32"/>
    </row>
    <row r="228" spans="1:5" x14ac:dyDescent="0.25">
      <c r="A228" s="51"/>
      <c r="B228" s="56"/>
      <c r="C228" s="57"/>
      <c r="D228" s="55"/>
      <c r="E228" s="32"/>
    </row>
    <row r="229" spans="1:5" x14ac:dyDescent="0.25">
      <c r="A229" s="51"/>
      <c r="B229" s="56"/>
      <c r="C229" s="57"/>
      <c r="D229" s="55"/>
      <c r="E229" s="32"/>
    </row>
    <row r="230" spans="1:5" x14ac:dyDescent="0.25">
      <c r="A230" s="51"/>
      <c r="B230" s="56"/>
      <c r="C230" s="57"/>
      <c r="D230" s="55"/>
      <c r="E230" s="32"/>
    </row>
    <row r="231" spans="1:5" x14ac:dyDescent="0.25">
      <c r="A231" s="51"/>
      <c r="B231" s="56"/>
      <c r="C231" s="57"/>
      <c r="D231" s="55"/>
      <c r="E231" s="32"/>
    </row>
    <row r="232" spans="1:5" x14ac:dyDescent="0.25">
      <c r="A232" s="51"/>
      <c r="B232" s="56"/>
      <c r="C232" s="57"/>
      <c r="D232" s="55"/>
      <c r="E232" s="32"/>
    </row>
    <row r="233" spans="1:5" x14ac:dyDescent="0.25">
      <c r="A233" s="51"/>
      <c r="B233" s="56"/>
      <c r="C233" s="57"/>
      <c r="D233" s="55"/>
      <c r="E233" s="32"/>
    </row>
    <row r="234" spans="1:5" x14ac:dyDescent="0.25">
      <c r="A234" s="51"/>
      <c r="B234" s="56"/>
      <c r="C234" s="57"/>
      <c r="D234" s="55"/>
      <c r="E234" s="32"/>
    </row>
    <row r="235" spans="1:5" x14ac:dyDescent="0.25">
      <c r="A235" s="51"/>
      <c r="B235" s="56"/>
      <c r="C235" s="57"/>
      <c r="D235" s="55"/>
      <c r="E235" s="32"/>
    </row>
    <row r="236" spans="1:5" x14ac:dyDescent="0.25">
      <c r="A236" s="51"/>
      <c r="B236" s="56"/>
      <c r="C236" s="57"/>
      <c r="D236" s="55"/>
      <c r="E236" s="32"/>
    </row>
    <row r="237" spans="1:5" x14ac:dyDescent="0.25">
      <c r="A237" s="51"/>
      <c r="B237" s="56"/>
      <c r="C237" s="57"/>
      <c r="D237" s="55"/>
      <c r="E237" s="32"/>
    </row>
    <row r="238" spans="1:5" x14ac:dyDescent="0.25">
      <c r="A238" s="51"/>
      <c r="B238" s="56"/>
      <c r="C238" s="57"/>
      <c r="D238" s="55"/>
      <c r="E238" s="32"/>
    </row>
    <row r="239" spans="1:5" x14ac:dyDescent="0.25">
      <c r="A239" s="51"/>
      <c r="B239" s="56"/>
      <c r="C239" s="57"/>
      <c r="D239" s="55"/>
      <c r="E239" s="32"/>
    </row>
    <row r="240" spans="1:5" x14ac:dyDescent="0.25">
      <c r="A240" s="51"/>
      <c r="B240" s="56"/>
      <c r="C240" s="57"/>
      <c r="D240" s="55"/>
      <c r="E240" s="32"/>
    </row>
    <row r="241" spans="1:5" x14ac:dyDescent="0.25">
      <c r="A241" s="51"/>
      <c r="B241" s="56"/>
      <c r="C241" s="57"/>
      <c r="D241" s="55"/>
      <c r="E241" s="32"/>
    </row>
    <row r="242" spans="1:5" x14ac:dyDescent="0.25">
      <c r="A242" s="51"/>
      <c r="B242" s="56"/>
      <c r="C242" s="57"/>
      <c r="D242" s="55"/>
      <c r="E242" s="32"/>
    </row>
    <row r="243" spans="1:5" x14ac:dyDescent="0.25">
      <c r="A243" s="51"/>
      <c r="B243" s="56"/>
      <c r="C243" s="57"/>
      <c r="D243" s="55"/>
      <c r="E243" s="32"/>
    </row>
    <row r="244" spans="1:5" x14ac:dyDescent="0.25">
      <c r="A244" s="51"/>
      <c r="B244" s="56"/>
      <c r="C244" s="57"/>
      <c r="D244" s="55"/>
      <c r="E244" s="32"/>
    </row>
    <row r="245" spans="1:5" x14ac:dyDescent="0.25">
      <c r="A245" s="51"/>
      <c r="B245" s="56"/>
      <c r="C245" s="57"/>
      <c r="D245" s="55"/>
      <c r="E245" s="32"/>
    </row>
    <row r="246" spans="1:5" x14ac:dyDescent="0.25">
      <c r="A246" s="51"/>
      <c r="B246" s="56"/>
      <c r="C246" s="57"/>
      <c r="D246" s="55"/>
      <c r="E246" s="32"/>
    </row>
    <row r="247" spans="1:5" x14ac:dyDescent="0.25">
      <c r="A247" s="51"/>
      <c r="B247" s="56"/>
      <c r="C247" s="57"/>
      <c r="D247" s="55"/>
      <c r="E247" s="32"/>
    </row>
    <row r="248" spans="1:5" x14ac:dyDescent="0.25">
      <c r="A248" s="51"/>
      <c r="B248" s="56"/>
      <c r="C248" s="57"/>
      <c r="D248" s="55"/>
      <c r="E248" s="32"/>
    </row>
    <row r="249" spans="1:5" x14ac:dyDescent="0.25">
      <c r="A249" s="51"/>
      <c r="B249" s="56"/>
      <c r="C249" s="57"/>
      <c r="D249" s="55"/>
      <c r="E249" s="32"/>
    </row>
    <row r="250" spans="1:5" x14ac:dyDescent="0.25">
      <c r="A250" s="51"/>
      <c r="B250" s="56"/>
      <c r="C250" s="57"/>
      <c r="D250" s="55"/>
      <c r="E250" s="32"/>
    </row>
    <row r="251" spans="1:5" x14ac:dyDescent="0.25">
      <c r="A251" s="51"/>
      <c r="B251" s="56"/>
      <c r="C251" s="57"/>
      <c r="D251" s="55"/>
      <c r="E251" s="32"/>
    </row>
    <row r="252" spans="1:5" x14ac:dyDescent="0.25">
      <c r="A252" s="51"/>
      <c r="B252" s="56"/>
      <c r="C252" s="57"/>
      <c r="D252" s="55"/>
      <c r="E252" s="32"/>
    </row>
    <row r="253" spans="1:5" x14ac:dyDescent="0.25">
      <c r="A253" s="51"/>
      <c r="B253" s="56"/>
      <c r="C253" s="57"/>
      <c r="D253" s="55"/>
      <c r="E253" s="32"/>
    </row>
    <row r="254" spans="1:5" x14ac:dyDescent="0.25">
      <c r="A254" s="51"/>
      <c r="B254" s="56"/>
      <c r="C254" s="57"/>
      <c r="D254" s="55"/>
      <c r="E254" s="32"/>
    </row>
    <row r="255" spans="1:5" x14ac:dyDescent="0.25">
      <c r="A255" s="51"/>
      <c r="B255" s="56"/>
      <c r="C255" s="57"/>
      <c r="D255" s="55"/>
      <c r="E255" s="32"/>
    </row>
    <row r="256" spans="1:5" x14ac:dyDescent="0.25">
      <c r="A256" s="51"/>
      <c r="B256" s="56"/>
      <c r="C256" s="57"/>
      <c r="D256" s="55"/>
      <c r="E256" s="32"/>
    </row>
    <row r="257" spans="1:5" x14ac:dyDescent="0.25">
      <c r="A257" s="51"/>
      <c r="B257" s="56"/>
      <c r="C257" s="57"/>
      <c r="D257" s="55"/>
      <c r="E257" s="32"/>
    </row>
    <row r="258" spans="1:5" x14ac:dyDescent="0.25">
      <c r="A258" s="51"/>
      <c r="B258" s="56"/>
      <c r="C258" s="57"/>
      <c r="D258" s="55"/>
      <c r="E258" s="32"/>
    </row>
    <row r="259" spans="1:5" x14ac:dyDescent="0.25">
      <c r="A259" s="51"/>
      <c r="B259" s="56"/>
      <c r="C259" s="57"/>
      <c r="D259" s="55"/>
      <c r="E259" s="32"/>
    </row>
    <row r="260" spans="1:5" x14ac:dyDescent="0.25">
      <c r="A260" s="51"/>
      <c r="B260" s="56"/>
      <c r="C260" s="57"/>
      <c r="D260" s="55"/>
      <c r="E260" s="32"/>
    </row>
    <row r="261" spans="1:5" x14ac:dyDescent="0.25">
      <c r="A261" s="51"/>
      <c r="B261" s="56"/>
      <c r="C261" s="57"/>
      <c r="D261" s="55"/>
      <c r="E261" s="32"/>
    </row>
    <row r="262" spans="1:5" x14ac:dyDescent="0.25">
      <c r="A262" s="51"/>
      <c r="B262" s="56"/>
      <c r="C262" s="57"/>
      <c r="D262" s="55"/>
      <c r="E262" s="32"/>
    </row>
    <row r="263" spans="1:5" x14ac:dyDescent="0.25">
      <c r="A263" s="51"/>
      <c r="B263" s="56"/>
      <c r="C263" s="57"/>
      <c r="D263" s="55"/>
      <c r="E263" s="32"/>
    </row>
    <row r="264" spans="1:5" x14ac:dyDescent="0.25">
      <c r="A264" s="51"/>
      <c r="B264" s="56"/>
      <c r="C264" s="57"/>
      <c r="D264" s="55"/>
      <c r="E264" s="32"/>
    </row>
    <row r="265" spans="1:5" x14ac:dyDescent="0.25">
      <c r="A265" s="51"/>
      <c r="B265" s="56"/>
      <c r="C265" s="57"/>
      <c r="D265" s="55"/>
      <c r="E265" s="32"/>
    </row>
    <row r="266" spans="1:5" x14ac:dyDescent="0.25">
      <c r="A266" s="51"/>
      <c r="B266" s="56"/>
      <c r="C266" s="57"/>
      <c r="D266" s="55"/>
      <c r="E266" s="32"/>
    </row>
    <row r="267" spans="1:5" x14ac:dyDescent="0.25">
      <c r="A267" s="51"/>
      <c r="B267" s="56"/>
      <c r="C267" s="57"/>
      <c r="D267" s="55"/>
      <c r="E267" s="32"/>
    </row>
    <row r="268" spans="1:5" x14ac:dyDescent="0.25">
      <c r="A268" s="51"/>
      <c r="B268" s="56"/>
      <c r="C268" s="57"/>
      <c r="D268" s="55"/>
      <c r="E268" s="32"/>
    </row>
    <row r="269" spans="1:5" x14ac:dyDescent="0.25">
      <c r="A269" s="51"/>
      <c r="B269" s="56"/>
      <c r="C269" s="57"/>
      <c r="D269" s="55"/>
      <c r="E269" s="32"/>
    </row>
    <row r="270" spans="1:5" x14ac:dyDescent="0.25">
      <c r="A270" s="51"/>
      <c r="B270" s="56"/>
      <c r="C270" s="57"/>
      <c r="D270" s="55"/>
      <c r="E270" s="32"/>
    </row>
    <row r="271" spans="1:5" x14ac:dyDescent="0.25">
      <c r="A271" s="51"/>
      <c r="B271" s="56"/>
      <c r="C271" s="57"/>
      <c r="D271" s="55"/>
      <c r="E271" s="32"/>
    </row>
    <row r="272" spans="1:5" x14ac:dyDescent="0.25">
      <c r="A272" s="51"/>
      <c r="B272" s="56"/>
      <c r="C272" s="57"/>
      <c r="D272" s="55"/>
      <c r="E272" s="32"/>
    </row>
    <row r="273" spans="1:5" x14ac:dyDescent="0.25">
      <c r="A273" s="51"/>
      <c r="B273" s="56"/>
      <c r="C273" s="57"/>
      <c r="D273" s="55"/>
      <c r="E273" s="32"/>
    </row>
    <row r="274" spans="1:5" x14ac:dyDescent="0.25">
      <c r="A274" s="51"/>
      <c r="B274" s="56"/>
      <c r="C274" s="57"/>
      <c r="D274" s="55"/>
      <c r="E274" s="32"/>
    </row>
    <row r="275" spans="1:5" x14ac:dyDescent="0.25">
      <c r="A275" s="51"/>
      <c r="B275" s="56"/>
      <c r="C275" s="57"/>
      <c r="D275" s="55"/>
      <c r="E275" s="32"/>
    </row>
    <row r="276" spans="1:5" x14ac:dyDescent="0.25">
      <c r="A276" s="51"/>
      <c r="B276" s="56"/>
      <c r="C276" s="57"/>
      <c r="D276" s="55"/>
      <c r="E276" s="32"/>
    </row>
    <row r="277" spans="1:5" x14ac:dyDescent="0.25">
      <c r="A277" s="51"/>
      <c r="B277" s="56"/>
      <c r="C277" s="57"/>
      <c r="D277" s="55"/>
      <c r="E277" s="32"/>
    </row>
    <row r="278" spans="1:5" x14ac:dyDescent="0.25">
      <c r="A278" s="51"/>
      <c r="B278" s="56"/>
      <c r="C278" s="57"/>
      <c r="D278" s="55"/>
      <c r="E278" s="32"/>
    </row>
    <row r="279" spans="1:5" x14ac:dyDescent="0.25">
      <c r="A279" s="51"/>
      <c r="B279" s="56"/>
      <c r="C279" s="57"/>
      <c r="D279" s="55"/>
      <c r="E279" s="32"/>
    </row>
    <row r="280" spans="1:5" x14ac:dyDescent="0.25">
      <c r="A280" s="51"/>
      <c r="B280" s="56"/>
      <c r="C280" s="57"/>
      <c r="D280" s="55"/>
      <c r="E280" s="32"/>
    </row>
    <row r="281" spans="1:5" x14ac:dyDescent="0.25">
      <c r="A281" s="51"/>
      <c r="B281" s="56"/>
      <c r="C281" s="57"/>
      <c r="D281" s="55"/>
      <c r="E281" s="32"/>
    </row>
    <row r="282" spans="1:5" x14ac:dyDescent="0.25">
      <c r="A282" s="51"/>
      <c r="B282" s="56"/>
      <c r="C282" s="57"/>
      <c r="D282" s="55"/>
      <c r="E282" s="32"/>
    </row>
    <row r="283" spans="1:5" x14ac:dyDescent="0.25">
      <c r="A283" s="51"/>
      <c r="B283" s="56"/>
      <c r="C283" s="57"/>
      <c r="D283" s="55"/>
      <c r="E283" s="32"/>
    </row>
    <row r="284" spans="1:5" x14ac:dyDescent="0.25">
      <c r="A284" s="51"/>
      <c r="B284" s="56"/>
      <c r="C284" s="57"/>
      <c r="D284" s="55"/>
      <c r="E284" s="32"/>
    </row>
    <row r="285" spans="1:5" x14ac:dyDescent="0.25">
      <c r="A285" s="51"/>
      <c r="B285" s="56"/>
      <c r="C285" s="57"/>
      <c r="D285" s="55"/>
      <c r="E285" s="32"/>
    </row>
    <row r="286" spans="1:5" x14ac:dyDescent="0.25">
      <c r="A286" s="51"/>
      <c r="B286" s="56"/>
      <c r="C286" s="57"/>
      <c r="D286" s="55"/>
      <c r="E286" s="32"/>
    </row>
    <row r="287" spans="1:5" x14ac:dyDescent="0.25">
      <c r="A287" s="51"/>
      <c r="B287" s="56"/>
      <c r="C287" s="57"/>
      <c r="D287" s="55"/>
      <c r="E287" s="32"/>
    </row>
    <row r="288" spans="1:5" x14ac:dyDescent="0.25">
      <c r="A288" s="51"/>
      <c r="B288" s="56"/>
      <c r="C288" s="57"/>
      <c r="D288" s="55"/>
      <c r="E288" s="32"/>
    </row>
    <row r="289" spans="1:5" x14ac:dyDescent="0.25">
      <c r="A289" s="51"/>
      <c r="B289" s="56"/>
      <c r="C289" s="57"/>
      <c r="D289" s="55"/>
      <c r="E289" s="32"/>
    </row>
    <row r="290" spans="1:5" x14ac:dyDescent="0.25">
      <c r="A290" s="51"/>
      <c r="B290" s="56"/>
      <c r="C290" s="57"/>
      <c r="D290" s="55"/>
      <c r="E290" s="32"/>
    </row>
    <row r="291" spans="1:5" x14ac:dyDescent="0.25">
      <c r="A291" s="51"/>
      <c r="B291" s="56"/>
      <c r="C291" s="57"/>
      <c r="D291" s="55"/>
      <c r="E291" s="32"/>
    </row>
    <row r="292" spans="1:5" x14ac:dyDescent="0.25">
      <c r="A292" s="51"/>
      <c r="B292" s="56"/>
      <c r="C292" s="57"/>
      <c r="D292" s="55"/>
      <c r="E292" s="32"/>
    </row>
    <row r="293" spans="1:5" x14ac:dyDescent="0.25">
      <c r="A293" s="51"/>
      <c r="B293" s="56"/>
      <c r="C293" s="57"/>
      <c r="D293" s="55"/>
      <c r="E293" s="32"/>
    </row>
    <row r="294" spans="1:5" x14ac:dyDescent="0.25">
      <c r="A294" s="51"/>
      <c r="B294" s="56"/>
      <c r="C294" s="57"/>
      <c r="D294" s="55"/>
      <c r="E294" s="32"/>
    </row>
    <row r="295" spans="1:5" x14ac:dyDescent="0.25">
      <c r="A295" s="51"/>
      <c r="B295" s="56"/>
      <c r="C295" s="57"/>
      <c r="D295" s="55"/>
      <c r="E295" s="32"/>
    </row>
    <row r="296" spans="1:5" x14ac:dyDescent="0.25">
      <c r="A296" s="51"/>
      <c r="B296" s="56"/>
      <c r="C296" s="57"/>
      <c r="D296" s="55"/>
      <c r="E296" s="32"/>
    </row>
    <row r="297" spans="1:5" x14ac:dyDescent="0.25">
      <c r="A297" s="51"/>
      <c r="B297" s="56"/>
      <c r="C297" s="57"/>
      <c r="D297" s="55"/>
      <c r="E297" s="32"/>
    </row>
    <row r="298" spans="1:5" x14ac:dyDescent="0.25">
      <c r="A298" s="51"/>
      <c r="B298" s="56"/>
      <c r="C298" s="57"/>
      <c r="D298" s="55"/>
      <c r="E298" s="32"/>
    </row>
    <row r="299" spans="1:5" x14ac:dyDescent="0.25">
      <c r="A299" s="51"/>
      <c r="B299" s="56"/>
      <c r="C299" s="57"/>
      <c r="D299" s="55"/>
      <c r="E299" s="32"/>
    </row>
    <row r="300" spans="1:5" x14ac:dyDescent="0.25">
      <c r="A300" s="51"/>
      <c r="B300" s="56"/>
      <c r="C300" s="57"/>
      <c r="D300" s="55"/>
      <c r="E300" s="32"/>
    </row>
    <row r="301" spans="1:5" x14ac:dyDescent="0.25">
      <c r="A301" s="51"/>
      <c r="B301" s="56"/>
      <c r="C301" s="57"/>
      <c r="D301" s="55"/>
      <c r="E301" s="32"/>
    </row>
    <row r="302" spans="1:5" x14ac:dyDescent="0.25">
      <c r="A302" s="51"/>
      <c r="B302" s="56"/>
      <c r="C302" s="57"/>
      <c r="D302" s="55"/>
      <c r="E302" s="32"/>
    </row>
    <row r="303" spans="1:5" x14ac:dyDescent="0.25">
      <c r="A303" s="51"/>
      <c r="B303" s="56"/>
      <c r="C303" s="57"/>
      <c r="D303" s="55"/>
      <c r="E303" s="32"/>
    </row>
    <row r="304" spans="1:5" x14ac:dyDescent="0.25">
      <c r="A304" s="51"/>
      <c r="B304" s="56"/>
      <c r="C304" s="57"/>
      <c r="D304" s="50"/>
      <c r="E304" s="32"/>
    </row>
    <row r="305" spans="1:5" x14ac:dyDescent="0.25">
      <c r="A305" s="51"/>
      <c r="B305" s="56"/>
      <c r="C305" s="57"/>
      <c r="D305" s="50"/>
      <c r="E305" s="50"/>
    </row>
    <row r="306" spans="1:5" x14ac:dyDescent="0.25">
      <c r="A306" s="51"/>
      <c r="B306" s="56"/>
      <c r="C306" s="57"/>
      <c r="D306" s="50"/>
      <c r="E306" s="50"/>
    </row>
    <row r="307" spans="1:5" x14ac:dyDescent="0.25">
      <c r="A307" s="51"/>
      <c r="B307" s="56"/>
      <c r="C307" s="57"/>
      <c r="D307" s="50"/>
      <c r="E307" s="50"/>
    </row>
    <row r="308" spans="1:5" x14ac:dyDescent="0.25">
      <c r="A308" s="51"/>
      <c r="B308" s="56"/>
      <c r="C308" s="57"/>
      <c r="D308" s="50"/>
      <c r="E308" s="50"/>
    </row>
    <row r="309" spans="1:5" x14ac:dyDescent="0.25">
      <c r="A309" s="51"/>
      <c r="B309" s="56"/>
      <c r="C309" s="57"/>
      <c r="D309" s="50"/>
      <c r="E309" s="50"/>
    </row>
    <row r="310" spans="1:5" x14ac:dyDescent="0.25">
      <c r="A310" s="51"/>
      <c r="B310" s="56"/>
      <c r="C310" s="57"/>
      <c r="D310" s="50"/>
      <c r="E310" s="50"/>
    </row>
    <row r="311" spans="1:5" x14ac:dyDescent="0.25">
      <c r="A311" s="51"/>
      <c r="B311" s="56"/>
      <c r="C311" s="57"/>
      <c r="D311" s="50"/>
      <c r="E311" s="50"/>
    </row>
    <row r="312" spans="1:5" x14ac:dyDescent="0.25">
      <c r="A312" s="51"/>
      <c r="B312" s="56"/>
      <c r="C312" s="57"/>
      <c r="D312" s="50"/>
      <c r="E312" s="50"/>
    </row>
    <row r="313" spans="1:5" x14ac:dyDescent="0.25">
      <c r="A313" s="51"/>
      <c r="B313" s="56"/>
      <c r="C313" s="57"/>
      <c r="D313" s="50"/>
      <c r="E313" s="50"/>
    </row>
  </sheetData>
  <mergeCells count="10">
    <mergeCell ref="E4:F4"/>
    <mergeCell ref="E5:F6"/>
    <mergeCell ref="B8:B9"/>
    <mergeCell ref="C8:C9"/>
    <mergeCell ref="A1:B2"/>
    <mergeCell ref="A3:B3"/>
    <mergeCell ref="A4:B4"/>
    <mergeCell ref="E7:F7"/>
    <mergeCell ref="A5:B5"/>
    <mergeCell ref="A6:B6"/>
  </mergeCells>
  <dataValidations count="2">
    <dataValidation type="list" allowBlank="1" showInputMessage="1" showErrorMessage="1" sqref="B8:B9">
      <formula1>#REF!</formula1>
    </dataValidation>
    <dataValidation type="list" allowBlank="1" showInputMessage="1" showErrorMessage="1" sqref="E5:F6">
      <formula1>"Y,Z"</formula1>
    </dataValidation>
  </dataValidations>
  <pageMargins left="0.19685039370078741" right="0.19685039370078741" top="0" bottom="0" header="0.31496062992125984" footer="0.31496062992125984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iltre">
                <anchor moveWithCells="1" sizeWithCells="1">
                  <from>
                    <xdr:col>7</xdr:col>
                    <xdr:colOff>171450</xdr:colOff>
                    <xdr:row>0</xdr:row>
                    <xdr:rowOff>104775</xdr:rowOff>
                  </from>
                  <to>
                    <xdr:col>9</xdr:col>
                    <xdr:colOff>676275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AZ">
                <anchor moveWithCells="1" sizeWithCells="1">
                  <from>
                    <xdr:col>7</xdr:col>
                    <xdr:colOff>190500</xdr:colOff>
                    <xdr:row>2</xdr:row>
                    <xdr:rowOff>152400</xdr:rowOff>
                  </from>
                  <to>
                    <xdr:col>9</xdr:col>
                    <xdr:colOff>695325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F1</xm:sqref>
        </x14:dataValidation>
        <x14:dataValidation type="list" allowBlank="1" showInputMessage="1" showErrorMessage="1">
          <x14:formula1>
            <xm:f>#REF!</xm:f>
          </x14:formula1>
          <xm:sqref>C8:C9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U976"/>
  <sheetViews>
    <sheetView topLeftCell="A14" zoomScale="80" zoomScaleNormal="80" zoomScaleSheetLayoutView="87" workbookViewId="0">
      <selection activeCell="K2" sqref="K2"/>
    </sheetView>
  </sheetViews>
  <sheetFormatPr baseColWidth="10" defaultRowHeight="15" x14ac:dyDescent="0.25"/>
  <cols>
    <col min="1" max="1" width="4.42578125" style="5" bestFit="1" customWidth="1"/>
    <col min="2" max="2" width="67.140625" style="6" customWidth="1"/>
    <col min="3" max="3" width="14.5703125" bestFit="1" customWidth="1"/>
    <col min="4" max="4" width="11.28515625" style="4" bestFit="1" customWidth="1"/>
    <col min="5" max="7" width="10.7109375" style="4" hidden="1" customWidth="1"/>
    <col min="8" max="8" width="13.85546875" style="4" bestFit="1" customWidth="1"/>
    <col min="9" max="9" width="5.85546875" style="4" customWidth="1"/>
    <col min="10" max="10" width="20.7109375" style="4" bestFit="1" customWidth="1"/>
    <col min="11" max="11" width="17" style="4" bestFit="1" customWidth="1"/>
    <col min="12" max="12" width="12.5703125" style="4" bestFit="1" customWidth="1"/>
    <col min="13" max="14" width="11.42578125" style="4"/>
    <col min="15" max="25" width="10.7109375" style="4" customWidth="1"/>
    <col min="26" max="16384" width="11.42578125" style="4"/>
  </cols>
  <sheetData>
    <row r="1" spans="1:18" ht="26.25" customHeight="1" x14ac:dyDescent="0.25">
      <c r="A1" s="91" t="s">
        <v>0</v>
      </c>
      <c r="B1" s="54" t="s">
        <v>10</v>
      </c>
      <c r="C1" s="92" t="s">
        <v>15</v>
      </c>
      <c r="D1" s="53" t="s">
        <v>11</v>
      </c>
      <c r="E1" s="53" t="s">
        <v>13</v>
      </c>
      <c r="F1" s="53" t="s">
        <v>12</v>
      </c>
      <c r="G1" s="53" t="s">
        <v>14</v>
      </c>
      <c r="H1" s="53" t="s">
        <v>99</v>
      </c>
      <c r="J1" s="8" t="s">
        <v>100</v>
      </c>
      <c r="K1" s="10">
        <f>SUM(D2:D163)</f>
        <v>7160</v>
      </c>
    </row>
    <row r="2" spans="1:18" ht="15.75" x14ac:dyDescent="0.25">
      <c r="A2" s="88">
        <v>1</v>
      </c>
      <c r="B2" s="93" t="s">
        <v>144</v>
      </c>
      <c r="C2" s="90">
        <v>65</v>
      </c>
      <c r="D2" s="90">
        <v>5</v>
      </c>
      <c r="E2" s="11" t="s">
        <v>104</v>
      </c>
      <c r="F2" s="11">
        <f>IF(ISERROR(VLOOKUP(B2,#REF!,4,FALSE)),0,VLOOKUP(B2,#REF!,2,FALSE))</f>
        <v>0</v>
      </c>
      <c r="G2" s="11" t="e">
        <f t="shared" ref="G2:G33" si="0">E2-F2</f>
        <v>#VALUE!</v>
      </c>
      <c r="H2" s="12">
        <f>D2*C2</f>
        <v>325</v>
      </c>
      <c r="J2" s="8" t="s">
        <v>101</v>
      </c>
      <c r="K2" s="10">
        <f>SUM(H2:H163)</f>
        <v>23221944.399999999</v>
      </c>
      <c r="R2" s="4" t="str">
        <f t="array" ref="R2">IF(ISERROR(SMALL(IF(($D$2:$D$186&lt;&gt;0)*($A$2:$A$186&lt;&gt;""),$A$2:$A$186),ROW()-1)),"",INDEX($B$2:$B$186,MATCH(SMALL(IF(($D$2:$D$186&lt;&gt;0)*($A$2:$A$186&lt;&gt;""),$A$2:$A$186),ROW()-1),$A$2:$A$186,0)))</f>
        <v>CABLE ALIMENTATION LUX SECTEUR</v>
      </c>
    </row>
    <row r="3" spans="1:18" x14ac:dyDescent="0.25">
      <c r="A3" s="88">
        <f t="shared" ref="A3:A66" si="1">A2+1</f>
        <v>2</v>
      </c>
      <c r="B3" s="93" t="s">
        <v>113</v>
      </c>
      <c r="C3" s="90">
        <v>130</v>
      </c>
      <c r="D3" s="90">
        <v>4</v>
      </c>
      <c r="E3" s="13">
        <v>6500</v>
      </c>
      <c r="F3" s="11">
        <f>IF(ISERROR(VLOOKUP(B3,#REF!,4,FALSE)),0,VLOOKUP(B3,#REF!,2,FALSE))</f>
        <v>0</v>
      </c>
      <c r="G3" s="11">
        <f t="shared" si="0"/>
        <v>6500</v>
      </c>
      <c r="H3" s="12">
        <f t="shared" ref="H3:H66" si="2">D3*C3</f>
        <v>520</v>
      </c>
      <c r="K3" s="7"/>
      <c r="R3" s="4" t="str">
        <f t="array" ref="R3">IF(ISERROR(SMALL(IF(($D$2:$D$186&lt;&gt;0)*($A$2:$A$186&lt;&gt;""),$A$2:$A$186),ROW()-1)),"",INDEX($B$2:$B$186,MATCH(SMALL(IF(($D$2:$D$186&lt;&gt;0)*($A$2:$A$186&lt;&gt;""),$A$2:$A$186),ROW()-1),$A$2:$A$186,0)))</f>
        <v>CABLE AUDIO 2RCA LUX</v>
      </c>
    </row>
    <row r="4" spans="1:18" x14ac:dyDescent="0.25">
      <c r="A4" s="88">
        <f t="shared" si="1"/>
        <v>3</v>
      </c>
      <c r="B4" s="93" t="s">
        <v>4</v>
      </c>
      <c r="C4" s="90">
        <v>90</v>
      </c>
      <c r="D4" s="90">
        <v>6</v>
      </c>
      <c r="E4" s="13">
        <v>20000</v>
      </c>
      <c r="F4" s="11">
        <f>IF(ISERROR(VLOOKUP(B4,#REF!,4,FALSE)),0,VLOOKUP(B4,#REF!,2,FALSE))</f>
        <v>0</v>
      </c>
      <c r="G4" s="11">
        <f t="shared" si="0"/>
        <v>20000</v>
      </c>
      <c r="H4" s="12">
        <f t="shared" si="2"/>
        <v>540</v>
      </c>
      <c r="K4" s="7"/>
      <c r="R4" s="4" t="str">
        <f t="array" ref="R4">IF(ISERROR(SMALL(IF(($D$2:$D$186&lt;&gt;0)*($A$2:$A$186&lt;&gt;""),$A$2:$A$186),ROW()-1)),"",INDEX($B$2:$B$186,MATCH(SMALL(IF(($D$2:$D$186&lt;&gt;0)*($A$2:$A$186&lt;&gt;""),$A$2:$A$186),ROW()-1),$A$2:$A$186,0)))</f>
        <v>CABLE DB9 F/F</v>
      </c>
    </row>
    <row r="5" spans="1:18" x14ac:dyDescent="0.25">
      <c r="A5" s="88">
        <f t="shared" si="1"/>
        <v>4</v>
      </c>
      <c r="B5" s="93" t="s">
        <v>5</v>
      </c>
      <c r="C5" s="90">
        <v>190</v>
      </c>
      <c r="D5" s="90">
        <v>9</v>
      </c>
      <c r="E5" s="11">
        <v>900</v>
      </c>
      <c r="F5" s="11">
        <f>IF(ISERROR(VLOOKUP(B5,#REF!,4,FALSE)),0,VLOOKUP(B5,#REF!,2,FALSE))</f>
        <v>0</v>
      </c>
      <c r="G5" s="11">
        <f t="shared" si="0"/>
        <v>900</v>
      </c>
      <c r="H5" s="12">
        <f t="shared" si="2"/>
        <v>1710</v>
      </c>
      <c r="K5" s="7"/>
      <c r="L5" s="9"/>
      <c r="R5" s="4" t="str">
        <f t="array" ref="R5">IF(ISERROR(SMALL(IF(($D$2:$D$186&lt;&gt;0)*($A$2:$A$186&lt;&gt;""),$A$2:$A$186),ROW()-1)),"",INDEX($B$2:$B$186,MATCH(SMALL(IF(($D$2:$D$186&lt;&gt;0)*($A$2:$A$186&lt;&gt;""),$A$2:$A$186),ROW()-1),$A$2:$A$186,0)))</f>
        <v>CABLE DVI HDMI 1.5M</v>
      </c>
    </row>
    <row r="6" spans="1:18" x14ac:dyDescent="0.25">
      <c r="A6" s="88">
        <f t="shared" si="1"/>
        <v>5</v>
      </c>
      <c r="B6" s="93" t="s">
        <v>145</v>
      </c>
      <c r="C6" s="90">
        <v>390</v>
      </c>
      <c r="D6" s="90">
        <v>2</v>
      </c>
      <c r="E6" s="11" t="s">
        <v>104</v>
      </c>
      <c r="F6" s="11">
        <f>IF(ISERROR(VLOOKUP(B6,#REF!,4,FALSE)),0,VLOOKUP(B6,#REF!,2,FALSE))</f>
        <v>0</v>
      </c>
      <c r="G6" s="11" t="e">
        <f t="shared" si="0"/>
        <v>#VALUE!</v>
      </c>
      <c r="H6" s="12">
        <f t="shared" si="2"/>
        <v>780</v>
      </c>
      <c r="K6" s="7"/>
      <c r="R6" s="4" t="str">
        <f t="array" ref="R6">IF(ISERROR(SMALL(IF(($D$2:$D$186&lt;&gt;0)*($A$2:$A$186&lt;&gt;""),$A$2:$A$186),ROW()-1)),"",INDEX($B$2:$B$186,MATCH(SMALL(IF(($D$2:$D$186&lt;&gt;0)*($A$2:$A$186&lt;&gt;""),$A$2:$A$186),ROW()-1),$A$2:$A$186,0)))</f>
        <v>CABLE HDMI 1.5M FLAT  RELAX RHD18</v>
      </c>
    </row>
    <row r="7" spans="1:18" x14ac:dyDescent="0.25">
      <c r="A7" s="88">
        <f t="shared" si="1"/>
        <v>6</v>
      </c>
      <c r="B7" s="93" t="s">
        <v>9</v>
      </c>
      <c r="C7" s="90">
        <v>380</v>
      </c>
      <c r="D7" s="90">
        <v>3</v>
      </c>
      <c r="E7" s="11" t="s">
        <v>104</v>
      </c>
      <c r="F7" s="11">
        <f>IF(ISERROR(VLOOKUP(B7,#REF!,4,FALSE)),0,VLOOKUP(B7,#REF!,2,FALSE))</f>
        <v>0</v>
      </c>
      <c r="G7" s="11" t="e">
        <f t="shared" si="0"/>
        <v>#VALUE!</v>
      </c>
      <c r="H7" s="12">
        <f t="shared" si="2"/>
        <v>1140</v>
      </c>
      <c r="K7" s="7"/>
      <c r="R7" s="4" t="str">
        <f t="array" ref="R7">IF(ISERROR(SMALL(IF(($D$2:$D$186&lt;&gt;0)*($A$2:$A$186&lt;&gt;""),$A$2:$A$186),ROW()-1)),"",INDEX($B$2:$B$186,MATCH(SMALL(IF(($D$2:$D$186&lt;&gt;0)*($A$2:$A$186&lt;&gt;""),$A$2:$A$186),ROW()-1),$A$2:$A$186,0)))</f>
        <v>CABLE HDMI 3M LUX</v>
      </c>
    </row>
    <row r="8" spans="1:18" x14ac:dyDescent="0.25">
      <c r="A8" s="88">
        <f t="shared" si="1"/>
        <v>7</v>
      </c>
      <c r="B8" s="93" t="s">
        <v>146</v>
      </c>
      <c r="C8" s="90">
        <v>280</v>
      </c>
      <c r="D8" s="90">
        <v>4</v>
      </c>
      <c r="E8" s="11" t="s">
        <v>104</v>
      </c>
      <c r="F8" s="11">
        <f>IF(ISERROR(VLOOKUP(B8,#REF!,4,FALSE)),0,VLOOKUP(B8,#REF!,2,FALSE))</f>
        <v>0</v>
      </c>
      <c r="G8" s="11" t="e">
        <f t="shared" si="0"/>
        <v>#VALUE!</v>
      </c>
      <c r="H8" s="12">
        <f t="shared" si="2"/>
        <v>1120</v>
      </c>
      <c r="K8" s="7"/>
      <c r="R8" s="4" t="str">
        <f t="array" ref="R8">IF(ISERROR(SMALL(IF(($D$2:$D$186&lt;&gt;0)*($A$2:$A$186&lt;&gt;""),$A$2:$A$186),ROW()-1)),"",INDEX($B$2:$B$186,MATCH(SMALL(IF(($D$2:$D$186&lt;&gt;0)*($A$2:$A$186&lt;&gt;""),$A$2:$A$186),ROW()-1),$A$2:$A$186,0)))</f>
        <v>CABLE HDMI FLAT 1.5M 1.4V</v>
      </c>
    </row>
    <row r="9" spans="1:18" x14ac:dyDescent="0.25">
      <c r="A9" s="88">
        <f t="shared" si="1"/>
        <v>8</v>
      </c>
      <c r="B9" s="93" t="s">
        <v>147</v>
      </c>
      <c r="C9" s="90">
        <v>210</v>
      </c>
      <c r="D9" s="90">
        <v>8</v>
      </c>
      <c r="E9" s="11" t="s">
        <v>104</v>
      </c>
      <c r="F9" s="11">
        <f>IF(ISERROR(VLOOKUP(B9,#REF!,4,FALSE)),0,VLOOKUP(B9,#REF!,2,FALSE))</f>
        <v>0</v>
      </c>
      <c r="G9" s="11" t="e">
        <f t="shared" si="0"/>
        <v>#VALUE!</v>
      </c>
      <c r="H9" s="12">
        <f t="shared" si="2"/>
        <v>1680</v>
      </c>
      <c r="K9" s="7"/>
      <c r="R9" s="4" t="str">
        <f t="array" ref="R9">IF(ISERROR(SMALL(IF(($D$2:$D$186&lt;&gt;0)*($A$2:$A$186&lt;&gt;""),$A$2:$A$186),ROW()-1)),"",INDEX($B$2:$B$186,MATCH(SMALL(IF(($D$2:$D$186&lt;&gt;0)*($A$2:$A$186&lt;&gt;""),$A$2:$A$186),ROW()-1),$A$2:$A$186,0)))</f>
        <v>CABLE HDMI TO VGA 1.5M</v>
      </c>
    </row>
    <row r="10" spans="1:18" x14ac:dyDescent="0.25">
      <c r="A10" s="88">
        <f t="shared" si="1"/>
        <v>9</v>
      </c>
      <c r="B10" s="93" t="s">
        <v>3</v>
      </c>
      <c r="C10" s="90">
        <v>65</v>
      </c>
      <c r="D10" s="90">
        <v>10</v>
      </c>
      <c r="E10" s="13">
        <v>1750</v>
      </c>
      <c r="F10" s="11">
        <f>IF(ISERROR(VLOOKUP(B10,#REF!,4,FALSE)),0,VLOOKUP(B10,#REF!,2,FALSE))</f>
        <v>0</v>
      </c>
      <c r="G10" s="11">
        <f t="shared" si="0"/>
        <v>1750</v>
      </c>
      <c r="H10" s="12">
        <f t="shared" si="2"/>
        <v>650</v>
      </c>
      <c r="R10" s="4" t="str">
        <f t="array" ref="R10">IF(ISERROR(SMALL(IF(($D$2:$D$186&lt;&gt;0)*($A$2:$A$186&lt;&gt;""),$A$2:$A$186),ROW()-1)),"",INDEX($B$2:$B$186,MATCH(SMALL(IF(($D$2:$D$186&lt;&gt;0)*($A$2:$A$186&lt;&gt;""),$A$2:$A$186),ROW()-1),$A$2:$A$186,0)))</f>
        <v>CABLE ONDILEURE LUX</v>
      </c>
    </row>
    <row r="11" spans="1:18" x14ac:dyDescent="0.25">
      <c r="A11" s="88">
        <f t="shared" si="1"/>
        <v>10</v>
      </c>
      <c r="B11" s="93" t="s">
        <v>114</v>
      </c>
      <c r="C11" s="90">
        <v>80</v>
      </c>
      <c r="D11" s="90">
        <v>25</v>
      </c>
      <c r="E11" s="11" t="s">
        <v>104</v>
      </c>
      <c r="F11" s="11">
        <f>IF(ISERROR(VLOOKUP(B11,#REF!,4,FALSE)),0,VLOOKUP(B11,#REF!,2,FALSE))</f>
        <v>0</v>
      </c>
      <c r="G11" s="11" t="e">
        <f t="shared" si="0"/>
        <v>#VALUE!</v>
      </c>
      <c r="H11" s="12">
        <f t="shared" si="2"/>
        <v>2000</v>
      </c>
      <c r="R11" s="4" t="str">
        <f t="array" ref="R11">IF(ISERROR(SMALL(IF(($D$2:$D$186&lt;&gt;0)*($A$2:$A$186&lt;&gt;""),$A$2:$A$186),ROW()-1)),"",INDEX($B$2:$B$186,MATCH(SMALL(IF(($D$2:$D$186&lt;&gt;0)*($A$2:$A$186&lt;&gt;""),$A$2:$A$186),ROW()-1),$A$2:$A$186,0)))</f>
        <v>CABLE RES 1.5M CAT6</v>
      </c>
    </row>
    <row r="12" spans="1:18" x14ac:dyDescent="0.25">
      <c r="A12" s="88">
        <f t="shared" si="1"/>
        <v>11</v>
      </c>
      <c r="B12" s="93" t="s">
        <v>115</v>
      </c>
      <c r="C12" s="90">
        <v>1750</v>
      </c>
      <c r="D12" s="90">
        <v>36</v>
      </c>
      <c r="E12" s="13">
        <v>1600</v>
      </c>
      <c r="F12" s="11">
        <f>IF(ISERROR(VLOOKUP(B12,#REF!,4,FALSE)),0,VLOOKUP(B12,#REF!,2,FALSE))</f>
        <v>0</v>
      </c>
      <c r="G12" s="11">
        <f t="shared" si="0"/>
        <v>1600</v>
      </c>
      <c r="H12" s="12">
        <f t="shared" si="2"/>
        <v>63000</v>
      </c>
      <c r="R12" s="4" t="str">
        <f t="array" ref="R12">IF(ISERROR(SMALL(IF(($D$2:$D$186&lt;&gt;0)*($A$2:$A$186&lt;&gt;""),$A$2:$A$186),ROW()-1)),"",INDEX($B$2:$B$186,MATCH(SMALL(IF(($D$2:$D$186&lt;&gt;0)*($A$2:$A$186&lt;&gt;""),$A$2:$A$186),ROW()-1),$A$2:$A$186,0)))</f>
        <v>CABLE RES 100M CAT6 HAVIT</v>
      </c>
    </row>
    <row r="13" spans="1:18" x14ac:dyDescent="0.25">
      <c r="A13" s="88">
        <f t="shared" si="1"/>
        <v>12</v>
      </c>
      <c r="B13" s="93" t="s">
        <v>6</v>
      </c>
      <c r="C13" s="90">
        <v>390</v>
      </c>
      <c r="D13" s="90">
        <v>14</v>
      </c>
      <c r="E13" s="11" t="s">
        <v>104</v>
      </c>
      <c r="F13" s="11">
        <f>IF(ISERROR(VLOOKUP(B13,#REF!,4,FALSE)),0,VLOOKUP(B13,#REF!,2,FALSE))</f>
        <v>0</v>
      </c>
      <c r="G13" s="11" t="e">
        <f t="shared" si="0"/>
        <v>#VALUE!</v>
      </c>
      <c r="H13" s="12">
        <f t="shared" si="2"/>
        <v>5460</v>
      </c>
      <c r="R13" s="4" t="str">
        <f t="array" ref="R13">IF(ISERROR(SMALL(IF(($D$2:$D$186&lt;&gt;0)*($A$2:$A$186&lt;&gt;""),$A$2:$A$186),ROW()-1)),"",INDEX($B$2:$B$186,MATCH(SMALL(IF(($D$2:$D$186&lt;&gt;0)*($A$2:$A$186&lt;&gt;""),$A$2:$A$186),ROW()-1),$A$2:$A$186,0)))</f>
        <v>CABLE RES 20M CAT6</v>
      </c>
    </row>
    <row r="14" spans="1:18" x14ac:dyDescent="0.25">
      <c r="A14" s="88">
        <f t="shared" si="1"/>
        <v>13</v>
      </c>
      <c r="B14" s="93" t="s">
        <v>7</v>
      </c>
      <c r="C14" s="90">
        <v>480</v>
      </c>
      <c r="D14" s="90">
        <v>17</v>
      </c>
      <c r="E14" s="11" t="s">
        <v>104</v>
      </c>
      <c r="F14" s="11">
        <f>IF(ISERROR(VLOOKUP(B14,#REF!,4,FALSE)),0,VLOOKUP(B14,#REF!,2,FALSE))</f>
        <v>0</v>
      </c>
      <c r="G14" s="11" t="e">
        <f t="shared" si="0"/>
        <v>#VALUE!</v>
      </c>
      <c r="H14" s="12">
        <f t="shared" si="2"/>
        <v>8160</v>
      </c>
      <c r="R14" s="4" t="str">
        <f t="array" ref="R14">IF(ISERROR(SMALL(IF(($D$2:$D$186&lt;&gt;0)*($A$2:$A$186&lt;&gt;""),$A$2:$A$186),ROW()-1)),"",INDEX($B$2:$B$186,MATCH(SMALL(IF(($D$2:$D$186&lt;&gt;0)*($A$2:$A$186&lt;&gt;""),$A$2:$A$186),ROW()-1),$A$2:$A$186,0)))</f>
        <v>CABLE RES 25M CAT6</v>
      </c>
    </row>
    <row r="15" spans="1:18" x14ac:dyDescent="0.25">
      <c r="A15" s="88">
        <f t="shared" si="1"/>
        <v>14</v>
      </c>
      <c r="B15" s="93" t="s">
        <v>8</v>
      </c>
      <c r="C15" s="90">
        <v>540</v>
      </c>
      <c r="D15" s="90">
        <v>28</v>
      </c>
      <c r="E15" s="11" t="s">
        <v>104</v>
      </c>
      <c r="F15" s="11">
        <f>IF(ISERROR(VLOOKUP(B15,#REF!,4,FALSE)),0,VLOOKUP(B15,#REF!,2,FALSE))</f>
        <v>0</v>
      </c>
      <c r="G15" s="11" t="e">
        <f t="shared" si="0"/>
        <v>#VALUE!</v>
      </c>
      <c r="H15" s="12">
        <f t="shared" si="2"/>
        <v>15120</v>
      </c>
      <c r="R15" s="4" t="str">
        <f t="array" ref="R15">IF(ISERROR(SMALL(IF(($D$2:$D$186&lt;&gt;0)*($A$2:$A$186&lt;&gt;""),$A$2:$A$186),ROW()-1)),"",INDEX($B$2:$B$186,MATCH(SMALL(IF(($D$2:$D$186&lt;&gt;0)*($A$2:$A$186&lt;&gt;""),$A$2:$A$186),ROW()-1),$A$2:$A$186,0)))</f>
        <v>CABLE RES 30M CAT6</v>
      </c>
    </row>
    <row r="16" spans="1:18" x14ac:dyDescent="0.25">
      <c r="A16" s="88">
        <f t="shared" si="1"/>
        <v>15</v>
      </c>
      <c r="B16" s="93" t="s">
        <v>19</v>
      </c>
      <c r="C16" s="90">
        <v>750</v>
      </c>
      <c r="D16" s="90">
        <v>39</v>
      </c>
      <c r="E16" s="11" t="s">
        <v>104</v>
      </c>
      <c r="F16" s="11">
        <f>IF(ISERROR(VLOOKUP(B16,#REF!,4,FALSE)),0,VLOOKUP(B16,#REF!,2,FALSE))</f>
        <v>0</v>
      </c>
      <c r="G16" s="11" t="e">
        <f t="shared" si="0"/>
        <v>#VALUE!</v>
      </c>
      <c r="H16" s="12">
        <f t="shared" si="2"/>
        <v>29250</v>
      </c>
      <c r="R16" s="4" t="str">
        <f t="array" ref="R16">IF(ISERROR(SMALL(IF(($D$2:$D$186&lt;&gt;0)*($A$2:$A$186&lt;&gt;""),$A$2:$A$186),ROW()-1)),"",INDEX($B$2:$B$186,MATCH(SMALL(IF(($D$2:$D$186&lt;&gt;0)*($A$2:$A$186&lt;&gt;""),$A$2:$A$186),ROW()-1),$A$2:$A$186,0)))</f>
        <v>CABLE RES 40M CAT6</v>
      </c>
    </row>
    <row r="17" spans="1:18" x14ac:dyDescent="0.25">
      <c r="A17" s="88">
        <f t="shared" si="1"/>
        <v>16</v>
      </c>
      <c r="B17" s="93" t="s">
        <v>20</v>
      </c>
      <c r="C17" s="90">
        <v>160</v>
      </c>
      <c r="D17" s="90">
        <v>93</v>
      </c>
      <c r="E17" s="11" t="s">
        <v>104</v>
      </c>
      <c r="F17" s="11">
        <f>IF(ISERROR(VLOOKUP(B17,#REF!,4,FALSE)),0,VLOOKUP(B17,#REF!,2,FALSE))</f>
        <v>0</v>
      </c>
      <c r="G17" s="11" t="e">
        <f t="shared" si="0"/>
        <v>#VALUE!</v>
      </c>
      <c r="H17" s="12">
        <f t="shared" si="2"/>
        <v>14880</v>
      </c>
      <c r="R17" s="4" t="str">
        <f t="array" ref="R17">IF(ISERROR(SMALL(IF(($D$2:$D$186&lt;&gt;0)*($A$2:$A$186&lt;&gt;""),$A$2:$A$186),ROW()-1)),"",INDEX($B$2:$B$186,MATCH(SMALL(IF(($D$2:$D$186&lt;&gt;0)*($A$2:$A$186&lt;&gt;""),$A$2:$A$186),ROW()-1),$A$2:$A$186,0)))</f>
        <v>CABLE RES 5M CAT6</v>
      </c>
    </row>
    <row r="18" spans="1:18" x14ac:dyDescent="0.25">
      <c r="A18" s="88">
        <f t="shared" si="1"/>
        <v>17</v>
      </c>
      <c r="B18" s="93" t="s">
        <v>21</v>
      </c>
      <c r="C18" s="90">
        <v>3000</v>
      </c>
      <c r="D18" s="90">
        <v>82</v>
      </c>
      <c r="E18" s="13">
        <v>1000</v>
      </c>
      <c r="F18" s="11">
        <f>IF(ISERROR(VLOOKUP(B18,#REF!,4,FALSE)),0,VLOOKUP(B18,#REF!,2,FALSE))</f>
        <v>0</v>
      </c>
      <c r="G18" s="11">
        <f t="shared" si="0"/>
        <v>1000</v>
      </c>
      <c r="H18" s="12">
        <f t="shared" si="2"/>
        <v>246000</v>
      </c>
      <c r="R18" s="4" t="str">
        <f t="array" ref="R18">IF(ISERROR(SMALL(IF(($D$2:$D$186&lt;&gt;0)*($A$2:$A$186&lt;&gt;""),$A$2:$A$186),ROW()-1)),"",INDEX($B$2:$B$186,MATCH(SMALL(IF(($D$2:$D$186&lt;&gt;0)*($A$2:$A$186&lt;&gt;""),$A$2:$A$186),ROW()-1),$A$2:$A$186,0)))</f>
        <v>CABLE RES FTP CAT5 305M</v>
      </c>
    </row>
    <row r="19" spans="1:18" x14ac:dyDescent="0.25">
      <c r="A19" s="88">
        <f t="shared" si="1"/>
        <v>18</v>
      </c>
      <c r="B19" s="93" t="s">
        <v>148</v>
      </c>
      <c r="C19" s="90">
        <v>700</v>
      </c>
      <c r="D19" s="90">
        <v>71</v>
      </c>
      <c r="E19" s="11">
        <v>300</v>
      </c>
      <c r="F19" s="11">
        <f>IF(ISERROR(VLOOKUP(B19,#REF!,4,FALSE)),0,VLOOKUP(B19,#REF!,2,FALSE))</f>
        <v>0</v>
      </c>
      <c r="G19" s="11">
        <f t="shared" si="0"/>
        <v>300</v>
      </c>
      <c r="H19" s="12">
        <f t="shared" si="2"/>
        <v>49700</v>
      </c>
      <c r="R19" s="4" t="str">
        <f t="array" ref="R19">IF(ISERROR(SMALL(IF(($D$2:$D$186&lt;&gt;0)*($A$2:$A$186&lt;&gt;""),$A$2:$A$186),ROW()-1)),"",INDEX($B$2:$B$186,MATCH(SMALL(IF(($D$2:$D$186&lt;&gt;0)*($A$2:$A$186&lt;&gt;""),$A$2:$A$186),ROW()-1),$A$2:$A$186,0)))</f>
        <v>CARTOUCHE IMP XP 205/305/405 PACK</v>
      </c>
    </row>
    <row r="20" spans="1:18" x14ac:dyDescent="0.25">
      <c r="A20" s="88">
        <f t="shared" si="1"/>
        <v>19</v>
      </c>
      <c r="B20" s="93" t="s">
        <v>22</v>
      </c>
      <c r="C20" s="90">
        <v>380</v>
      </c>
      <c r="D20" s="90">
        <v>82</v>
      </c>
      <c r="E20" s="11">
        <v>480</v>
      </c>
      <c r="F20" s="11">
        <f>IF(ISERROR(VLOOKUP(B20,#REF!,4,FALSE)),0,VLOOKUP(B20,#REF!,2,FALSE))</f>
        <v>0</v>
      </c>
      <c r="G20" s="11">
        <f t="shared" si="0"/>
        <v>480</v>
      </c>
      <c r="H20" s="12">
        <f t="shared" si="2"/>
        <v>31160</v>
      </c>
      <c r="O20" s="7"/>
      <c r="R20" s="4" t="str">
        <f t="array" ref="R20">IF(ISERROR(SMALL(IF(($D$2:$D$186&lt;&gt;0)*($A$2:$A$186&lt;&gt;""),$A$2:$A$186),ROW()-1)),"",INDEX($B$2:$B$186,MATCH(SMALL(IF(($D$2:$D$186&lt;&gt;0)*($A$2:$A$186&lt;&gt;""),$A$2:$A$186),ROW()-1),$A$2:$A$186,0)))</f>
        <v>CARTOUCHE IMPRIMANT brother-195C NOIR/COUL</v>
      </c>
    </row>
    <row r="21" spans="1:18" x14ac:dyDescent="0.25">
      <c r="A21" s="88">
        <f t="shared" si="1"/>
        <v>20</v>
      </c>
      <c r="B21" s="93" t="s">
        <v>23</v>
      </c>
      <c r="C21" s="90">
        <v>530</v>
      </c>
      <c r="D21" s="90">
        <v>45</v>
      </c>
      <c r="E21" s="11" t="s">
        <v>104</v>
      </c>
      <c r="F21" s="11">
        <f>IF(ISERROR(VLOOKUP(B21,#REF!,4,FALSE)),0,VLOOKUP(B21,#REF!,2,FALSE))</f>
        <v>0</v>
      </c>
      <c r="G21" s="11" t="e">
        <f t="shared" si="0"/>
        <v>#VALUE!</v>
      </c>
      <c r="H21" s="12">
        <f t="shared" si="2"/>
        <v>23850</v>
      </c>
      <c r="R21" s="4" t="str">
        <f t="array" ref="R21">IF(ISERROR(SMALL(IF(($D$2:$D$186&lt;&gt;0)*($A$2:$A$186&lt;&gt;""),$A$2:$A$186),ROW()-1)),"",INDEX($B$2:$B$186,MATCH(SMALL(IF(($D$2:$D$186&lt;&gt;0)*($A$2:$A$186&lt;&gt;""),$A$2:$A$186),ROW()-1),$A$2:$A$186,0)))</f>
        <v>CASQUE CREATI DU-21</v>
      </c>
    </row>
    <row r="22" spans="1:18" x14ac:dyDescent="0.25">
      <c r="A22" s="88">
        <f t="shared" si="1"/>
        <v>21</v>
      </c>
      <c r="B22" s="93" t="s">
        <v>24</v>
      </c>
      <c r="C22" s="90">
        <v>520</v>
      </c>
      <c r="D22" s="90">
        <v>65</v>
      </c>
      <c r="E22" s="11" t="s">
        <v>104</v>
      </c>
      <c r="F22" s="11">
        <f>IF(ISERROR(VLOOKUP(B22,#REF!,4,FALSE)),0,VLOOKUP(B22,#REF!,2,FALSE))</f>
        <v>0</v>
      </c>
      <c r="G22" s="11" t="e">
        <f t="shared" si="0"/>
        <v>#VALUE!</v>
      </c>
      <c r="H22" s="12">
        <f t="shared" si="2"/>
        <v>33800</v>
      </c>
      <c r="R22" s="4" t="str">
        <f t="array" ref="R22">IF(ISERROR(SMALL(IF(($D$2:$D$186&lt;&gt;0)*($A$2:$A$186&lt;&gt;""),$A$2:$A$186),ROW()-1)),"",INDEX($B$2:$B$186,MATCH(SMALL(IF(($D$2:$D$186&lt;&gt;0)*($A$2:$A$186&lt;&gt;""),$A$2:$A$186),ROW()-1),$A$2:$A$186,0)))</f>
        <v>CASQUE CREATI DU-922</v>
      </c>
    </row>
    <row r="23" spans="1:18" x14ac:dyDescent="0.25">
      <c r="A23" s="88">
        <f t="shared" si="1"/>
        <v>22</v>
      </c>
      <c r="B23" s="93" t="s">
        <v>25</v>
      </c>
      <c r="C23" s="90">
        <v>420</v>
      </c>
      <c r="D23" s="90">
        <v>32</v>
      </c>
      <c r="E23" s="13">
        <v>2000</v>
      </c>
      <c r="F23" s="11">
        <f>IF(ISERROR(VLOOKUP(B23,#REF!,4,FALSE)),0,VLOOKUP(B23,#REF!,2,FALSE))</f>
        <v>0</v>
      </c>
      <c r="G23" s="11">
        <f t="shared" si="0"/>
        <v>2000</v>
      </c>
      <c r="H23" s="12">
        <f t="shared" si="2"/>
        <v>13440</v>
      </c>
      <c r="R23" s="4" t="str">
        <f t="array" ref="R23">IF(ISERROR(SMALL(IF(($D$2:$D$186&lt;&gt;0)*($A$2:$A$186&lt;&gt;""),$A$2:$A$186),ROW()-1)),"",INDEX($B$2:$B$186,MATCH(SMALL(IF(($D$2:$D$186&lt;&gt;0)*($A$2:$A$186&lt;&gt;""),$A$2:$A$186),ROW()-1),$A$2:$A$186,0)))</f>
        <v>CASQUE CREATIV CR-667</v>
      </c>
    </row>
    <row r="24" spans="1:18" x14ac:dyDescent="0.25">
      <c r="A24" s="88">
        <f t="shared" si="1"/>
        <v>23</v>
      </c>
      <c r="B24" s="93" t="s">
        <v>26</v>
      </c>
      <c r="C24" s="90">
        <v>390</v>
      </c>
      <c r="D24" s="90">
        <v>12</v>
      </c>
      <c r="E24" s="13">
        <v>1800</v>
      </c>
      <c r="F24" s="11">
        <f>IF(ISERROR(VLOOKUP(B24,#REF!,4,FALSE)),0,VLOOKUP(B24,#REF!,2,FALSE))</f>
        <v>0</v>
      </c>
      <c r="G24" s="11">
        <f t="shared" si="0"/>
        <v>1800</v>
      </c>
      <c r="H24" s="12">
        <f t="shared" si="2"/>
        <v>4680</v>
      </c>
      <c r="R24" s="4" t="str">
        <f t="array" ref="R24">IF(ISERROR(SMALL(IF(($D$2:$D$186&lt;&gt;0)*($A$2:$A$186&lt;&gt;""),$A$2:$A$186),ROW()-1)),"",INDEX($B$2:$B$186,MATCH(SMALL(IF(($D$2:$D$186&lt;&gt;0)*($A$2:$A$186&lt;&gt;""),$A$2:$A$186),ROW()-1),$A$2:$A$186,0)))</f>
        <v>CASQUE DUNTH DU-194</v>
      </c>
    </row>
    <row r="25" spans="1:18" x14ac:dyDescent="0.25">
      <c r="A25" s="88">
        <f t="shared" si="1"/>
        <v>24</v>
      </c>
      <c r="B25" s="93" t="s">
        <v>116</v>
      </c>
      <c r="C25" s="90">
        <v>13.7</v>
      </c>
      <c r="D25" s="90">
        <v>95</v>
      </c>
      <c r="E25" s="11" t="s">
        <v>104</v>
      </c>
      <c r="F25" s="11">
        <f>IF(ISERROR(VLOOKUP(B25,#REF!,4,FALSE)),0,VLOOKUP(B25,#REF!,2,FALSE))</f>
        <v>0</v>
      </c>
      <c r="G25" s="11" t="e">
        <f t="shared" si="0"/>
        <v>#VALUE!</v>
      </c>
      <c r="H25" s="12">
        <f t="shared" si="2"/>
        <v>1301.5</v>
      </c>
      <c r="R25" s="4" t="str">
        <f t="array" ref="R25">IF(ISERROR(SMALL(IF(($D$2:$D$186&lt;&gt;0)*($A$2:$A$186&lt;&gt;""),$A$2:$A$186),ROW()-1)),"",INDEX($B$2:$B$186,MATCH(SMALL(IF(($D$2:$D$186&lt;&gt;0)*($A$2:$A$186&lt;&gt;""),$A$2:$A$186),ROW()-1),$A$2:$A$186,0)))</f>
        <v>CDV PRINCO</v>
      </c>
    </row>
    <row r="26" spans="1:18" x14ac:dyDescent="0.25">
      <c r="A26" s="88">
        <f t="shared" si="1"/>
        <v>25</v>
      </c>
      <c r="B26" s="93" t="s">
        <v>141</v>
      </c>
      <c r="C26" s="90">
        <v>1500</v>
      </c>
      <c r="D26" s="90">
        <v>75</v>
      </c>
      <c r="E26" s="13">
        <v>2100</v>
      </c>
      <c r="F26" s="11">
        <f>IF(ISERROR(VLOOKUP(B26,#REF!,4,FALSE)),0,VLOOKUP(B26,#REF!,2,FALSE))</f>
        <v>0</v>
      </c>
      <c r="G26" s="11">
        <f t="shared" si="0"/>
        <v>2100</v>
      </c>
      <c r="H26" s="12">
        <f t="shared" si="2"/>
        <v>112500</v>
      </c>
      <c r="R26" s="4" t="str">
        <f t="array" ref="R26">IF(ISERROR(SMALL(IF(($D$2:$D$186&lt;&gt;0)*($A$2:$A$186&lt;&gt;""),$A$2:$A$186),ROW()-1)),"",INDEX($B$2:$B$186,MATCH(SMALL(IF(($D$2:$D$186&lt;&gt;0)*($A$2:$A$186&lt;&gt;""),$A$2:$A$186),ROW()-1),$A$2:$A$186,0)))</f>
        <v>CHARGEUR HAVIT 90W</v>
      </c>
    </row>
    <row r="27" spans="1:18" x14ac:dyDescent="0.25">
      <c r="A27" s="88">
        <f t="shared" si="1"/>
        <v>26</v>
      </c>
      <c r="B27" s="93" t="s">
        <v>149</v>
      </c>
      <c r="C27" s="90">
        <v>950</v>
      </c>
      <c r="D27" s="90">
        <v>35</v>
      </c>
      <c r="E27" s="11" t="s">
        <v>104</v>
      </c>
      <c r="F27" s="11">
        <f>IF(ISERROR(VLOOKUP(B27,#REF!,4,FALSE)),0,VLOOKUP(B27,#REF!,2,FALSE))</f>
        <v>0</v>
      </c>
      <c r="G27" s="11" t="e">
        <f t="shared" si="0"/>
        <v>#VALUE!</v>
      </c>
      <c r="H27" s="12">
        <f t="shared" si="2"/>
        <v>33250</v>
      </c>
      <c r="R27" s="4" t="str">
        <f t="array" ref="R27">IF(ISERROR(SMALL(IF(($D$2:$D$186&lt;&gt;0)*($A$2:$A$186&lt;&gt;""),$A$2:$A$186),ROW()-1)),"",INDEX($B$2:$B$186,MATCH(SMALL(IF(($D$2:$D$186&lt;&gt;0)*($A$2:$A$186&lt;&gt;""),$A$2:$A$186),ROW()-1),$A$2:$A$186,0)))</f>
        <v>CHARGEUR NETBOOK TOSHIBA 19V/1.58A</v>
      </c>
    </row>
    <row r="28" spans="1:18" x14ac:dyDescent="0.25">
      <c r="A28" s="88">
        <f t="shared" si="1"/>
        <v>27</v>
      </c>
      <c r="B28" s="93" t="s">
        <v>27</v>
      </c>
      <c r="C28" s="90">
        <v>950</v>
      </c>
      <c r="D28" s="90">
        <v>99</v>
      </c>
      <c r="E28" s="11" t="s">
        <v>104</v>
      </c>
      <c r="F28" s="11">
        <f>IF(ISERROR(VLOOKUP(B28,#REF!,4,FALSE)),0,VLOOKUP(B28,#REF!,2,FALSE))</f>
        <v>0</v>
      </c>
      <c r="G28" s="11" t="e">
        <f t="shared" si="0"/>
        <v>#VALUE!</v>
      </c>
      <c r="H28" s="12">
        <f t="shared" si="2"/>
        <v>94050</v>
      </c>
      <c r="R28" s="4" t="str">
        <f t="array" ref="R28">IF(ISERROR(SMALL(IF(($D$2:$D$186&lt;&gt;0)*($A$2:$A$186&lt;&gt;""),$A$2:$A$186),ROW()-1)),"",INDEX($B$2:$B$186,MATCH(SMALL(IF(($D$2:$D$186&lt;&gt;0)*($A$2:$A$186&lt;&gt;""),$A$2:$A$186),ROW()-1),$A$2:$A$186,0)))</f>
        <v>CHARGEUR POR NOTBOOK ACER INPUT 19V/1.58A</v>
      </c>
    </row>
    <row r="29" spans="1:18" x14ac:dyDescent="0.25">
      <c r="A29" s="88">
        <f t="shared" si="1"/>
        <v>28</v>
      </c>
      <c r="B29" s="93" t="s">
        <v>150</v>
      </c>
      <c r="C29" s="90">
        <v>950</v>
      </c>
      <c r="D29" s="90">
        <v>66</v>
      </c>
      <c r="E29" s="11" t="s">
        <v>104</v>
      </c>
      <c r="F29" s="11">
        <f>IF(ISERROR(VLOOKUP(B29,#REF!,4,FALSE)),0,VLOOKUP(B29,#REF!,2,FALSE))</f>
        <v>0</v>
      </c>
      <c r="G29" s="11" t="e">
        <f t="shared" si="0"/>
        <v>#VALUE!</v>
      </c>
      <c r="H29" s="12">
        <f t="shared" si="2"/>
        <v>62700</v>
      </c>
      <c r="R29" s="4" t="str">
        <f t="array" ref="R29">IF(ISERROR(SMALL(IF(($D$2:$D$186&lt;&gt;0)*($A$2:$A$186&lt;&gt;""),$A$2:$A$186),ROW()-1)),"",INDEX($B$2:$B$186,MATCH(SMALL(IF(($D$2:$D$186&lt;&gt;0)*($A$2:$A$186&lt;&gt;""),$A$2:$A$186),ROW()-1),$A$2:$A$186,0)))</f>
        <v>CHARGEUR POR NOTBOOK ACER INPUT 19V/2.15A</v>
      </c>
    </row>
    <row r="30" spans="1:18" x14ac:dyDescent="0.25">
      <c r="A30" s="88">
        <f t="shared" si="1"/>
        <v>29</v>
      </c>
      <c r="B30" s="93" t="s">
        <v>151</v>
      </c>
      <c r="C30" s="90">
        <v>950</v>
      </c>
      <c r="D30" s="90">
        <v>88</v>
      </c>
      <c r="E30" s="11">
        <v>500</v>
      </c>
      <c r="F30" s="11">
        <f>IF(ISERROR(VLOOKUP(B30,#REF!,4,FALSE)),0,VLOOKUP(B30,#REF!,2,FALSE))</f>
        <v>0</v>
      </c>
      <c r="G30" s="11">
        <f t="shared" si="0"/>
        <v>500</v>
      </c>
      <c r="H30" s="12">
        <f t="shared" si="2"/>
        <v>83600</v>
      </c>
      <c r="R30" s="4" t="str">
        <f t="array" ref="R30">IF(ISERROR(SMALL(IF(($D$2:$D$186&lt;&gt;0)*($A$2:$A$186&lt;&gt;""),$A$2:$A$186),ROW()-1)),"",INDEX($B$2:$B$186,MATCH(SMALL(IF(($D$2:$D$186&lt;&gt;0)*($A$2:$A$186&lt;&gt;""),$A$2:$A$186),ROW()-1),$A$2:$A$186,0)))</f>
        <v>CHARGEUR POR SAMSUNG  INPUT 19V/4.74</v>
      </c>
    </row>
    <row r="31" spans="1:18" x14ac:dyDescent="0.25">
      <c r="A31" s="88">
        <f t="shared" si="1"/>
        <v>30</v>
      </c>
      <c r="B31" s="93" t="s">
        <v>28</v>
      </c>
      <c r="C31" s="90">
        <v>950</v>
      </c>
      <c r="D31" s="90">
        <v>77</v>
      </c>
      <c r="E31" s="11" t="s">
        <v>104</v>
      </c>
      <c r="F31" s="11">
        <f>IF(ISERROR(VLOOKUP(B31,#REF!,4,FALSE)),0,VLOOKUP(B31,#REF!,2,FALSE))</f>
        <v>0</v>
      </c>
      <c r="G31" s="11" t="e">
        <f t="shared" si="0"/>
        <v>#VALUE!</v>
      </c>
      <c r="H31" s="12">
        <f t="shared" si="2"/>
        <v>73150</v>
      </c>
      <c r="R31" s="4" t="str">
        <f t="array" ref="R31">IF(ISERROR(SMALL(IF(($D$2:$D$186&lt;&gt;0)*($A$2:$A$186&lt;&gt;""),$A$2:$A$186),ROW()-1)),"",INDEX($B$2:$B$186,MATCH(SMALL(IF(($D$2:$D$186&lt;&gt;0)*($A$2:$A$186&lt;&gt;""),$A$2:$A$186),ROW()-1),$A$2:$A$186,0)))</f>
        <v>CHARGEUR PORTABLE ACER INPUT 19V/4.74A</v>
      </c>
    </row>
    <row r="32" spans="1:18" x14ac:dyDescent="0.25">
      <c r="A32" s="88">
        <f t="shared" si="1"/>
        <v>31</v>
      </c>
      <c r="B32" s="93" t="s">
        <v>152</v>
      </c>
      <c r="C32" s="90">
        <v>900</v>
      </c>
      <c r="D32" s="90">
        <v>44</v>
      </c>
      <c r="E32" s="13">
        <v>1000</v>
      </c>
      <c r="F32" s="11">
        <f>IF(ISERROR(VLOOKUP(B32,#REF!,4,FALSE)),0,VLOOKUP(B32,#REF!,2,FALSE))</f>
        <v>0</v>
      </c>
      <c r="G32" s="11">
        <f t="shared" si="0"/>
        <v>1000</v>
      </c>
      <c r="H32" s="12">
        <f t="shared" si="2"/>
        <v>39600</v>
      </c>
      <c r="R32" s="4" t="str">
        <f t="array" ref="R32">IF(ISERROR(SMALL(IF(($D$2:$D$186&lt;&gt;0)*($A$2:$A$186&lt;&gt;""),$A$2:$A$186),ROW()-1)),"",INDEX($B$2:$B$186,MATCH(SMALL(IF(($D$2:$D$186&lt;&gt;0)*($A$2:$A$186&lt;&gt;""),$A$2:$A$186),ROW()-1),$A$2:$A$186,0)))</f>
        <v>CHARGEUR STD UNVERSAL 100W</v>
      </c>
    </row>
    <row r="33" spans="1:18" x14ac:dyDescent="0.25">
      <c r="A33" s="88">
        <f t="shared" si="1"/>
        <v>32</v>
      </c>
      <c r="B33" s="93" t="s">
        <v>29</v>
      </c>
      <c r="C33" s="90">
        <v>135</v>
      </c>
      <c r="D33" s="90">
        <v>55</v>
      </c>
      <c r="E33" s="11" t="s">
        <v>104</v>
      </c>
      <c r="F33" s="11">
        <f>IF(ISERROR(VLOOKUP(B33,#REF!,4,FALSE)),0,VLOOKUP(B33,#REF!,2,FALSE))</f>
        <v>0</v>
      </c>
      <c r="G33" s="11" t="e">
        <f t="shared" si="0"/>
        <v>#VALUE!</v>
      </c>
      <c r="H33" s="12">
        <f t="shared" si="2"/>
        <v>7425</v>
      </c>
      <c r="R33" s="4" t="str">
        <f t="array" ref="R33">IF(ISERROR(SMALL(IF(($D$2:$D$186&lt;&gt;0)*($A$2:$A$186&lt;&gt;""),$A$2:$A$186),ROW()-1)),"",INDEX($B$2:$B$186,MATCH(SMALL(IF(($D$2:$D$186&lt;&gt;0)*($A$2:$A$186&lt;&gt;""),$A$2:$A$186),ROW()-1),$A$2:$A$186,0)))</f>
        <v>CIRING CILICON ARGENTE 30G</v>
      </c>
    </row>
    <row r="34" spans="1:18" x14ac:dyDescent="0.25">
      <c r="A34" s="88">
        <f t="shared" si="1"/>
        <v>33</v>
      </c>
      <c r="B34" s="93" t="s">
        <v>153</v>
      </c>
      <c r="C34" s="90">
        <v>300</v>
      </c>
      <c r="D34" s="90">
        <v>33</v>
      </c>
      <c r="E34" s="13">
        <v>1200</v>
      </c>
      <c r="F34" s="11">
        <f>IF(ISERROR(VLOOKUP(B34,#REF!,4,FALSE)),0,VLOOKUP(B34,#REF!,2,FALSE))</f>
        <v>0</v>
      </c>
      <c r="G34" s="11">
        <f t="shared" ref="G34:G65" si="3">E34-F34</f>
        <v>1200</v>
      </c>
      <c r="H34" s="12">
        <f t="shared" si="2"/>
        <v>9900</v>
      </c>
      <c r="R34" s="4" t="str">
        <f t="array" ref="R34">IF(ISERROR(SMALL(IF(($D$2:$D$186&lt;&gt;0)*($A$2:$A$186&lt;&gt;""),$A$2:$A$186),ROW()-1)),"",INDEX($B$2:$B$186,MATCH(SMALL(IF(($D$2:$D$186&lt;&gt;0)*($A$2:$A$186&lt;&gt;""),$A$2:$A$186),ROW()-1),$A$2:$A$186,0)))</f>
        <v>CLAVIE RELAX 301 USB</v>
      </c>
    </row>
    <row r="35" spans="1:18" x14ac:dyDescent="0.25">
      <c r="A35" s="88">
        <f t="shared" si="1"/>
        <v>34</v>
      </c>
      <c r="B35" s="93" t="s">
        <v>30</v>
      </c>
      <c r="C35" s="90">
        <v>300</v>
      </c>
      <c r="D35" s="90">
        <v>11</v>
      </c>
      <c r="E35" s="11" t="s">
        <v>104</v>
      </c>
      <c r="F35" s="11">
        <f>IF(ISERROR(VLOOKUP(B35,#REF!,4,FALSE)),0,VLOOKUP(B35,#REF!,2,FALSE))</f>
        <v>0</v>
      </c>
      <c r="G35" s="11" t="e">
        <f t="shared" si="3"/>
        <v>#VALUE!</v>
      </c>
      <c r="H35" s="12">
        <f t="shared" si="2"/>
        <v>3300</v>
      </c>
      <c r="R35" s="4" t="str">
        <f t="array" ref="R35">IF(ISERROR(SMALL(IF(($D$2:$D$186&lt;&gt;0)*($A$2:$A$186&lt;&gt;""),$A$2:$A$186),ROW()-1)),"",INDEX($B$2:$B$186,MATCH(SMALL(IF(($D$2:$D$186&lt;&gt;0)*($A$2:$A$186&lt;&gt;""),$A$2:$A$186),ROW()-1),$A$2:$A$186,0)))</f>
        <v>CLAVIE USB BITA-502</v>
      </c>
    </row>
    <row r="36" spans="1:18" x14ac:dyDescent="0.25">
      <c r="A36" s="88">
        <f t="shared" si="1"/>
        <v>35</v>
      </c>
      <c r="B36" s="93" t="s">
        <v>31</v>
      </c>
      <c r="C36" s="90">
        <v>390</v>
      </c>
      <c r="D36" s="90">
        <v>22</v>
      </c>
      <c r="E36" s="11">
        <v>600</v>
      </c>
      <c r="F36" s="11">
        <f>IF(ISERROR(VLOOKUP(B36,#REF!,4,FALSE)),0,VLOOKUP(B36,#REF!,2,FALSE))</f>
        <v>0</v>
      </c>
      <c r="G36" s="11">
        <f t="shared" si="3"/>
        <v>600</v>
      </c>
      <c r="H36" s="12">
        <f t="shared" si="2"/>
        <v>8580</v>
      </c>
      <c r="R36" s="4" t="str">
        <f t="array" ref="R36">IF(ISERROR(SMALL(IF(($D$2:$D$186&lt;&gt;0)*($A$2:$A$186&lt;&gt;""),$A$2:$A$186),ROW()-1)),"",INDEX($B$2:$B$186,MATCH(SMALL(IF(($D$2:$D$186&lt;&gt;0)*($A$2:$A$186&lt;&gt;""),$A$2:$A$186),ROW()-1),$A$2:$A$186,0)))</f>
        <v>CLAVIER  USB GOLDEN 580 GM</v>
      </c>
    </row>
    <row r="37" spans="1:18" x14ac:dyDescent="0.25">
      <c r="A37" s="88">
        <f t="shared" si="1"/>
        <v>36</v>
      </c>
      <c r="B37" s="93" t="s">
        <v>154</v>
      </c>
      <c r="C37" s="90">
        <v>2100</v>
      </c>
      <c r="D37" s="90">
        <v>10</v>
      </c>
      <c r="E37" s="11">
        <v>800</v>
      </c>
      <c r="F37" s="11">
        <f>IF(ISERROR(VLOOKUP(B37,#REF!,4,FALSE)),0,VLOOKUP(B37,#REF!,2,FALSE))</f>
        <v>0</v>
      </c>
      <c r="G37" s="11">
        <f t="shared" si="3"/>
        <v>800</v>
      </c>
      <c r="H37" s="12">
        <f t="shared" si="2"/>
        <v>21000</v>
      </c>
      <c r="R37" s="4" t="str">
        <f t="array" ref="R37">IF(ISERROR(SMALL(IF(($D$2:$D$186&lt;&gt;0)*($A$2:$A$186&lt;&gt;""),$A$2:$A$186),ROW()-1)),"",INDEX($B$2:$B$186,MATCH(SMALL(IF(($D$2:$D$186&lt;&gt;0)*($A$2:$A$186&lt;&gt;""),$A$2:$A$186),ROW()-1),$A$2:$A$186,0)))</f>
        <v>CLAVIER + SOURIS S/FIL INTEX DUO 0808</v>
      </c>
    </row>
    <row r="38" spans="1:18" x14ac:dyDescent="0.25">
      <c r="A38" s="88">
        <f t="shared" si="1"/>
        <v>37</v>
      </c>
      <c r="B38" s="93" t="s">
        <v>117</v>
      </c>
      <c r="C38" s="90">
        <v>290</v>
      </c>
      <c r="D38" s="90">
        <v>20</v>
      </c>
      <c r="E38" s="13">
        <v>1200</v>
      </c>
      <c r="F38" s="11">
        <f>IF(ISERROR(VLOOKUP(B38,#REF!,4,FALSE)),0,VLOOKUP(B38,#REF!,2,FALSE))</f>
        <v>0</v>
      </c>
      <c r="G38" s="11">
        <f t="shared" si="3"/>
        <v>1200</v>
      </c>
      <c r="H38" s="12">
        <f t="shared" si="2"/>
        <v>5800</v>
      </c>
      <c r="R38" s="4" t="str">
        <f t="array" ref="R38">IF(ISERROR(SMALL(IF(($D$2:$D$186&lt;&gt;0)*($A$2:$A$186&lt;&gt;""),$A$2:$A$186),ROW()-1)),"",INDEX($B$2:$B$186,MATCH(SMALL(IF(($D$2:$D$186&lt;&gt;0)*($A$2:$A$186&lt;&gt;""),$A$2:$A$186),ROW()-1),$A$2:$A$186,0)))</f>
        <v>CLAVIER DIAMOND PS/2 KB-618</v>
      </c>
    </row>
    <row r="39" spans="1:18" x14ac:dyDescent="0.25">
      <c r="A39" s="88">
        <f t="shared" si="1"/>
        <v>38</v>
      </c>
      <c r="B39" s="93" t="s">
        <v>155</v>
      </c>
      <c r="C39" s="90">
        <v>280</v>
      </c>
      <c r="D39" s="90">
        <v>30</v>
      </c>
      <c r="E39" s="11" t="s">
        <v>104</v>
      </c>
      <c r="F39" s="11">
        <f>IF(ISERROR(VLOOKUP(B39,#REF!,4,FALSE)),0,VLOOKUP(B39,#REF!,2,FALSE))</f>
        <v>0</v>
      </c>
      <c r="G39" s="11" t="e">
        <f t="shared" si="3"/>
        <v>#VALUE!</v>
      </c>
      <c r="H39" s="12">
        <f t="shared" si="2"/>
        <v>8400</v>
      </c>
      <c r="R39" s="4" t="str">
        <f t="array" ref="R39">IF(ISERROR(SMALL(IF(($D$2:$D$186&lt;&gt;0)*($A$2:$A$186&lt;&gt;""),$A$2:$A$186),ROW()-1)),"",INDEX($B$2:$B$186,MATCH(SMALL(IF(($D$2:$D$186&lt;&gt;0)*($A$2:$A$186&lt;&gt;""),$A$2:$A$186),ROW()-1),$A$2:$A$186,0)))</f>
        <v>CLAVIER MM PS2  KB-560</v>
      </c>
    </row>
    <row r="40" spans="1:18" x14ac:dyDescent="0.25">
      <c r="A40" s="88">
        <f t="shared" si="1"/>
        <v>39</v>
      </c>
      <c r="B40" s="93" t="s">
        <v>156</v>
      </c>
      <c r="C40" s="90">
        <v>390</v>
      </c>
      <c r="D40" s="90">
        <v>25</v>
      </c>
      <c r="E40" s="11">
        <v>750</v>
      </c>
      <c r="F40" s="11">
        <f>IF(ISERROR(VLOOKUP(B40,#REF!,4,FALSE)),0,VLOOKUP(B40,#REF!,2,FALSE))</f>
        <v>0</v>
      </c>
      <c r="G40" s="11">
        <f t="shared" si="3"/>
        <v>750</v>
      </c>
      <c r="H40" s="12">
        <f t="shared" si="2"/>
        <v>9750</v>
      </c>
      <c r="R40" s="4" t="str">
        <f t="array" ref="R40">IF(ISERROR(SMALL(IF(($D$2:$D$186&lt;&gt;0)*($A$2:$A$186&lt;&gt;""),$A$2:$A$186),ROW()-1)),"",INDEX($B$2:$B$186,MATCH(SMALL(IF(($D$2:$D$186&lt;&gt;0)*($A$2:$A$186&lt;&gt;""),$A$2:$A$186),ROW()-1),$A$2:$A$186,0)))</f>
        <v>CLAVIER PS2 GOLDEN 670 protect waterproof</v>
      </c>
    </row>
    <row r="41" spans="1:18" x14ac:dyDescent="0.25">
      <c r="A41" s="88">
        <f t="shared" si="1"/>
        <v>40</v>
      </c>
      <c r="B41" s="93" t="s">
        <v>32</v>
      </c>
      <c r="C41" s="90">
        <v>400</v>
      </c>
      <c r="D41" s="90">
        <v>64</v>
      </c>
      <c r="E41" s="11" t="s">
        <v>104</v>
      </c>
      <c r="F41" s="11">
        <f>IF(ISERROR(VLOOKUP(B41,#REF!,4,FALSE)),0,VLOOKUP(B41,#REF!,2,FALSE))</f>
        <v>0</v>
      </c>
      <c r="G41" s="11" t="e">
        <f t="shared" si="3"/>
        <v>#VALUE!</v>
      </c>
      <c r="H41" s="12">
        <f t="shared" si="2"/>
        <v>25600</v>
      </c>
      <c r="R41" s="4" t="str">
        <f t="array" ref="R41">IF(ISERROR(SMALL(IF(($D$2:$D$186&lt;&gt;0)*($A$2:$A$186&lt;&gt;""),$A$2:$A$186),ROW()-1)),"",INDEX($B$2:$B$186,MATCH(SMALL(IF(($D$2:$D$186&lt;&gt;0)*($A$2:$A$186&lt;&gt;""),$A$2:$A$186),ROW()-1),$A$2:$A$186,0)))</f>
        <v>CPU 3.0 G P4</v>
      </c>
    </row>
    <row r="42" spans="1:18" x14ac:dyDescent="0.25">
      <c r="A42" s="88">
        <f t="shared" si="1"/>
        <v>41</v>
      </c>
      <c r="B42" s="93" t="s">
        <v>157</v>
      </c>
      <c r="C42" s="90">
        <v>5250</v>
      </c>
      <c r="D42" s="90">
        <v>75</v>
      </c>
      <c r="E42" s="13">
        <v>2200</v>
      </c>
      <c r="F42" s="11">
        <f>IF(ISERROR(VLOOKUP(B42,#REF!,4,FALSE)),0,VLOOKUP(B42,#REF!,2,FALSE))</f>
        <v>0</v>
      </c>
      <c r="G42" s="11">
        <f t="shared" si="3"/>
        <v>2200</v>
      </c>
      <c r="H42" s="12">
        <f t="shared" si="2"/>
        <v>393750</v>
      </c>
      <c r="R42" s="4" t="str">
        <f t="array" ref="R42">IF(ISERROR(SMALL(IF(($D$2:$D$186&lt;&gt;0)*($A$2:$A$186&lt;&gt;""),$A$2:$A$186),ROW()-1)),"",INDEX($B$2:$B$186,MATCH(SMALL(IF(($D$2:$D$186&lt;&gt;0)*($A$2:$A$186&lt;&gt;""),$A$2:$A$186),ROW()-1),$A$2:$A$186,0)))</f>
        <v>CPU DC 3.0 G2030 BOX</v>
      </c>
    </row>
    <row r="43" spans="1:18" x14ac:dyDescent="0.25">
      <c r="A43" s="88">
        <f t="shared" si="1"/>
        <v>42</v>
      </c>
      <c r="B43" s="93" t="s">
        <v>33</v>
      </c>
      <c r="C43" s="90">
        <v>10300</v>
      </c>
      <c r="D43" s="90">
        <v>35</v>
      </c>
      <c r="E43" s="11" t="s">
        <v>104</v>
      </c>
      <c r="F43" s="11">
        <f>IF(ISERROR(VLOOKUP(B43,#REF!,4,FALSE)),0,VLOOKUP(B43,#REF!,2,FALSE))</f>
        <v>0</v>
      </c>
      <c r="G43" s="11" t="e">
        <f t="shared" si="3"/>
        <v>#VALUE!</v>
      </c>
      <c r="H43" s="12">
        <f t="shared" si="2"/>
        <v>360500</v>
      </c>
      <c r="R43" s="4" t="str">
        <f t="array" ref="R43">IF(ISERROR(SMALL(IF(($D$2:$D$186&lt;&gt;0)*($A$2:$A$186&lt;&gt;""),$A$2:$A$186),ROW()-1)),"",INDEX($B$2:$B$186,MATCH(SMALL(IF(($D$2:$D$186&lt;&gt;0)*($A$2:$A$186&lt;&gt;""),$A$2:$A$186),ROW()-1),$A$2:$A$186,0)))</f>
        <v>CPU INTEL CORE I3-2120 3.3GHz SANDY BRIDGE BOX</v>
      </c>
    </row>
    <row r="44" spans="1:18" x14ac:dyDescent="0.25">
      <c r="A44" s="88">
        <f t="shared" si="1"/>
        <v>43</v>
      </c>
      <c r="B44" s="93" t="s">
        <v>34</v>
      </c>
      <c r="C44" s="90">
        <v>5250</v>
      </c>
      <c r="D44" s="90">
        <v>25</v>
      </c>
      <c r="E44" s="13">
        <v>2200</v>
      </c>
      <c r="F44" s="11">
        <f>IF(ISERROR(VLOOKUP(B44,#REF!,4,FALSE)),0,VLOOKUP(B44,#REF!,2,FALSE))</f>
        <v>0</v>
      </c>
      <c r="G44" s="11">
        <f t="shared" si="3"/>
        <v>2200</v>
      </c>
      <c r="H44" s="12">
        <f t="shared" si="2"/>
        <v>131250</v>
      </c>
      <c r="R44" s="4" t="str">
        <f t="array" ref="R44">IF(ISERROR(SMALL(IF(($D$2:$D$186&lt;&gt;0)*($A$2:$A$186&lt;&gt;""),$A$2:$A$186),ROW()-1)),"",INDEX($B$2:$B$186,MATCH(SMALL(IF(($D$2:$D$186&lt;&gt;0)*($A$2:$A$186&lt;&gt;""),$A$2:$A$186),ROW()-1),$A$2:$A$186,0)))</f>
        <v>CPU INTEL G2020 2.9GHZ 3MO BOX</v>
      </c>
    </row>
    <row r="45" spans="1:18" x14ac:dyDescent="0.25">
      <c r="A45" s="88">
        <f t="shared" si="1"/>
        <v>44</v>
      </c>
      <c r="B45" s="93" t="s">
        <v>35</v>
      </c>
      <c r="C45" s="90">
        <v>34000</v>
      </c>
      <c r="D45" s="90">
        <v>85</v>
      </c>
      <c r="E45" s="13">
        <v>2200</v>
      </c>
      <c r="F45" s="11">
        <f>IF(ISERROR(VLOOKUP(B45,#REF!,4,FALSE)),0,VLOOKUP(B45,#REF!,2,FALSE))</f>
        <v>0</v>
      </c>
      <c r="G45" s="11">
        <f t="shared" si="3"/>
        <v>2200</v>
      </c>
      <c r="H45" s="12">
        <f t="shared" si="2"/>
        <v>2890000</v>
      </c>
      <c r="R45" s="4" t="str">
        <f t="array" ref="R45">IF(ISERROR(SMALL(IF(($D$2:$D$186&lt;&gt;0)*($A$2:$A$186&lt;&gt;""),$A$2:$A$186),ROW()-1)),"",INDEX($B$2:$B$186,MATCH(SMALL(IF(($D$2:$D$186&lt;&gt;0)*($A$2:$A$186&lt;&gt;""),$A$2:$A$186),ROW()-1),$A$2:$A$186,0)))</f>
        <v>DATA SHWE ACER X112 SVGA DLP</v>
      </c>
    </row>
    <row r="46" spans="1:18" x14ac:dyDescent="0.25">
      <c r="A46" s="88">
        <f t="shared" si="1"/>
        <v>45</v>
      </c>
      <c r="B46" s="93" t="s">
        <v>36</v>
      </c>
      <c r="C46" s="90">
        <v>1000</v>
      </c>
      <c r="D46" s="90">
        <v>82</v>
      </c>
      <c r="E46" s="13">
        <v>4400</v>
      </c>
      <c r="F46" s="11">
        <f>IF(ISERROR(VLOOKUP(B46,#REF!,4,FALSE)),0,VLOOKUP(B46,#REF!,2,FALSE))</f>
        <v>0</v>
      </c>
      <c r="G46" s="11">
        <f t="shared" si="3"/>
        <v>4400</v>
      </c>
      <c r="H46" s="12">
        <f t="shared" si="2"/>
        <v>82000</v>
      </c>
      <c r="R46" s="4" t="str">
        <f t="array" ref="R46">IF(ISERROR(SMALL(IF(($D$2:$D$186&lt;&gt;0)*($A$2:$A$186&lt;&gt;""),$A$2:$A$186),ROW()-1)),"",INDEX($B$2:$B$186,MATCH(SMALL(IF(($D$2:$D$186&lt;&gt;0)*($A$2:$A$186&lt;&gt;""),$A$2:$A$186),ROW()-1),$A$2:$A$186,0)))</f>
        <v>DDR2 1G SAMSUNG</v>
      </c>
    </row>
    <row r="47" spans="1:18" x14ac:dyDescent="0.25">
      <c r="A47" s="88">
        <f t="shared" si="1"/>
        <v>46</v>
      </c>
      <c r="B47" s="93" t="s">
        <v>118</v>
      </c>
      <c r="C47" s="90">
        <v>1950</v>
      </c>
      <c r="D47" s="90">
        <v>93</v>
      </c>
      <c r="E47" s="11" t="s">
        <v>104</v>
      </c>
      <c r="F47" s="11">
        <f>IF(ISERROR(VLOOKUP(B47,#REF!,4,FALSE)),0,VLOOKUP(B47,#REF!,2,FALSE))</f>
        <v>0</v>
      </c>
      <c r="G47" s="11" t="e">
        <f t="shared" si="3"/>
        <v>#VALUE!</v>
      </c>
      <c r="H47" s="12">
        <f t="shared" si="2"/>
        <v>181350</v>
      </c>
      <c r="R47" s="4" t="str">
        <f t="array" ref="R47">IF(ISERROR(SMALL(IF(($D$2:$D$186&lt;&gt;0)*($A$2:$A$186&lt;&gt;""),$A$2:$A$186),ROW()-1)),"",INDEX($B$2:$B$186,MATCH(SMALL(IF(($D$2:$D$186&lt;&gt;0)*($A$2:$A$186&lt;&gt;""),$A$2:$A$186),ROW()-1),$A$2:$A$186,0)))</f>
        <v>DDR3 2G AMC</v>
      </c>
    </row>
    <row r="48" spans="1:18" x14ac:dyDescent="0.25">
      <c r="A48" s="88">
        <f t="shared" si="1"/>
        <v>47</v>
      </c>
      <c r="B48" s="93" t="s">
        <v>158</v>
      </c>
      <c r="C48" s="90">
        <v>2000</v>
      </c>
      <c r="D48" s="90">
        <v>69</v>
      </c>
      <c r="E48" s="11" t="s">
        <v>104</v>
      </c>
      <c r="F48" s="11">
        <f>IF(ISERROR(VLOOKUP(B48,#REF!,4,FALSE)),0,VLOOKUP(B48,#REF!,2,FALSE))</f>
        <v>0</v>
      </c>
      <c r="G48" s="11" t="e">
        <f t="shared" si="3"/>
        <v>#VALUE!</v>
      </c>
      <c r="H48" s="12">
        <f t="shared" si="2"/>
        <v>138000</v>
      </c>
      <c r="R48" s="4" t="str">
        <f t="array" ref="R48">IF(ISERROR(SMALL(IF(($D$2:$D$186&lt;&gt;0)*($A$2:$A$186&lt;&gt;""),$A$2:$A$186),ROW()-1)),"",INDEX($B$2:$B$186,MATCH(SMALL(IF(($D$2:$D$186&lt;&gt;0)*($A$2:$A$186&lt;&gt;""),$A$2:$A$186),ROW()-1),$A$2:$A$186,0)))</f>
        <v>DDR3 2G CRUCIAL</v>
      </c>
    </row>
    <row r="49" spans="1:18" x14ac:dyDescent="0.25">
      <c r="A49" s="88">
        <f t="shared" si="1"/>
        <v>48</v>
      </c>
      <c r="B49" s="93" t="s">
        <v>159</v>
      </c>
      <c r="C49" s="90">
        <v>2000</v>
      </c>
      <c r="D49" s="90">
        <v>36</v>
      </c>
      <c r="E49" s="11" t="s">
        <v>104</v>
      </c>
      <c r="F49" s="11">
        <f>IF(ISERROR(VLOOKUP(B49,#REF!,4,FALSE)),0,VLOOKUP(B49,#REF!,2,FALSE))</f>
        <v>0</v>
      </c>
      <c r="G49" s="11" t="e">
        <f t="shared" si="3"/>
        <v>#VALUE!</v>
      </c>
      <c r="H49" s="12">
        <f t="shared" si="2"/>
        <v>72000</v>
      </c>
      <c r="R49" s="4" t="str">
        <f t="array" ref="R49">IF(ISERROR(SMALL(IF(($D$2:$D$186&lt;&gt;0)*($A$2:$A$186&lt;&gt;""),$A$2:$A$186),ROW()-1)),"",INDEX($B$2:$B$186,MATCH(SMALL(IF(($D$2:$D$186&lt;&gt;0)*($A$2:$A$186&lt;&gt;""),$A$2:$A$186),ROW()-1),$A$2:$A$186,0)))</f>
        <v>DDR3 2G SIMMTRONICS</v>
      </c>
    </row>
    <row r="50" spans="1:18" x14ac:dyDescent="0.25">
      <c r="A50" s="88">
        <f t="shared" si="1"/>
        <v>49</v>
      </c>
      <c r="B50" s="93" t="s">
        <v>119</v>
      </c>
      <c r="C50" s="90">
        <v>17.899999999999999</v>
      </c>
      <c r="D50" s="90">
        <v>96</v>
      </c>
      <c r="E50" s="11" t="s">
        <v>104</v>
      </c>
      <c r="F50" s="11">
        <f>IF(ISERROR(VLOOKUP(B50,#REF!,4,FALSE)),0,VLOOKUP(B50,#REF!,2,FALSE))</f>
        <v>0</v>
      </c>
      <c r="G50" s="11" t="e">
        <f t="shared" si="3"/>
        <v>#VALUE!</v>
      </c>
      <c r="H50" s="12">
        <f t="shared" si="2"/>
        <v>1718.3999999999999</v>
      </c>
      <c r="R50" s="4" t="str">
        <f t="array" ref="R50">IF(ISERROR(SMALL(IF(($D$2:$D$186&lt;&gt;0)*($A$2:$A$186&lt;&gt;""),$A$2:$A$186),ROW()-1)),"",INDEX($B$2:$B$186,MATCH(SMALL(IF(($D$2:$D$186&lt;&gt;0)*($A$2:$A$186&lt;&gt;""),$A$2:$A$186),ROW()-1),$A$2:$A$186,0)))</f>
        <v>DVDV PRINCO</v>
      </c>
    </row>
    <row r="51" spans="1:18" x14ac:dyDescent="0.25">
      <c r="A51" s="88">
        <f t="shared" si="1"/>
        <v>50</v>
      </c>
      <c r="B51" s="95" t="s">
        <v>160</v>
      </c>
      <c r="C51" s="90">
        <v>10100</v>
      </c>
      <c r="D51" s="90">
        <v>20</v>
      </c>
      <c r="E51" s="11" t="s">
        <v>104</v>
      </c>
      <c r="F51" s="11">
        <f>IF(ISERROR(VLOOKUP(B51,#REF!,4,FALSE)),0,VLOOKUP(B51,#REF!,2,FALSE))</f>
        <v>0</v>
      </c>
      <c r="G51" s="11" t="e">
        <f t="shared" si="3"/>
        <v>#VALUE!</v>
      </c>
      <c r="H51" s="12">
        <f t="shared" si="2"/>
        <v>202000</v>
      </c>
      <c r="R51" s="4" t="str">
        <f t="array" ref="R51">IF(ISERROR(SMALL(IF(($D$2:$D$186&lt;&gt;0)*($A$2:$A$186&lt;&gt;""),$A$2:$A$186),ROW()-1)),"",INDEX($B$2:$B$186,MATCH(SMALL(IF(($D$2:$D$186&lt;&gt;0)*($A$2:$A$186&lt;&gt;""),$A$2:$A$186),ROW()-1),$A$2:$A$186,0)))</f>
        <v>ECRAN 20" SAMSUNG LED S20C300NL</v>
      </c>
    </row>
    <row r="52" spans="1:18" x14ac:dyDescent="0.25">
      <c r="A52" s="88">
        <f t="shared" si="1"/>
        <v>51</v>
      </c>
      <c r="B52" s="95" t="s">
        <v>161</v>
      </c>
      <c r="C52" s="90">
        <v>11250</v>
      </c>
      <c r="D52" s="90">
        <v>20</v>
      </c>
      <c r="E52" s="11" t="s">
        <v>104</v>
      </c>
      <c r="F52" s="11">
        <f>IF(ISERROR(VLOOKUP(B52,#REF!,4,FALSE)),0,VLOOKUP(B52,#REF!,2,FALSE))</f>
        <v>0</v>
      </c>
      <c r="G52" s="11" t="e">
        <f t="shared" si="3"/>
        <v>#VALUE!</v>
      </c>
      <c r="H52" s="12">
        <f t="shared" si="2"/>
        <v>225000</v>
      </c>
      <c r="R52" s="4" t="str">
        <f t="array" ref="R52">IF(ISERROR(SMALL(IF(($D$2:$D$186&lt;&gt;0)*($A$2:$A$186&lt;&gt;""),$A$2:$A$186),ROW()-1)),"",INDEX($B$2:$B$186,MATCH(SMALL(IF(($D$2:$D$186&lt;&gt;0)*($A$2:$A$186&lt;&gt;""),$A$2:$A$186),ROW()-1),$A$2:$A$186,0)))</f>
        <v>ECRAN 22" AOC LED</v>
      </c>
    </row>
    <row r="53" spans="1:18" x14ac:dyDescent="0.25">
      <c r="A53" s="88">
        <f t="shared" si="1"/>
        <v>52</v>
      </c>
      <c r="B53" s="95" t="s">
        <v>128</v>
      </c>
      <c r="C53" s="90">
        <v>10900</v>
      </c>
      <c r="D53" s="90">
        <v>20</v>
      </c>
      <c r="E53" s="13">
        <v>2200</v>
      </c>
      <c r="F53" s="11">
        <f>IF(ISERROR(VLOOKUP(B53,#REF!,4,FALSE)),0,VLOOKUP(B53,#REF!,2,FALSE))</f>
        <v>0</v>
      </c>
      <c r="G53" s="11">
        <f t="shared" si="3"/>
        <v>2200</v>
      </c>
      <c r="H53" s="12">
        <f t="shared" si="2"/>
        <v>218000</v>
      </c>
      <c r="R53" s="4" t="str">
        <f t="array" ref="R53">IF(ISERROR(SMALL(IF(($D$2:$D$186&lt;&gt;0)*($A$2:$A$186&lt;&gt;""),$A$2:$A$186),ROW()-1)),"",INDEX($B$2:$B$186,MATCH(SMALL(IF(($D$2:$D$186&lt;&gt;0)*($A$2:$A$186&lt;&gt;""),$A$2:$A$186),ROW()-1),$A$2:$A$186,0)))</f>
        <v>ECRAN ACER 22"</v>
      </c>
    </row>
    <row r="54" spans="1:18" x14ac:dyDescent="0.25">
      <c r="A54" s="88">
        <f t="shared" si="1"/>
        <v>53</v>
      </c>
      <c r="B54" s="95" t="s">
        <v>37</v>
      </c>
      <c r="C54" s="90">
        <v>7250</v>
      </c>
      <c r="D54" s="90">
        <v>20</v>
      </c>
      <c r="E54" s="13">
        <v>2200</v>
      </c>
      <c r="F54" s="11">
        <f>IF(ISERROR(VLOOKUP(B54,#REF!,4,FALSE)),0,VLOOKUP(B54,#REF!,2,FALSE))</f>
        <v>0</v>
      </c>
      <c r="G54" s="11">
        <f t="shared" si="3"/>
        <v>2200</v>
      </c>
      <c r="H54" s="12">
        <f t="shared" si="2"/>
        <v>145000</v>
      </c>
      <c r="R54" s="4" t="str">
        <f t="array" ref="R54">IF(ISERROR(SMALL(IF(($D$2:$D$186&lt;&gt;0)*($A$2:$A$186&lt;&gt;""),$A$2:$A$186),ROW()-1)),"",INDEX($B$2:$B$186,MATCH(SMALL(IF(($D$2:$D$186&lt;&gt;0)*($A$2:$A$186&lt;&gt;""),$A$2:$A$186),ROW()-1),$A$2:$A$186,0)))</f>
        <v>ECRAN AOC 18.5" LED e950SW</v>
      </c>
    </row>
    <row r="55" spans="1:18" x14ac:dyDescent="0.25">
      <c r="A55" s="88">
        <f t="shared" si="1"/>
        <v>54</v>
      </c>
      <c r="B55" s="95" t="s">
        <v>38</v>
      </c>
      <c r="C55" s="90">
        <v>8750</v>
      </c>
      <c r="D55" s="90">
        <v>20</v>
      </c>
      <c r="E55" s="11" t="s">
        <v>104</v>
      </c>
      <c r="F55" s="11">
        <f>IF(ISERROR(VLOOKUP(B55,#REF!,4,FALSE)),0,VLOOKUP(B55,#REF!,2,FALSE))</f>
        <v>0</v>
      </c>
      <c r="G55" s="11" t="e">
        <f t="shared" si="3"/>
        <v>#VALUE!</v>
      </c>
      <c r="H55" s="12">
        <f t="shared" si="2"/>
        <v>175000</v>
      </c>
      <c r="R55" s="4" t="str">
        <f t="array" ref="R55">IF(ISERROR(SMALL(IF(($D$2:$D$186&lt;&gt;0)*($A$2:$A$186&lt;&gt;""),$A$2:$A$186),ROW()-1)),"",INDEX($B$2:$B$186,MATCH(SMALL(IF(($D$2:$D$186&lt;&gt;0)*($A$2:$A$186&lt;&gt;""),$A$2:$A$186),ROW()-1),$A$2:$A$186,0)))</f>
        <v>ECRAN18.5"  SAMSUNG LED 19AB150N</v>
      </c>
    </row>
    <row r="56" spans="1:18" x14ac:dyDescent="0.25">
      <c r="A56" s="88">
        <f t="shared" si="1"/>
        <v>55</v>
      </c>
      <c r="B56" s="93" t="s">
        <v>162</v>
      </c>
      <c r="C56" s="90">
        <v>210</v>
      </c>
      <c r="D56" s="90">
        <v>20</v>
      </c>
      <c r="E56" s="11" t="s">
        <v>104</v>
      </c>
      <c r="F56" s="11">
        <f>IF(ISERROR(VLOOKUP(B56,#REF!,4,FALSE)),0,VLOOKUP(B56,#REF!,2,FALSE))</f>
        <v>0</v>
      </c>
      <c r="G56" s="11" t="e">
        <f t="shared" si="3"/>
        <v>#VALUE!</v>
      </c>
      <c r="H56" s="12">
        <f t="shared" si="2"/>
        <v>4200</v>
      </c>
      <c r="R56" s="4" t="str">
        <f t="array" ref="R56">IF(ISERROR(SMALL(IF(($D$2:$D$186&lt;&gt;0)*($A$2:$A$186&lt;&gt;""),$A$2:$A$186),ROW()-1)),"",INDEX($B$2:$B$186,MATCH(SMALL(IF(($D$2:$D$186&lt;&gt;0)*($A$2:$A$186&lt;&gt;""),$A$2:$A$186),ROW()-1),$A$2:$A$186,0)))</f>
        <v>FAN CPU LGA 775 HODNA</v>
      </c>
    </row>
    <row r="57" spans="1:18" x14ac:dyDescent="0.25">
      <c r="A57" s="88">
        <f t="shared" si="1"/>
        <v>56</v>
      </c>
      <c r="B57" s="93" t="s">
        <v>39</v>
      </c>
      <c r="C57" s="90">
        <v>400</v>
      </c>
      <c r="D57" s="90">
        <v>75</v>
      </c>
      <c r="E57" s="11" t="s">
        <v>104</v>
      </c>
      <c r="F57" s="11">
        <f>IF(ISERROR(VLOOKUP(B57,#REF!,4,FALSE)),0,VLOOKUP(B57,#REF!,2,FALSE))</f>
        <v>0</v>
      </c>
      <c r="G57" s="11" t="e">
        <f t="shared" si="3"/>
        <v>#VALUE!</v>
      </c>
      <c r="H57" s="12">
        <f t="shared" si="2"/>
        <v>30000</v>
      </c>
      <c r="R57" s="4" t="str">
        <f t="array" ref="R57">IF(ISERROR(SMALL(IF(($D$2:$D$186&lt;&gt;0)*($A$2:$A$186&lt;&gt;""),$A$2:$A$186),ROW()-1)),"",INDEX($B$2:$B$186,MATCH(SMALL(IF(($D$2:$D$186&lt;&gt;0)*($A$2:$A$186&lt;&gt;""),$A$2:$A$186),ROW()-1),$A$2:$A$186,0)))</f>
        <v>FAN I3/G620/  INTEL</v>
      </c>
    </row>
    <row r="58" spans="1:18" x14ac:dyDescent="0.25">
      <c r="A58" s="88">
        <f t="shared" si="1"/>
        <v>57</v>
      </c>
      <c r="B58" s="93" t="s">
        <v>40</v>
      </c>
      <c r="C58" s="90">
        <v>250</v>
      </c>
      <c r="D58" s="90">
        <v>95</v>
      </c>
      <c r="E58" s="13">
        <v>2200</v>
      </c>
      <c r="F58" s="11">
        <f>IF(ISERROR(VLOOKUP(B58,#REF!,4,FALSE)),0,VLOOKUP(B58,#REF!,2,FALSE))</f>
        <v>0</v>
      </c>
      <c r="G58" s="11">
        <f t="shared" si="3"/>
        <v>2200</v>
      </c>
      <c r="H58" s="12">
        <f t="shared" si="2"/>
        <v>23750</v>
      </c>
      <c r="R58" s="4" t="str">
        <f t="array" ref="R58">IF(ISERROR(SMALL(IF(($D$2:$D$186&lt;&gt;0)*($A$2:$A$186&lt;&gt;""),$A$2:$A$186),ROW()-1)),"",INDEX($B$2:$B$186,MATCH(SMALL(IF(($D$2:$D$186&lt;&gt;0)*($A$2:$A$186&lt;&gt;""),$A$2:$A$186),ROW()-1),$A$2:$A$186,0)))</f>
        <v>FAN P4 LGA 775 VIS</v>
      </c>
    </row>
    <row r="59" spans="1:18" x14ac:dyDescent="0.25">
      <c r="A59" s="88">
        <f t="shared" si="1"/>
        <v>58</v>
      </c>
      <c r="B59" s="93" t="s">
        <v>41</v>
      </c>
      <c r="C59" s="90">
        <v>110</v>
      </c>
      <c r="D59" s="90">
        <v>45</v>
      </c>
      <c r="E59" s="13">
        <v>3600</v>
      </c>
      <c r="F59" s="11">
        <f>IF(ISERROR(VLOOKUP(B59,#REF!,4,FALSE)),0,VLOOKUP(B59,#REF!,2,FALSE))</f>
        <v>0</v>
      </c>
      <c r="G59" s="11">
        <f t="shared" si="3"/>
        <v>3600</v>
      </c>
      <c r="H59" s="12">
        <f t="shared" si="2"/>
        <v>4950</v>
      </c>
      <c r="R59" s="4" t="str">
        <f t="array" ref="R59">IF(ISERROR(SMALL(IF(($D$2:$D$186&lt;&gt;0)*($A$2:$A$186&lt;&gt;""),$A$2:$A$186),ROW()-1)),"",INDEX($B$2:$B$186,MATCH(SMALL(IF(($D$2:$D$186&lt;&gt;0)*($A$2:$A$186&lt;&gt;""),$A$2:$A$186),ROW()-1),$A$2:$A$186,0)))</f>
        <v>FILTER LCD 19" LG</v>
      </c>
    </row>
    <row r="60" spans="1:18" x14ac:dyDescent="0.25">
      <c r="A60" s="88">
        <f t="shared" si="1"/>
        <v>59</v>
      </c>
      <c r="B60" s="93" t="s">
        <v>163</v>
      </c>
      <c r="C60" s="90">
        <v>1030</v>
      </c>
      <c r="D60" s="90">
        <v>65</v>
      </c>
      <c r="E60" s="11" t="s">
        <v>104</v>
      </c>
      <c r="F60" s="11">
        <f>IF(ISERROR(VLOOKUP(B60,#REF!,4,FALSE)),0,VLOOKUP(B60,#REF!,2,FALSE))</f>
        <v>0</v>
      </c>
      <c r="G60" s="11" t="e">
        <f t="shared" si="3"/>
        <v>#VALUE!</v>
      </c>
      <c r="H60" s="12">
        <f t="shared" si="2"/>
        <v>66950</v>
      </c>
      <c r="R60" s="4" t="str">
        <f t="array" ref="R60">IF(ISERROR(SMALL(IF(($D$2:$D$186&lt;&gt;0)*($A$2:$A$186&lt;&gt;""),$A$2:$A$186),ROW()-1)),"",INDEX($B$2:$B$186,MATCH(SMALL(IF(($D$2:$D$186&lt;&gt;0)*($A$2:$A$186&lt;&gt;""),$A$2:$A$186),ROW()-1),$A$2:$A$186,0)))</f>
        <v>FLASH DISK 16G ADATA UV100</v>
      </c>
    </row>
    <row r="61" spans="1:18" x14ac:dyDescent="0.25">
      <c r="A61" s="88">
        <f t="shared" si="1"/>
        <v>60</v>
      </c>
      <c r="B61" s="93" t="s">
        <v>135</v>
      </c>
      <c r="C61" s="90">
        <v>2300</v>
      </c>
      <c r="D61" s="90">
        <v>63</v>
      </c>
      <c r="E61" s="11" t="s">
        <v>104</v>
      </c>
      <c r="F61" s="11">
        <f>IF(ISERROR(VLOOKUP(B61,#REF!,4,FALSE)),0,VLOOKUP(B61,#REF!,2,FALSE))</f>
        <v>0</v>
      </c>
      <c r="G61" s="11" t="e">
        <f t="shared" si="3"/>
        <v>#VALUE!</v>
      </c>
      <c r="H61" s="12">
        <f t="shared" si="2"/>
        <v>144900</v>
      </c>
      <c r="R61" s="4" t="str">
        <f t="array" ref="R61">IF(ISERROR(SMALL(IF(($D$2:$D$186&lt;&gt;0)*($A$2:$A$186&lt;&gt;""),$A$2:$A$186),ROW()-1)),"",INDEX($B$2:$B$186,MATCH(SMALL(IF(($D$2:$D$186&lt;&gt;0)*($A$2:$A$186&lt;&gt;""),$A$2:$A$186),ROW()-1),$A$2:$A$186,0)))</f>
        <v>FLASH DISK 32GB TOSHIBA</v>
      </c>
    </row>
    <row r="62" spans="1:18" x14ac:dyDescent="0.25">
      <c r="A62" s="88">
        <f t="shared" si="1"/>
        <v>61</v>
      </c>
      <c r="B62" s="93" t="s">
        <v>164</v>
      </c>
      <c r="C62" s="90">
        <v>570</v>
      </c>
      <c r="D62" s="90">
        <v>20</v>
      </c>
      <c r="E62" s="11" t="s">
        <v>104</v>
      </c>
      <c r="F62" s="11">
        <f>IF(ISERROR(VLOOKUP(B62,#REF!,4,FALSE)),0,VLOOKUP(B62,#REF!,2,FALSE))</f>
        <v>0</v>
      </c>
      <c r="G62" s="11" t="e">
        <f t="shared" si="3"/>
        <v>#VALUE!</v>
      </c>
      <c r="H62" s="12">
        <f t="shared" si="2"/>
        <v>11400</v>
      </c>
      <c r="R62" s="4" t="str">
        <f t="array" ref="R62">IF(ISERROR(SMALL(IF(($D$2:$D$186&lt;&gt;0)*($A$2:$A$186&lt;&gt;""),$A$2:$A$186),ROW()-1)),"",INDEX($B$2:$B$186,MATCH(SMALL(IF(($D$2:$D$186&lt;&gt;0)*($A$2:$A$186&lt;&gt;""),$A$2:$A$186),ROW()-1),$A$2:$A$186,0)))</f>
        <v>FLASH DISK 8G ADATA UV110</v>
      </c>
    </row>
    <row r="63" spans="1:18" x14ac:dyDescent="0.25">
      <c r="A63" s="88">
        <f t="shared" si="1"/>
        <v>62</v>
      </c>
      <c r="B63" s="93" t="s">
        <v>165</v>
      </c>
      <c r="C63" s="90">
        <v>370</v>
      </c>
      <c r="D63" s="90">
        <v>45</v>
      </c>
      <c r="E63" s="11" t="s">
        <v>104</v>
      </c>
      <c r="F63" s="11">
        <f>IF(ISERROR(VLOOKUP(B63,#REF!,4,FALSE)),0,VLOOKUP(B63,#REF!,2,FALSE))</f>
        <v>0</v>
      </c>
      <c r="G63" s="11" t="e">
        <f t="shared" si="3"/>
        <v>#VALUE!</v>
      </c>
      <c r="H63" s="12">
        <f t="shared" si="2"/>
        <v>16650</v>
      </c>
      <c r="R63" s="4" t="str">
        <f t="array" ref="R63">IF(ISERROR(SMALL(IF(($D$2:$D$186&lt;&gt;0)*($A$2:$A$186&lt;&gt;""),$A$2:$A$186),ROW()-1)),"",INDEX($B$2:$B$186,MATCH(SMALL(IF(($D$2:$D$186&lt;&gt;0)*($A$2:$A$186&lt;&gt;""),$A$2:$A$186),ROW()-1),$A$2:$A$186,0)))</f>
        <v>GAM PAD 1 PCS TRANSP VIB EW-706</v>
      </c>
    </row>
    <row r="64" spans="1:18" x14ac:dyDescent="0.25">
      <c r="A64" s="88">
        <f t="shared" si="1"/>
        <v>63</v>
      </c>
      <c r="B64" s="93" t="s">
        <v>42</v>
      </c>
      <c r="C64" s="90">
        <v>640</v>
      </c>
      <c r="D64" s="90">
        <v>31</v>
      </c>
      <c r="E64" s="13">
        <v>3000</v>
      </c>
      <c r="F64" s="11">
        <f>IF(ISERROR(VLOOKUP(B64,#REF!,4,FALSE)),0,VLOOKUP(B64,#REF!,2,FALSE))</f>
        <v>0</v>
      </c>
      <c r="G64" s="11">
        <f t="shared" si="3"/>
        <v>3000</v>
      </c>
      <c r="H64" s="12">
        <f t="shared" si="2"/>
        <v>19840</v>
      </c>
      <c r="R64" s="4" t="str">
        <f t="array" ref="R64">IF(ISERROR(SMALL(IF(($D$2:$D$186&lt;&gt;0)*($A$2:$A$186&lt;&gt;""),$A$2:$A$186),ROW()-1)),"",INDEX($B$2:$B$186,MATCH(SMALL(IF(($D$2:$D$186&lt;&gt;0)*($A$2:$A$186&lt;&gt;""),$A$2:$A$186),ROW()-1),$A$2:$A$186,0)))</f>
        <v>GAM PAD 2 PCS TRANSP VIB EW-706D</v>
      </c>
    </row>
    <row r="65" spans="1:18" x14ac:dyDescent="0.25">
      <c r="A65" s="88">
        <f t="shared" si="1"/>
        <v>64</v>
      </c>
      <c r="B65" s="93" t="s">
        <v>43</v>
      </c>
      <c r="C65" s="90">
        <v>185</v>
      </c>
      <c r="D65" s="90">
        <v>15</v>
      </c>
      <c r="E65" s="11" t="s">
        <v>104</v>
      </c>
      <c r="F65" s="11">
        <f>IF(ISERROR(VLOOKUP(B65,#REF!,4,FALSE)),0,VLOOKUP(B65,#REF!,2,FALSE))</f>
        <v>0</v>
      </c>
      <c r="G65" s="11" t="e">
        <f t="shared" si="3"/>
        <v>#VALUE!</v>
      </c>
      <c r="H65" s="12">
        <f t="shared" si="2"/>
        <v>2775</v>
      </c>
      <c r="R65" s="4" t="str">
        <f t="array" ref="R65">IF(ISERROR(SMALL(IF(($D$2:$D$186&lt;&gt;0)*($A$2:$A$186&lt;&gt;""),$A$2:$A$186),ROW()-1)),"",INDEX($B$2:$B$186,MATCH(SMALL(IF(($D$2:$D$186&lt;&gt;0)*($A$2:$A$186&lt;&gt;""),$A$2:$A$186),ROW()-1),$A$2:$A$186,0)))</f>
        <v>GAM PAD SINGL SIMPL BITA-108</v>
      </c>
    </row>
    <row r="66" spans="1:18" x14ac:dyDescent="0.25">
      <c r="A66" s="88">
        <f t="shared" si="1"/>
        <v>65</v>
      </c>
      <c r="B66" s="93" t="s">
        <v>44</v>
      </c>
      <c r="C66" s="90">
        <v>175</v>
      </c>
      <c r="D66" s="90">
        <v>35</v>
      </c>
      <c r="E66" s="13">
        <v>3000</v>
      </c>
      <c r="F66" s="11">
        <f>IF(ISERROR(VLOOKUP(B66,#REF!,4,FALSE)),0,VLOOKUP(B66,#REF!,2,FALSE))</f>
        <v>0</v>
      </c>
      <c r="G66" s="11">
        <f t="shared" ref="G66:G74" si="4">E66-F66</f>
        <v>3000</v>
      </c>
      <c r="H66" s="12">
        <f t="shared" si="2"/>
        <v>6125</v>
      </c>
      <c r="R66" s="4" t="str">
        <f t="array" ref="R66">IF(ISERROR(SMALL(IF(($D$2:$D$186&lt;&gt;0)*($A$2:$A$186&lt;&gt;""),$A$2:$A$186),ROW()-1)),"",INDEX($B$2:$B$186,MATCH(SMALL(IF(($D$2:$D$186&lt;&gt;0)*($A$2:$A$186&lt;&gt;""),$A$2:$A$186),ROW()-1),$A$2:$A$186,0)))</f>
        <v>GAM PAD SINGLE SIMPLE DU-GP180</v>
      </c>
    </row>
    <row r="67" spans="1:18" x14ac:dyDescent="0.25">
      <c r="A67" s="88">
        <f t="shared" ref="A67:A130" si="5">A66+1</f>
        <v>66</v>
      </c>
      <c r="B67" s="93" t="s">
        <v>120</v>
      </c>
      <c r="C67" s="90">
        <v>200</v>
      </c>
      <c r="D67" s="90">
        <v>45</v>
      </c>
      <c r="E67" s="11" t="s">
        <v>104</v>
      </c>
      <c r="F67" s="11">
        <f>IF(ISERROR(VLOOKUP(B67,#REF!,4,FALSE)),0,VLOOKUP(B67,#REF!,2,FALSE))</f>
        <v>0</v>
      </c>
      <c r="G67" s="11" t="e">
        <f t="shared" si="4"/>
        <v>#VALUE!</v>
      </c>
      <c r="H67" s="12">
        <f t="shared" ref="H67:H130" si="6">D67*C67</f>
        <v>9000</v>
      </c>
      <c r="R67" s="4" t="str">
        <f t="array" ref="R67">IF(ISERROR(SMALL(IF(($D$2:$D$186&lt;&gt;0)*($A$2:$A$186&lt;&gt;""),$A$2:$A$186),ROW()-1)),"",INDEX($B$2:$B$186,MATCH(SMALL(IF(($D$2:$D$186&lt;&gt;0)*($A$2:$A$186&lt;&gt;""),$A$2:$A$186),ROW()-1),$A$2:$A$186,0)))</f>
        <v>GEL NITTOYANT</v>
      </c>
    </row>
    <row r="68" spans="1:18" x14ac:dyDescent="0.25">
      <c r="A68" s="88">
        <f t="shared" si="5"/>
        <v>67</v>
      </c>
      <c r="B68" s="93" t="s">
        <v>166</v>
      </c>
      <c r="C68" s="90">
        <v>1950</v>
      </c>
      <c r="D68" s="90">
        <v>95</v>
      </c>
      <c r="E68" s="13">
        <v>1100</v>
      </c>
      <c r="F68" s="11">
        <f>IF(ISERROR(VLOOKUP(B68,#REF!,4,FALSE)),0,VLOOKUP(B68,#REF!,2,FALSE))</f>
        <v>0</v>
      </c>
      <c r="G68" s="11">
        <f t="shared" si="4"/>
        <v>1100</v>
      </c>
      <c r="H68" s="12">
        <f t="shared" si="6"/>
        <v>185250</v>
      </c>
      <c r="R68" s="4" t="str">
        <f t="array" ref="R68">IF(ISERROR(SMALL(IF(($D$2:$D$186&lt;&gt;0)*($A$2:$A$186&lt;&gt;""),$A$2:$A$186),ROW()-1)),"",INDEX($B$2:$B$186,MATCH(SMALL(IF(($D$2:$D$186&lt;&gt;0)*($A$2:$A$186&lt;&gt;""),$A$2:$A$186),ROW()-1),$A$2:$A$186,0)))</f>
        <v>GRAVEUR DVD LITON SATA</v>
      </c>
    </row>
    <row r="69" spans="1:18" x14ac:dyDescent="0.25">
      <c r="A69" s="88">
        <f t="shared" si="5"/>
        <v>68</v>
      </c>
      <c r="B69" s="93" t="s">
        <v>45</v>
      </c>
      <c r="C69" s="90">
        <v>1900</v>
      </c>
      <c r="D69" s="90">
        <v>88</v>
      </c>
      <c r="E69" s="11" t="s">
        <v>104</v>
      </c>
      <c r="F69" s="11">
        <f>IF(ISERROR(VLOOKUP(B69,#REF!,4,FALSE)),0,VLOOKUP(B69,#REF!,2,FALSE))</f>
        <v>0</v>
      </c>
      <c r="G69" s="11" t="e">
        <f t="shared" si="4"/>
        <v>#VALUE!</v>
      </c>
      <c r="H69" s="12">
        <f t="shared" si="6"/>
        <v>167200</v>
      </c>
      <c r="R69" s="4" t="str">
        <f t="array" ref="R69">IF(ISERROR(SMALL(IF(($D$2:$D$186&lt;&gt;0)*($A$2:$A$186&lt;&gt;""),$A$2:$A$186),ROW()-1)),"",INDEX($B$2:$B$186,MATCH(SMALL(IF(($D$2:$D$186&lt;&gt;0)*($A$2:$A$186&lt;&gt;""),$A$2:$A$186),ROW()-1),$A$2:$A$186,0)))</f>
        <v>GRAVEUR DVD SAMSUNG SATA</v>
      </c>
    </row>
    <row r="70" spans="1:18" x14ac:dyDescent="0.25">
      <c r="A70" s="88">
        <f t="shared" si="5"/>
        <v>69</v>
      </c>
      <c r="B70" s="93" t="s">
        <v>167</v>
      </c>
      <c r="C70" s="90">
        <v>3450</v>
      </c>
      <c r="D70" s="90">
        <v>99</v>
      </c>
      <c r="E70" s="11" t="s">
        <v>104</v>
      </c>
      <c r="F70" s="11">
        <f>IF(ISERROR(VLOOKUP(B70,#REF!,4,FALSE)),0,VLOOKUP(B70,#REF!,2,FALSE))</f>
        <v>0</v>
      </c>
      <c r="G70" s="11" t="e">
        <f t="shared" si="4"/>
        <v>#VALUE!</v>
      </c>
      <c r="H70" s="12">
        <f t="shared" si="6"/>
        <v>341550</v>
      </c>
      <c r="R70" s="4" t="str">
        <f t="array" ref="R70">IF(ISERROR(SMALL(IF(($D$2:$D$186&lt;&gt;0)*($A$2:$A$186&lt;&gt;""),$A$2:$A$186),ROW()-1)),"",INDEX($B$2:$B$186,MATCH(SMALL(IF(($D$2:$D$186&lt;&gt;0)*($A$2:$A$186&lt;&gt;""),$A$2:$A$186),ROW()-1),$A$2:$A$186,0)))</f>
        <v>GRAVEUR DVD USB SAMSUNG SE-208</v>
      </c>
    </row>
    <row r="71" spans="1:18" x14ac:dyDescent="0.25">
      <c r="A71" s="88">
        <f t="shared" si="5"/>
        <v>70</v>
      </c>
      <c r="B71" s="93" t="s">
        <v>46</v>
      </c>
      <c r="C71" s="90">
        <v>3200</v>
      </c>
      <c r="D71" s="90">
        <v>77</v>
      </c>
      <c r="E71" s="11" t="s">
        <v>104</v>
      </c>
      <c r="F71" s="11">
        <f>IF(ISERROR(VLOOKUP(B71,#REF!,4,FALSE)),0,VLOOKUP(B71,#REF!,2,FALSE))</f>
        <v>0</v>
      </c>
      <c r="G71" s="11" t="e">
        <f t="shared" si="4"/>
        <v>#VALUE!</v>
      </c>
      <c r="H71" s="12">
        <f t="shared" si="6"/>
        <v>246400</v>
      </c>
      <c r="R71" s="4" t="str">
        <f t="array" ref="R71">IF(ISERROR(SMALL(IF(($D$2:$D$186&lt;&gt;0)*($A$2:$A$186&lt;&gt;""),$A$2:$A$186),ROW()-1)),"",INDEX($B$2:$B$186,MATCH(SMALL(IF(($D$2:$D$186&lt;&gt;0)*($A$2:$A$186&lt;&gt;""),$A$2:$A$186),ROW()-1),$A$2:$A$186,0)))</f>
        <v>HDD 160G SEAGATE SATA</v>
      </c>
    </row>
    <row r="72" spans="1:18" x14ac:dyDescent="0.25">
      <c r="A72" s="88">
        <f t="shared" si="5"/>
        <v>71</v>
      </c>
      <c r="B72" s="93" t="s">
        <v>47</v>
      </c>
      <c r="C72" s="90">
        <v>3150</v>
      </c>
      <c r="D72" s="90">
        <v>99</v>
      </c>
      <c r="E72" s="13">
        <v>1800</v>
      </c>
      <c r="F72" s="11">
        <f>IF(ISERROR(VLOOKUP(B72,#REF!,4,FALSE)),0,VLOOKUP(B72,#REF!,2,FALSE))</f>
        <v>0</v>
      </c>
      <c r="G72" s="11">
        <f t="shared" si="4"/>
        <v>1800</v>
      </c>
      <c r="H72" s="12">
        <f t="shared" si="6"/>
        <v>311850</v>
      </c>
      <c r="R72" s="4" t="str">
        <f t="array" ref="R72">IF(ISERROR(SMALL(IF(($D$2:$D$186&lt;&gt;0)*($A$2:$A$186&lt;&gt;""),$A$2:$A$186),ROW()-1)),"",INDEX($B$2:$B$186,MATCH(SMALL(IF(($D$2:$D$186&lt;&gt;0)*($A$2:$A$186&lt;&gt;""),$A$2:$A$186),ROW()-1),$A$2:$A$186,0)))</f>
        <v>HDD 160G WESTERN DIGITAL SATA</v>
      </c>
    </row>
    <row r="73" spans="1:18" x14ac:dyDescent="0.25">
      <c r="A73" s="88">
        <f t="shared" si="5"/>
        <v>72</v>
      </c>
      <c r="B73" s="93" t="s">
        <v>129</v>
      </c>
      <c r="C73" s="90">
        <v>6800</v>
      </c>
      <c r="D73" s="90">
        <v>66</v>
      </c>
      <c r="E73" s="13">
        <v>4200</v>
      </c>
      <c r="F73" s="11">
        <f>IF(ISERROR(VLOOKUP(B73,#REF!,4,FALSE)),0,VLOOKUP(B73,#REF!,2,FALSE))</f>
        <v>0</v>
      </c>
      <c r="G73" s="11">
        <f t="shared" si="4"/>
        <v>4200</v>
      </c>
      <c r="H73" s="12">
        <f t="shared" si="6"/>
        <v>448800</v>
      </c>
      <c r="R73" s="4" t="str">
        <f t="array" ref="R73">IF(ISERROR(SMALL(IF(($D$2:$D$186&lt;&gt;0)*($A$2:$A$186&lt;&gt;""),$A$2:$A$186),ROW()-1)),"",INDEX($B$2:$B$186,MATCH(SMALL(IF(($D$2:$D$186&lt;&gt;0)*($A$2:$A$186&lt;&gt;""),$A$2:$A$186),ROW()-1),$A$2:$A$186,0)))</f>
        <v>HDD 1TR TOSHIBA SATA</v>
      </c>
    </row>
    <row r="74" spans="1:18" x14ac:dyDescent="0.25">
      <c r="A74" s="88">
        <f t="shared" si="5"/>
        <v>73</v>
      </c>
      <c r="B74" s="93" t="s">
        <v>130</v>
      </c>
      <c r="C74" s="90">
        <v>10300</v>
      </c>
      <c r="D74" s="90">
        <v>33</v>
      </c>
      <c r="E74" s="11" t="s">
        <v>104</v>
      </c>
      <c r="F74" s="11">
        <f>IF(ISERROR(VLOOKUP(B74,#REF!,4,FALSE)),0,VLOOKUP(B74,#REF!,2,FALSE))</f>
        <v>0</v>
      </c>
      <c r="G74" s="11" t="e">
        <f t="shared" si="4"/>
        <v>#VALUE!</v>
      </c>
      <c r="H74" s="12">
        <f t="shared" si="6"/>
        <v>339900</v>
      </c>
      <c r="R74" s="4" t="str">
        <f t="array" ref="R74">IF(ISERROR(SMALL(IF(($D$2:$D$186&lt;&gt;0)*($A$2:$A$186&lt;&gt;""),$A$2:$A$186),ROW()-1)),"",INDEX($B$2:$B$186,MATCH(SMALL(IF(($D$2:$D$186&lt;&gt;0)*($A$2:$A$186&lt;&gt;""),$A$2:$A$186),ROW()-1),$A$2:$A$186,0)))</f>
        <v>HDD 2TR 3.5'' SATA TOSHIBA</v>
      </c>
    </row>
    <row r="75" spans="1:18" x14ac:dyDescent="0.25">
      <c r="A75" s="88">
        <f t="shared" si="5"/>
        <v>74</v>
      </c>
      <c r="B75" s="93" t="s">
        <v>168</v>
      </c>
      <c r="C75" s="90">
        <v>13000</v>
      </c>
      <c r="D75" s="90">
        <v>22</v>
      </c>
      <c r="E75" s="67"/>
      <c r="F75" s="67"/>
      <c r="G75" s="67"/>
      <c r="H75" s="12">
        <f t="shared" si="6"/>
        <v>286000</v>
      </c>
      <c r="R75" s="4" t="str">
        <f t="array" ref="R75">IF(ISERROR(SMALL(IF(($D$2:$D$186&lt;&gt;0)*($A$2:$A$186&lt;&gt;""),$A$2:$A$186),ROW()-1)),"",INDEX($B$2:$B$186,MATCH(SMALL(IF(($D$2:$D$186&lt;&gt;0)*($A$2:$A$186&lt;&gt;""),$A$2:$A$186),ROW()-1),$A$2:$A$186,0)))</f>
        <v>HDD 2TR 3.5'' USB ADATA AINTI-CHOC</v>
      </c>
    </row>
    <row r="76" spans="1:18" x14ac:dyDescent="0.25">
      <c r="A76" s="88">
        <f t="shared" si="5"/>
        <v>75</v>
      </c>
      <c r="B76" s="93" t="s">
        <v>121</v>
      </c>
      <c r="C76" s="90">
        <v>3950</v>
      </c>
      <c r="D76" s="90">
        <v>11</v>
      </c>
      <c r="E76" s="13">
        <v>1800</v>
      </c>
      <c r="F76" s="11">
        <f>IF(ISERROR(VLOOKUP(B76,#REF!,4,FALSE)),0,VLOOKUP(B76,#REF!,2,FALSE))</f>
        <v>0</v>
      </c>
      <c r="G76" s="11">
        <f t="shared" ref="G76:G84" si="7">E76-F76</f>
        <v>1800</v>
      </c>
      <c r="H76" s="12">
        <f t="shared" si="6"/>
        <v>43450</v>
      </c>
      <c r="R76" s="4" t="str">
        <f t="array" ref="R76">IF(ISERROR(SMALL(IF(($D$2:$D$186&lt;&gt;0)*($A$2:$A$186&lt;&gt;""),$A$2:$A$186),ROW()-1)),"",INDEX($B$2:$B$186,MATCH(SMALL(IF(($D$2:$D$186&lt;&gt;0)*($A$2:$A$186&lt;&gt;""),$A$2:$A$186),ROW()-1),$A$2:$A$186,0)))</f>
        <v>HDD 320G WESTERN DIGITAL</v>
      </c>
    </row>
    <row r="77" spans="1:18" x14ac:dyDescent="0.25">
      <c r="A77" s="88">
        <f t="shared" si="5"/>
        <v>76</v>
      </c>
      <c r="B77" s="93" t="s">
        <v>169</v>
      </c>
      <c r="C77" s="90">
        <v>4700</v>
      </c>
      <c r="D77" s="90">
        <v>44</v>
      </c>
      <c r="E77" s="13">
        <v>3600</v>
      </c>
      <c r="F77" s="11">
        <f>IF(ISERROR(VLOOKUP(B77,#REF!,4,FALSE)),0,VLOOKUP(B77,#REF!,2,FALSE))</f>
        <v>0</v>
      </c>
      <c r="G77" s="11">
        <f t="shared" si="7"/>
        <v>3600</v>
      </c>
      <c r="H77" s="12">
        <f t="shared" si="6"/>
        <v>206800</v>
      </c>
      <c r="R77" s="4" t="str">
        <f t="array" ref="R77">IF(ISERROR(SMALL(IF(($D$2:$D$186&lt;&gt;0)*($A$2:$A$186&lt;&gt;""),$A$2:$A$186),ROW()-1)),"",INDEX($B$2:$B$186,MATCH(SMALL(IF(($D$2:$D$186&lt;&gt;0)*($A$2:$A$186&lt;&gt;""),$A$2:$A$186),ROW()-1),$A$2:$A$186,0)))</f>
        <v>HDD 500G SEAGATE SATA</v>
      </c>
    </row>
    <row r="78" spans="1:18" x14ac:dyDescent="0.25">
      <c r="A78" s="88">
        <f t="shared" si="5"/>
        <v>77</v>
      </c>
      <c r="B78" s="93" t="s">
        <v>48</v>
      </c>
      <c r="C78" s="90">
        <v>5050</v>
      </c>
      <c r="D78" s="90">
        <v>36</v>
      </c>
      <c r="E78" s="11"/>
      <c r="F78" s="11">
        <f>IF(ISERROR(VLOOKUP(B78,#REF!,4,FALSE)),0,VLOOKUP(B78,#REF!,2,FALSE))</f>
        <v>0</v>
      </c>
      <c r="G78" s="11">
        <f t="shared" si="7"/>
        <v>0</v>
      </c>
      <c r="H78" s="12">
        <f t="shared" si="6"/>
        <v>181800</v>
      </c>
      <c r="R78" s="4" t="str">
        <f t="array" ref="R78">IF(ISERROR(SMALL(IF(($D$2:$D$186&lt;&gt;0)*($A$2:$A$186&lt;&gt;""),$A$2:$A$186),ROW()-1)),"",INDEX($B$2:$B$186,MATCH(SMALL(IF(($D$2:$D$186&lt;&gt;0)*($A$2:$A$186&lt;&gt;""),$A$2:$A$186),ROW()-1),$A$2:$A$186,0)))</f>
        <v>HDD 750 G SEGATE SATA</v>
      </c>
    </row>
    <row r="79" spans="1:18" x14ac:dyDescent="0.25">
      <c r="A79" s="88">
        <f t="shared" si="5"/>
        <v>78</v>
      </c>
      <c r="B79" s="93" t="s">
        <v>170</v>
      </c>
      <c r="C79" s="90">
        <v>8400</v>
      </c>
      <c r="D79" s="90">
        <v>14</v>
      </c>
      <c r="E79" s="13">
        <v>2500</v>
      </c>
      <c r="F79" s="11">
        <f>IF(ISERROR(VLOOKUP(B79,#REF!,4,FALSE)),0,VLOOKUP(B79,#REF!,2,FALSE))</f>
        <v>0</v>
      </c>
      <c r="G79" s="11">
        <f t="shared" si="7"/>
        <v>2500</v>
      </c>
      <c r="H79" s="12">
        <f t="shared" si="6"/>
        <v>117600</v>
      </c>
      <c r="R79" s="4" t="str">
        <f t="array" ref="R79">IF(ISERROR(SMALL(IF(($D$2:$D$186&lt;&gt;0)*($A$2:$A$186&lt;&gt;""),$A$2:$A$186),ROW()-1)),"",INDEX($B$2:$B$186,MATCH(SMALL(IF(($D$2:$D$186&lt;&gt;0)*($A$2:$A$186&lt;&gt;""),$A$2:$A$186),ROW()-1),$A$2:$A$186,0)))</f>
        <v>HDD EXT 1 TR USB3.0 ADATA 650 ANTI-CHOC</v>
      </c>
    </row>
    <row r="80" spans="1:18" x14ac:dyDescent="0.25">
      <c r="A80" s="88">
        <f t="shared" si="5"/>
        <v>79</v>
      </c>
      <c r="B80" s="93" t="s">
        <v>171</v>
      </c>
      <c r="C80" s="90">
        <v>8400</v>
      </c>
      <c r="D80" s="90">
        <v>17</v>
      </c>
      <c r="E80" s="11" t="s">
        <v>104</v>
      </c>
      <c r="F80" s="11">
        <f>IF(ISERROR(VLOOKUP(B80,#REF!,4,FALSE)),0,VLOOKUP(B80,#REF!,2,FALSE))</f>
        <v>0</v>
      </c>
      <c r="G80" s="11" t="e">
        <f t="shared" si="7"/>
        <v>#VALUE!</v>
      </c>
      <c r="H80" s="12">
        <f t="shared" si="6"/>
        <v>142800</v>
      </c>
      <c r="R80" s="4" t="str">
        <f t="array" ref="R80">IF(ISERROR(SMALL(IF(($D$2:$D$186&lt;&gt;0)*($A$2:$A$186&lt;&gt;""),$A$2:$A$186),ROW()-1)),"",INDEX($B$2:$B$186,MATCH(SMALL(IF(($D$2:$D$186&lt;&gt;0)*($A$2:$A$186&lt;&gt;""),$A$2:$A$186),ROW()-1),$A$2:$A$186,0)))</f>
        <v>HDD EXT 1 TR USB3.0 ADATA 710 ANTI-CHOC</v>
      </c>
    </row>
    <row r="81" spans="1:18" x14ac:dyDescent="0.25">
      <c r="A81" s="88">
        <f t="shared" si="5"/>
        <v>80</v>
      </c>
      <c r="B81" s="93" t="s">
        <v>49</v>
      </c>
      <c r="C81" s="90">
        <v>6900</v>
      </c>
      <c r="D81" s="90">
        <v>28</v>
      </c>
      <c r="E81" s="13">
        <v>3000</v>
      </c>
      <c r="F81" s="11">
        <f>IF(ISERROR(VLOOKUP(B81,#REF!,4,FALSE)),0,VLOOKUP(B81,#REF!,2,FALSE))</f>
        <v>0</v>
      </c>
      <c r="G81" s="11">
        <f t="shared" si="7"/>
        <v>3000</v>
      </c>
      <c r="H81" s="12">
        <f t="shared" si="6"/>
        <v>193200</v>
      </c>
      <c r="R81" s="4" t="str">
        <f t="array" ref="R81">IF(ISERROR(SMALL(IF(($D$2:$D$186&lt;&gt;0)*($A$2:$A$186&lt;&gt;""),$A$2:$A$186),ROW()-1)),"",INDEX($B$2:$B$186,MATCH(SMALL(IF(($D$2:$D$186&lt;&gt;0)*($A$2:$A$186&lt;&gt;""),$A$2:$A$186),ROW()-1),$A$2:$A$186,0)))</f>
        <v>HDD EXT 500 G USB3.0 ADATA 710 ANTI-CHOC</v>
      </c>
    </row>
    <row r="82" spans="1:18" x14ac:dyDescent="0.25">
      <c r="A82" s="88">
        <f t="shared" si="5"/>
        <v>81</v>
      </c>
      <c r="B82" s="93" t="s">
        <v>50</v>
      </c>
      <c r="C82" s="90">
        <v>10000</v>
      </c>
      <c r="D82" s="90">
        <v>39</v>
      </c>
      <c r="E82" s="11" t="s">
        <v>104</v>
      </c>
      <c r="F82" s="11">
        <f>IF(ISERROR(VLOOKUP(B82,#REF!,4,FALSE)),0,VLOOKUP(B82,#REF!,2,FALSE))</f>
        <v>0</v>
      </c>
      <c r="G82" s="11" t="e">
        <f t="shared" si="7"/>
        <v>#VALUE!</v>
      </c>
      <c r="H82" s="12">
        <f t="shared" si="6"/>
        <v>390000</v>
      </c>
      <c r="R82" s="4" t="str">
        <f t="array" ref="R82">IF(ISERROR(SMALL(IF(($D$2:$D$186&lt;&gt;0)*($A$2:$A$186&lt;&gt;""),$A$2:$A$186),ROW()-1)),"",INDEX($B$2:$B$186,MATCH(SMALL(IF(($D$2:$D$186&lt;&gt;0)*($A$2:$A$186&lt;&gt;""),$A$2:$A$186),ROW()-1),$A$2:$A$186,0)))</f>
        <v>HDD KINGSTON 120G SSD</v>
      </c>
    </row>
    <row r="83" spans="1:18" x14ac:dyDescent="0.25">
      <c r="A83" s="88">
        <f t="shared" si="5"/>
        <v>82</v>
      </c>
      <c r="B83" s="93" t="s">
        <v>51</v>
      </c>
      <c r="C83" s="90">
        <v>5200</v>
      </c>
      <c r="D83" s="90">
        <v>93</v>
      </c>
      <c r="E83" s="11" t="s">
        <v>104</v>
      </c>
      <c r="F83" s="11">
        <f>IF(ISERROR(VLOOKUP(B83,#REF!,4,FALSE)),0,VLOOKUP(B83,#REF!,2,FALSE))</f>
        <v>0</v>
      </c>
      <c r="G83" s="11" t="e">
        <f t="shared" si="7"/>
        <v>#VALUE!</v>
      </c>
      <c r="H83" s="12">
        <f t="shared" si="6"/>
        <v>483600</v>
      </c>
      <c r="R83" s="4" t="str">
        <f t="array" ref="R83">IF(ISERROR(SMALL(IF(($D$2:$D$186&lt;&gt;0)*($A$2:$A$186&lt;&gt;""),$A$2:$A$186),ROW()-1)),"",INDEX($B$2:$B$186,MATCH(SMALL(IF(($D$2:$D$186&lt;&gt;0)*($A$2:$A$186&lt;&gt;""),$A$2:$A$186),ROW()-1),$A$2:$A$186,0)))</f>
        <v>HDD MICRO PORT 2.5 500G HGST</v>
      </c>
    </row>
    <row r="84" spans="1:18" x14ac:dyDescent="0.25">
      <c r="A84" s="88">
        <f t="shared" si="5"/>
        <v>83</v>
      </c>
      <c r="B84" s="93" t="s">
        <v>52</v>
      </c>
      <c r="C84" s="90">
        <v>1550</v>
      </c>
      <c r="D84" s="90">
        <v>82</v>
      </c>
      <c r="E84" s="11" t="s">
        <v>104</v>
      </c>
      <c r="F84" s="11">
        <f>IF(ISERROR(VLOOKUP(B84,#REF!,4,FALSE)),0,VLOOKUP(B84,#REF!,2,FALSE))</f>
        <v>0</v>
      </c>
      <c r="G84" s="11" t="e">
        <f t="shared" si="7"/>
        <v>#VALUE!</v>
      </c>
      <c r="H84" s="12">
        <f t="shared" si="6"/>
        <v>127100</v>
      </c>
      <c r="R84" s="4" t="str">
        <f t="array" ref="R84">IF(ISERROR(SMALL(IF(($D$2:$D$186&lt;&gt;0)*($A$2:$A$186&lt;&gt;""),$A$2:$A$186),ROW()-1)),"",INDEX($B$2:$B$186,MATCH(SMALL(IF(($D$2:$D$186&lt;&gt;0)*($A$2:$A$186&lt;&gt;""),$A$2:$A$186),ROW()-1),$A$2:$A$186,0)))</f>
        <v>HP  DUNTH SP011 FLASH+LECT CART</v>
      </c>
    </row>
    <row r="85" spans="1:18" x14ac:dyDescent="0.25">
      <c r="A85" s="89">
        <f t="shared" si="5"/>
        <v>84</v>
      </c>
      <c r="B85" s="93" t="s">
        <v>53</v>
      </c>
      <c r="C85" s="90">
        <v>2550</v>
      </c>
      <c r="D85" s="90">
        <v>71</v>
      </c>
      <c r="E85" s="67"/>
      <c r="F85" s="67"/>
      <c r="G85" s="67"/>
      <c r="H85" s="12">
        <f t="shared" si="6"/>
        <v>181050</v>
      </c>
      <c r="R85" s="4" t="str">
        <f t="array" ref="R85">IF(ISERROR(SMALL(IF(($D$2:$D$186&lt;&gt;0)*($A$2:$A$186&lt;&gt;""),$A$2:$A$186),ROW()-1)),"",INDEX($B$2:$B$186,MATCH(SMALL(IF(($D$2:$D$186&lt;&gt;0)*($A$2:$A$186&lt;&gt;""),$A$2:$A$186),ROW()-1),$A$2:$A$186,0)))</f>
        <v>HP  DUNTH SP012 FLASH+LECT CART</v>
      </c>
    </row>
    <row r="86" spans="1:18" x14ac:dyDescent="0.25">
      <c r="A86" s="88">
        <f t="shared" si="5"/>
        <v>85</v>
      </c>
      <c r="B86" s="93" t="s">
        <v>54</v>
      </c>
      <c r="C86" s="90">
        <v>1850</v>
      </c>
      <c r="D86" s="90">
        <v>82</v>
      </c>
      <c r="E86" s="11" t="s">
        <v>104</v>
      </c>
      <c r="F86" s="11">
        <f>IF(ISERROR(VLOOKUP(B86,#REF!,4,FALSE)),0,VLOOKUP(B86,#REF!,2,FALSE))</f>
        <v>0</v>
      </c>
      <c r="G86" s="11" t="e">
        <f t="shared" ref="G86:G117" si="8">E86-F86</f>
        <v>#VALUE!</v>
      </c>
      <c r="H86" s="12">
        <f t="shared" si="6"/>
        <v>151700</v>
      </c>
      <c r="R86" s="4" t="str">
        <f t="array" ref="R86">IF(ISERROR(SMALL(IF(($D$2:$D$186&lt;&gt;0)*($A$2:$A$186&lt;&gt;""),$A$2:$A$186),ROW()-1)),"",INDEX($B$2:$B$186,MATCH(SMALL(IF(($D$2:$D$186&lt;&gt;0)*($A$2:$A$186&lt;&gt;""),$A$2:$A$186),ROW()-1),$A$2:$A$186,0)))</f>
        <v>HP  DUNTH SP015</v>
      </c>
    </row>
    <row r="87" spans="1:18" x14ac:dyDescent="0.25">
      <c r="A87" s="88">
        <f t="shared" si="5"/>
        <v>86</v>
      </c>
      <c r="B87" s="93" t="s">
        <v>55</v>
      </c>
      <c r="C87" s="90">
        <v>2550</v>
      </c>
      <c r="D87" s="90">
        <v>45</v>
      </c>
      <c r="E87" s="11" t="s">
        <v>104</v>
      </c>
      <c r="F87" s="11">
        <f>IF(ISERROR(VLOOKUP(B87,#REF!,4,FALSE)),0,VLOOKUP(B87,#REF!,2,FALSE))</f>
        <v>0</v>
      </c>
      <c r="G87" s="11" t="e">
        <f t="shared" si="8"/>
        <v>#VALUE!</v>
      </c>
      <c r="H87" s="12">
        <f t="shared" si="6"/>
        <v>114750</v>
      </c>
      <c r="R87" s="4" t="str">
        <f t="array" ref="R87">IF(ISERROR(SMALL(IF(($D$2:$D$186&lt;&gt;0)*($A$2:$A$186&lt;&gt;""),$A$2:$A$186),ROW()-1)),"",INDEX($B$2:$B$186,MATCH(SMALL(IF(($D$2:$D$186&lt;&gt;0)*($A$2:$A$186&lt;&gt;""),$A$2:$A$186),ROW()-1),$A$2:$A$186,0)))</f>
        <v>HP  DUNTH SP072 FLASH+LECT CART</v>
      </c>
    </row>
    <row r="88" spans="1:18" x14ac:dyDescent="0.25">
      <c r="A88" s="88">
        <f t="shared" si="5"/>
        <v>87</v>
      </c>
      <c r="B88" s="93" t="s">
        <v>56</v>
      </c>
      <c r="C88" s="90">
        <v>2500</v>
      </c>
      <c r="D88" s="90">
        <v>65</v>
      </c>
      <c r="E88" s="11" t="s">
        <v>104</v>
      </c>
      <c r="F88" s="11">
        <f>IF(ISERROR(VLOOKUP(B88,#REF!,4,FALSE)),0,VLOOKUP(B88,#REF!,2,FALSE))</f>
        <v>0</v>
      </c>
      <c r="G88" s="11" t="e">
        <f t="shared" si="8"/>
        <v>#VALUE!</v>
      </c>
      <c r="H88" s="12">
        <f t="shared" si="6"/>
        <v>162500</v>
      </c>
      <c r="R88" s="4" t="str">
        <f t="array" ref="R88">IF(ISERROR(SMALL(IF(($D$2:$D$186&lt;&gt;0)*($A$2:$A$186&lt;&gt;""),$A$2:$A$186),ROW()-1)),"",INDEX($B$2:$B$186,MATCH(SMALL(IF(($D$2:$D$186&lt;&gt;0)*($A$2:$A$186&lt;&gt;""),$A$2:$A$186),ROW()-1),$A$2:$A$186,0)))</f>
        <v>HP MINI IPBT28H BLUETOOTH ICON</v>
      </c>
    </row>
    <row r="89" spans="1:18" x14ac:dyDescent="0.25">
      <c r="A89" s="88">
        <f t="shared" si="5"/>
        <v>88</v>
      </c>
      <c r="B89" s="93" t="s">
        <v>172</v>
      </c>
      <c r="C89" s="90">
        <v>280</v>
      </c>
      <c r="D89" s="90">
        <v>32</v>
      </c>
      <c r="E89" s="13">
        <v>2100</v>
      </c>
      <c r="F89" s="11">
        <f>IF(ISERROR(VLOOKUP(B89,#REF!,4,FALSE)),0,VLOOKUP(B89,#REF!,2,FALSE))</f>
        <v>0</v>
      </c>
      <c r="G89" s="11">
        <f t="shared" si="8"/>
        <v>2100</v>
      </c>
      <c r="H89" s="12">
        <f t="shared" si="6"/>
        <v>8960</v>
      </c>
      <c r="R89" s="4" t="str">
        <f t="array" ref="R89">IF(ISERROR(SMALL(IF(($D$2:$D$186&lt;&gt;0)*($A$2:$A$186&lt;&gt;""),$A$2:$A$186),ROW()-1)),"",INDEX($B$2:$B$186,MATCH(SMALL(IF(($D$2:$D$186&lt;&gt;0)*($A$2:$A$186&lt;&gt;""),$A$2:$A$186),ROW()-1),$A$2:$A$186,0)))</f>
        <v>HP SIMPL MINI E-018/E-028/BF-2</v>
      </c>
    </row>
    <row r="90" spans="1:18" x14ac:dyDescent="0.25">
      <c r="A90" s="88">
        <f t="shared" si="5"/>
        <v>89</v>
      </c>
      <c r="B90" s="93" t="s">
        <v>173</v>
      </c>
      <c r="C90" s="90">
        <v>290</v>
      </c>
      <c r="D90" s="90">
        <v>12</v>
      </c>
      <c r="E90" s="13">
        <v>7200</v>
      </c>
      <c r="F90" s="11">
        <f>IF(ISERROR(VLOOKUP(B90,#REF!,4,FALSE)),0,VLOOKUP(B90,#REF!,2,FALSE))</f>
        <v>0</v>
      </c>
      <c r="G90" s="11">
        <f t="shared" si="8"/>
        <v>7200</v>
      </c>
      <c r="H90" s="12">
        <f t="shared" si="6"/>
        <v>3480</v>
      </c>
      <c r="R90" s="4" t="str">
        <f t="array" ref="R90">IF(ISERROR(SMALL(IF(($D$2:$D$186&lt;&gt;0)*($A$2:$A$186&lt;&gt;""),$A$2:$A$186),ROW()-1)),"",INDEX($B$2:$B$186,MATCH(SMALL(IF(($D$2:$D$186&lt;&gt;0)*($A$2:$A$186&lt;&gt;""),$A$2:$A$186),ROW()-1),$A$2:$A$186,0)))</f>
        <v>HUB USB 2.0  RECHARGABLE EF-0089E</v>
      </c>
    </row>
    <row r="91" spans="1:18" x14ac:dyDescent="0.25">
      <c r="A91" s="88">
        <f t="shared" si="5"/>
        <v>90</v>
      </c>
      <c r="B91" s="93" t="s">
        <v>57</v>
      </c>
      <c r="C91" s="90">
        <v>270</v>
      </c>
      <c r="D91" s="90">
        <v>95</v>
      </c>
      <c r="E91" s="11" t="s">
        <v>104</v>
      </c>
      <c r="F91" s="11">
        <f>IF(ISERROR(VLOOKUP(B91,#REF!,4,FALSE)),0,VLOOKUP(B91,#REF!,2,FALSE))</f>
        <v>0</v>
      </c>
      <c r="G91" s="11" t="e">
        <f t="shared" si="8"/>
        <v>#VALUE!</v>
      </c>
      <c r="H91" s="12">
        <f t="shared" si="6"/>
        <v>25650</v>
      </c>
      <c r="R91" s="4" t="str">
        <f t="array" ref="R91">IF(ISERROR(SMALL(IF(($D$2:$D$186&lt;&gt;0)*($A$2:$A$186&lt;&gt;""),$A$2:$A$186),ROW()-1)),"",INDEX($B$2:$B$186,MATCH(SMALL(IF(($D$2:$D$186&lt;&gt;0)*($A$2:$A$186&lt;&gt;""),$A$2:$A$186),ROW()-1),$A$2:$A$186,0)))</f>
        <v>HUB USB 2.0 4 PORTS MT-HB411</v>
      </c>
    </row>
    <row r="92" spans="1:18" x14ac:dyDescent="0.25">
      <c r="A92" s="88">
        <f t="shared" si="5"/>
        <v>91</v>
      </c>
      <c r="B92" s="93" t="s">
        <v>58</v>
      </c>
      <c r="C92" s="90">
        <v>550</v>
      </c>
      <c r="D92" s="90">
        <v>75</v>
      </c>
      <c r="E92" s="11" t="s">
        <v>104</v>
      </c>
      <c r="F92" s="11">
        <f>IF(ISERROR(VLOOKUP(B92,#REF!,4,FALSE)),0,VLOOKUP(B92,#REF!,2,FALSE))</f>
        <v>0</v>
      </c>
      <c r="G92" s="11" t="e">
        <f t="shared" si="8"/>
        <v>#VALUE!</v>
      </c>
      <c r="H92" s="12">
        <f t="shared" si="6"/>
        <v>41250</v>
      </c>
      <c r="R92" s="4" t="str">
        <f t="array" ref="R92">IF(ISERROR(SMALL(IF(($D$2:$D$186&lt;&gt;0)*($A$2:$A$186&lt;&gt;""),$A$2:$A$186),ROW()-1)),"",INDEX($B$2:$B$186,MATCH(SMALL(IF(($D$2:$D$186&lt;&gt;0)*($A$2:$A$186&lt;&gt;""),$A$2:$A$186),ROW()-1),$A$2:$A$186,0)))</f>
        <v>HUB USB+RESISTANCE+MONTRE USB2</v>
      </c>
    </row>
    <row r="93" spans="1:18" x14ac:dyDescent="0.25">
      <c r="A93" s="88">
        <f t="shared" si="5"/>
        <v>92</v>
      </c>
      <c r="B93" s="93" t="s">
        <v>174</v>
      </c>
      <c r="C93" s="90">
        <v>490</v>
      </c>
      <c r="D93" s="90">
        <v>35</v>
      </c>
      <c r="E93" s="11" t="s">
        <v>104</v>
      </c>
      <c r="F93" s="11">
        <f>IF(ISERROR(VLOOKUP(B93,#REF!,4,FALSE)),0,VLOOKUP(B93,#REF!,2,FALSE))</f>
        <v>0</v>
      </c>
      <c r="G93" s="11" t="e">
        <f t="shared" si="8"/>
        <v>#VALUE!</v>
      </c>
      <c r="H93" s="12">
        <f t="shared" si="6"/>
        <v>17150</v>
      </c>
      <c r="R93" s="4" t="str">
        <f t="array" ref="R93">IF(ISERROR(SMALL(IF(($D$2:$D$186&lt;&gt;0)*($A$2:$A$186&lt;&gt;""),$A$2:$A$186),ROW()-1)),"",INDEX($B$2:$B$186,MATCH(SMALL(IF(($D$2:$D$186&lt;&gt;0)*($A$2:$A$186&lt;&gt;""),$A$2:$A$186),ROW()-1),$A$2:$A$186,0)))</f>
        <v>HUB USB2 7 PORT SUPPORT 500G</v>
      </c>
    </row>
    <row r="94" spans="1:18" x14ac:dyDescent="0.25">
      <c r="A94" s="88">
        <f t="shared" si="5"/>
        <v>93</v>
      </c>
      <c r="B94" s="93" t="s">
        <v>59</v>
      </c>
      <c r="C94" s="90">
        <v>13800</v>
      </c>
      <c r="D94" s="90">
        <v>99</v>
      </c>
      <c r="E94" s="13">
        <v>2400</v>
      </c>
      <c r="F94" s="11">
        <f>IF(ISERROR(VLOOKUP(B94,#REF!,4,FALSE)),0,VLOOKUP(B94,#REF!,2,FALSE))</f>
        <v>0</v>
      </c>
      <c r="G94" s="11">
        <f t="shared" si="8"/>
        <v>2400</v>
      </c>
      <c r="H94" s="12">
        <f t="shared" si="6"/>
        <v>1366200</v>
      </c>
      <c r="R94" s="4" t="str">
        <f t="array" ref="R94">IF(ISERROR(SMALL(IF(($D$2:$D$186&lt;&gt;0)*($A$2:$A$186&lt;&gt;""),$A$2:$A$186),ROW()-1)),"",INDEX($B$2:$B$186,MATCH(SMALL(IF(($D$2:$D$186&lt;&gt;0)*($A$2:$A$186&lt;&gt;""),$A$2:$A$186),ROW()-1),$A$2:$A$186,0)))</f>
        <v>IMP CANON LASER 3010 MULT FONC/285A</v>
      </c>
    </row>
    <row r="95" spans="1:18" x14ac:dyDescent="0.25">
      <c r="A95" s="88">
        <f t="shared" si="5"/>
        <v>94</v>
      </c>
      <c r="B95" s="93" t="s">
        <v>60</v>
      </c>
      <c r="C95" s="90">
        <v>8250</v>
      </c>
      <c r="D95" s="90">
        <v>66</v>
      </c>
      <c r="E95" s="11" t="s">
        <v>104</v>
      </c>
      <c r="F95" s="11">
        <f>IF(ISERROR(VLOOKUP(B95,#REF!,4,FALSE)),0,VLOOKUP(B95,#REF!,2,FALSE))</f>
        <v>0</v>
      </c>
      <c r="G95" s="11" t="e">
        <f t="shared" si="8"/>
        <v>#VALUE!</v>
      </c>
      <c r="H95" s="12">
        <f t="shared" si="6"/>
        <v>544500</v>
      </c>
      <c r="R95" s="4" t="str">
        <f t="array" ref="R95">IF(ISERROR(SMALL(IF(($D$2:$D$186&lt;&gt;0)*($A$2:$A$186&lt;&gt;""),$A$2:$A$186),ROW()-1)),"",INDEX($B$2:$B$186,MATCH(SMALL(IF(($D$2:$D$186&lt;&gt;0)*($A$2:$A$186&lt;&gt;""),$A$2:$A$186),ROW()-1),$A$2:$A$186,0)))</f>
        <v>IMP CANON LASER LBP 6020</v>
      </c>
    </row>
    <row r="96" spans="1:18" x14ac:dyDescent="0.25">
      <c r="A96" s="88">
        <f t="shared" si="5"/>
        <v>95</v>
      </c>
      <c r="B96" s="93" t="s">
        <v>61</v>
      </c>
      <c r="C96" s="90">
        <v>11400</v>
      </c>
      <c r="D96" s="90">
        <v>88</v>
      </c>
      <c r="E96" s="11" t="s">
        <v>104</v>
      </c>
      <c r="F96" s="11">
        <f>IF(ISERROR(VLOOKUP(B96,#REF!,4,FALSE)),0,VLOOKUP(B96,#REF!,2,FALSE))</f>
        <v>0</v>
      </c>
      <c r="G96" s="11" t="e">
        <f t="shared" si="8"/>
        <v>#VALUE!</v>
      </c>
      <c r="H96" s="12">
        <f t="shared" si="6"/>
        <v>1003200</v>
      </c>
      <c r="R96" s="4" t="str">
        <f t="array" ref="R96">IF(ISERROR(SMALL(IF(($D$2:$D$186&lt;&gt;0)*($A$2:$A$186&lt;&gt;""),$A$2:$A$186),ROW()-1)),"",INDEX($B$2:$B$186,MATCH(SMALL(IF(($D$2:$D$186&lt;&gt;0)*($A$2:$A$186&lt;&gt;""),$A$2:$A$186),ROW()-1),$A$2:$A$186,0)))</f>
        <v>IMPRIMANT brother DCP-195C</v>
      </c>
    </row>
    <row r="97" spans="1:18" x14ac:dyDescent="0.25">
      <c r="A97" s="88">
        <f t="shared" si="5"/>
        <v>96</v>
      </c>
      <c r="B97" s="93" t="s">
        <v>62</v>
      </c>
      <c r="C97" s="90">
        <v>16050</v>
      </c>
      <c r="D97" s="90">
        <v>77</v>
      </c>
      <c r="E97" s="11">
        <v>800</v>
      </c>
      <c r="F97" s="11">
        <f>IF(ISERROR(VLOOKUP(B97,#REF!,4,FALSE)),0,VLOOKUP(B97,#REF!,2,FALSE))</f>
        <v>0</v>
      </c>
      <c r="G97" s="11">
        <f t="shared" si="8"/>
        <v>800</v>
      </c>
      <c r="H97" s="12">
        <f t="shared" si="6"/>
        <v>1235850</v>
      </c>
      <c r="R97" s="4" t="str">
        <f t="array" ref="R97">IF(ISERROR(SMALL(IF(($D$2:$D$186&lt;&gt;0)*($A$2:$A$186&lt;&gt;""),$A$2:$A$186),ROW()-1)),"",INDEX($B$2:$B$186,MATCH(SMALL(IF(($D$2:$D$186&lt;&gt;0)*($A$2:$A$186&lt;&gt;""),$A$2:$A$186),ROW()-1),$A$2:$A$186,0)))</f>
        <v>IMPRIMANT CANON MILTIFONCTION 4730/LBP728/HP78</v>
      </c>
    </row>
    <row r="98" spans="1:18" x14ac:dyDescent="0.25">
      <c r="A98" s="88">
        <f t="shared" si="5"/>
        <v>97</v>
      </c>
      <c r="B98" s="93" t="s">
        <v>105</v>
      </c>
      <c r="C98" s="90">
        <v>1040</v>
      </c>
      <c r="D98" s="90">
        <v>44</v>
      </c>
      <c r="E98" s="11" t="s">
        <v>104</v>
      </c>
      <c r="F98" s="11">
        <f>IF(ISERROR(VLOOKUP(B98,#REF!,4,FALSE)),0,VLOOKUP(B98,#REF!,2,FALSE))</f>
        <v>0</v>
      </c>
      <c r="G98" s="11" t="e">
        <f t="shared" si="8"/>
        <v>#VALUE!</v>
      </c>
      <c r="H98" s="12">
        <f t="shared" si="6"/>
        <v>45760</v>
      </c>
      <c r="R98" s="4" t="str">
        <f t="array" ref="R98">IF(ISERROR(SMALL(IF(($D$2:$D$186&lt;&gt;0)*($A$2:$A$186&lt;&gt;""),$A$2:$A$186),ROW()-1)),"",INDEX($B$2:$B$186,MATCH(SMALL(IF(($D$2:$D$186&lt;&gt;0)*($A$2:$A$186&lt;&gt;""),$A$2:$A$186),ROW()-1),$A$2:$A$186,0)))</f>
        <v>KASPERSKY INTERNET SECURITY 1 POST 2014</v>
      </c>
    </row>
    <row r="99" spans="1:18" x14ac:dyDescent="0.25">
      <c r="A99" s="88">
        <f t="shared" si="5"/>
        <v>98</v>
      </c>
      <c r="B99" s="93" t="s">
        <v>63</v>
      </c>
      <c r="C99" s="90">
        <v>90</v>
      </c>
      <c r="D99" s="90">
        <v>55</v>
      </c>
      <c r="E99" s="13">
        <v>2400</v>
      </c>
      <c r="F99" s="11">
        <f>IF(ISERROR(VLOOKUP(B99,#REF!,4,FALSE)),0,VLOOKUP(B99,#REF!,2,FALSE))</f>
        <v>0</v>
      </c>
      <c r="G99" s="11">
        <f t="shared" si="8"/>
        <v>2400</v>
      </c>
      <c r="H99" s="12">
        <f t="shared" si="6"/>
        <v>4950</v>
      </c>
      <c r="R99" s="4" t="str">
        <f t="array" ref="R99">IF(ISERROR(SMALL(IF(($D$2:$D$186&lt;&gt;0)*($A$2:$A$186&lt;&gt;""),$A$2:$A$186),ROW()-1)),"",INDEX($B$2:$B$186,MATCH(SMALL(IF(($D$2:$D$186&lt;&gt;0)*($A$2:$A$186&lt;&gt;""),$A$2:$A$186),ROW()-1),$A$2:$A$186,0)))</f>
        <v>KIT NET 3 in 1 pack</v>
      </c>
    </row>
    <row r="100" spans="1:18" x14ac:dyDescent="0.25">
      <c r="A100" s="88">
        <f t="shared" si="5"/>
        <v>99</v>
      </c>
      <c r="B100" s="93" t="s">
        <v>64</v>
      </c>
      <c r="C100" s="90">
        <v>290</v>
      </c>
      <c r="D100" s="90">
        <v>33</v>
      </c>
      <c r="E100" s="11" t="s">
        <v>104</v>
      </c>
      <c r="F100" s="11">
        <f>IF(ISERROR(VLOOKUP(B100,#REF!,4,FALSE)),0,VLOOKUP(B100,#REF!,2,FALSE))</f>
        <v>0</v>
      </c>
      <c r="G100" s="11" t="e">
        <f t="shared" si="8"/>
        <v>#VALUE!</v>
      </c>
      <c r="H100" s="12">
        <f t="shared" si="6"/>
        <v>9570</v>
      </c>
      <c r="R100" s="4" t="str">
        <f t="array" ref="R100">IF(ISERROR(SMALL(IF(($D$2:$D$186&lt;&gt;0)*($A$2:$A$186&lt;&gt;""),$A$2:$A$186),ROW()-1)),"",INDEX($B$2:$B$186,MATCH(SMALL(IF(($D$2:$D$186&lt;&gt;0)*($A$2:$A$186&lt;&gt;""),$A$2:$A$186),ROW()-1),$A$2:$A$186,0)))</f>
        <v>KIT RECHARGE N/C 100ML GOLDEN</v>
      </c>
    </row>
    <row r="101" spans="1:18" x14ac:dyDescent="0.25">
      <c r="A101" s="88">
        <f t="shared" si="5"/>
        <v>100</v>
      </c>
      <c r="B101" s="93" t="s">
        <v>65</v>
      </c>
      <c r="C101" s="90">
        <v>700</v>
      </c>
      <c r="D101" s="90">
        <v>11</v>
      </c>
      <c r="E101" s="11" t="s">
        <v>104</v>
      </c>
      <c r="F101" s="11">
        <f>IF(ISERROR(VLOOKUP(B101,#REF!,4,FALSE)),0,VLOOKUP(B101,#REF!,2,FALSE))</f>
        <v>0</v>
      </c>
      <c r="G101" s="11" t="e">
        <f t="shared" si="8"/>
        <v>#VALUE!</v>
      </c>
      <c r="H101" s="12">
        <f t="shared" si="6"/>
        <v>7700</v>
      </c>
      <c r="R101" s="4" t="str">
        <f t="array" ref="R101">IF(ISERROR(SMALL(IF(($D$2:$D$186&lt;&gt;0)*($A$2:$A$186&lt;&gt;""),$A$2:$A$186),ROW()-1)),"",INDEX($B$2:$B$186,MATCH(SMALL(IF(($D$2:$D$186&lt;&gt;0)*($A$2:$A$186&lt;&gt;""),$A$2:$A$186),ROW()-1),$A$2:$A$186,0)))</f>
        <v>KIT RECHARGEBLE BROTHER 140/195</v>
      </c>
    </row>
    <row r="102" spans="1:18" x14ac:dyDescent="0.25">
      <c r="A102" s="88">
        <f t="shared" si="5"/>
        <v>101</v>
      </c>
      <c r="B102" s="93" t="s">
        <v>136</v>
      </c>
      <c r="C102" s="90">
        <v>230</v>
      </c>
      <c r="D102" s="90">
        <v>22</v>
      </c>
      <c r="E102" s="11" t="s">
        <v>104</v>
      </c>
      <c r="F102" s="11">
        <f>IF(ISERROR(VLOOKUP(B102,#REF!,4,FALSE)),0,VLOOKUP(B102,#REF!,2,FALSE))</f>
        <v>0</v>
      </c>
      <c r="G102" s="11" t="e">
        <f t="shared" si="8"/>
        <v>#VALUE!</v>
      </c>
      <c r="H102" s="12">
        <f t="shared" si="6"/>
        <v>5060</v>
      </c>
      <c r="R102" s="4" t="str">
        <f t="array" ref="R102">IF(ISERROR(SMALL(IF(($D$2:$D$186&lt;&gt;0)*($A$2:$A$186&lt;&gt;""),$A$2:$A$186),ROW()-1)),"",INDEX($B$2:$B$186,MATCH(SMALL(IF(($D$2:$D$186&lt;&gt;0)*($A$2:$A$186&lt;&gt;""),$A$2:$A$186),ROW()-1),$A$2:$A$186,0)))</f>
        <v>KITMAN DUNTH</v>
      </c>
    </row>
    <row r="103" spans="1:18" x14ac:dyDescent="0.25">
      <c r="A103" s="88">
        <f t="shared" si="5"/>
        <v>102</v>
      </c>
      <c r="B103" s="93" t="s">
        <v>137</v>
      </c>
      <c r="C103" s="90">
        <v>420</v>
      </c>
      <c r="D103" s="90">
        <v>10</v>
      </c>
      <c r="E103" s="11">
        <v>700</v>
      </c>
      <c r="F103" s="11">
        <f>IF(ISERROR(VLOOKUP(B103,#REF!,4,FALSE)),0,VLOOKUP(B103,#REF!,2,FALSE))</f>
        <v>0</v>
      </c>
      <c r="G103" s="11">
        <f t="shared" si="8"/>
        <v>700</v>
      </c>
      <c r="H103" s="12">
        <f t="shared" si="6"/>
        <v>4200</v>
      </c>
      <c r="R103" s="4" t="str">
        <f t="array" ref="R103">IF(ISERROR(SMALL(IF(($D$2:$D$186&lt;&gt;0)*($A$2:$A$186&lt;&gt;""),$A$2:$A$186),ROW()-1)),"",INDEX($B$2:$B$186,MATCH(SMALL(IF(($D$2:$D$186&lt;&gt;0)*($A$2:$A$186&lt;&gt;""),$A$2:$A$186),ROW()-1),$A$2:$A$186,0)))</f>
        <v>KITMAN IPHONE 5</v>
      </c>
    </row>
    <row r="104" spans="1:18" x14ac:dyDescent="0.25">
      <c r="A104" s="88">
        <f t="shared" si="5"/>
        <v>103</v>
      </c>
      <c r="B104" s="93" t="s">
        <v>66</v>
      </c>
      <c r="C104" s="90">
        <v>80</v>
      </c>
      <c r="D104" s="90">
        <v>20</v>
      </c>
      <c r="E104" s="11">
        <v>600</v>
      </c>
      <c r="F104" s="11">
        <f>IF(ISERROR(VLOOKUP(B104,#REF!,4,FALSE)),0,VLOOKUP(B104,#REF!,2,FALSE))</f>
        <v>0</v>
      </c>
      <c r="G104" s="11">
        <f t="shared" si="8"/>
        <v>600</v>
      </c>
      <c r="H104" s="12">
        <f t="shared" si="6"/>
        <v>1600</v>
      </c>
      <c r="R104" s="4" t="str">
        <f t="array" ref="R104">IF(ISERROR(SMALL(IF(($D$2:$D$186&lt;&gt;0)*($A$2:$A$186&lt;&gt;""),$A$2:$A$186),ROW()-1)),"",INDEX($B$2:$B$186,MATCH(SMALL(IF(($D$2:$D$186&lt;&gt;0)*($A$2:$A$186&lt;&gt;""),$A$2:$A$186),ROW()-1),$A$2:$A$186,0)))</f>
        <v>LEC CARTE MEM 15 IN 1 480MBPS</v>
      </c>
    </row>
    <row r="105" spans="1:18" x14ac:dyDescent="0.25">
      <c r="A105" s="88">
        <f t="shared" si="5"/>
        <v>104</v>
      </c>
      <c r="B105" s="93" t="s">
        <v>122</v>
      </c>
      <c r="C105" s="90">
        <v>115</v>
      </c>
      <c r="D105" s="90">
        <v>30</v>
      </c>
      <c r="E105" s="11">
        <v>700</v>
      </c>
      <c r="F105" s="11">
        <f>IF(ISERROR(VLOOKUP(B105,#REF!,4,FALSE)),0,VLOOKUP(B105,#REF!,2,FALSE))</f>
        <v>0</v>
      </c>
      <c r="G105" s="11">
        <f t="shared" si="8"/>
        <v>700</v>
      </c>
      <c r="H105" s="12">
        <f t="shared" si="6"/>
        <v>3450</v>
      </c>
      <c r="R105" s="4" t="str">
        <f t="array" ref="R105">IF(ISERROR(SMALL(IF(($D$2:$D$186&lt;&gt;0)*($A$2:$A$186&lt;&gt;""),$A$2:$A$186),ROW()-1)),"",INDEX($B$2:$B$186,MATCH(SMALL(IF(($D$2:$D$186&lt;&gt;0)*($A$2:$A$186&lt;&gt;""),$A$2:$A$186),ROW()-1),$A$2:$A$186,0)))</f>
        <v>LEC CARTE USB HI-SPEED 630</v>
      </c>
    </row>
    <row r="106" spans="1:18" x14ac:dyDescent="0.25">
      <c r="A106" s="88">
        <f t="shared" si="5"/>
        <v>105</v>
      </c>
      <c r="B106" s="93" t="s">
        <v>67</v>
      </c>
      <c r="C106" s="90">
        <v>50</v>
      </c>
      <c r="D106" s="90">
        <v>25</v>
      </c>
      <c r="E106" s="11" t="s">
        <v>104</v>
      </c>
      <c r="F106" s="11">
        <f>IF(ISERROR(VLOOKUP(B106,#REF!,4,FALSE)),0,VLOOKUP(B106,#REF!,2,FALSE))</f>
        <v>0</v>
      </c>
      <c r="G106" s="11" t="e">
        <f t="shared" si="8"/>
        <v>#VALUE!</v>
      </c>
      <c r="H106" s="12">
        <f t="shared" si="6"/>
        <v>1250</v>
      </c>
      <c r="R106" s="4" t="str">
        <f t="array" ref="R106">IF(ISERROR(SMALL(IF(($D$2:$D$186&lt;&gt;0)*($A$2:$A$186&lt;&gt;""),$A$2:$A$186),ROW()-1)),"",INDEX($B$2:$B$186,MATCH(SMALL(IF(($D$2:$D$186&lt;&gt;0)*($A$2:$A$186&lt;&gt;""),$A$2:$A$186),ROW()-1),$A$2:$A$186,0)))</f>
        <v>LECT DE CARTE SD</v>
      </c>
    </row>
    <row r="107" spans="1:18" x14ac:dyDescent="0.25">
      <c r="A107" s="88">
        <f t="shared" si="5"/>
        <v>106</v>
      </c>
      <c r="B107" s="93" t="s">
        <v>131</v>
      </c>
      <c r="C107" s="90">
        <v>50</v>
      </c>
      <c r="D107" s="90">
        <v>64</v>
      </c>
      <c r="E107" s="11" t="s">
        <v>104</v>
      </c>
      <c r="F107" s="11">
        <f>IF(ISERROR(VLOOKUP(B107,#REF!,4,FALSE)),0,VLOOKUP(B107,#REF!,2,FALSE))</f>
        <v>0</v>
      </c>
      <c r="G107" s="11" t="e">
        <f t="shared" si="8"/>
        <v>#VALUE!</v>
      </c>
      <c r="H107" s="12">
        <f t="shared" si="6"/>
        <v>3200</v>
      </c>
      <c r="R107" s="4" t="str">
        <f t="array" ref="R107">IF(ISERROR(SMALL(IF(($D$2:$D$186&lt;&gt;0)*($A$2:$A$186&lt;&gt;""),$A$2:$A$186),ROW()-1)),"",INDEX($B$2:$B$186,MATCH(SMALL(IF(($D$2:$D$186&lt;&gt;0)*($A$2:$A$186&lt;&gt;""),$A$2:$A$186),ROW()-1),$A$2:$A$186,0)))</f>
        <v>LECT DE CARTE SD  KS-T55</v>
      </c>
    </row>
    <row r="108" spans="1:18" x14ac:dyDescent="0.25">
      <c r="A108" s="88">
        <f t="shared" si="5"/>
        <v>107</v>
      </c>
      <c r="B108" s="93" t="s">
        <v>68</v>
      </c>
      <c r="C108" s="90">
        <v>4100</v>
      </c>
      <c r="D108" s="90">
        <v>75</v>
      </c>
      <c r="E108" s="13">
        <v>2100</v>
      </c>
      <c r="F108" s="11">
        <f>IF(ISERROR(VLOOKUP(B108,#REF!,4,FALSE)),0,VLOOKUP(B108,#REF!,2,FALSE))</f>
        <v>0</v>
      </c>
      <c r="G108" s="11">
        <f t="shared" si="8"/>
        <v>2100</v>
      </c>
      <c r="H108" s="12">
        <f t="shared" si="6"/>
        <v>307500</v>
      </c>
      <c r="R108" s="4" t="str">
        <f t="array" ref="R108">IF(ISERROR(SMALL(IF(($D$2:$D$186&lt;&gt;0)*($A$2:$A$186&lt;&gt;""),$A$2:$A$186),ROW()-1)),"",INDEX($B$2:$B$186,MATCH(SMALL(IF(($D$2:$D$186&lt;&gt;0)*($A$2:$A$186&lt;&gt;""),$A$2:$A$186),ROW()-1),$A$2:$A$186,0)))</f>
        <v>MODEM ROUTER D-LINK 300MBS DSL-2750U</v>
      </c>
    </row>
    <row r="109" spans="1:18" x14ac:dyDescent="0.25">
      <c r="A109" s="88">
        <f t="shared" si="5"/>
        <v>108</v>
      </c>
      <c r="B109" s="93" t="s">
        <v>69</v>
      </c>
      <c r="C109" s="90">
        <v>2550</v>
      </c>
      <c r="D109" s="90">
        <v>35</v>
      </c>
      <c r="E109" s="11" t="s">
        <v>104</v>
      </c>
      <c r="F109" s="11">
        <f>IF(ISERROR(VLOOKUP(B109,#REF!,4,FALSE)),0,VLOOKUP(B109,#REF!,2,FALSE))</f>
        <v>0</v>
      </c>
      <c r="G109" s="11" t="e">
        <f t="shared" si="8"/>
        <v>#VALUE!</v>
      </c>
      <c r="H109" s="12">
        <f t="shared" si="6"/>
        <v>89250</v>
      </c>
      <c r="R109" s="4" t="str">
        <f t="array" ref="R109">IF(ISERROR(SMALL(IF(($D$2:$D$186&lt;&gt;0)*($A$2:$A$186&lt;&gt;""),$A$2:$A$186),ROW()-1)),"",INDEX($B$2:$B$186,MATCH(SMALL(IF(($D$2:$D$186&lt;&gt;0)*($A$2:$A$186&lt;&gt;""),$A$2:$A$186),ROW()-1),$A$2:$A$186,0)))</f>
        <v>MODEM ROUTER TINDA 150Mbps 2.4GHz ADSL2+</v>
      </c>
    </row>
    <row r="110" spans="1:18" x14ac:dyDescent="0.25">
      <c r="A110" s="88">
        <f t="shared" si="5"/>
        <v>109</v>
      </c>
      <c r="B110" s="93" t="s">
        <v>70</v>
      </c>
      <c r="C110" s="90">
        <v>3500</v>
      </c>
      <c r="D110" s="90">
        <v>25</v>
      </c>
      <c r="E110" s="13">
        <v>1800</v>
      </c>
      <c r="F110" s="11">
        <f>IF(ISERROR(VLOOKUP(B110,#REF!,4,FALSE)),0,VLOOKUP(B110,#REF!,2,FALSE))</f>
        <v>0</v>
      </c>
      <c r="G110" s="11">
        <f t="shared" si="8"/>
        <v>1800</v>
      </c>
      <c r="H110" s="12">
        <f t="shared" si="6"/>
        <v>87500</v>
      </c>
      <c r="R110" s="4" t="str">
        <f t="array" ref="R110">IF(ISERROR(SMALL(IF(($D$2:$D$186&lt;&gt;0)*($A$2:$A$186&lt;&gt;""),$A$2:$A$186),ROW()-1)),"",INDEX($B$2:$B$186,MATCH(SMALL(IF(($D$2:$D$186&lt;&gt;0)*($A$2:$A$186&lt;&gt;""),$A$2:$A$186),ROW()-1),$A$2:$A$186,0)))</f>
        <v>MODEM ROUTER TP-LINK 300MBS TD-W8961ND</v>
      </c>
    </row>
    <row r="111" spans="1:18" x14ac:dyDescent="0.25">
      <c r="A111" s="88">
        <f t="shared" si="5"/>
        <v>110</v>
      </c>
      <c r="B111" s="93" t="s">
        <v>71</v>
      </c>
      <c r="C111" s="90">
        <v>2350</v>
      </c>
      <c r="D111" s="90">
        <v>85</v>
      </c>
      <c r="E111" s="11" t="s">
        <v>104</v>
      </c>
      <c r="F111" s="11">
        <f>IF(ISERROR(VLOOKUP(B111,#REF!,4,FALSE)),0,VLOOKUP(B111,#REF!,2,FALSE))</f>
        <v>0</v>
      </c>
      <c r="G111" s="11" t="e">
        <f t="shared" si="8"/>
        <v>#VALUE!</v>
      </c>
      <c r="H111" s="12">
        <f t="shared" si="6"/>
        <v>199750</v>
      </c>
      <c r="R111" s="4" t="str">
        <f t="array" ref="R111">IF(ISERROR(SMALL(IF(($D$2:$D$186&lt;&gt;0)*($A$2:$A$186&lt;&gt;""),$A$2:$A$186),ROW()-1)),"",INDEX($B$2:$B$186,MATCH(SMALL(IF(($D$2:$D$186&lt;&gt;0)*($A$2:$A$186&lt;&gt;""),$A$2:$A$186),ROW()-1),$A$2:$A$186,0)))</f>
        <v>MODEM ROUTER TP-LINK N 150Mbps 2.4GHz ADSL2+</v>
      </c>
    </row>
    <row r="112" spans="1:18" x14ac:dyDescent="0.25">
      <c r="A112" s="88">
        <f t="shared" si="5"/>
        <v>111</v>
      </c>
      <c r="B112" s="93" t="s">
        <v>102</v>
      </c>
      <c r="C112" s="90">
        <v>180</v>
      </c>
      <c r="D112" s="90">
        <v>82</v>
      </c>
      <c r="E112" s="13">
        <v>1400</v>
      </c>
      <c r="F112" s="11">
        <f>IF(ISERROR(VLOOKUP(B112,#REF!,4,FALSE)),0,VLOOKUP(B112,#REF!,2,FALSE))</f>
        <v>0</v>
      </c>
      <c r="G112" s="11">
        <f t="shared" si="8"/>
        <v>1400</v>
      </c>
      <c r="H112" s="12">
        <f t="shared" si="6"/>
        <v>14760</v>
      </c>
      <c r="R112" s="4" t="str">
        <f t="array" ref="R112">IF(ISERROR(SMALL(IF(($D$2:$D$186&lt;&gt;0)*($A$2:$A$186&lt;&gt;""),$A$2:$A$186),ROW()-1)),"",INDEX($B$2:$B$186,MATCH(SMALL(IF(($D$2:$D$186&lt;&gt;0)*($A$2:$A$186&lt;&gt;""),$A$2:$A$186),ROW()-1),$A$2:$A$186,0)))</f>
        <v>MOUS NET</v>
      </c>
    </row>
    <row r="113" spans="1:18" x14ac:dyDescent="0.25">
      <c r="A113" s="88">
        <f t="shared" si="5"/>
        <v>112</v>
      </c>
      <c r="B113" s="93" t="s">
        <v>132</v>
      </c>
      <c r="C113" s="90">
        <v>200</v>
      </c>
      <c r="D113" s="90">
        <v>93</v>
      </c>
      <c r="E113" s="11" t="s">
        <v>104</v>
      </c>
      <c r="F113" s="11">
        <f>IF(ISERROR(VLOOKUP(B113,#REF!,4,FALSE)),0,VLOOKUP(B113,#REF!,2,FALSE))</f>
        <v>0</v>
      </c>
      <c r="G113" s="11" t="e">
        <f t="shared" si="8"/>
        <v>#VALUE!</v>
      </c>
      <c r="H113" s="12">
        <f t="shared" si="6"/>
        <v>18600</v>
      </c>
      <c r="R113" s="4" t="str">
        <f t="array" ref="R113">IF(ISERROR(SMALL(IF(($D$2:$D$186&lt;&gt;0)*($A$2:$A$186&lt;&gt;""),$A$2:$A$186),ROW()-1)),"",INDEX($B$2:$B$186,MATCH(SMALL(IF(($D$2:$D$186&lt;&gt;0)*($A$2:$A$186&lt;&gt;""),$A$2:$A$186),ROW()-1),$A$2:$A$186,0)))</f>
        <v>MOUS NET G CAPASITE</v>
      </c>
    </row>
    <row r="114" spans="1:18" x14ac:dyDescent="0.25">
      <c r="A114" s="88">
        <f t="shared" si="5"/>
        <v>113</v>
      </c>
      <c r="B114" s="93" t="s">
        <v>72</v>
      </c>
      <c r="C114" s="90">
        <v>23</v>
      </c>
      <c r="D114" s="90">
        <v>69</v>
      </c>
      <c r="E114" s="13">
        <v>1020</v>
      </c>
      <c r="F114" s="11">
        <f>IF(ISERROR(VLOOKUP(B114,#REF!,4,FALSE)),0,VLOOKUP(B114,#REF!,2,FALSE))</f>
        <v>0</v>
      </c>
      <c r="G114" s="11">
        <f t="shared" si="8"/>
        <v>1020</v>
      </c>
      <c r="H114" s="12">
        <f t="shared" si="6"/>
        <v>1587</v>
      </c>
      <c r="R114" s="4" t="str">
        <f t="array" ref="R114">IF(ISERROR(SMALL(IF(($D$2:$D$186&lt;&gt;0)*($A$2:$A$186&lt;&gt;""),$A$2:$A$186),ROW()-1)),"",INDEX($B$2:$B$186,MATCH(SMALL(IF(($D$2:$D$186&lt;&gt;0)*($A$2:$A$186&lt;&gt;""),$A$2:$A$186),ROW()-1),$A$2:$A$186,0)))</f>
        <v>NAP SATA</v>
      </c>
    </row>
    <row r="115" spans="1:18" x14ac:dyDescent="0.25">
      <c r="A115" s="88">
        <f t="shared" si="5"/>
        <v>114</v>
      </c>
      <c r="B115" s="93" t="s">
        <v>73</v>
      </c>
      <c r="C115" s="90">
        <v>3700</v>
      </c>
      <c r="D115" s="90">
        <v>36</v>
      </c>
      <c r="E115" s="11" t="s">
        <v>104</v>
      </c>
      <c r="F115" s="11">
        <f>IF(ISERROR(VLOOKUP(B115,#REF!,4,FALSE)),0,VLOOKUP(B115,#REF!,2,FALSE))</f>
        <v>0</v>
      </c>
      <c r="G115" s="11" t="e">
        <f t="shared" si="8"/>
        <v>#VALUE!</v>
      </c>
      <c r="H115" s="12">
        <f t="shared" si="6"/>
        <v>133200</v>
      </c>
      <c r="R115" s="4" t="str">
        <f t="array" ref="R115">IF(ISERROR(SMALL(IF(($D$2:$D$186&lt;&gt;0)*($A$2:$A$186&lt;&gt;""),$A$2:$A$186),ROW()-1)),"",INDEX($B$2:$B$186,MATCH(SMALL(IF(($D$2:$D$186&lt;&gt;0)*($A$2:$A$186&lt;&gt;""),$A$2:$A$186),ROW()-1),$A$2:$A$186,0)))</f>
        <v>ONDILEUR ET STABIL  NITRAM 600VA</v>
      </c>
    </row>
    <row r="116" spans="1:18" x14ac:dyDescent="0.25">
      <c r="A116" s="88">
        <f t="shared" si="5"/>
        <v>115</v>
      </c>
      <c r="B116" s="93" t="s">
        <v>103</v>
      </c>
      <c r="C116" s="90">
        <v>160</v>
      </c>
      <c r="D116" s="90">
        <v>96</v>
      </c>
      <c r="E116" s="11" t="s">
        <v>104</v>
      </c>
      <c r="F116" s="11">
        <f>IF(ISERROR(VLOOKUP(B116,#REF!,4,FALSE)),0,VLOOKUP(B116,#REF!,2,FALSE))</f>
        <v>0</v>
      </c>
      <c r="G116" s="11" t="e">
        <f t="shared" si="8"/>
        <v>#VALUE!</v>
      </c>
      <c r="H116" s="12">
        <f t="shared" si="6"/>
        <v>15360</v>
      </c>
      <c r="R116" s="4" t="str">
        <f t="array" ref="R116">IF(ISERROR(SMALL(IF(($D$2:$D$186&lt;&gt;0)*($A$2:$A$186&lt;&gt;""),$A$2:$A$186),ROW()-1)),"",INDEX($B$2:$B$186,MATCH(SMALL(IF(($D$2:$D$186&lt;&gt;0)*($A$2:$A$186&lt;&gt;""),$A$2:$A$186),ROW()-1),$A$2:$A$186,0)))</f>
        <v>PAPIER PHOTO A4</v>
      </c>
    </row>
    <row r="117" spans="1:18" x14ac:dyDescent="0.25">
      <c r="A117" s="88">
        <f t="shared" si="5"/>
        <v>116</v>
      </c>
      <c r="B117" s="93" t="s">
        <v>138</v>
      </c>
      <c r="C117" s="90">
        <v>4.5</v>
      </c>
      <c r="D117" s="90">
        <v>85</v>
      </c>
      <c r="E117" s="11" t="s">
        <v>104</v>
      </c>
      <c r="F117" s="11">
        <f>IF(ISERROR(VLOOKUP(B117,#REF!,4,FALSE)),0,VLOOKUP(B117,#REF!,2,FALSE))</f>
        <v>0</v>
      </c>
      <c r="G117" s="11" t="e">
        <f t="shared" si="8"/>
        <v>#VALUE!</v>
      </c>
      <c r="H117" s="12">
        <f t="shared" si="6"/>
        <v>382.5</v>
      </c>
      <c r="R117" s="4" t="str">
        <f t="array" ref="R117">IF(ISERROR(SMALL(IF(($D$2:$D$186&lt;&gt;0)*($A$2:$A$186&lt;&gt;""),$A$2:$A$186),ROW()-1)),"",INDEX($B$2:$B$186,MATCH(SMALL(IF(($D$2:$D$186&lt;&gt;0)*($A$2:$A$186&lt;&gt;""),$A$2:$A$186),ROW()-1),$A$2:$A$186,0)))</f>
        <v>PATE CPU SACHET</v>
      </c>
    </row>
    <row r="118" spans="1:18" x14ac:dyDescent="0.25">
      <c r="A118" s="88">
        <f t="shared" si="5"/>
        <v>117</v>
      </c>
      <c r="B118" s="93" t="s">
        <v>74</v>
      </c>
      <c r="C118" s="90">
        <v>330</v>
      </c>
      <c r="D118" s="90">
        <v>74</v>
      </c>
      <c r="E118" s="11" t="s">
        <v>104</v>
      </c>
      <c r="F118" s="11">
        <f>IF(ISERROR(VLOOKUP(B118,#REF!,4,FALSE)),0,VLOOKUP(B118,#REF!,2,FALSE))</f>
        <v>0</v>
      </c>
      <c r="G118" s="11" t="e">
        <f t="shared" ref="G118:G149" si="9">E118-F118</f>
        <v>#VALUE!</v>
      </c>
      <c r="H118" s="12">
        <f t="shared" si="6"/>
        <v>24420</v>
      </c>
      <c r="R118" s="4" t="str">
        <f t="array" ref="R118">IF(ISERROR(SMALL(IF(($D$2:$D$186&lt;&gt;0)*($A$2:$A$186&lt;&gt;""),$A$2:$A$186),ROW()-1)),"",INDEX($B$2:$B$186,MATCH(SMALL(IF(($D$2:$D$186&lt;&gt;0)*($A$2:$A$186&lt;&gt;""),$A$2:$A$186),ROW()-1),$A$2:$A$186,0)))</f>
        <v>PAVE NUMERIQUE</v>
      </c>
    </row>
    <row r="119" spans="1:18" x14ac:dyDescent="0.25">
      <c r="A119" s="88">
        <f t="shared" si="5"/>
        <v>118</v>
      </c>
      <c r="B119" s="93" t="s">
        <v>123</v>
      </c>
      <c r="C119" s="90">
        <v>420</v>
      </c>
      <c r="D119" s="90">
        <v>35</v>
      </c>
      <c r="E119" s="11" t="s">
        <v>104</v>
      </c>
      <c r="F119" s="11">
        <f>IF(ISERROR(VLOOKUP(B119,#REF!,4,FALSE)),0,VLOOKUP(B119,#REF!,2,FALSE))</f>
        <v>0</v>
      </c>
      <c r="G119" s="11" t="e">
        <f t="shared" si="9"/>
        <v>#VALUE!</v>
      </c>
      <c r="H119" s="12">
        <f t="shared" si="6"/>
        <v>14700</v>
      </c>
      <c r="R119" s="4" t="str">
        <f t="array" ref="R119">IF(ISERROR(SMALL(IF(($D$2:$D$186&lt;&gt;0)*($A$2:$A$186&lt;&gt;""),$A$2:$A$186),ROW()-1)),"",INDEX($B$2:$B$186,MATCH(SMALL(IF(($D$2:$D$186&lt;&gt;0)*($A$2:$A$186&lt;&gt;""),$A$2:$A$186),ROW()-1),$A$2:$A$186,0)))</f>
        <v>PINCE RESSEAU RJ45/11</v>
      </c>
    </row>
    <row r="120" spans="1:18" x14ac:dyDescent="0.25">
      <c r="A120" s="88">
        <f t="shared" si="5"/>
        <v>119</v>
      </c>
      <c r="B120" s="93" t="s">
        <v>75</v>
      </c>
      <c r="C120" s="90">
        <v>14000</v>
      </c>
      <c r="D120" s="90">
        <v>24</v>
      </c>
      <c r="E120" s="11" t="s">
        <v>104</v>
      </c>
      <c r="F120" s="11">
        <f>IF(ISERROR(VLOOKUP(B120,#REF!,4,FALSE)),0,VLOOKUP(B120,#REF!,2,FALSE))</f>
        <v>0</v>
      </c>
      <c r="G120" s="11" t="e">
        <f t="shared" si="9"/>
        <v>#VALUE!</v>
      </c>
      <c r="H120" s="12">
        <f t="shared" si="6"/>
        <v>336000</v>
      </c>
      <c r="R120" s="4" t="str">
        <f t="array" ref="R120">IF(ISERROR(SMALL(IF(($D$2:$D$186&lt;&gt;0)*($A$2:$A$186&lt;&gt;""),$A$2:$A$186),ROW()-1)),"",INDEX($B$2:$B$186,MATCH(SMALL(IF(($D$2:$D$186&lt;&gt;0)*($A$2:$A$186&lt;&gt;""),$A$2:$A$186),ROW()-1),$A$2:$A$186,0)))</f>
        <v>POINT D'ACCES TP-LINK TL-WA7510N</v>
      </c>
    </row>
    <row r="121" spans="1:18" x14ac:dyDescent="0.25">
      <c r="A121" s="88">
        <f t="shared" si="5"/>
        <v>120</v>
      </c>
      <c r="B121" s="93" t="s">
        <v>76</v>
      </c>
      <c r="C121" s="90">
        <v>390</v>
      </c>
      <c r="D121" s="90">
        <v>26</v>
      </c>
      <c r="E121" s="11" t="s">
        <v>104</v>
      </c>
      <c r="F121" s="11">
        <f>IF(ISERROR(VLOOKUP(B121,#REF!,4,FALSE)),0,VLOOKUP(B121,#REF!,2,FALSE))</f>
        <v>0</v>
      </c>
      <c r="G121" s="11" t="e">
        <f t="shared" si="9"/>
        <v>#VALUE!</v>
      </c>
      <c r="H121" s="12">
        <f t="shared" si="6"/>
        <v>10140</v>
      </c>
      <c r="R121" s="4" t="str">
        <f t="array" ref="R121">IF(ISERROR(SMALL(IF(($D$2:$D$186&lt;&gt;0)*($A$2:$A$186&lt;&gt;""),$A$2:$A$186),ROW()-1)),"",INDEX($B$2:$B$186,MATCH(SMALL(IF(($D$2:$D$186&lt;&gt;0)*($A$2:$A$186&lt;&gt;""),$A$2:$A$186),ROW()-1),$A$2:$A$186,0)))</f>
        <v>POUCHETTE 10'' POUR NOT BOOK</v>
      </c>
    </row>
    <row r="122" spans="1:18" x14ac:dyDescent="0.25">
      <c r="A122" s="88">
        <f t="shared" si="5"/>
        <v>121</v>
      </c>
      <c r="B122" s="93" t="s">
        <v>77</v>
      </c>
      <c r="C122" s="90">
        <v>780</v>
      </c>
      <c r="D122" s="90">
        <v>35</v>
      </c>
      <c r="E122" s="13">
        <v>1900</v>
      </c>
      <c r="F122" s="11">
        <f>IF(ISERROR(VLOOKUP(B122,#REF!,4,FALSE)),0,VLOOKUP(B122,#REF!,2,FALSE))</f>
        <v>0</v>
      </c>
      <c r="G122" s="11">
        <f t="shared" si="9"/>
        <v>1900</v>
      </c>
      <c r="H122" s="12">
        <f t="shared" si="6"/>
        <v>27300</v>
      </c>
      <c r="R122" s="4" t="str">
        <f t="array" ref="R122">IF(ISERROR(SMALL(IF(($D$2:$D$186&lt;&gt;0)*($A$2:$A$186&lt;&gt;""),$A$2:$A$186),ROW()-1)),"",INDEX($B$2:$B$186,MATCH(SMALL(IF(($D$2:$D$186&lt;&gt;0)*($A$2:$A$186&lt;&gt;""),$A$2:$A$186),ROW()-1),$A$2:$A$186,0)))</f>
        <v>POUCHETTE 10'' TABLETTE DU-i02</v>
      </c>
    </row>
    <row r="123" spans="1:18" x14ac:dyDescent="0.25">
      <c r="A123" s="88">
        <f t="shared" si="5"/>
        <v>122</v>
      </c>
      <c r="B123" s="93" t="s">
        <v>175</v>
      </c>
      <c r="C123" s="90">
        <v>880</v>
      </c>
      <c r="D123" s="90">
        <v>75</v>
      </c>
      <c r="E123" s="13">
        <v>1900</v>
      </c>
      <c r="F123" s="11">
        <f>IF(ISERROR(VLOOKUP(B123,#REF!,4,FALSE)),0,VLOOKUP(B123,#REF!,2,FALSE))</f>
        <v>0</v>
      </c>
      <c r="G123" s="11">
        <f t="shared" si="9"/>
        <v>1900</v>
      </c>
      <c r="H123" s="12">
        <f t="shared" si="6"/>
        <v>66000</v>
      </c>
      <c r="R123" s="4" t="str">
        <f t="array" ref="R123">IF(ISERROR(SMALL(IF(($D$2:$D$186&lt;&gt;0)*($A$2:$A$186&lt;&gt;""),$A$2:$A$186),ROW()-1)),"",INDEX($B$2:$B$186,MATCH(SMALL(IF(($D$2:$D$186&lt;&gt;0)*($A$2:$A$186&lt;&gt;""),$A$2:$A$186),ROW()-1),$A$2:$A$186,0)))</f>
        <v>POUCHETTE TABLETTE  7''/8'' MT-5056</v>
      </c>
    </row>
    <row r="124" spans="1:18" x14ac:dyDescent="0.25">
      <c r="A124" s="88">
        <f t="shared" si="5"/>
        <v>123</v>
      </c>
      <c r="B124" s="93" t="s">
        <v>176</v>
      </c>
      <c r="C124" s="90">
        <v>230</v>
      </c>
      <c r="D124" s="90">
        <v>95</v>
      </c>
      <c r="E124" s="11" t="s">
        <v>104</v>
      </c>
      <c r="F124" s="11">
        <f>IF(ISERROR(VLOOKUP(B124,#REF!,4,FALSE)),0,VLOOKUP(B124,#REF!,2,FALSE))</f>
        <v>0</v>
      </c>
      <c r="G124" s="11" t="e">
        <f t="shared" si="9"/>
        <v>#VALUE!</v>
      </c>
      <c r="H124" s="12">
        <f t="shared" si="6"/>
        <v>21850</v>
      </c>
      <c r="R124" s="4" t="str">
        <f t="array" ref="R124">IF(ISERROR(SMALL(IF(($D$2:$D$186&lt;&gt;0)*($A$2:$A$186&lt;&gt;""),$A$2:$A$186),ROW()-1)),"",INDEX($B$2:$B$186,MATCH(SMALL(IF(($D$2:$D$186&lt;&gt;0)*($A$2:$A$186&lt;&gt;""),$A$2:$A$186),ROW()-1),$A$2:$A$186,0)))</f>
        <v>PRISE FILTER 4 SORT</v>
      </c>
    </row>
    <row r="125" spans="1:18" x14ac:dyDescent="0.25">
      <c r="A125" s="88">
        <f t="shared" si="5"/>
        <v>124</v>
      </c>
      <c r="B125" s="93" t="s">
        <v>124</v>
      </c>
      <c r="C125" s="90">
        <v>340</v>
      </c>
      <c r="D125" s="90">
        <v>45</v>
      </c>
      <c r="E125" s="11" t="s">
        <v>104</v>
      </c>
      <c r="F125" s="11">
        <f>IF(ISERROR(VLOOKUP(B125,#REF!,4,FALSE)),0,VLOOKUP(B125,#REF!,2,FALSE))</f>
        <v>0</v>
      </c>
      <c r="G125" s="11" t="e">
        <f t="shared" si="9"/>
        <v>#VALUE!</v>
      </c>
      <c r="H125" s="12">
        <f t="shared" si="6"/>
        <v>15300</v>
      </c>
      <c r="R125" s="4" t="str">
        <f t="array" ref="R125">IF(ISERROR(SMALL(IF(($D$2:$D$186&lt;&gt;0)*($A$2:$A$186&lt;&gt;""),$A$2:$A$186),ROW()-1)),"",INDEX($B$2:$B$186,MATCH(SMALL(IF(($D$2:$D$186&lt;&gt;0)*($A$2:$A$186&lt;&gt;""),$A$2:$A$186),ROW()-1),$A$2:$A$186,0)))</f>
        <v>PRISE FILTER APC 5 SORTIES</v>
      </c>
    </row>
    <row r="126" spans="1:18" x14ac:dyDescent="0.25">
      <c r="A126" s="88">
        <f t="shared" si="5"/>
        <v>125</v>
      </c>
      <c r="B126" s="93" t="s">
        <v>78</v>
      </c>
      <c r="C126" s="90">
        <v>600</v>
      </c>
      <c r="D126" s="90">
        <v>65</v>
      </c>
      <c r="E126" s="11" t="s">
        <v>104</v>
      </c>
      <c r="F126" s="11">
        <f>IF(ISERROR(VLOOKUP(B126,#REF!,4,FALSE)),0,VLOOKUP(B126,#REF!,2,FALSE))</f>
        <v>0</v>
      </c>
      <c r="G126" s="11" t="e">
        <f t="shared" si="9"/>
        <v>#VALUE!</v>
      </c>
      <c r="H126" s="12">
        <f t="shared" si="6"/>
        <v>39000</v>
      </c>
      <c r="R126" s="4" t="str">
        <f t="array" ref="R126">IF(ISERROR(SMALL(IF(($D$2:$D$186&lt;&gt;0)*($A$2:$A$186&lt;&gt;""),$A$2:$A$186),ROW()-1)),"",INDEX($B$2:$B$186,MATCH(SMALL(IF(($D$2:$D$186&lt;&gt;0)*($A$2:$A$186&lt;&gt;""),$A$2:$A$186),ROW()-1),$A$2:$A$186,0)))</f>
        <v>PRISE FILTER LUX QIAO SHENG 3M+USB 886</v>
      </c>
    </row>
    <row r="127" spans="1:18" x14ac:dyDescent="0.25">
      <c r="A127" s="88">
        <f t="shared" si="5"/>
        <v>126</v>
      </c>
      <c r="B127" s="93" t="s">
        <v>177</v>
      </c>
      <c r="C127" s="90">
        <v>90</v>
      </c>
      <c r="D127" s="90">
        <v>63</v>
      </c>
      <c r="E127" s="13">
        <v>1900</v>
      </c>
      <c r="F127" s="11">
        <f>IF(ISERROR(VLOOKUP(B127,#REF!,4,FALSE)),0,VLOOKUP(B127,#REF!,2,FALSE))</f>
        <v>0</v>
      </c>
      <c r="G127" s="11">
        <f t="shared" si="9"/>
        <v>1900</v>
      </c>
      <c r="H127" s="12">
        <f t="shared" si="6"/>
        <v>5670</v>
      </c>
      <c r="R127" s="4" t="str">
        <f t="array" ref="R127">IF(ISERROR(SMALL(IF(($D$2:$D$186&lt;&gt;0)*($A$2:$A$186&lt;&gt;""),$A$2:$A$186),ROW()-1)),"",INDEX($B$2:$B$186,MATCH(SMALL(IF(($D$2:$D$186&lt;&gt;0)*($A$2:$A$186&lt;&gt;""),$A$2:$A$186),ROW()-1),$A$2:$A$186,0)))</f>
        <v>PROTAIGE LAPTOP 15.6 AVEC PHOTO</v>
      </c>
    </row>
    <row r="128" spans="1:18" x14ac:dyDescent="0.25">
      <c r="A128" s="88">
        <f t="shared" si="5"/>
        <v>127</v>
      </c>
      <c r="B128" s="93" t="s">
        <v>178</v>
      </c>
      <c r="C128" s="90">
        <v>190</v>
      </c>
      <c r="D128" s="90">
        <v>20</v>
      </c>
      <c r="E128" s="13">
        <v>3800</v>
      </c>
      <c r="F128" s="11">
        <f>IF(ISERROR(VLOOKUP(B128,#REF!,4,FALSE)),0,VLOOKUP(B128,#REF!,2,FALSE))</f>
        <v>0</v>
      </c>
      <c r="G128" s="11">
        <f t="shared" si="9"/>
        <v>3800</v>
      </c>
      <c r="H128" s="12">
        <f t="shared" si="6"/>
        <v>3800</v>
      </c>
      <c r="R128" s="4" t="str">
        <f t="array" ref="R128">IF(ISERROR(SMALL(IF(($D$2:$D$186&lt;&gt;0)*($A$2:$A$186&lt;&gt;""),$A$2:$A$186),ROW()-1)),"",INDEX($B$2:$B$186,MATCH(SMALL(IF(($D$2:$D$186&lt;&gt;0)*($A$2:$A$186&lt;&gt;""),$A$2:$A$186),ROW()-1),$A$2:$A$186,0)))</f>
        <v>PROTEGE  LAPTOP 3IN1 15.6"</v>
      </c>
    </row>
    <row r="129" spans="1:18" x14ac:dyDescent="0.25">
      <c r="A129" s="88">
        <f t="shared" si="5"/>
        <v>128</v>
      </c>
      <c r="B129" s="93" t="s">
        <v>179</v>
      </c>
      <c r="C129" s="90">
        <v>140</v>
      </c>
      <c r="D129" s="90">
        <v>45</v>
      </c>
      <c r="E129" s="11" t="s">
        <v>104</v>
      </c>
      <c r="F129" s="11">
        <f>IF(ISERROR(VLOOKUP(B129,#REF!,4,FALSE)),0,VLOOKUP(B129,#REF!,2,FALSE))</f>
        <v>0</v>
      </c>
      <c r="G129" s="11" t="e">
        <f t="shared" si="9"/>
        <v>#VALUE!</v>
      </c>
      <c r="H129" s="12">
        <f t="shared" si="6"/>
        <v>6300</v>
      </c>
      <c r="R129" s="4" t="str">
        <f t="array" ref="R129">IF(ISERROR(SMALL(IF(($D$2:$D$186&lt;&gt;0)*($A$2:$A$186&lt;&gt;""),$A$2:$A$186),ROW()-1)),"",INDEX($B$2:$B$186,MATCH(SMALL(IF(($D$2:$D$186&lt;&gt;0)*($A$2:$A$186&lt;&gt;""),$A$2:$A$186),ROW()-1),$A$2:$A$186,0)))</f>
        <v>PROTEGE  LAPTOP AVEC PHOTO 3D</v>
      </c>
    </row>
    <row r="130" spans="1:18" x14ac:dyDescent="0.25">
      <c r="A130" s="88">
        <f t="shared" si="5"/>
        <v>129</v>
      </c>
      <c r="B130" s="93" t="s">
        <v>180</v>
      </c>
      <c r="C130" s="90">
        <v>240</v>
      </c>
      <c r="D130" s="90">
        <v>31</v>
      </c>
      <c r="E130" s="11" t="s">
        <v>104</v>
      </c>
      <c r="F130" s="11">
        <f>IF(ISERROR(VLOOKUP(B130,#REF!,4,FALSE)),0,VLOOKUP(B130,#REF!,2,FALSE))</f>
        <v>0</v>
      </c>
      <c r="G130" s="11" t="e">
        <f t="shared" si="9"/>
        <v>#VALUE!</v>
      </c>
      <c r="H130" s="12">
        <f t="shared" si="6"/>
        <v>7440</v>
      </c>
      <c r="R130" s="4" t="str">
        <f t="array" ref="R130">IF(ISERROR(SMALL(IF(($D$2:$D$186&lt;&gt;0)*($A$2:$A$186&lt;&gt;""),$A$2:$A$186),ROW()-1)),"",INDEX($B$2:$B$186,MATCH(SMALL(IF(($D$2:$D$186&lt;&gt;0)*($A$2:$A$186&lt;&gt;""),$A$2:$A$186),ROW()-1),$A$2:$A$186,0)))</f>
        <v>PROTEGE LAPTOP DUNTH DU-3IN1</v>
      </c>
    </row>
    <row r="131" spans="1:18" x14ac:dyDescent="0.25">
      <c r="A131" s="88">
        <f t="shared" ref="A131:A155" si="10">A130+1</f>
        <v>130</v>
      </c>
      <c r="B131" s="93" t="s">
        <v>79</v>
      </c>
      <c r="C131" s="90">
        <v>660</v>
      </c>
      <c r="D131" s="90">
        <v>15</v>
      </c>
      <c r="E131" s="13">
        <v>1900</v>
      </c>
      <c r="F131" s="11">
        <f>IF(ISERROR(VLOOKUP(B131,#REF!,4,FALSE)),0,VLOOKUP(B131,#REF!,2,FALSE))</f>
        <v>0</v>
      </c>
      <c r="G131" s="11">
        <f t="shared" si="9"/>
        <v>1900</v>
      </c>
      <c r="H131" s="12">
        <f t="shared" ref="H131:H155" si="11">D131*C131</f>
        <v>9900</v>
      </c>
      <c r="R131" s="4" t="str">
        <f t="array" ref="R131">IF(ISERROR(SMALL(IF(($D$2:$D$186&lt;&gt;0)*($A$2:$A$186&lt;&gt;""),$A$2:$A$186),ROW()-1)),"",INDEX($B$2:$B$186,MATCH(SMALL(IF(($D$2:$D$186&lt;&gt;0)*($A$2:$A$186&lt;&gt;""),$A$2:$A$186),ROW()-1),$A$2:$A$186,0)))</f>
        <v>RAK HDD 2.5 SATA SILVER/NOIR</v>
      </c>
    </row>
    <row r="132" spans="1:18" x14ac:dyDescent="0.25">
      <c r="A132" s="88">
        <f t="shared" si="10"/>
        <v>131</v>
      </c>
      <c r="B132" s="93" t="s">
        <v>143</v>
      </c>
      <c r="C132" s="90">
        <v>460</v>
      </c>
      <c r="D132" s="90">
        <v>35</v>
      </c>
      <c r="E132" s="11" t="s">
        <v>104</v>
      </c>
      <c r="F132" s="11">
        <f>IF(ISERROR(VLOOKUP(B132,#REF!,4,FALSE)),0,VLOOKUP(B132,#REF!,2,FALSE))</f>
        <v>0</v>
      </c>
      <c r="G132" s="11" t="e">
        <f t="shared" si="9"/>
        <v>#VALUE!</v>
      </c>
      <c r="H132" s="12">
        <f t="shared" si="11"/>
        <v>16100</v>
      </c>
      <c r="R132" s="4" t="str">
        <f t="array" ref="R132">IF(ISERROR(SMALL(IF(($D$2:$D$186&lt;&gt;0)*($A$2:$A$186&lt;&gt;""),$A$2:$A$186),ROW()-1)),"",INDEX($B$2:$B$186,MATCH(SMALL(IF(($D$2:$D$186&lt;&gt;0)*($A$2:$A$186&lt;&gt;""),$A$2:$A$186),ROW()-1),$A$2:$A$186,0)))</f>
        <v>REFROIDISSEUR HAVIT HV-2025</v>
      </c>
    </row>
    <row r="133" spans="1:18" x14ac:dyDescent="0.25">
      <c r="A133" s="88">
        <f t="shared" si="10"/>
        <v>132</v>
      </c>
      <c r="B133" s="93" t="s">
        <v>80</v>
      </c>
      <c r="C133" s="90">
        <v>750</v>
      </c>
      <c r="D133" s="90">
        <v>45</v>
      </c>
      <c r="E133" s="11" t="s">
        <v>104</v>
      </c>
      <c r="F133" s="11">
        <f>IF(ISERROR(VLOOKUP(B133,#REF!,4,FALSE)),0,VLOOKUP(B133,#REF!,2,FALSE))</f>
        <v>0</v>
      </c>
      <c r="G133" s="11" t="e">
        <f t="shared" si="9"/>
        <v>#VALUE!</v>
      </c>
      <c r="H133" s="12">
        <f t="shared" si="11"/>
        <v>33750</v>
      </c>
      <c r="R133" s="4" t="str">
        <f t="array" ref="R133">IF(ISERROR(SMALL(IF(($D$2:$D$186&lt;&gt;0)*($A$2:$A$186&lt;&gt;""),$A$2:$A$186),ROW()-1)),"",INDEX($B$2:$B$186,MATCH(SMALL(IF(($D$2:$D$186&lt;&gt;0)*($A$2:$A$186&lt;&gt;""),$A$2:$A$186),ROW()-1),$A$2:$A$186,0)))</f>
        <v>REFROIDISSEUR PORTABLE DUNTH DU-CP01</v>
      </c>
    </row>
    <row r="134" spans="1:18" x14ac:dyDescent="0.25">
      <c r="A134" s="88">
        <f t="shared" si="10"/>
        <v>133</v>
      </c>
      <c r="B134" s="93" t="s">
        <v>81</v>
      </c>
      <c r="C134" s="90">
        <v>900</v>
      </c>
      <c r="D134" s="90">
        <v>95</v>
      </c>
      <c r="E134" s="11" t="s">
        <v>104</v>
      </c>
      <c r="F134" s="11">
        <f>IF(ISERROR(VLOOKUP(B134,#REF!,4,FALSE)),0,VLOOKUP(B134,#REF!,2,FALSE))</f>
        <v>0</v>
      </c>
      <c r="G134" s="11" t="e">
        <f t="shared" si="9"/>
        <v>#VALUE!</v>
      </c>
      <c r="H134" s="12">
        <f t="shared" si="11"/>
        <v>85500</v>
      </c>
      <c r="R134" s="4" t="str">
        <f t="array" ref="R134">IF(ISERROR(SMALL(IF(($D$2:$D$186&lt;&gt;0)*($A$2:$A$186&lt;&gt;""),$A$2:$A$186),ROW()-1)),"",INDEX($B$2:$B$186,MATCH(SMALL(IF(($D$2:$D$186&lt;&gt;0)*($A$2:$A$186&lt;&gt;""),$A$2:$A$186),ROW()-1),$A$2:$A$186,0)))</f>
        <v>REFROIDISSEUR PORTABLE DUNTH DU-CP02</v>
      </c>
    </row>
    <row r="135" spans="1:18" x14ac:dyDescent="0.25">
      <c r="A135" s="88">
        <f t="shared" si="10"/>
        <v>134</v>
      </c>
      <c r="B135" s="93" t="s">
        <v>82</v>
      </c>
      <c r="C135" s="90">
        <v>1100</v>
      </c>
      <c r="D135" s="90">
        <v>88</v>
      </c>
      <c r="E135" s="11" t="s">
        <v>104</v>
      </c>
      <c r="F135" s="11">
        <f>IF(ISERROR(VLOOKUP(B135,#REF!,4,FALSE)),0,VLOOKUP(B135,#REF!,2,FALSE))</f>
        <v>0</v>
      </c>
      <c r="G135" s="11" t="e">
        <f t="shared" si="9"/>
        <v>#VALUE!</v>
      </c>
      <c r="H135" s="12">
        <f t="shared" si="11"/>
        <v>96800</v>
      </c>
      <c r="R135" s="4" t="str">
        <f t="array" ref="R135">IF(ISERROR(SMALL(IF(($D$2:$D$186&lt;&gt;0)*($A$2:$A$186&lt;&gt;""),$A$2:$A$186),ROW()-1)),"",INDEX($B$2:$B$186,MATCH(SMALL(IF(($D$2:$D$186&lt;&gt;0)*($A$2:$A$186&lt;&gt;""),$A$2:$A$186),ROW()-1),$A$2:$A$186,0)))</f>
        <v>ROFROIDISSEUR HEATSINK X-870</v>
      </c>
    </row>
    <row r="136" spans="1:18" x14ac:dyDescent="0.25">
      <c r="A136" s="88">
        <f t="shared" si="10"/>
        <v>135</v>
      </c>
      <c r="B136" s="93" t="s">
        <v>83</v>
      </c>
      <c r="C136" s="90">
        <v>19500</v>
      </c>
      <c r="D136" s="90">
        <v>99</v>
      </c>
      <c r="E136" s="11" t="s">
        <v>104</v>
      </c>
      <c r="F136" s="11">
        <f>IF(ISERROR(VLOOKUP(B136,#REF!,4,FALSE)),0,VLOOKUP(B136,#REF!,2,FALSE))</f>
        <v>0</v>
      </c>
      <c r="G136" s="11" t="e">
        <f t="shared" si="9"/>
        <v>#VALUE!</v>
      </c>
      <c r="H136" s="12">
        <f t="shared" si="11"/>
        <v>1930500</v>
      </c>
      <c r="R136" s="4" t="str">
        <f t="array" ref="R136">IF(ISERROR(SMALL(IF(($D$2:$D$186&lt;&gt;0)*($A$2:$A$186&lt;&gt;""),$A$2:$A$186),ROW()-1)),"",INDEX($B$2:$B$186,MATCH(SMALL(IF(($D$2:$D$186&lt;&gt;0)*($A$2:$A$186&lt;&gt;""),$A$2:$A$186),ROW()-1),$A$2:$A$186,0)))</f>
        <v>SCANNER  A3 MUSTEK</v>
      </c>
    </row>
    <row r="137" spans="1:18" x14ac:dyDescent="0.25">
      <c r="A137" s="88">
        <f t="shared" si="10"/>
        <v>136</v>
      </c>
      <c r="B137" s="93" t="s">
        <v>181</v>
      </c>
      <c r="C137" s="90">
        <v>590</v>
      </c>
      <c r="D137" s="90">
        <v>77</v>
      </c>
      <c r="E137" s="11" t="s">
        <v>104</v>
      </c>
      <c r="F137" s="11">
        <f>IF(ISERROR(VLOOKUP(B137,#REF!,4,FALSE)),0,VLOOKUP(B137,#REF!,2,FALSE))</f>
        <v>0</v>
      </c>
      <c r="G137" s="11" t="e">
        <f t="shared" si="9"/>
        <v>#VALUE!</v>
      </c>
      <c r="H137" s="12">
        <f t="shared" si="11"/>
        <v>45430</v>
      </c>
      <c r="R137" s="4" t="str">
        <f t="array" ref="R137">IF(ISERROR(SMALL(IF(($D$2:$D$186&lt;&gt;0)*($A$2:$A$186&lt;&gt;""),$A$2:$A$186),ROW()-1)),"",INDEX($B$2:$B$186,MATCH(SMALL(IF(($D$2:$D$186&lt;&gt;0)*($A$2:$A$186&lt;&gt;""),$A$2:$A$186),ROW()-1),$A$2:$A$186,0)))</f>
        <v>SOURIE GAMER HODNA GM-1301</v>
      </c>
    </row>
    <row r="138" spans="1:18" x14ac:dyDescent="0.25">
      <c r="A138" s="88">
        <f t="shared" si="10"/>
        <v>137</v>
      </c>
      <c r="B138" s="93" t="s">
        <v>84</v>
      </c>
      <c r="C138" s="90">
        <v>160</v>
      </c>
      <c r="D138" s="90">
        <v>99</v>
      </c>
      <c r="E138" s="11" t="s">
        <v>104</v>
      </c>
      <c r="F138" s="11">
        <f>IF(ISERROR(VLOOKUP(B138,#REF!,4,FALSE)),0,VLOOKUP(B138,#REF!,2,FALSE))</f>
        <v>0</v>
      </c>
      <c r="G138" s="11" t="e">
        <f t="shared" si="9"/>
        <v>#VALUE!</v>
      </c>
      <c r="H138" s="12">
        <f t="shared" si="11"/>
        <v>15840</v>
      </c>
      <c r="R138" s="4" t="str">
        <f t="array" ref="R138">IF(ISERROR(SMALL(IF(($D$2:$D$186&lt;&gt;0)*($A$2:$A$186&lt;&gt;""),$A$2:$A$186),ROW()-1)),"",INDEX($B$2:$B$186,MATCH(SMALL(IF(($D$2:$D$186&lt;&gt;0)*($A$2:$A$186&lt;&gt;""),$A$2:$A$186),ROW()-1),$A$2:$A$186,0)))</f>
        <v>SOURIE USB  HZ -M012</v>
      </c>
    </row>
    <row r="139" spans="1:18" x14ac:dyDescent="0.25">
      <c r="A139" s="88">
        <f t="shared" si="10"/>
        <v>138</v>
      </c>
      <c r="B139" s="93" t="s">
        <v>85</v>
      </c>
      <c r="C139" s="90">
        <v>165</v>
      </c>
      <c r="D139" s="90">
        <v>5</v>
      </c>
      <c r="E139" s="11" t="s">
        <v>104</v>
      </c>
      <c r="F139" s="11">
        <f>IF(ISERROR(VLOOKUP(B139,#REF!,4,FALSE)),0,VLOOKUP(B139,#REF!,2,FALSE))</f>
        <v>0</v>
      </c>
      <c r="G139" s="11" t="e">
        <f t="shared" si="9"/>
        <v>#VALUE!</v>
      </c>
      <c r="H139" s="12">
        <f t="shared" si="11"/>
        <v>825</v>
      </c>
      <c r="R139" s="4" t="str">
        <f t="array" ref="R139">IF(ISERROR(SMALL(IF(($D$2:$D$186&lt;&gt;0)*($A$2:$A$186&lt;&gt;""),$A$2:$A$186),ROW()-1)),"",INDEX($B$2:$B$186,MATCH(SMALL(IF(($D$2:$D$186&lt;&gt;0)*($A$2:$A$186&lt;&gt;""),$A$2:$A$186),ROW()-1),$A$2:$A$186,0)))</f>
        <v>SOURIE USB  HZ -M013</v>
      </c>
    </row>
    <row r="140" spans="1:18" x14ac:dyDescent="0.25">
      <c r="A140" s="88">
        <f t="shared" si="10"/>
        <v>139</v>
      </c>
      <c r="B140" s="93" t="s">
        <v>86</v>
      </c>
      <c r="C140" s="90">
        <v>470</v>
      </c>
      <c r="D140" s="90">
        <v>4</v>
      </c>
      <c r="E140" s="11"/>
      <c r="F140" s="11">
        <f>IF(ISERROR(VLOOKUP(B140,#REF!,4,FALSE)),0,VLOOKUP(B140,#REF!,2,FALSE))</f>
        <v>0</v>
      </c>
      <c r="G140" s="11">
        <f t="shared" si="9"/>
        <v>0</v>
      </c>
      <c r="H140" s="12">
        <f t="shared" si="11"/>
        <v>1880</v>
      </c>
      <c r="R140" s="4" t="str">
        <f t="array" ref="R140">IF(ISERROR(SMALL(IF(($D$2:$D$186&lt;&gt;0)*($A$2:$A$186&lt;&gt;""),$A$2:$A$186),ROW()-1)),"",INDEX($B$2:$B$186,MATCH(SMALL(IF(($D$2:$D$186&lt;&gt;0)*($A$2:$A$186&lt;&gt;""),$A$2:$A$186),ROW()-1),$A$2:$A$186,0)))</f>
        <v>SOURIE USB MACTECH MT-OM54</v>
      </c>
    </row>
    <row r="141" spans="1:18" x14ac:dyDescent="0.25">
      <c r="A141" s="88">
        <f t="shared" si="10"/>
        <v>140</v>
      </c>
      <c r="B141" s="93" t="s">
        <v>139</v>
      </c>
      <c r="C141" s="90">
        <v>280</v>
      </c>
      <c r="D141" s="90">
        <v>6</v>
      </c>
      <c r="E141" s="13">
        <v>1200</v>
      </c>
      <c r="F141" s="11">
        <f>IF(ISERROR(VLOOKUP(B141,#REF!,4,FALSE)),0,VLOOKUP(B141,#REF!,2,FALSE))</f>
        <v>0</v>
      </c>
      <c r="G141" s="11">
        <f t="shared" si="9"/>
        <v>1200</v>
      </c>
      <c r="H141" s="12">
        <f t="shared" si="11"/>
        <v>1680</v>
      </c>
      <c r="R141" s="4" t="str">
        <f t="array" ref="R141">IF(ISERROR(SMALL(IF(($D$2:$D$186&lt;&gt;0)*($A$2:$A$186&lt;&gt;""),$A$2:$A$186),ROW()-1)),"",INDEX($B$2:$B$186,MATCH(SMALL(IF(($D$2:$D$186&lt;&gt;0)*($A$2:$A$186&lt;&gt;""),$A$2:$A$186),ROW()-1),$A$2:$A$186,0)))</f>
        <v>SOURIE USB MACTECH MT-OM68</v>
      </c>
    </row>
    <row r="142" spans="1:18" x14ac:dyDescent="0.25">
      <c r="A142" s="88">
        <f t="shared" si="10"/>
        <v>141</v>
      </c>
      <c r="B142" s="93" t="s">
        <v>140</v>
      </c>
      <c r="C142" s="90">
        <v>280</v>
      </c>
      <c r="D142" s="90">
        <v>9</v>
      </c>
      <c r="E142" s="11" t="s">
        <v>104</v>
      </c>
      <c r="F142" s="11">
        <f>IF(ISERROR(VLOOKUP(B142,#REF!,4,FALSE)),0,VLOOKUP(B142,#REF!,2,FALSE))</f>
        <v>0</v>
      </c>
      <c r="G142" s="11" t="e">
        <f t="shared" si="9"/>
        <v>#VALUE!</v>
      </c>
      <c r="H142" s="12">
        <f t="shared" si="11"/>
        <v>2520</v>
      </c>
      <c r="R142" s="4" t="str">
        <f t="array" ref="R142">IF(ISERROR(SMALL(IF(($D$2:$D$186&lt;&gt;0)*($A$2:$A$186&lt;&gt;""),$A$2:$A$186),ROW()-1)),"",INDEX($B$2:$B$186,MATCH(SMALL(IF(($D$2:$D$186&lt;&gt;0)*($A$2:$A$186&lt;&gt;""),$A$2:$A$186),ROW()-1),$A$2:$A$186,0)))</f>
        <v>SOURIE USB MACTECH MT-OM75</v>
      </c>
    </row>
    <row r="143" spans="1:18" x14ac:dyDescent="0.25">
      <c r="A143" s="88">
        <f t="shared" si="10"/>
        <v>142</v>
      </c>
      <c r="B143" s="93" t="s">
        <v>87</v>
      </c>
      <c r="C143" s="90">
        <v>160</v>
      </c>
      <c r="D143" s="90">
        <v>2</v>
      </c>
      <c r="E143" s="11" t="s">
        <v>104</v>
      </c>
      <c r="F143" s="11">
        <f>IF(ISERROR(VLOOKUP(B143,#REF!,4,FALSE)),0,VLOOKUP(B143,#REF!,2,FALSE))</f>
        <v>0</v>
      </c>
      <c r="G143" s="11" t="e">
        <f t="shared" si="9"/>
        <v>#VALUE!</v>
      </c>
      <c r="H143" s="12">
        <f t="shared" si="11"/>
        <v>320</v>
      </c>
      <c r="R143" s="4" t="str">
        <f t="array" ref="R143">IF(ISERROR(SMALL(IF(($D$2:$D$186&lt;&gt;0)*($A$2:$A$186&lt;&gt;""),$A$2:$A$186),ROW()-1)),"",INDEX($B$2:$B$186,MATCH(SMALL(IF(($D$2:$D$186&lt;&gt;0)*($A$2:$A$186&lt;&gt;""),$A$2:$A$186),ROW()-1),$A$2:$A$186,0)))</f>
        <v>SOURIS BITA USB RG-009</v>
      </c>
    </row>
    <row r="144" spans="1:18" x14ac:dyDescent="0.25">
      <c r="A144" s="88">
        <f t="shared" si="10"/>
        <v>143</v>
      </c>
      <c r="B144" s="93" t="s">
        <v>142</v>
      </c>
      <c r="C144" s="90">
        <v>350</v>
      </c>
      <c r="D144" s="90">
        <v>3</v>
      </c>
      <c r="E144" s="13">
        <v>1800</v>
      </c>
      <c r="F144" s="11">
        <f>IF(ISERROR(VLOOKUP(B144,#REF!,4,FALSE)),0,VLOOKUP(B144,#REF!,2,FALSE))</f>
        <v>0</v>
      </c>
      <c r="G144" s="11">
        <f t="shared" si="9"/>
        <v>1800</v>
      </c>
      <c r="H144" s="12">
        <f t="shared" si="11"/>
        <v>1050</v>
      </c>
      <c r="R144" s="4" t="str">
        <f t="array" ref="R144">IF(ISERROR(SMALL(IF(($D$2:$D$186&lt;&gt;0)*($A$2:$A$186&lt;&gt;""),$A$2:$A$186),ROW()-1)),"",INDEX($B$2:$B$186,MATCH(SMALL(IF(($D$2:$D$186&lt;&gt;0)*($A$2:$A$186&lt;&gt;""),$A$2:$A$186),ROW()-1),$A$2:$A$186,0)))</f>
        <v>SOURIS HAVIT MINI HV-MS232</v>
      </c>
    </row>
    <row r="145" spans="1:21" x14ac:dyDescent="0.25">
      <c r="A145" s="88">
        <f t="shared" si="10"/>
        <v>144</v>
      </c>
      <c r="B145" s="93" t="s">
        <v>88</v>
      </c>
      <c r="C145" s="90">
        <v>45</v>
      </c>
      <c r="D145" s="90">
        <v>4</v>
      </c>
      <c r="E145" s="11" t="s">
        <v>104</v>
      </c>
      <c r="F145" s="11">
        <f>IF(ISERROR(VLOOKUP(B145,#REF!,4,FALSE)),0,VLOOKUP(B145,#REF!,2,FALSE))</f>
        <v>0</v>
      </c>
      <c r="G145" s="11" t="e">
        <f t="shared" si="9"/>
        <v>#VALUE!</v>
      </c>
      <c r="H145" s="12">
        <f t="shared" si="11"/>
        <v>180</v>
      </c>
      <c r="R145" s="4" t="str">
        <f t="array" ref="R145">IF(ISERROR(SMALL(IF(($D$2:$D$186&lt;&gt;0)*($A$2:$A$186&lt;&gt;""),$A$2:$A$186),ROW()-1)),"",INDEX($B$2:$B$186,MATCH(SMALL(IF(($D$2:$D$186&lt;&gt;0)*($A$2:$A$186&lt;&gt;""),$A$2:$A$186),ROW()-1),$A$2:$A$186,0)))</f>
        <v>STICKER CLAV FR/AR</v>
      </c>
    </row>
    <row r="146" spans="1:21" x14ac:dyDescent="0.25">
      <c r="A146" s="88">
        <f t="shared" si="10"/>
        <v>145</v>
      </c>
      <c r="B146" s="93" t="s">
        <v>89</v>
      </c>
      <c r="C146" s="90">
        <v>55</v>
      </c>
      <c r="D146" s="90">
        <v>8</v>
      </c>
      <c r="E146" s="11" t="s">
        <v>104</v>
      </c>
      <c r="F146" s="11">
        <f>IF(ISERROR(VLOOKUP(B146,#REF!,4,FALSE)),0,VLOOKUP(B146,#REF!,2,FALSE))</f>
        <v>0</v>
      </c>
      <c r="G146" s="11" t="e">
        <f t="shared" si="9"/>
        <v>#VALUE!</v>
      </c>
      <c r="H146" s="12">
        <f t="shared" si="11"/>
        <v>440</v>
      </c>
      <c r="R146" s="4" t="str">
        <f t="array" ref="R146">IF(ISERROR(SMALL(IF(($D$2:$D$186&lt;&gt;0)*($A$2:$A$186&lt;&gt;""),$A$2:$A$186),ROW()-1)),"",INDEX($B$2:$B$186,MATCH(SMALL(IF(($D$2:$D$186&lt;&gt;0)*($A$2:$A$186&lt;&gt;""),$A$2:$A$186),ROW()-1),$A$2:$A$186,0)))</f>
        <v>STICKER CLAV FR/AR 3M</v>
      </c>
    </row>
    <row r="147" spans="1:21" x14ac:dyDescent="0.25">
      <c r="A147" s="88">
        <f t="shared" si="10"/>
        <v>146</v>
      </c>
      <c r="B147" s="93" t="s">
        <v>133</v>
      </c>
      <c r="C147" s="90">
        <v>100</v>
      </c>
      <c r="D147" s="90">
        <v>10</v>
      </c>
      <c r="E147" s="11" t="s">
        <v>104</v>
      </c>
      <c r="F147" s="11">
        <f>IF(ISERROR(VLOOKUP(B147,#REF!,4,FALSE)),0,VLOOKUP(B147,#REF!,2,FALSE))</f>
        <v>0</v>
      </c>
      <c r="G147" s="11" t="e">
        <f t="shared" si="9"/>
        <v>#VALUE!</v>
      </c>
      <c r="H147" s="12">
        <f t="shared" si="11"/>
        <v>1000</v>
      </c>
      <c r="R147" s="4" t="str">
        <f t="array" ref="R147">IF(ISERROR(SMALL(IF(($D$2:$D$186&lt;&gt;0)*($A$2:$A$186&lt;&gt;""),$A$2:$A$186),ROW()-1)),"",INDEX($B$2:$B$186,MATCH(SMALL(IF(($D$2:$D$186&lt;&gt;0)*($A$2:$A$186&lt;&gt;""),$A$2:$A$186),ROW()-1),$A$2:$A$186,0)))</f>
        <v>STIKUER CLAV FR lumineux</v>
      </c>
    </row>
    <row r="148" spans="1:21" x14ac:dyDescent="0.25">
      <c r="A148" s="88">
        <f t="shared" si="10"/>
        <v>147</v>
      </c>
      <c r="B148" s="93" t="s">
        <v>182</v>
      </c>
      <c r="C148" s="90">
        <v>2300</v>
      </c>
      <c r="D148" s="90">
        <v>25</v>
      </c>
      <c r="E148" s="13">
        <v>1200</v>
      </c>
      <c r="F148" s="11">
        <f>IF(ISERROR(VLOOKUP(B148,#REF!,4,FALSE)),0,VLOOKUP(B148,#REF!,2,FALSE))</f>
        <v>0</v>
      </c>
      <c r="G148" s="11">
        <f t="shared" si="9"/>
        <v>1200</v>
      </c>
      <c r="H148" s="12">
        <f t="shared" si="11"/>
        <v>57500</v>
      </c>
      <c r="R148" s="4" t="str">
        <f t="array" ref="R148">IF(ISERROR(SMALL(IF(($D$2:$D$186&lt;&gt;0)*($A$2:$A$186&lt;&gt;""),$A$2:$A$186),ROW()-1)),"",INDEX($B$2:$B$186,MATCH(SMALL(IF(($D$2:$D$186&lt;&gt;0)*($A$2:$A$186&lt;&gt;""),$A$2:$A$186),ROW()-1),$A$2:$A$186,0)))</f>
        <v>SWITCH 16 POR TP-LINK</v>
      </c>
    </row>
    <row r="149" spans="1:21" x14ac:dyDescent="0.25">
      <c r="A149" s="88">
        <f t="shared" si="10"/>
        <v>148</v>
      </c>
      <c r="B149" s="93" t="s">
        <v>90</v>
      </c>
      <c r="C149" s="90">
        <v>660</v>
      </c>
      <c r="D149" s="90">
        <v>36</v>
      </c>
      <c r="E149" s="13">
        <v>1700</v>
      </c>
      <c r="F149" s="11">
        <f>IF(ISERROR(VLOOKUP(B149,#REF!,4,FALSE)),0,VLOOKUP(B149,#REF!,2,FALSE))</f>
        <v>0</v>
      </c>
      <c r="G149" s="11">
        <f t="shared" si="9"/>
        <v>1700</v>
      </c>
      <c r="H149" s="12">
        <f t="shared" si="11"/>
        <v>23760</v>
      </c>
      <c r="R149" s="4" t="str">
        <f t="array" ref="R149">IF(ISERROR(SMALL(IF(($D$2:$D$186&lt;&gt;0)*($A$2:$A$186&lt;&gt;""),$A$2:$A$186),ROW()-1)),"",INDEX($B$2:$B$186,MATCH(SMALL(IF(($D$2:$D$186&lt;&gt;0)*($A$2:$A$186&lt;&gt;""),$A$2:$A$186),ROW()-1),$A$2:$A$186,0)))</f>
        <v>SWITCH 5 PORTS GOLDEN</v>
      </c>
    </row>
    <row r="150" spans="1:21" x14ac:dyDescent="0.25">
      <c r="A150" s="88">
        <f t="shared" si="10"/>
        <v>149</v>
      </c>
      <c r="B150" s="93" t="s">
        <v>183</v>
      </c>
      <c r="C150" s="90">
        <v>900</v>
      </c>
      <c r="D150" s="90">
        <v>14</v>
      </c>
      <c r="E150" s="11" t="s">
        <v>104</v>
      </c>
      <c r="F150" s="11">
        <f>IF(ISERROR(VLOOKUP(B150,#REF!,4,FALSE)),0,VLOOKUP(B150,#REF!,2,FALSE))</f>
        <v>0</v>
      </c>
      <c r="G150" s="11" t="e">
        <f t="shared" ref="G150:G155" si="12">E150-F150</f>
        <v>#VALUE!</v>
      </c>
      <c r="H150" s="12">
        <f t="shared" si="11"/>
        <v>12600</v>
      </c>
      <c r="R150" s="4" t="str">
        <f t="array" ref="R150">IF(ISERROR(SMALL(IF(($D$2:$D$186&lt;&gt;0)*($A$2:$A$186&lt;&gt;""),$A$2:$A$186),ROW()-1)),"",INDEX($B$2:$B$186,MATCH(SMALL(IF(($D$2:$D$186&lt;&gt;0)*($A$2:$A$186&lt;&gt;""),$A$2:$A$186),ROW()-1),$A$2:$A$186,0)))</f>
        <v>SWITCH 8 PORTS TENDA S8</v>
      </c>
    </row>
    <row r="151" spans="1:21" x14ac:dyDescent="0.25">
      <c r="A151" s="88">
        <f t="shared" si="10"/>
        <v>150</v>
      </c>
      <c r="B151" s="93" t="s">
        <v>91</v>
      </c>
      <c r="C151" s="90">
        <v>1900</v>
      </c>
      <c r="D151" s="90">
        <v>17</v>
      </c>
      <c r="E151" s="11" t="s">
        <v>104</v>
      </c>
      <c r="F151" s="11">
        <f>IF(ISERROR(VLOOKUP(B151,#REF!,4,FALSE)),0,VLOOKUP(B151,#REF!,2,FALSE))</f>
        <v>0</v>
      </c>
      <c r="G151" s="11" t="e">
        <f t="shared" si="12"/>
        <v>#VALUE!</v>
      </c>
      <c r="H151" s="12">
        <f t="shared" si="11"/>
        <v>32300</v>
      </c>
      <c r="R151" s="4" t="str">
        <f t="array" ref="R151">IF(ISERROR(SMALL(IF(($D$2:$D$186&lt;&gt;0)*($A$2:$A$186&lt;&gt;""),$A$2:$A$186),ROW()-1)),"",INDEX($B$2:$B$186,MATCH(SMALL(IF(($D$2:$D$186&lt;&gt;0)*($A$2:$A$186&lt;&gt;""),$A$2:$A$186),ROW()-1),$A$2:$A$186,0)))</f>
        <v>TABEL 700 SMART</v>
      </c>
    </row>
    <row r="152" spans="1:21" x14ac:dyDescent="0.25">
      <c r="A152" s="88">
        <f t="shared" si="10"/>
        <v>151</v>
      </c>
      <c r="B152" s="93" t="s">
        <v>184</v>
      </c>
      <c r="C152" s="90">
        <v>34000</v>
      </c>
      <c r="D152" s="90">
        <v>28</v>
      </c>
      <c r="E152" s="11" t="s">
        <v>104</v>
      </c>
      <c r="F152" s="11">
        <f>IF(ISERROR(VLOOKUP(B152,#REF!,4,FALSE)),0,VLOOKUP(B152,#REF!,2,FALSE))</f>
        <v>0</v>
      </c>
      <c r="G152" s="11" t="e">
        <f t="shared" si="12"/>
        <v>#VALUE!</v>
      </c>
      <c r="H152" s="12">
        <f t="shared" si="11"/>
        <v>952000</v>
      </c>
      <c r="R152" s="4" t="str">
        <f t="array" ref="R152">IF(ISERROR(SMALL(IF(($D$2:$D$186&lt;&gt;0)*($A$2:$A$186&lt;&gt;""),$A$2:$A$186),ROW()-1)),"",INDEX($B$2:$B$186,MATCH(SMALL(IF(($D$2:$D$186&lt;&gt;0)*($A$2:$A$186&lt;&gt;""),$A$2:$A$186),ROW()-1),$A$2:$A$186,0)))</f>
        <v>TABLETTE  SAMSUNG GALAXY TAB3 DC1.2GHZ 3MP FHD 10.1'' 16G</v>
      </c>
    </row>
    <row r="153" spans="1:21" x14ac:dyDescent="0.25">
      <c r="A153" s="88">
        <f t="shared" si="10"/>
        <v>152</v>
      </c>
      <c r="B153" s="93" t="s">
        <v>185</v>
      </c>
      <c r="C153" s="90">
        <v>21000</v>
      </c>
      <c r="D153" s="90">
        <v>39</v>
      </c>
      <c r="E153" s="13">
        <v>1200</v>
      </c>
      <c r="F153" s="11">
        <f>IF(ISERROR(VLOOKUP(B153,#REF!,4,FALSE)),0,VLOOKUP(B153,#REF!,2,FALSE))</f>
        <v>0</v>
      </c>
      <c r="G153" s="11">
        <f t="shared" si="12"/>
        <v>1200</v>
      </c>
      <c r="H153" s="12">
        <f t="shared" si="11"/>
        <v>819000</v>
      </c>
      <c r="R153" s="4" t="str">
        <f t="array" ref="R153">IF(ISERROR(SMALL(IF(($D$2:$D$186&lt;&gt;0)*($A$2:$A$186&lt;&gt;""),$A$2:$A$186),ROW()-1)),"",INDEX($B$2:$B$186,MATCH(SMALL(IF(($D$2:$D$186&lt;&gt;0)*($A$2:$A$186&lt;&gt;""),$A$2:$A$186),ROW()-1),$A$2:$A$186,0)))</f>
        <v>TABLETTE 7'' SAMSUNG GALAXY TAB2 8G</v>
      </c>
    </row>
    <row r="154" spans="1:21" x14ac:dyDescent="0.25">
      <c r="A154" s="88">
        <f t="shared" si="10"/>
        <v>153</v>
      </c>
      <c r="B154" s="93" t="s">
        <v>186</v>
      </c>
      <c r="C154" s="90">
        <v>19000</v>
      </c>
      <c r="D154" s="90">
        <v>93</v>
      </c>
      <c r="E154" s="11" t="s">
        <v>104</v>
      </c>
      <c r="F154" s="11">
        <f>IF(ISERROR(VLOOKUP(B154,#REF!,4,FALSE)),0,VLOOKUP(B154,#REF!,2,FALSE))</f>
        <v>0</v>
      </c>
      <c r="G154" s="11" t="e">
        <f t="shared" si="12"/>
        <v>#VALUE!</v>
      </c>
      <c r="H154" s="12">
        <f t="shared" si="11"/>
        <v>1767000</v>
      </c>
      <c r="R154" s="4" t="str">
        <f t="array" ref="R154">IF(ISERROR(SMALL(IF(($D$2:$D$186&lt;&gt;0)*($A$2:$A$186&lt;&gt;""),$A$2:$A$186),ROW()-1)),"",INDEX($B$2:$B$186,MATCH(SMALL(IF(($D$2:$D$186&lt;&gt;0)*($A$2:$A$186&lt;&gt;""),$A$2:$A$186),ROW()-1),$A$2:$A$186,0)))</f>
        <v>TABLETTE 7'' SAMSUNG GALAXY TAB3 DC1.2GHZ 3MP FHD 7''</v>
      </c>
    </row>
    <row r="155" spans="1:21" x14ac:dyDescent="0.25">
      <c r="A155" s="88">
        <f t="shared" si="10"/>
        <v>154</v>
      </c>
      <c r="B155" s="93" t="s">
        <v>125</v>
      </c>
      <c r="C155" s="90">
        <v>70</v>
      </c>
      <c r="D155" s="90">
        <v>100</v>
      </c>
      <c r="E155" s="11" t="s">
        <v>104</v>
      </c>
      <c r="F155" s="11">
        <f>IF(ISERROR(VLOOKUP(B155,#REF!,4,FALSE)),0,VLOOKUP(B155,#REF!,2,FALSE))</f>
        <v>0</v>
      </c>
      <c r="G155" s="11" t="e">
        <f t="shared" si="12"/>
        <v>#VALUE!</v>
      </c>
      <c r="H155" s="12">
        <f t="shared" si="11"/>
        <v>7000</v>
      </c>
      <c r="R155" s="4" t="str">
        <f t="array" ref="R155">IF(ISERROR(SMALL(IF(($D$2:$D$186&lt;&gt;0)*($A$2:$A$186&lt;&gt;""),$A$2:$A$186),ROW()-1)),"",INDEX($B$2:$B$186,MATCH(SMALL(IF(($D$2:$D$186&lt;&gt;0)*($A$2:$A$186&lt;&gt;""),$A$2:$A$186),ROW()-1),$A$2:$A$186,0)))</f>
        <v>TAPIS SOURIS EURO-DOLAR</v>
      </c>
    </row>
    <row r="156" spans="1:21" x14ac:dyDescent="0.25">
      <c r="B156" s="4"/>
      <c r="C156" s="4"/>
      <c r="U156" s="4" t="str">
        <f t="array" ref="U156">IF(ISERROR(SMALL(IF(($D$2:$D$186&lt;&gt;0)*($A$2:$A$186&lt;&gt;""),$A$2:$A$186),ROW()-1)),"",INDEX($B$2:$B$186,MATCH(SMALL(IF(($D$2:$D$186&lt;&gt;0)*($A$2:$A$186&lt;&gt;""),$A$2:$A$186),ROW()-1),$A$2:$A$186,0)))</f>
        <v/>
      </c>
    </row>
    <row r="157" spans="1:21" x14ac:dyDescent="0.25">
      <c r="B157" s="4"/>
      <c r="C157" s="4"/>
      <c r="U157" s="4" t="str">
        <f t="array" ref="U157">IF(ISERROR(SMALL(IF(($D$2:$D$186&lt;&gt;0)*($A$2:$A$186&lt;&gt;""),$A$2:$A$186),ROW()-1)),"",INDEX($B$2:$B$186,MATCH(SMALL(IF(($D$2:$D$186&lt;&gt;0)*($A$2:$A$186&lt;&gt;""),$A$2:$A$186),ROW()-1),$A$2:$A$186,0)))</f>
        <v/>
      </c>
    </row>
    <row r="158" spans="1:21" x14ac:dyDescent="0.25">
      <c r="B158" s="4"/>
      <c r="C158" s="4"/>
      <c r="U158" s="4" t="str">
        <f t="array" ref="U158">IF(ISERROR(SMALL(IF(($D$2:$D$186&lt;&gt;0)*($A$2:$A$186&lt;&gt;""),$A$2:$A$186),ROW()-1)),"",INDEX($B$2:$B$186,MATCH(SMALL(IF(($D$2:$D$186&lt;&gt;0)*($A$2:$A$186&lt;&gt;""),$A$2:$A$186),ROW()-1),$A$2:$A$186,0)))</f>
        <v/>
      </c>
    </row>
    <row r="159" spans="1:21" x14ac:dyDescent="0.25">
      <c r="B159" s="4"/>
      <c r="C159" s="4"/>
      <c r="U159" s="4" t="str">
        <f t="array" ref="U159">IF(ISERROR(SMALL(IF(($D$2:$D$186&lt;&gt;0)*($A$2:$A$186&lt;&gt;""),$A$2:$A$186),ROW()-1)),"",INDEX($B$2:$B$186,MATCH(SMALL(IF(($D$2:$D$186&lt;&gt;0)*($A$2:$A$186&lt;&gt;""),$A$2:$A$186),ROW()-1),$A$2:$A$186,0)))</f>
        <v/>
      </c>
    </row>
    <row r="160" spans="1:21" x14ac:dyDescent="0.25">
      <c r="B160" s="4"/>
      <c r="C160" s="4"/>
      <c r="U160" s="4" t="str">
        <f t="array" ref="U160">IF(ISERROR(SMALL(IF(($D$2:$D$186&lt;&gt;0)*($A$2:$A$186&lt;&gt;""),$A$2:$A$186),ROW()-1)),"",INDEX($B$2:$B$186,MATCH(SMALL(IF(($D$2:$D$186&lt;&gt;0)*($A$2:$A$186&lt;&gt;""),$A$2:$A$186),ROW()-1),$A$2:$A$186,0)))</f>
        <v/>
      </c>
    </row>
    <row r="161" spans="2:21" x14ac:dyDescent="0.25">
      <c r="B161" s="4"/>
      <c r="C161" s="4"/>
      <c r="U161" s="4" t="str">
        <f t="array" ref="U161">IF(ISERROR(SMALL(IF(($D$2:$D$186&lt;&gt;0)*($A$2:$A$186&lt;&gt;""),$A$2:$A$186),ROW()-1)),"",INDEX($B$2:$B$186,MATCH(SMALL(IF(($D$2:$D$186&lt;&gt;0)*($A$2:$A$186&lt;&gt;""),$A$2:$A$186),ROW()-1),$A$2:$A$186,0)))</f>
        <v/>
      </c>
    </row>
    <row r="162" spans="2:21" x14ac:dyDescent="0.25">
      <c r="B162" s="4"/>
      <c r="C162" s="4"/>
      <c r="U162" s="4" t="str">
        <f t="array" ref="U162">IF(ISERROR(SMALL(IF(($D$2:$D$186&lt;&gt;0)*($A$2:$A$186&lt;&gt;""),$A$2:$A$186),ROW()-1)),"",INDEX($B$2:$B$186,MATCH(SMALL(IF(($D$2:$D$186&lt;&gt;0)*($A$2:$A$186&lt;&gt;""),$A$2:$A$186),ROW()-1),$A$2:$A$186,0)))</f>
        <v/>
      </c>
    </row>
    <row r="163" spans="2:21" x14ac:dyDescent="0.25">
      <c r="B163" s="4"/>
      <c r="C163" s="4"/>
      <c r="U163" s="4" t="str">
        <f t="array" ref="U163">IF(ISERROR(SMALL(IF(($D$2:$D$186&lt;&gt;0)*($A$2:$A$186&lt;&gt;""),$A$2:$A$186),ROW()-1)),"",INDEX($B$2:$B$186,MATCH(SMALL(IF(($D$2:$D$186&lt;&gt;0)*($A$2:$A$186&lt;&gt;""),$A$2:$A$186),ROW()-1),$A$2:$A$186,0)))</f>
        <v/>
      </c>
    </row>
    <row r="164" spans="2:21" x14ac:dyDescent="0.25">
      <c r="B164" s="4"/>
      <c r="C164" s="4"/>
      <c r="U164" s="4" t="str">
        <f t="array" ref="U164">IF(ISERROR(SMALL(IF(($D$2:$D$186&lt;&gt;0)*($A$2:$A$186&lt;&gt;""),$A$2:$A$186),ROW()-1)),"",INDEX($B$2:$B$186,MATCH(SMALL(IF(($D$2:$D$186&lt;&gt;0)*($A$2:$A$186&lt;&gt;""),$A$2:$A$186),ROW()-1),$A$2:$A$186,0)))</f>
        <v/>
      </c>
    </row>
    <row r="165" spans="2:21" x14ac:dyDescent="0.25">
      <c r="B165" s="4"/>
      <c r="C165" s="4"/>
      <c r="U165" s="4" t="str">
        <f t="array" ref="U165">IF(ISERROR(SMALL(IF(($D$2:$D$186&lt;&gt;0)*($A$2:$A$186&lt;&gt;""),$A$2:$A$186),ROW()-1)),"",INDEX($B$2:$B$186,MATCH(SMALL(IF(($D$2:$D$186&lt;&gt;0)*($A$2:$A$186&lt;&gt;""),$A$2:$A$186),ROW()-1),$A$2:$A$186,0)))</f>
        <v/>
      </c>
    </row>
    <row r="166" spans="2:21" x14ac:dyDescent="0.25">
      <c r="B166" s="4"/>
      <c r="C166" s="4"/>
      <c r="U166" s="4" t="str">
        <f t="array" ref="U166">IF(ISERROR(SMALL(IF(($D$2:$D$186&lt;&gt;0)*($A$2:$A$186&lt;&gt;""),$A$2:$A$186),ROW()-1)),"",INDEX($B$2:$B$186,MATCH(SMALL(IF(($D$2:$D$186&lt;&gt;0)*($A$2:$A$186&lt;&gt;""),$A$2:$A$186),ROW()-1),$A$2:$A$186,0)))</f>
        <v/>
      </c>
    </row>
    <row r="167" spans="2:21" x14ac:dyDescent="0.25">
      <c r="B167" s="4"/>
      <c r="C167" s="4"/>
      <c r="U167" s="4" t="str">
        <f t="array" ref="U167">IF(ISERROR(SMALL(IF(($D$2:$D$186&lt;&gt;0)*($A$2:$A$186&lt;&gt;""),$A$2:$A$186),ROW()-1)),"",INDEX($B$2:$B$186,MATCH(SMALL(IF(($D$2:$D$186&lt;&gt;0)*($A$2:$A$186&lt;&gt;""),$A$2:$A$186),ROW()-1),$A$2:$A$186,0)))</f>
        <v/>
      </c>
    </row>
    <row r="168" spans="2:21" x14ac:dyDescent="0.25">
      <c r="B168" s="4"/>
      <c r="C168" s="4"/>
      <c r="U168" s="4" t="str">
        <f t="array" ref="U168">IF(ISERROR(SMALL(IF(($D$2:$D$186&lt;&gt;0)*($A$2:$A$186&lt;&gt;""),$A$2:$A$186),ROW()-1)),"",INDEX($B$2:$B$186,MATCH(SMALL(IF(($D$2:$D$186&lt;&gt;0)*($A$2:$A$186&lt;&gt;""),$A$2:$A$186),ROW()-1),$A$2:$A$186,0)))</f>
        <v/>
      </c>
    </row>
    <row r="169" spans="2:21" x14ac:dyDescent="0.25">
      <c r="B169" s="4"/>
      <c r="C169" s="4"/>
      <c r="U169" s="4" t="str">
        <f t="array" ref="U169">IF(ISERROR(SMALL(IF(($D$2:$D$186&lt;&gt;0)*($A$2:$A$186&lt;&gt;""),$A$2:$A$186),ROW()-1)),"",INDEX($B$2:$B$186,MATCH(SMALL(IF(($D$2:$D$186&lt;&gt;0)*($A$2:$A$186&lt;&gt;""),$A$2:$A$186),ROW()-1),$A$2:$A$186,0)))</f>
        <v/>
      </c>
    </row>
    <row r="170" spans="2:21" x14ac:dyDescent="0.25">
      <c r="B170" s="4"/>
      <c r="C170" s="4"/>
      <c r="U170" s="4" t="str">
        <f t="array" ref="U170">IF(ISERROR(SMALL(IF(($D$2:$D$186&lt;&gt;0)*($A$2:$A$186&lt;&gt;""),$A$2:$A$186),ROW()-1)),"",INDEX($B$2:$B$186,MATCH(SMALL(IF(($D$2:$D$186&lt;&gt;0)*($A$2:$A$186&lt;&gt;""),$A$2:$A$186),ROW()-1),$A$2:$A$186,0)))</f>
        <v/>
      </c>
    </row>
    <row r="171" spans="2:21" x14ac:dyDescent="0.25">
      <c r="B171" s="4"/>
      <c r="C171" s="4"/>
      <c r="U171" s="4" t="str">
        <f t="array" ref="U171">IF(ISERROR(SMALL(IF(($D$2:$D$186&lt;&gt;0)*($A$2:$A$186&lt;&gt;""),$A$2:$A$186),ROW()-1)),"",INDEX($B$2:$B$186,MATCH(SMALL(IF(($D$2:$D$186&lt;&gt;0)*($A$2:$A$186&lt;&gt;""),$A$2:$A$186),ROW()-1),$A$2:$A$186,0)))</f>
        <v/>
      </c>
    </row>
    <row r="172" spans="2:21" x14ac:dyDescent="0.25">
      <c r="B172" s="4"/>
      <c r="C172" s="4"/>
      <c r="U172" s="4" t="str">
        <f t="array" ref="U172">IF(ISERROR(SMALL(IF(($D$2:$D$186&lt;&gt;0)*($A$2:$A$186&lt;&gt;""),$A$2:$A$186),ROW()-1)),"",INDEX($B$2:$B$186,MATCH(SMALL(IF(($D$2:$D$186&lt;&gt;0)*($A$2:$A$186&lt;&gt;""),$A$2:$A$186),ROW()-1),$A$2:$A$186,0)))</f>
        <v/>
      </c>
    </row>
    <row r="173" spans="2:21" x14ac:dyDescent="0.25">
      <c r="B173" s="4"/>
      <c r="C173" s="4"/>
      <c r="U173" s="4" t="str">
        <f t="array" ref="U173">IF(ISERROR(SMALL(IF(($D$2:$D$186&lt;&gt;0)*($A$2:$A$186&lt;&gt;""),$A$2:$A$186),ROW()-1)),"",INDEX($B$2:$B$186,MATCH(SMALL(IF(($D$2:$D$186&lt;&gt;0)*($A$2:$A$186&lt;&gt;""),$A$2:$A$186),ROW()-1),$A$2:$A$186,0)))</f>
        <v/>
      </c>
    </row>
    <row r="174" spans="2:21" x14ac:dyDescent="0.25">
      <c r="B174" s="4"/>
      <c r="C174" s="4"/>
      <c r="U174" s="4" t="str">
        <f t="array" ref="U174">IF(ISERROR(SMALL(IF(($D$2:$D$186&lt;&gt;0)*($A$2:$A$186&lt;&gt;""),$A$2:$A$186),ROW()-1)),"",INDEX($B$2:$B$186,MATCH(SMALL(IF(($D$2:$D$186&lt;&gt;0)*($A$2:$A$186&lt;&gt;""),$A$2:$A$186),ROW()-1),$A$2:$A$186,0)))</f>
        <v/>
      </c>
    </row>
    <row r="175" spans="2:21" x14ac:dyDescent="0.25">
      <c r="B175" s="4"/>
      <c r="C175" s="4"/>
      <c r="U175" s="4" t="str">
        <f t="array" ref="U175">IF(ISERROR(SMALL(IF(($D$2:$D$186&lt;&gt;0)*($A$2:$A$186&lt;&gt;""),$A$2:$A$186),ROW()-1)),"",INDEX($B$2:$B$186,MATCH(SMALL(IF(($D$2:$D$186&lt;&gt;0)*($A$2:$A$186&lt;&gt;""),$A$2:$A$186),ROW()-1),$A$2:$A$186,0)))</f>
        <v/>
      </c>
    </row>
    <row r="176" spans="2:21" x14ac:dyDescent="0.25">
      <c r="B176" s="4"/>
      <c r="C176" s="4"/>
      <c r="U176" s="4" t="str">
        <f t="array" ref="U176">IF(ISERROR(SMALL(IF(($D$2:$D$186&lt;&gt;0)*($A$2:$A$186&lt;&gt;""),$A$2:$A$186),ROW()-1)),"",INDEX($B$2:$B$186,MATCH(SMALL(IF(($D$2:$D$186&lt;&gt;0)*($A$2:$A$186&lt;&gt;""),$A$2:$A$186),ROW()-1),$A$2:$A$186,0)))</f>
        <v/>
      </c>
    </row>
    <row r="177" spans="2:21" x14ac:dyDescent="0.25">
      <c r="B177" s="4"/>
      <c r="C177" s="4"/>
      <c r="U177" s="4" t="str">
        <f t="array" ref="U177">IF(ISERROR(SMALL(IF(($D$2:$D$186&lt;&gt;0)*($A$2:$A$186&lt;&gt;""),$A$2:$A$186),ROW()-1)),"",INDEX($B$2:$B$186,MATCH(SMALL(IF(($D$2:$D$186&lt;&gt;0)*($A$2:$A$186&lt;&gt;""),$A$2:$A$186),ROW()-1),$A$2:$A$186,0)))</f>
        <v/>
      </c>
    </row>
    <row r="178" spans="2:21" x14ac:dyDescent="0.25">
      <c r="B178" s="4"/>
      <c r="C178" s="4"/>
      <c r="U178" s="4" t="str">
        <f t="array" ref="U178">IF(ISERROR(SMALL(IF(($D$2:$D$186&lt;&gt;0)*($A$2:$A$186&lt;&gt;""),$A$2:$A$186),ROW()-1)),"",INDEX($B$2:$B$186,MATCH(SMALL(IF(($D$2:$D$186&lt;&gt;0)*($A$2:$A$186&lt;&gt;""),$A$2:$A$186),ROW()-1),$A$2:$A$186,0)))</f>
        <v/>
      </c>
    </row>
    <row r="179" spans="2:21" x14ac:dyDescent="0.25">
      <c r="B179" s="4"/>
      <c r="C179" s="4"/>
      <c r="U179" s="4" t="str">
        <f t="array" ref="U179">IF(ISERROR(SMALL(IF(($D$2:$D$186&lt;&gt;0)*($A$2:$A$186&lt;&gt;""),$A$2:$A$186),ROW()-1)),"",INDEX($B$2:$B$186,MATCH(SMALL(IF(($D$2:$D$186&lt;&gt;0)*($A$2:$A$186&lt;&gt;""),$A$2:$A$186),ROW()-1),$A$2:$A$186,0)))</f>
        <v/>
      </c>
    </row>
    <row r="180" spans="2:21" x14ac:dyDescent="0.25">
      <c r="B180" s="4"/>
      <c r="C180" s="4"/>
      <c r="U180" s="4" t="str">
        <f t="array" ref="U180">IF(ISERROR(SMALL(IF(($D$2:$D$186&lt;&gt;0)*($A$2:$A$186&lt;&gt;""),$A$2:$A$186),ROW()-1)),"",INDEX($B$2:$B$186,MATCH(SMALL(IF(($D$2:$D$186&lt;&gt;0)*($A$2:$A$186&lt;&gt;""),$A$2:$A$186),ROW()-1),$A$2:$A$186,0)))</f>
        <v/>
      </c>
    </row>
    <row r="181" spans="2:21" x14ac:dyDescent="0.25">
      <c r="B181" s="4"/>
      <c r="C181" s="4"/>
      <c r="U181" s="4" t="str">
        <f t="array" ref="U181">IF(ISERROR(SMALL(IF(($D$2:$D$186&lt;&gt;0)*($A$2:$A$186&lt;&gt;""),$A$2:$A$186),ROW()-1)),"",INDEX($B$2:$B$186,MATCH(SMALL(IF(($D$2:$D$186&lt;&gt;0)*($A$2:$A$186&lt;&gt;""),$A$2:$A$186),ROW()-1),$A$2:$A$186,0)))</f>
        <v/>
      </c>
    </row>
    <row r="182" spans="2:21" x14ac:dyDescent="0.25">
      <c r="B182" s="4"/>
      <c r="C182" s="4"/>
      <c r="U182" s="4" t="str">
        <f t="array" ref="U182">IF(ISERROR(SMALL(IF(($D$2:$D$186&lt;&gt;0)*($A$2:$A$186&lt;&gt;""),$A$2:$A$186),ROW()-1)),"",INDEX($B$2:$B$186,MATCH(SMALL(IF(($D$2:$D$186&lt;&gt;0)*($A$2:$A$186&lt;&gt;""),$A$2:$A$186),ROW()-1),$A$2:$A$186,0)))</f>
        <v/>
      </c>
    </row>
    <row r="183" spans="2:21" x14ac:dyDescent="0.25">
      <c r="B183" s="4"/>
      <c r="C183" s="4"/>
      <c r="U183" s="4" t="str">
        <f t="array" ref="U183">IF(ISERROR(SMALL(IF(($D$2:$D$186&lt;&gt;0)*($A$2:$A$186&lt;&gt;""),$A$2:$A$186),ROW()-1)),"",INDEX($B$2:$B$186,MATCH(SMALL(IF(($D$2:$D$186&lt;&gt;0)*($A$2:$A$186&lt;&gt;""),$A$2:$A$186),ROW()-1),$A$2:$A$186,0)))</f>
        <v/>
      </c>
    </row>
    <row r="184" spans="2:21" x14ac:dyDescent="0.25">
      <c r="B184" s="4"/>
      <c r="C184" s="4"/>
      <c r="U184" s="4" t="str">
        <f t="array" ref="U184">IF(ISERROR(SMALL(IF(($D$2:$D$186&lt;&gt;0)*($A$2:$A$186&lt;&gt;""),$A$2:$A$186),ROW()-1)),"",INDEX($B$2:$B$186,MATCH(SMALL(IF(($D$2:$D$186&lt;&gt;0)*($A$2:$A$186&lt;&gt;""),$A$2:$A$186),ROW()-1),$A$2:$A$186,0)))</f>
        <v/>
      </c>
    </row>
    <row r="185" spans="2:21" x14ac:dyDescent="0.25">
      <c r="B185" s="4"/>
      <c r="C185" s="4"/>
      <c r="U185" s="4" t="str">
        <f t="array" ref="U185">IF(ISERROR(SMALL(IF(($D$2:$D$186&lt;&gt;0)*($A$2:$A$186&lt;&gt;""),$A$2:$A$186),ROW()-1)),"",INDEX($B$2:$B$186,MATCH(SMALL(IF(($D$2:$D$186&lt;&gt;0)*($A$2:$A$186&lt;&gt;""),$A$2:$A$186),ROW()-1),$A$2:$A$186,0)))</f>
        <v/>
      </c>
    </row>
    <row r="186" spans="2:21" x14ac:dyDescent="0.25">
      <c r="B186" s="4"/>
      <c r="C186" s="4"/>
      <c r="U186" s="4" t="str">
        <f t="array" ref="U186">IF(ISERROR(SMALL(IF(($D$2:$D$186&lt;&gt;0)*($A$2:$A$186&lt;&gt;""),$A$2:$A$186),ROW()-1)),"",INDEX($B$2:$B$186,MATCH(SMALL(IF(($D$2:$D$186&lt;&gt;0)*($A$2:$A$186&lt;&gt;""),$A$2:$A$186),ROW()-1),$A$2:$A$186,0)))</f>
        <v/>
      </c>
    </row>
    <row r="187" spans="2:21" x14ac:dyDescent="0.25">
      <c r="B187" s="4"/>
      <c r="C187" s="4"/>
      <c r="U187" s="4" t="str">
        <f t="array" ref="U187">IF(ISERROR(SMALL(IF(($D$2:$D$186&lt;&gt;0)*($A$2:$A$186&lt;&gt;""),$A$2:$A$186),ROW()-1)),"",INDEX($B$2:$B$186,MATCH(SMALL(IF(($D$2:$D$186&lt;&gt;0)*($A$2:$A$186&lt;&gt;""),$A$2:$A$186),ROW()-1),$A$2:$A$186,0)))</f>
        <v/>
      </c>
    </row>
    <row r="188" spans="2:21" x14ac:dyDescent="0.25">
      <c r="B188" s="4"/>
      <c r="C188" s="4"/>
      <c r="U188" s="4" t="str">
        <f t="array" ref="U188">IF(ISERROR(SMALL(IF(($D$2:$D$186&lt;&gt;0)*($A$2:$A$186&lt;&gt;""),$A$2:$A$186),ROW()-1)),"",INDEX($B$2:$B$186,MATCH(SMALL(IF(($D$2:$D$186&lt;&gt;0)*($A$2:$A$186&lt;&gt;""),$A$2:$A$186),ROW()-1),$A$2:$A$186,0)))</f>
        <v/>
      </c>
    </row>
    <row r="189" spans="2:21" x14ac:dyDescent="0.25">
      <c r="B189" s="4"/>
      <c r="C189" s="4"/>
      <c r="U189" s="4" t="str">
        <f t="array" ref="U189">IF(ISERROR(SMALL(IF(($D$2:$D$186&lt;&gt;0)*($A$2:$A$186&lt;&gt;""),$A$2:$A$186),ROW()-1)),"",INDEX($B$2:$B$186,MATCH(SMALL(IF(($D$2:$D$186&lt;&gt;0)*($A$2:$A$186&lt;&gt;""),$A$2:$A$186),ROW()-1),$A$2:$A$186,0)))</f>
        <v/>
      </c>
    </row>
    <row r="190" spans="2:21" x14ac:dyDescent="0.25">
      <c r="B190" s="4"/>
      <c r="C190" s="4"/>
      <c r="U190" s="4" t="str">
        <f t="array" ref="U190">IF(ISERROR(SMALL(IF(($D$2:$D$186&lt;&gt;0)*($A$2:$A$186&lt;&gt;""),$A$2:$A$186),ROW()-1)),"",INDEX($B$2:$B$186,MATCH(SMALL(IF(($D$2:$D$186&lt;&gt;0)*($A$2:$A$186&lt;&gt;""),$A$2:$A$186),ROW()-1),$A$2:$A$186,0)))</f>
        <v/>
      </c>
    </row>
    <row r="191" spans="2:21" x14ac:dyDescent="0.25">
      <c r="B191" s="4"/>
      <c r="C191" s="4"/>
      <c r="U191" s="4" t="str">
        <f t="array" ref="U191">IF(ISERROR(SMALL(IF(($D$2:$D$186&lt;&gt;0)*($A$2:$A$186&lt;&gt;""),$A$2:$A$186),ROW()-1)),"",INDEX($B$2:$B$186,MATCH(SMALL(IF(($D$2:$D$186&lt;&gt;0)*($A$2:$A$186&lt;&gt;""),$A$2:$A$186),ROW()-1),$A$2:$A$186,0)))</f>
        <v/>
      </c>
    </row>
    <row r="192" spans="2:21" x14ac:dyDescent="0.25">
      <c r="B192" s="4"/>
      <c r="C192" s="4"/>
      <c r="U192" s="4" t="str">
        <f t="array" ref="U192">IF(ISERROR(SMALL(IF(($D$2:$D$186&lt;&gt;0)*($A$2:$A$186&lt;&gt;""),$A$2:$A$186),ROW()-1)),"",INDEX($B$2:$B$186,MATCH(SMALL(IF(($D$2:$D$186&lt;&gt;0)*($A$2:$A$186&lt;&gt;""),$A$2:$A$186),ROW()-1),$A$2:$A$186,0)))</f>
        <v/>
      </c>
    </row>
    <row r="193" spans="2:21" x14ac:dyDescent="0.25">
      <c r="B193" s="4"/>
      <c r="C193" s="4"/>
      <c r="U193" s="4" t="str">
        <f t="array" ref="U193">IF(ISERROR(SMALL(IF(($D$2:$D$186&lt;&gt;0)*($A$2:$A$186&lt;&gt;""),$A$2:$A$186),ROW()-1)),"",INDEX($B$2:$B$186,MATCH(SMALL(IF(($D$2:$D$186&lt;&gt;0)*($A$2:$A$186&lt;&gt;""),$A$2:$A$186),ROW()-1),$A$2:$A$186,0)))</f>
        <v/>
      </c>
    </row>
    <row r="194" spans="2:21" x14ac:dyDescent="0.25">
      <c r="B194" s="4"/>
      <c r="C194" s="4"/>
      <c r="U194" s="4" t="str">
        <f t="array" ref="U194">IF(ISERROR(SMALL(IF(($D$2:$D$186&lt;&gt;0)*($A$2:$A$186&lt;&gt;""),$A$2:$A$186),ROW()-1)),"",INDEX($B$2:$B$186,MATCH(SMALL(IF(($D$2:$D$186&lt;&gt;0)*($A$2:$A$186&lt;&gt;""),$A$2:$A$186),ROW()-1),$A$2:$A$186,0)))</f>
        <v/>
      </c>
    </row>
    <row r="195" spans="2:21" x14ac:dyDescent="0.25">
      <c r="B195" s="4"/>
      <c r="C195" s="4"/>
    </row>
    <row r="196" spans="2:21" x14ac:dyDescent="0.25">
      <c r="B196" s="4"/>
      <c r="C196" s="4"/>
    </row>
    <row r="197" spans="2:21" x14ac:dyDescent="0.25">
      <c r="B197" s="4"/>
      <c r="C197" s="4"/>
    </row>
    <row r="198" spans="2:21" x14ac:dyDescent="0.25">
      <c r="B198" s="4"/>
      <c r="C198" s="4"/>
    </row>
    <row r="199" spans="2:21" x14ac:dyDescent="0.25">
      <c r="B199" s="4"/>
      <c r="C199" s="4"/>
    </row>
    <row r="200" spans="2:21" x14ac:dyDescent="0.25">
      <c r="B200" s="4"/>
      <c r="C200" s="4"/>
    </row>
    <row r="201" spans="2:21" x14ac:dyDescent="0.25">
      <c r="B201" s="4"/>
      <c r="C201" s="4"/>
    </row>
    <row r="202" spans="2:21" x14ac:dyDescent="0.25">
      <c r="B202" s="4"/>
      <c r="C202" s="4"/>
    </row>
    <row r="203" spans="2:21" x14ac:dyDescent="0.25">
      <c r="B203" s="4"/>
      <c r="C203" s="4"/>
    </row>
    <row r="204" spans="2:21" x14ac:dyDescent="0.25">
      <c r="B204" s="4"/>
      <c r="C204" s="4"/>
    </row>
    <row r="205" spans="2:21" x14ac:dyDescent="0.25">
      <c r="B205" s="4"/>
      <c r="C205" s="4"/>
    </row>
    <row r="206" spans="2:21" x14ac:dyDescent="0.25">
      <c r="B206" s="4"/>
      <c r="C206" s="4"/>
    </row>
    <row r="207" spans="2:21" x14ac:dyDescent="0.25">
      <c r="B207" s="4"/>
      <c r="C207" s="4"/>
    </row>
    <row r="208" spans="2:21" x14ac:dyDescent="0.25">
      <c r="B208" s="4"/>
      <c r="C208" s="4"/>
    </row>
    <row r="209" spans="2:3" x14ac:dyDescent="0.25">
      <c r="B209" s="4"/>
      <c r="C209" s="4"/>
    </row>
    <row r="210" spans="2:3" x14ac:dyDescent="0.25">
      <c r="B210" s="4"/>
      <c r="C210" s="4"/>
    </row>
    <row r="211" spans="2:3" x14ac:dyDescent="0.25">
      <c r="B211" s="4"/>
      <c r="C211" s="4"/>
    </row>
    <row r="212" spans="2:3" x14ac:dyDescent="0.25">
      <c r="B212" s="4"/>
      <c r="C212" s="4"/>
    </row>
    <row r="213" spans="2:3" x14ac:dyDescent="0.25">
      <c r="B213" s="4"/>
      <c r="C213" s="4"/>
    </row>
    <row r="214" spans="2:3" x14ac:dyDescent="0.25">
      <c r="B214" s="4"/>
      <c r="C214" s="4"/>
    </row>
    <row r="215" spans="2:3" x14ac:dyDescent="0.25">
      <c r="B215" s="4"/>
      <c r="C215" s="4"/>
    </row>
    <row r="216" spans="2:3" x14ac:dyDescent="0.25">
      <c r="B216" s="4"/>
      <c r="C216" s="4"/>
    </row>
    <row r="217" spans="2:3" x14ac:dyDescent="0.25">
      <c r="B217" s="4"/>
      <c r="C217" s="4"/>
    </row>
    <row r="218" spans="2:3" x14ac:dyDescent="0.25">
      <c r="B218" s="4"/>
      <c r="C218" s="4"/>
    </row>
    <row r="219" spans="2:3" x14ac:dyDescent="0.25">
      <c r="B219" s="4"/>
      <c r="C219" s="4"/>
    </row>
    <row r="220" spans="2:3" x14ac:dyDescent="0.25">
      <c r="B220" s="4"/>
      <c r="C220" s="4"/>
    </row>
    <row r="221" spans="2:3" x14ac:dyDescent="0.25">
      <c r="B221" s="4"/>
      <c r="C221" s="4"/>
    </row>
    <row r="222" spans="2:3" x14ac:dyDescent="0.25">
      <c r="B222" s="4"/>
      <c r="C222" s="4"/>
    </row>
    <row r="223" spans="2:3" x14ac:dyDescent="0.25">
      <c r="B223" s="4"/>
      <c r="C223" s="4"/>
    </row>
    <row r="224" spans="2:3" x14ac:dyDescent="0.25">
      <c r="B224" s="4"/>
      <c r="C224" s="4"/>
    </row>
    <row r="225" spans="2:3" x14ac:dyDescent="0.25">
      <c r="B225" s="4"/>
      <c r="C225" s="4"/>
    </row>
    <row r="226" spans="2:3" x14ac:dyDescent="0.25">
      <c r="B226" s="4"/>
      <c r="C226" s="4"/>
    </row>
    <row r="227" spans="2:3" x14ac:dyDescent="0.25">
      <c r="B227" s="4"/>
      <c r="C227" s="4"/>
    </row>
    <row r="228" spans="2:3" x14ac:dyDescent="0.25">
      <c r="B228" s="4"/>
      <c r="C228" s="4"/>
    </row>
    <row r="229" spans="2:3" x14ac:dyDescent="0.25">
      <c r="B229" s="4"/>
      <c r="C229" s="4"/>
    </row>
    <row r="230" spans="2:3" x14ac:dyDescent="0.25">
      <c r="B230" s="4"/>
      <c r="C230" s="4"/>
    </row>
    <row r="231" spans="2:3" x14ac:dyDescent="0.25">
      <c r="B231" s="4"/>
      <c r="C231" s="4"/>
    </row>
    <row r="232" spans="2:3" x14ac:dyDescent="0.25">
      <c r="B232" s="4"/>
      <c r="C232" s="4"/>
    </row>
    <row r="233" spans="2:3" x14ac:dyDescent="0.25">
      <c r="B233" s="4"/>
      <c r="C233" s="4"/>
    </row>
    <row r="234" spans="2:3" x14ac:dyDescent="0.25">
      <c r="B234" s="4"/>
      <c r="C234" s="4"/>
    </row>
    <row r="235" spans="2:3" x14ac:dyDescent="0.25">
      <c r="B235" s="4"/>
      <c r="C235" s="4"/>
    </row>
    <row r="236" spans="2:3" x14ac:dyDescent="0.25">
      <c r="B236" s="4"/>
      <c r="C236" s="4"/>
    </row>
    <row r="237" spans="2:3" x14ac:dyDescent="0.25">
      <c r="B237" s="4"/>
      <c r="C237" s="4"/>
    </row>
    <row r="238" spans="2:3" x14ac:dyDescent="0.25">
      <c r="B238" s="4"/>
      <c r="C238" s="4"/>
    </row>
    <row r="239" spans="2:3" x14ac:dyDescent="0.25">
      <c r="B239" s="4"/>
      <c r="C239" s="4"/>
    </row>
    <row r="240" spans="2:3" x14ac:dyDescent="0.25">
      <c r="B240" s="4"/>
      <c r="C240" s="4"/>
    </row>
    <row r="241" spans="2:3" x14ac:dyDescent="0.25">
      <c r="B241" s="4"/>
      <c r="C241" s="4"/>
    </row>
    <row r="242" spans="2:3" x14ac:dyDescent="0.25">
      <c r="B242" s="4"/>
      <c r="C242" s="4"/>
    </row>
    <row r="243" spans="2:3" x14ac:dyDescent="0.25">
      <c r="B243" s="4"/>
      <c r="C243" s="4"/>
    </row>
    <row r="244" spans="2:3" x14ac:dyDescent="0.25">
      <c r="B244" s="4"/>
      <c r="C244" s="4"/>
    </row>
    <row r="245" spans="2:3" x14ac:dyDescent="0.25">
      <c r="B245" s="4"/>
      <c r="C245" s="4"/>
    </row>
    <row r="246" spans="2:3" x14ac:dyDescent="0.25">
      <c r="B246" s="4"/>
      <c r="C246" s="4"/>
    </row>
    <row r="247" spans="2:3" x14ac:dyDescent="0.25">
      <c r="B247" s="4"/>
      <c r="C247" s="4"/>
    </row>
    <row r="248" spans="2:3" x14ac:dyDescent="0.25">
      <c r="B248" s="4"/>
      <c r="C248" s="4"/>
    </row>
    <row r="249" spans="2:3" x14ac:dyDescent="0.25">
      <c r="B249" s="4"/>
      <c r="C249" s="4"/>
    </row>
    <row r="250" spans="2:3" x14ac:dyDescent="0.25">
      <c r="B250" s="4"/>
      <c r="C250" s="4"/>
    </row>
    <row r="251" spans="2:3" x14ac:dyDescent="0.25">
      <c r="B251" s="4"/>
      <c r="C251" s="4"/>
    </row>
    <row r="252" spans="2:3" x14ac:dyDescent="0.25">
      <c r="B252" s="4"/>
      <c r="C252" s="4"/>
    </row>
    <row r="253" spans="2:3" x14ac:dyDescent="0.25">
      <c r="B253" s="4"/>
      <c r="C253" s="4"/>
    </row>
    <row r="254" spans="2:3" x14ac:dyDescent="0.25">
      <c r="B254" s="4"/>
      <c r="C254" s="4"/>
    </row>
    <row r="255" spans="2:3" x14ac:dyDescent="0.25">
      <c r="B255" s="4"/>
      <c r="C255" s="4"/>
    </row>
    <row r="256" spans="2:3" x14ac:dyDescent="0.25">
      <c r="B256" s="4"/>
      <c r="C256" s="4"/>
    </row>
    <row r="257" spans="2:3" x14ac:dyDescent="0.25">
      <c r="B257" s="4"/>
      <c r="C257" s="4"/>
    </row>
    <row r="258" spans="2:3" x14ac:dyDescent="0.25">
      <c r="B258" s="4"/>
      <c r="C258" s="4"/>
    </row>
    <row r="259" spans="2:3" x14ac:dyDescent="0.25">
      <c r="B259" s="4"/>
      <c r="C259" s="4"/>
    </row>
    <row r="260" spans="2:3" x14ac:dyDescent="0.25">
      <c r="B260" s="4"/>
      <c r="C260" s="4"/>
    </row>
    <row r="261" spans="2:3" x14ac:dyDescent="0.25">
      <c r="B261" s="4"/>
      <c r="C261" s="4"/>
    </row>
    <row r="262" spans="2:3" x14ac:dyDescent="0.25">
      <c r="B262" s="4"/>
      <c r="C262" s="4"/>
    </row>
    <row r="263" spans="2:3" x14ac:dyDescent="0.25">
      <c r="B263" s="4"/>
      <c r="C263" s="4"/>
    </row>
    <row r="264" spans="2:3" x14ac:dyDescent="0.25">
      <c r="B264" s="4"/>
      <c r="C264" s="4"/>
    </row>
    <row r="265" spans="2:3" x14ac:dyDescent="0.25">
      <c r="B265" s="4"/>
      <c r="C265" s="4"/>
    </row>
    <row r="266" spans="2:3" x14ac:dyDescent="0.25">
      <c r="B266" s="4"/>
      <c r="C266" s="4"/>
    </row>
    <row r="267" spans="2:3" x14ac:dyDescent="0.25">
      <c r="B267" s="4"/>
      <c r="C267" s="4"/>
    </row>
    <row r="268" spans="2:3" x14ac:dyDescent="0.25">
      <c r="B268" s="4"/>
      <c r="C268" s="4"/>
    </row>
    <row r="269" spans="2:3" x14ac:dyDescent="0.25">
      <c r="B269" s="4"/>
      <c r="C269" s="4"/>
    </row>
    <row r="270" spans="2:3" x14ac:dyDescent="0.25">
      <c r="B270" s="4"/>
      <c r="C270" s="4"/>
    </row>
    <row r="271" spans="2:3" x14ac:dyDescent="0.25">
      <c r="B271" s="4"/>
      <c r="C271" s="4"/>
    </row>
    <row r="272" spans="2:3" x14ac:dyDescent="0.25">
      <c r="B272" s="4"/>
      <c r="C272" s="4"/>
    </row>
    <row r="273" spans="2:3" x14ac:dyDescent="0.25">
      <c r="B273" s="4"/>
      <c r="C273" s="4"/>
    </row>
    <row r="274" spans="2:3" x14ac:dyDescent="0.25">
      <c r="B274" s="4"/>
      <c r="C274" s="4"/>
    </row>
    <row r="275" spans="2:3" x14ac:dyDescent="0.25">
      <c r="B275" s="4"/>
      <c r="C275" s="4"/>
    </row>
    <row r="276" spans="2:3" x14ac:dyDescent="0.25">
      <c r="B276" s="4"/>
      <c r="C276" s="4"/>
    </row>
    <row r="277" spans="2:3" x14ac:dyDescent="0.25">
      <c r="B277" s="4"/>
      <c r="C277" s="4"/>
    </row>
    <row r="278" spans="2:3" x14ac:dyDescent="0.25">
      <c r="B278" s="4"/>
      <c r="C278" s="4"/>
    </row>
    <row r="279" spans="2:3" x14ac:dyDescent="0.25">
      <c r="B279" s="4"/>
      <c r="C279" s="4"/>
    </row>
    <row r="280" spans="2:3" x14ac:dyDescent="0.25">
      <c r="B280" s="4"/>
      <c r="C280" s="4"/>
    </row>
    <row r="281" spans="2:3" x14ac:dyDescent="0.25">
      <c r="B281" s="4"/>
      <c r="C281" s="4"/>
    </row>
    <row r="282" spans="2:3" x14ac:dyDescent="0.25">
      <c r="B282" s="4"/>
      <c r="C282" s="4"/>
    </row>
    <row r="283" spans="2:3" x14ac:dyDescent="0.25">
      <c r="B283" s="4"/>
      <c r="C283" s="4"/>
    </row>
    <row r="284" spans="2:3" x14ac:dyDescent="0.25">
      <c r="B284" s="4"/>
      <c r="C284" s="4"/>
    </row>
    <row r="285" spans="2:3" x14ac:dyDescent="0.25">
      <c r="B285" s="4"/>
      <c r="C285" s="4"/>
    </row>
    <row r="286" spans="2:3" x14ac:dyDescent="0.25">
      <c r="B286" s="4"/>
      <c r="C286" s="4"/>
    </row>
    <row r="287" spans="2:3" x14ac:dyDescent="0.25">
      <c r="B287" s="4"/>
      <c r="C287" s="4"/>
    </row>
    <row r="288" spans="2:3" x14ac:dyDescent="0.25">
      <c r="B288" s="4"/>
      <c r="C288" s="4"/>
    </row>
    <row r="289" spans="2:3" x14ac:dyDescent="0.25">
      <c r="B289" s="4"/>
      <c r="C289" s="4"/>
    </row>
    <row r="290" spans="2:3" x14ac:dyDescent="0.25">
      <c r="B290" s="4"/>
      <c r="C290" s="4"/>
    </row>
    <row r="291" spans="2:3" x14ac:dyDescent="0.25">
      <c r="B291" s="4"/>
      <c r="C291" s="4"/>
    </row>
    <row r="292" spans="2:3" x14ac:dyDescent="0.25">
      <c r="B292" s="4"/>
      <c r="C292" s="4"/>
    </row>
    <row r="293" spans="2:3" x14ac:dyDescent="0.25">
      <c r="B293" s="4"/>
      <c r="C293" s="4"/>
    </row>
    <row r="294" spans="2:3" x14ac:dyDescent="0.25">
      <c r="B294" s="4"/>
      <c r="C294" s="4"/>
    </row>
    <row r="295" spans="2:3" x14ac:dyDescent="0.25">
      <c r="B295" s="4"/>
      <c r="C295" s="4"/>
    </row>
    <row r="296" spans="2:3" x14ac:dyDescent="0.25">
      <c r="B296" s="4"/>
      <c r="C296" s="4"/>
    </row>
    <row r="297" spans="2:3" x14ac:dyDescent="0.25">
      <c r="B297" s="4"/>
      <c r="C297" s="4"/>
    </row>
    <row r="298" spans="2:3" x14ac:dyDescent="0.25">
      <c r="B298" s="4"/>
      <c r="C298" s="4"/>
    </row>
    <row r="299" spans="2:3" x14ac:dyDescent="0.25">
      <c r="B299" s="4"/>
      <c r="C299" s="4"/>
    </row>
    <row r="300" spans="2:3" x14ac:dyDescent="0.25">
      <c r="B300" s="4"/>
      <c r="C300" s="4"/>
    </row>
    <row r="301" spans="2:3" x14ac:dyDescent="0.25">
      <c r="B301" s="4"/>
      <c r="C301" s="4"/>
    </row>
    <row r="302" spans="2:3" x14ac:dyDescent="0.25">
      <c r="B302" s="4"/>
      <c r="C302" s="4"/>
    </row>
    <row r="303" spans="2:3" x14ac:dyDescent="0.25">
      <c r="B303" s="4"/>
      <c r="C303" s="4"/>
    </row>
    <row r="304" spans="2:3" x14ac:dyDescent="0.25">
      <c r="B304" s="4"/>
      <c r="C304" s="4"/>
    </row>
    <row r="305" spans="2:3" x14ac:dyDescent="0.25">
      <c r="B305" s="4"/>
      <c r="C305" s="4"/>
    </row>
    <row r="306" spans="2:3" x14ac:dyDescent="0.25">
      <c r="B306" s="4"/>
      <c r="C306" s="4"/>
    </row>
    <row r="307" spans="2:3" x14ac:dyDescent="0.25">
      <c r="B307" s="4"/>
      <c r="C307" s="4"/>
    </row>
    <row r="308" spans="2:3" x14ac:dyDescent="0.25">
      <c r="B308" s="4"/>
      <c r="C308" s="4"/>
    </row>
    <row r="309" spans="2:3" x14ac:dyDescent="0.25">
      <c r="B309" s="4"/>
      <c r="C309" s="4"/>
    </row>
    <row r="310" spans="2:3" x14ac:dyDescent="0.25">
      <c r="B310" s="4"/>
      <c r="C310" s="4"/>
    </row>
    <row r="311" spans="2:3" x14ac:dyDescent="0.25">
      <c r="B311" s="4"/>
      <c r="C311" s="4"/>
    </row>
    <row r="312" spans="2:3" x14ac:dyDescent="0.25">
      <c r="B312" s="4"/>
      <c r="C312" s="4"/>
    </row>
    <row r="313" spans="2:3" x14ac:dyDescent="0.25">
      <c r="B313" s="4"/>
      <c r="C313" s="4"/>
    </row>
    <row r="314" spans="2:3" x14ac:dyDescent="0.25">
      <c r="B314" s="4"/>
      <c r="C314" s="4"/>
    </row>
    <row r="315" spans="2:3" x14ac:dyDescent="0.25">
      <c r="B315" s="4"/>
      <c r="C315" s="4"/>
    </row>
    <row r="316" spans="2:3" x14ac:dyDescent="0.25">
      <c r="B316" s="4"/>
      <c r="C316" s="4"/>
    </row>
    <row r="317" spans="2:3" x14ac:dyDescent="0.25">
      <c r="B317" s="4"/>
      <c r="C317" s="4"/>
    </row>
    <row r="318" spans="2:3" x14ac:dyDescent="0.25">
      <c r="B318" s="4"/>
      <c r="C318" s="4"/>
    </row>
    <row r="319" spans="2:3" x14ac:dyDescent="0.25">
      <c r="B319" s="4"/>
      <c r="C319" s="4"/>
    </row>
    <row r="320" spans="2:3" x14ac:dyDescent="0.25">
      <c r="B320" s="4"/>
      <c r="C320" s="4"/>
    </row>
    <row r="321" spans="2:3" x14ac:dyDescent="0.25">
      <c r="B321" s="4"/>
      <c r="C321" s="4"/>
    </row>
    <row r="322" spans="2:3" x14ac:dyDescent="0.25">
      <c r="B322" s="4"/>
      <c r="C322" s="4"/>
    </row>
    <row r="323" spans="2:3" x14ac:dyDescent="0.25">
      <c r="B323" s="4"/>
      <c r="C323" s="4"/>
    </row>
    <row r="324" spans="2:3" x14ac:dyDescent="0.25">
      <c r="B324" s="4"/>
      <c r="C324" s="4"/>
    </row>
    <row r="325" spans="2:3" x14ac:dyDescent="0.25">
      <c r="B325" s="4"/>
      <c r="C325" s="4"/>
    </row>
    <row r="326" spans="2:3" x14ac:dyDescent="0.25">
      <c r="B326" s="4"/>
      <c r="C326" s="4"/>
    </row>
    <row r="327" spans="2:3" x14ac:dyDescent="0.25">
      <c r="B327" s="4"/>
      <c r="C327" s="4"/>
    </row>
    <row r="328" spans="2:3" x14ac:dyDescent="0.25">
      <c r="B328" s="4"/>
      <c r="C328" s="4"/>
    </row>
    <row r="329" spans="2:3" x14ac:dyDescent="0.25">
      <c r="B329" s="4"/>
      <c r="C329" s="4"/>
    </row>
    <row r="330" spans="2:3" x14ac:dyDescent="0.25">
      <c r="B330" s="4"/>
      <c r="C330" s="4"/>
    </row>
    <row r="331" spans="2:3" x14ac:dyDescent="0.25">
      <c r="B331" s="4"/>
      <c r="C331" s="4"/>
    </row>
    <row r="332" spans="2:3" x14ac:dyDescent="0.25">
      <c r="B332" s="4"/>
      <c r="C332" s="4"/>
    </row>
    <row r="333" spans="2:3" x14ac:dyDescent="0.25">
      <c r="B333" s="4"/>
      <c r="C333" s="4"/>
    </row>
    <row r="334" spans="2:3" x14ac:dyDescent="0.25">
      <c r="B334" s="4"/>
      <c r="C334" s="4"/>
    </row>
    <row r="335" spans="2:3" x14ac:dyDescent="0.25">
      <c r="B335" s="4"/>
      <c r="C335" s="4"/>
    </row>
    <row r="336" spans="2:3" x14ac:dyDescent="0.25">
      <c r="B336" s="4"/>
      <c r="C336" s="4"/>
    </row>
    <row r="337" spans="2:3" x14ac:dyDescent="0.25">
      <c r="B337" s="4"/>
      <c r="C337" s="4"/>
    </row>
    <row r="338" spans="2:3" x14ac:dyDescent="0.25">
      <c r="B338" s="4"/>
      <c r="C338" s="4"/>
    </row>
    <row r="339" spans="2:3" x14ac:dyDescent="0.25">
      <c r="B339" s="4"/>
      <c r="C339" s="4"/>
    </row>
    <row r="340" spans="2:3" x14ac:dyDescent="0.25">
      <c r="B340" s="4"/>
      <c r="C340" s="4"/>
    </row>
    <row r="341" spans="2:3" x14ac:dyDescent="0.25">
      <c r="B341" s="4"/>
      <c r="C341" s="4"/>
    </row>
    <row r="342" spans="2:3" x14ac:dyDescent="0.25">
      <c r="B342" s="4"/>
      <c r="C342" s="4"/>
    </row>
    <row r="343" spans="2:3" x14ac:dyDescent="0.25">
      <c r="B343" s="4"/>
      <c r="C343" s="4"/>
    </row>
    <row r="344" spans="2:3" x14ac:dyDescent="0.25">
      <c r="B344" s="4"/>
      <c r="C344" s="4"/>
    </row>
    <row r="345" spans="2:3" x14ac:dyDescent="0.25">
      <c r="B345" s="4"/>
      <c r="C345" s="4"/>
    </row>
    <row r="346" spans="2:3" x14ac:dyDescent="0.25">
      <c r="B346" s="4"/>
      <c r="C346" s="4"/>
    </row>
    <row r="347" spans="2:3" x14ac:dyDescent="0.25">
      <c r="B347" s="4"/>
      <c r="C347" s="4"/>
    </row>
    <row r="348" spans="2:3" x14ac:dyDescent="0.25">
      <c r="B348" s="4"/>
      <c r="C348" s="4"/>
    </row>
    <row r="349" spans="2:3" x14ac:dyDescent="0.25">
      <c r="B349" s="4"/>
      <c r="C349" s="4"/>
    </row>
    <row r="350" spans="2:3" x14ac:dyDescent="0.25">
      <c r="B350" s="4"/>
      <c r="C350" s="4"/>
    </row>
    <row r="351" spans="2:3" x14ac:dyDescent="0.25">
      <c r="B351" s="4"/>
      <c r="C351" s="4"/>
    </row>
    <row r="352" spans="2:3" x14ac:dyDescent="0.25">
      <c r="B352" s="4"/>
      <c r="C352" s="4"/>
    </row>
    <row r="353" spans="2:3" x14ac:dyDescent="0.25">
      <c r="B353" s="4"/>
      <c r="C353" s="4"/>
    </row>
    <row r="354" spans="2:3" x14ac:dyDescent="0.25">
      <c r="B354" s="4"/>
      <c r="C354" s="4"/>
    </row>
    <row r="355" spans="2:3" x14ac:dyDescent="0.25">
      <c r="B355" s="4"/>
      <c r="C355" s="4"/>
    </row>
    <row r="356" spans="2:3" x14ac:dyDescent="0.25">
      <c r="B356" s="4"/>
      <c r="C356" s="4"/>
    </row>
    <row r="357" spans="2:3" x14ac:dyDescent="0.25">
      <c r="B357" s="4"/>
      <c r="C357" s="4"/>
    </row>
    <row r="358" spans="2:3" x14ac:dyDescent="0.25">
      <c r="B358" s="4"/>
      <c r="C358" s="4"/>
    </row>
    <row r="359" spans="2:3" x14ac:dyDescent="0.25">
      <c r="B359" s="4"/>
      <c r="C359" s="4"/>
    </row>
    <row r="360" spans="2:3" x14ac:dyDescent="0.25">
      <c r="B360" s="4"/>
      <c r="C360" s="4"/>
    </row>
    <row r="361" spans="2:3" x14ac:dyDescent="0.25">
      <c r="B361" s="4"/>
      <c r="C361" s="4"/>
    </row>
    <row r="362" spans="2:3" x14ac:dyDescent="0.25">
      <c r="B362" s="4"/>
      <c r="C362" s="4"/>
    </row>
    <row r="363" spans="2:3" x14ac:dyDescent="0.25">
      <c r="B363" s="4"/>
      <c r="C363" s="4"/>
    </row>
    <row r="364" spans="2:3" x14ac:dyDescent="0.25">
      <c r="B364" s="4"/>
      <c r="C364" s="4"/>
    </row>
    <row r="365" spans="2:3" x14ac:dyDescent="0.25">
      <c r="B365" s="4"/>
      <c r="C365" s="4"/>
    </row>
    <row r="366" spans="2:3" x14ac:dyDescent="0.25">
      <c r="B366" s="4"/>
      <c r="C366" s="4"/>
    </row>
    <row r="367" spans="2:3" x14ac:dyDescent="0.25">
      <c r="B367" s="4"/>
      <c r="C367" s="4"/>
    </row>
    <row r="368" spans="2:3" x14ac:dyDescent="0.25">
      <c r="B368" s="4"/>
      <c r="C368" s="4"/>
    </row>
    <row r="369" spans="2:3" x14ac:dyDescent="0.25">
      <c r="B369" s="4"/>
      <c r="C369" s="4"/>
    </row>
    <row r="370" spans="2:3" x14ac:dyDescent="0.25">
      <c r="B370" s="4"/>
      <c r="C370" s="4"/>
    </row>
    <row r="371" spans="2:3" x14ac:dyDescent="0.25">
      <c r="B371" s="4"/>
      <c r="C371" s="4"/>
    </row>
    <row r="372" spans="2:3" x14ac:dyDescent="0.25">
      <c r="B372" s="4"/>
      <c r="C372" s="4"/>
    </row>
    <row r="373" spans="2:3" x14ac:dyDescent="0.25">
      <c r="B373" s="4"/>
      <c r="C373" s="4"/>
    </row>
    <row r="374" spans="2:3" x14ac:dyDescent="0.25">
      <c r="B374" s="4"/>
      <c r="C374" s="4"/>
    </row>
    <row r="375" spans="2:3" x14ac:dyDescent="0.25">
      <c r="B375" s="4"/>
      <c r="C375" s="4"/>
    </row>
    <row r="376" spans="2:3" x14ac:dyDescent="0.25">
      <c r="B376" s="4"/>
      <c r="C376" s="4"/>
    </row>
    <row r="377" spans="2:3" x14ac:dyDescent="0.25">
      <c r="B377" s="4"/>
      <c r="C377" s="4"/>
    </row>
    <row r="378" spans="2:3" x14ac:dyDescent="0.25">
      <c r="B378" s="4"/>
      <c r="C378" s="4"/>
    </row>
    <row r="379" spans="2:3" x14ac:dyDescent="0.25">
      <c r="B379" s="4"/>
      <c r="C379" s="4"/>
    </row>
    <row r="380" spans="2:3" x14ac:dyDescent="0.25">
      <c r="B380" s="4"/>
      <c r="C380" s="4"/>
    </row>
    <row r="381" spans="2:3" x14ac:dyDescent="0.25">
      <c r="B381" s="4"/>
      <c r="C381" s="4"/>
    </row>
    <row r="382" spans="2:3" x14ac:dyDescent="0.25">
      <c r="B382" s="4"/>
      <c r="C382" s="4"/>
    </row>
    <row r="383" spans="2:3" x14ac:dyDescent="0.25">
      <c r="B383" s="4"/>
      <c r="C383" s="4"/>
    </row>
    <row r="384" spans="2:3" x14ac:dyDescent="0.25">
      <c r="B384" s="4"/>
      <c r="C384" s="4"/>
    </row>
    <row r="385" spans="2:3" x14ac:dyDescent="0.25">
      <c r="B385" s="4"/>
      <c r="C385" s="4"/>
    </row>
    <row r="386" spans="2:3" x14ac:dyDescent="0.25">
      <c r="B386" s="4"/>
      <c r="C386" s="4"/>
    </row>
    <row r="387" spans="2:3" x14ac:dyDescent="0.25">
      <c r="B387" s="4"/>
      <c r="C387" s="4"/>
    </row>
    <row r="388" spans="2:3" x14ac:dyDescent="0.25">
      <c r="B388" s="4"/>
      <c r="C388" s="4"/>
    </row>
    <row r="389" spans="2:3" x14ac:dyDescent="0.25">
      <c r="B389" s="4"/>
      <c r="C389" s="4"/>
    </row>
    <row r="390" spans="2:3" x14ac:dyDescent="0.25">
      <c r="B390" s="4"/>
      <c r="C390" s="4"/>
    </row>
    <row r="391" spans="2:3" x14ac:dyDescent="0.25">
      <c r="B391" s="4"/>
      <c r="C391" s="4"/>
    </row>
    <row r="392" spans="2:3" x14ac:dyDescent="0.25">
      <c r="B392" s="4"/>
      <c r="C392" s="4"/>
    </row>
    <row r="393" spans="2:3" x14ac:dyDescent="0.25">
      <c r="B393" s="4"/>
      <c r="C393" s="4"/>
    </row>
    <row r="394" spans="2:3" x14ac:dyDescent="0.25">
      <c r="B394" s="4"/>
      <c r="C394" s="4"/>
    </row>
    <row r="395" spans="2:3" x14ac:dyDescent="0.25">
      <c r="B395" s="4"/>
      <c r="C395" s="4"/>
    </row>
    <row r="396" spans="2:3" x14ac:dyDescent="0.25">
      <c r="B396" s="4"/>
      <c r="C396" s="4"/>
    </row>
    <row r="397" spans="2:3" x14ac:dyDescent="0.25">
      <c r="B397" s="4"/>
      <c r="C397" s="4"/>
    </row>
    <row r="398" spans="2:3" x14ac:dyDescent="0.25">
      <c r="B398" s="4"/>
      <c r="C398" s="4"/>
    </row>
    <row r="399" spans="2:3" x14ac:dyDescent="0.25">
      <c r="B399" s="4"/>
      <c r="C399" s="4"/>
    </row>
    <row r="400" spans="2:3" x14ac:dyDescent="0.25">
      <c r="B400" s="4"/>
      <c r="C400" s="4"/>
    </row>
    <row r="401" spans="2:3" x14ac:dyDescent="0.25">
      <c r="B401" s="4"/>
      <c r="C401" s="4"/>
    </row>
    <row r="402" spans="2:3" x14ac:dyDescent="0.25">
      <c r="B402" s="4"/>
      <c r="C402" s="4"/>
    </row>
    <row r="403" spans="2:3" x14ac:dyDescent="0.25">
      <c r="B403" s="4"/>
      <c r="C403" s="4"/>
    </row>
    <row r="404" spans="2:3" x14ac:dyDescent="0.25">
      <c r="B404" s="4"/>
      <c r="C404" s="4"/>
    </row>
    <row r="405" spans="2:3" x14ac:dyDescent="0.25">
      <c r="B405" s="4"/>
      <c r="C405" s="4"/>
    </row>
    <row r="406" spans="2:3" x14ac:dyDescent="0.25">
      <c r="B406" s="4"/>
      <c r="C406" s="4"/>
    </row>
    <row r="407" spans="2:3" x14ac:dyDescent="0.25">
      <c r="B407" s="4"/>
      <c r="C407" s="4"/>
    </row>
    <row r="408" spans="2:3" x14ac:dyDescent="0.25">
      <c r="B408" s="4"/>
      <c r="C408" s="4"/>
    </row>
    <row r="409" spans="2:3" x14ac:dyDescent="0.25">
      <c r="B409" s="4"/>
      <c r="C409" s="4"/>
    </row>
    <row r="410" spans="2:3" x14ac:dyDescent="0.25">
      <c r="B410" s="4"/>
      <c r="C410" s="4"/>
    </row>
    <row r="411" spans="2:3" x14ac:dyDescent="0.25">
      <c r="B411" s="4"/>
      <c r="C411" s="4"/>
    </row>
    <row r="412" spans="2:3" x14ac:dyDescent="0.25">
      <c r="B412" s="4"/>
      <c r="C412" s="4"/>
    </row>
    <row r="413" spans="2:3" x14ac:dyDescent="0.25">
      <c r="B413" s="4"/>
      <c r="C413" s="4"/>
    </row>
    <row r="414" spans="2:3" x14ac:dyDescent="0.25">
      <c r="B414" s="4"/>
      <c r="C414" s="4"/>
    </row>
    <row r="415" spans="2:3" x14ac:dyDescent="0.25">
      <c r="B415" s="4"/>
      <c r="C415" s="4"/>
    </row>
    <row r="416" spans="2:3" x14ac:dyDescent="0.25">
      <c r="B416" s="4"/>
      <c r="C416" s="4"/>
    </row>
    <row r="417" spans="2:3" x14ac:dyDescent="0.25">
      <c r="B417" s="4"/>
      <c r="C417" s="4"/>
    </row>
    <row r="418" spans="2:3" x14ac:dyDescent="0.25">
      <c r="B418" s="4"/>
      <c r="C418" s="4"/>
    </row>
    <row r="419" spans="2:3" x14ac:dyDescent="0.25">
      <c r="B419" s="4"/>
      <c r="C419" s="4"/>
    </row>
    <row r="420" spans="2:3" x14ac:dyDescent="0.25">
      <c r="B420" s="4"/>
      <c r="C420" s="4"/>
    </row>
    <row r="421" spans="2:3" x14ac:dyDescent="0.25">
      <c r="B421" s="4"/>
      <c r="C421" s="4"/>
    </row>
    <row r="422" spans="2:3" x14ac:dyDescent="0.25">
      <c r="B422" s="4"/>
      <c r="C422" s="4"/>
    </row>
    <row r="423" spans="2:3" x14ac:dyDescent="0.25">
      <c r="B423" s="4"/>
      <c r="C423" s="4"/>
    </row>
    <row r="424" spans="2:3" x14ac:dyDescent="0.25">
      <c r="B424" s="4"/>
      <c r="C424" s="4"/>
    </row>
    <row r="425" spans="2:3" x14ac:dyDescent="0.25">
      <c r="B425" s="4"/>
      <c r="C425" s="4"/>
    </row>
    <row r="426" spans="2:3" x14ac:dyDescent="0.25">
      <c r="B426" s="4"/>
      <c r="C426" s="4"/>
    </row>
    <row r="427" spans="2:3" x14ac:dyDescent="0.25">
      <c r="B427" s="4"/>
      <c r="C427" s="4"/>
    </row>
    <row r="428" spans="2:3" x14ac:dyDescent="0.25">
      <c r="B428" s="4"/>
      <c r="C428" s="4"/>
    </row>
    <row r="429" spans="2:3" x14ac:dyDescent="0.25">
      <c r="B429" s="4"/>
      <c r="C429" s="4"/>
    </row>
    <row r="430" spans="2:3" x14ac:dyDescent="0.25">
      <c r="B430" s="4"/>
      <c r="C430" s="4"/>
    </row>
    <row r="431" spans="2:3" x14ac:dyDescent="0.25">
      <c r="B431" s="4"/>
      <c r="C431" s="4"/>
    </row>
    <row r="432" spans="2:3" x14ac:dyDescent="0.25">
      <c r="B432" s="4"/>
      <c r="C432" s="4"/>
    </row>
    <row r="433" spans="2:3" x14ac:dyDescent="0.25">
      <c r="B433" s="4"/>
      <c r="C433" s="4"/>
    </row>
    <row r="434" spans="2:3" x14ac:dyDescent="0.25">
      <c r="B434" s="4"/>
      <c r="C434" s="4"/>
    </row>
    <row r="435" spans="2:3" x14ac:dyDescent="0.25">
      <c r="B435" s="4"/>
      <c r="C435" s="4"/>
    </row>
    <row r="436" spans="2:3" x14ac:dyDescent="0.25">
      <c r="B436" s="4"/>
      <c r="C436" s="4"/>
    </row>
    <row r="437" spans="2:3" x14ac:dyDescent="0.25">
      <c r="B437" s="4"/>
      <c r="C437" s="4"/>
    </row>
    <row r="438" spans="2:3" x14ac:dyDescent="0.25">
      <c r="B438" s="4"/>
      <c r="C438" s="4"/>
    </row>
    <row r="439" spans="2:3" x14ac:dyDescent="0.25">
      <c r="B439" s="4"/>
      <c r="C439" s="4"/>
    </row>
    <row r="440" spans="2:3" x14ac:dyDescent="0.25">
      <c r="B440" s="4"/>
      <c r="C440" s="4"/>
    </row>
    <row r="441" spans="2:3" x14ac:dyDescent="0.25">
      <c r="B441" s="4"/>
      <c r="C441" s="4"/>
    </row>
    <row r="442" spans="2:3" x14ac:dyDescent="0.25">
      <c r="B442" s="4"/>
      <c r="C442" s="4"/>
    </row>
    <row r="443" spans="2:3" x14ac:dyDescent="0.25">
      <c r="B443" s="4"/>
      <c r="C443" s="4"/>
    </row>
    <row r="444" spans="2:3" x14ac:dyDescent="0.25">
      <c r="B444" s="4"/>
      <c r="C444" s="4"/>
    </row>
    <row r="445" spans="2:3" x14ac:dyDescent="0.25">
      <c r="B445" s="4"/>
      <c r="C445" s="4"/>
    </row>
    <row r="446" spans="2:3" x14ac:dyDescent="0.25">
      <c r="B446" s="4"/>
      <c r="C446" s="4"/>
    </row>
    <row r="447" spans="2:3" x14ac:dyDescent="0.25">
      <c r="B447" s="4"/>
      <c r="C447" s="4"/>
    </row>
    <row r="448" spans="2:3" x14ac:dyDescent="0.25">
      <c r="B448" s="4"/>
      <c r="C448" s="4"/>
    </row>
    <row r="449" spans="2:3" x14ac:dyDescent="0.25">
      <c r="B449" s="4"/>
      <c r="C449" s="4"/>
    </row>
    <row r="450" spans="2:3" x14ac:dyDescent="0.25">
      <c r="B450" s="4"/>
      <c r="C450" s="4"/>
    </row>
    <row r="451" spans="2:3" x14ac:dyDescent="0.25">
      <c r="B451" s="4"/>
      <c r="C451" s="4"/>
    </row>
    <row r="452" spans="2:3" x14ac:dyDescent="0.25">
      <c r="B452" s="4"/>
      <c r="C452" s="4"/>
    </row>
    <row r="453" spans="2:3" x14ac:dyDescent="0.25">
      <c r="B453" s="4"/>
      <c r="C453" s="4"/>
    </row>
    <row r="454" spans="2:3" x14ac:dyDescent="0.25">
      <c r="B454" s="4"/>
      <c r="C454" s="4"/>
    </row>
    <row r="455" spans="2:3" x14ac:dyDescent="0.25">
      <c r="B455" s="4"/>
      <c r="C455" s="4"/>
    </row>
    <row r="456" spans="2:3" x14ac:dyDescent="0.25">
      <c r="B456" s="4"/>
      <c r="C456" s="4"/>
    </row>
    <row r="457" spans="2:3" x14ac:dyDescent="0.25">
      <c r="B457" s="4"/>
      <c r="C457" s="4"/>
    </row>
    <row r="458" spans="2:3" x14ac:dyDescent="0.25">
      <c r="B458" s="4"/>
      <c r="C458" s="4"/>
    </row>
    <row r="459" spans="2:3" x14ac:dyDescent="0.25">
      <c r="B459" s="4"/>
      <c r="C459" s="4"/>
    </row>
    <row r="460" spans="2:3" x14ac:dyDescent="0.25">
      <c r="B460" s="4"/>
      <c r="C460" s="4"/>
    </row>
    <row r="461" spans="2:3" x14ac:dyDescent="0.25">
      <c r="B461" s="4"/>
      <c r="C461" s="4"/>
    </row>
    <row r="462" spans="2:3" x14ac:dyDescent="0.25">
      <c r="B462" s="4"/>
      <c r="C462" s="4"/>
    </row>
    <row r="463" spans="2:3" x14ac:dyDescent="0.25">
      <c r="B463" s="4"/>
      <c r="C463" s="4"/>
    </row>
    <row r="464" spans="2:3" x14ac:dyDescent="0.25">
      <c r="B464" s="4"/>
      <c r="C464" s="4"/>
    </row>
    <row r="465" spans="2:3" x14ac:dyDescent="0.25">
      <c r="B465" s="4"/>
      <c r="C465" s="4"/>
    </row>
    <row r="466" spans="2:3" x14ac:dyDescent="0.25">
      <c r="B466" s="4"/>
      <c r="C466" s="4"/>
    </row>
    <row r="467" spans="2:3" x14ac:dyDescent="0.25">
      <c r="B467" s="4"/>
      <c r="C467" s="4"/>
    </row>
    <row r="468" spans="2:3" x14ac:dyDescent="0.25">
      <c r="B468" s="4"/>
      <c r="C468" s="4"/>
    </row>
    <row r="469" spans="2:3" x14ac:dyDescent="0.25">
      <c r="B469" s="4"/>
      <c r="C469" s="4"/>
    </row>
    <row r="470" spans="2:3" x14ac:dyDescent="0.25">
      <c r="B470" s="4"/>
      <c r="C470" s="4"/>
    </row>
    <row r="471" spans="2:3" x14ac:dyDescent="0.25">
      <c r="B471" s="4"/>
      <c r="C471" s="4"/>
    </row>
    <row r="472" spans="2:3" x14ac:dyDescent="0.25">
      <c r="B472" s="4"/>
      <c r="C472" s="4"/>
    </row>
    <row r="473" spans="2:3" x14ac:dyDescent="0.25">
      <c r="B473" s="4"/>
      <c r="C473" s="4"/>
    </row>
    <row r="474" spans="2:3" x14ac:dyDescent="0.25">
      <c r="B474" s="4"/>
      <c r="C474" s="4"/>
    </row>
    <row r="475" spans="2:3" x14ac:dyDescent="0.25">
      <c r="B475" s="4"/>
      <c r="C475" s="4"/>
    </row>
    <row r="476" spans="2:3" x14ac:dyDescent="0.25">
      <c r="B476" s="4"/>
      <c r="C476" s="4"/>
    </row>
    <row r="477" spans="2:3" x14ac:dyDescent="0.25">
      <c r="B477" s="4"/>
      <c r="C477" s="4"/>
    </row>
    <row r="478" spans="2:3" x14ac:dyDescent="0.25">
      <c r="B478" s="4"/>
      <c r="C478" s="4"/>
    </row>
    <row r="479" spans="2:3" x14ac:dyDescent="0.25">
      <c r="B479" s="4"/>
      <c r="C479" s="4"/>
    </row>
    <row r="480" spans="2:3" x14ac:dyDescent="0.25">
      <c r="B480" s="4"/>
      <c r="C480" s="4"/>
    </row>
    <row r="481" spans="2:3" x14ac:dyDescent="0.25">
      <c r="B481" s="4"/>
      <c r="C481" s="4"/>
    </row>
    <row r="482" spans="2:3" x14ac:dyDescent="0.25">
      <c r="B482" s="4"/>
      <c r="C482" s="4"/>
    </row>
    <row r="483" spans="2:3" x14ac:dyDescent="0.25">
      <c r="B483" s="4"/>
      <c r="C483" s="4"/>
    </row>
    <row r="484" spans="2:3" x14ac:dyDescent="0.25">
      <c r="B484" s="4"/>
      <c r="C484" s="4"/>
    </row>
    <row r="485" spans="2:3" x14ac:dyDescent="0.25">
      <c r="B485" s="4"/>
      <c r="C485" s="4"/>
    </row>
    <row r="486" spans="2:3" x14ac:dyDescent="0.25">
      <c r="B486" s="4"/>
      <c r="C486" s="4"/>
    </row>
    <row r="487" spans="2:3" x14ac:dyDescent="0.25">
      <c r="B487" s="4"/>
      <c r="C487" s="4"/>
    </row>
    <row r="488" spans="2:3" x14ac:dyDescent="0.25">
      <c r="B488" s="4"/>
      <c r="C488" s="4"/>
    </row>
    <row r="489" spans="2:3" x14ac:dyDescent="0.25">
      <c r="B489" s="4"/>
      <c r="C489" s="4"/>
    </row>
    <row r="490" spans="2:3" x14ac:dyDescent="0.25">
      <c r="B490" s="4"/>
      <c r="C490" s="4"/>
    </row>
    <row r="491" spans="2:3" x14ac:dyDescent="0.25">
      <c r="B491" s="4"/>
      <c r="C491" s="4"/>
    </row>
    <row r="492" spans="2:3" x14ac:dyDescent="0.25">
      <c r="B492" s="4"/>
      <c r="C492" s="4"/>
    </row>
    <row r="493" spans="2:3" x14ac:dyDescent="0.25">
      <c r="B493" s="4"/>
      <c r="C493" s="4"/>
    </row>
    <row r="494" spans="2:3" x14ac:dyDescent="0.25">
      <c r="B494" s="4"/>
      <c r="C494" s="4"/>
    </row>
    <row r="495" spans="2:3" x14ac:dyDescent="0.25">
      <c r="B495" s="4"/>
      <c r="C495" s="4"/>
    </row>
    <row r="496" spans="2:3" x14ac:dyDescent="0.25">
      <c r="B496" s="4"/>
      <c r="C496" s="4"/>
    </row>
    <row r="497" spans="2:3" x14ac:dyDescent="0.25">
      <c r="B497" s="4"/>
      <c r="C497" s="4"/>
    </row>
    <row r="498" spans="2:3" x14ac:dyDescent="0.25">
      <c r="B498" s="4"/>
      <c r="C498" s="4"/>
    </row>
    <row r="499" spans="2:3" x14ac:dyDescent="0.25">
      <c r="B499" s="4"/>
      <c r="C499" s="4"/>
    </row>
    <row r="500" spans="2:3" x14ac:dyDescent="0.25">
      <c r="B500" s="4"/>
      <c r="C500" s="4"/>
    </row>
    <row r="501" spans="2:3" x14ac:dyDescent="0.25">
      <c r="B501" s="4"/>
      <c r="C501" s="4"/>
    </row>
    <row r="502" spans="2:3" x14ac:dyDescent="0.25">
      <c r="B502" s="4"/>
      <c r="C502" s="4"/>
    </row>
    <row r="503" spans="2:3" x14ac:dyDescent="0.25">
      <c r="B503" s="4"/>
      <c r="C503" s="4"/>
    </row>
    <row r="504" spans="2:3" x14ac:dyDescent="0.25">
      <c r="B504" s="4"/>
      <c r="C504" s="4"/>
    </row>
    <row r="505" spans="2:3" x14ac:dyDescent="0.25">
      <c r="B505" s="4"/>
      <c r="C505" s="4"/>
    </row>
    <row r="506" spans="2:3" x14ac:dyDescent="0.25">
      <c r="B506" s="4"/>
      <c r="C506" s="4"/>
    </row>
    <row r="507" spans="2:3" x14ac:dyDescent="0.25">
      <c r="B507" s="4"/>
      <c r="C507" s="4"/>
    </row>
    <row r="508" spans="2:3" x14ac:dyDescent="0.25">
      <c r="B508" s="4"/>
      <c r="C508" s="4"/>
    </row>
    <row r="509" spans="2:3" x14ac:dyDescent="0.25">
      <c r="B509" s="4"/>
      <c r="C509" s="4"/>
    </row>
    <row r="510" spans="2:3" x14ac:dyDescent="0.25">
      <c r="B510" s="4"/>
      <c r="C510" s="4"/>
    </row>
    <row r="511" spans="2:3" x14ac:dyDescent="0.25">
      <c r="B511" s="4"/>
      <c r="C511" s="4"/>
    </row>
    <row r="512" spans="2:3" x14ac:dyDescent="0.25">
      <c r="B512" s="4"/>
      <c r="C512" s="4"/>
    </row>
    <row r="513" spans="2:3" x14ac:dyDescent="0.25">
      <c r="B513" s="4"/>
      <c r="C513" s="4"/>
    </row>
    <row r="514" spans="2:3" x14ac:dyDescent="0.25">
      <c r="B514" s="4"/>
      <c r="C514" s="4"/>
    </row>
    <row r="515" spans="2:3" x14ac:dyDescent="0.25">
      <c r="B515" s="4"/>
      <c r="C515" s="4"/>
    </row>
    <row r="516" spans="2:3" x14ac:dyDescent="0.25">
      <c r="B516" s="4"/>
      <c r="C516" s="4"/>
    </row>
    <row r="517" spans="2:3" x14ac:dyDescent="0.25">
      <c r="B517" s="4"/>
      <c r="C517" s="4"/>
    </row>
    <row r="518" spans="2:3" x14ac:dyDescent="0.25">
      <c r="B518" s="4"/>
      <c r="C518" s="4"/>
    </row>
    <row r="519" spans="2:3" x14ac:dyDescent="0.25">
      <c r="B519" s="4"/>
      <c r="C519" s="4"/>
    </row>
    <row r="520" spans="2:3" x14ac:dyDescent="0.25">
      <c r="B520" s="4"/>
      <c r="C520" s="4"/>
    </row>
    <row r="521" spans="2:3" x14ac:dyDescent="0.25">
      <c r="B521" s="4"/>
      <c r="C521" s="4"/>
    </row>
    <row r="522" spans="2:3" x14ac:dyDescent="0.25">
      <c r="B522" s="4"/>
      <c r="C522" s="4"/>
    </row>
    <row r="523" spans="2:3" x14ac:dyDescent="0.25">
      <c r="B523" s="4"/>
      <c r="C523" s="4"/>
    </row>
    <row r="524" spans="2:3" x14ac:dyDescent="0.25">
      <c r="B524" s="4"/>
      <c r="C524" s="4"/>
    </row>
    <row r="525" spans="2:3" x14ac:dyDescent="0.25">
      <c r="B525" s="4"/>
      <c r="C525" s="4"/>
    </row>
    <row r="526" spans="2:3" x14ac:dyDescent="0.25">
      <c r="B526" s="4"/>
      <c r="C526" s="4"/>
    </row>
    <row r="527" spans="2:3" x14ac:dyDescent="0.25">
      <c r="B527" s="4"/>
      <c r="C527" s="4"/>
    </row>
    <row r="528" spans="2:3" x14ac:dyDescent="0.25">
      <c r="B528" s="4"/>
      <c r="C528" s="4"/>
    </row>
    <row r="529" spans="2:3" x14ac:dyDescent="0.25">
      <c r="B529" s="4"/>
      <c r="C529" s="4"/>
    </row>
    <row r="530" spans="2:3" x14ac:dyDescent="0.25">
      <c r="B530" s="4"/>
      <c r="C530" s="4"/>
    </row>
    <row r="531" spans="2:3" x14ac:dyDescent="0.25">
      <c r="B531" s="4"/>
      <c r="C531" s="4"/>
    </row>
    <row r="532" spans="2:3" x14ac:dyDescent="0.25">
      <c r="B532" s="4"/>
      <c r="C532" s="4"/>
    </row>
    <row r="533" spans="2:3" x14ac:dyDescent="0.25">
      <c r="B533" s="4"/>
      <c r="C533" s="4"/>
    </row>
    <row r="534" spans="2:3" x14ac:dyDescent="0.25">
      <c r="B534" s="4"/>
      <c r="C534" s="4"/>
    </row>
    <row r="535" spans="2:3" x14ac:dyDescent="0.25">
      <c r="B535" s="4"/>
      <c r="C535" s="4"/>
    </row>
    <row r="536" spans="2:3" x14ac:dyDescent="0.25">
      <c r="B536" s="4"/>
      <c r="C536" s="4"/>
    </row>
    <row r="537" spans="2:3" x14ac:dyDescent="0.25">
      <c r="B537" s="4"/>
      <c r="C537" s="4"/>
    </row>
    <row r="538" spans="2:3" x14ac:dyDescent="0.25">
      <c r="B538" s="4"/>
      <c r="C538" s="4"/>
    </row>
    <row r="539" spans="2:3" x14ac:dyDescent="0.25">
      <c r="B539" s="4"/>
      <c r="C539" s="4"/>
    </row>
    <row r="540" spans="2:3" x14ac:dyDescent="0.25">
      <c r="B540" s="4"/>
      <c r="C540" s="4"/>
    </row>
    <row r="541" spans="2:3" x14ac:dyDescent="0.25">
      <c r="B541" s="4"/>
      <c r="C541" s="4"/>
    </row>
    <row r="542" spans="2:3" x14ac:dyDescent="0.25">
      <c r="B542" s="4"/>
      <c r="C542" s="4"/>
    </row>
    <row r="543" spans="2:3" x14ac:dyDescent="0.25">
      <c r="B543" s="4"/>
      <c r="C543" s="4"/>
    </row>
    <row r="544" spans="2:3" x14ac:dyDescent="0.25">
      <c r="B544" s="4"/>
      <c r="C544" s="4"/>
    </row>
    <row r="545" spans="2:3" x14ac:dyDescent="0.25">
      <c r="B545" s="4"/>
      <c r="C545" s="4"/>
    </row>
    <row r="546" spans="2:3" x14ac:dyDescent="0.25">
      <c r="B546" s="4"/>
      <c r="C546" s="4"/>
    </row>
    <row r="547" spans="2:3" x14ac:dyDescent="0.25">
      <c r="B547" s="4"/>
      <c r="C547" s="4"/>
    </row>
    <row r="548" spans="2:3" x14ac:dyDescent="0.25">
      <c r="B548" s="4"/>
      <c r="C548" s="4"/>
    </row>
    <row r="549" spans="2:3" x14ac:dyDescent="0.25">
      <c r="B549" s="4"/>
      <c r="C549" s="4"/>
    </row>
    <row r="550" spans="2:3" x14ac:dyDescent="0.25">
      <c r="B550" s="4"/>
      <c r="C550" s="4"/>
    </row>
    <row r="551" spans="2:3" x14ac:dyDescent="0.25">
      <c r="B551" s="4"/>
      <c r="C551" s="4"/>
    </row>
    <row r="552" spans="2:3" x14ac:dyDescent="0.25">
      <c r="B552" s="4"/>
      <c r="C552" s="4"/>
    </row>
    <row r="553" spans="2:3" x14ac:dyDescent="0.25">
      <c r="B553" s="4"/>
      <c r="C553" s="4"/>
    </row>
    <row r="554" spans="2:3" x14ac:dyDescent="0.25">
      <c r="B554" s="4"/>
      <c r="C554" s="4"/>
    </row>
    <row r="555" spans="2:3" x14ac:dyDescent="0.25">
      <c r="B555" s="4"/>
      <c r="C555" s="4"/>
    </row>
    <row r="556" spans="2:3" x14ac:dyDescent="0.25">
      <c r="B556" s="4"/>
      <c r="C556" s="4"/>
    </row>
    <row r="557" spans="2:3" x14ac:dyDescent="0.25">
      <c r="B557" s="4"/>
      <c r="C557" s="4"/>
    </row>
    <row r="558" spans="2:3" x14ac:dyDescent="0.25">
      <c r="B558" s="4"/>
      <c r="C558" s="4"/>
    </row>
    <row r="559" spans="2:3" x14ac:dyDescent="0.25">
      <c r="B559" s="4"/>
      <c r="C559" s="4"/>
    </row>
    <row r="560" spans="2:3" x14ac:dyDescent="0.25">
      <c r="B560" s="4"/>
      <c r="C560" s="4"/>
    </row>
    <row r="561" spans="2:3" x14ac:dyDescent="0.25">
      <c r="B561" s="4"/>
      <c r="C561" s="4"/>
    </row>
    <row r="562" spans="2:3" x14ac:dyDescent="0.25">
      <c r="B562" s="4"/>
      <c r="C562" s="4"/>
    </row>
    <row r="563" spans="2:3" x14ac:dyDescent="0.25">
      <c r="B563" s="4"/>
      <c r="C563" s="4"/>
    </row>
    <row r="564" spans="2:3" x14ac:dyDescent="0.25">
      <c r="B564" s="4"/>
      <c r="C564" s="4"/>
    </row>
    <row r="565" spans="2:3" x14ac:dyDescent="0.25">
      <c r="B565" s="4"/>
      <c r="C565" s="4"/>
    </row>
    <row r="566" spans="2:3" x14ac:dyDescent="0.25">
      <c r="B566" s="4"/>
      <c r="C566" s="4"/>
    </row>
    <row r="567" spans="2:3" x14ac:dyDescent="0.25">
      <c r="B567" s="4"/>
      <c r="C567" s="4"/>
    </row>
    <row r="568" spans="2:3" x14ac:dyDescent="0.25">
      <c r="B568" s="4"/>
      <c r="C568" s="4"/>
    </row>
    <row r="569" spans="2:3" x14ac:dyDescent="0.25">
      <c r="B569" s="4"/>
      <c r="C569" s="4"/>
    </row>
    <row r="570" spans="2:3" x14ac:dyDescent="0.25">
      <c r="B570" s="4"/>
      <c r="C570" s="4"/>
    </row>
    <row r="571" spans="2:3" x14ac:dyDescent="0.25">
      <c r="B571" s="4"/>
      <c r="C571" s="4"/>
    </row>
    <row r="572" spans="2:3" x14ac:dyDescent="0.25">
      <c r="B572" s="4"/>
      <c r="C572" s="4"/>
    </row>
    <row r="573" spans="2:3" x14ac:dyDescent="0.25">
      <c r="B573" s="4"/>
      <c r="C573" s="4"/>
    </row>
    <row r="574" spans="2:3" x14ac:dyDescent="0.25">
      <c r="B574" s="4"/>
      <c r="C574" s="4"/>
    </row>
    <row r="575" spans="2:3" x14ac:dyDescent="0.25">
      <c r="B575" s="4"/>
      <c r="C575" s="4"/>
    </row>
    <row r="576" spans="2:3" x14ac:dyDescent="0.25">
      <c r="B576" s="4"/>
      <c r="C576" s="4"/>
    </row>
    <row r="577" spans="2:3" x14ac:dyDescent="0.25">
      <c r="B577" s="4"/>
      <c r="C577" s="4"/>
    </row>
    <row r="578" spans="2:3" x14ac:dyDescent="0.25">
      <c r="B578" s="4"/>
      <c r="C578" s="4"/>
    </row>
    <row r="579" spans="2:3" x14ac:dyDescent="0.25">
      <c r="B579" s="4"/>
      <c r="C579" s="4"/>
    </row>
    <row r="580" spans="2:3" x14ac:dyDescent="0.25">
      <c r="B580" s="4"/>
      <c r="C580" s="4"/>
    </row>
    <row r="581" spans="2:3" x14ac:dyDescent="0.25">
      <c r="B581" s="4"/>
      <c r="C581" s="4"/>
    </row>
    <row r="582" spans="2:3" x14ac:dyDescent="0.25">
      <c r="B582" s="4"/>
      <c r="C582" s="4"/>
    </row>
    <row r="583" spans="2:3" x14ac:dyDescent="0.25">
      <c r="B583" s="4"/>
      <c r="C583" s="4"/>
    </row>
    <row r="584" spans="2:3" x14ac:dyDescent="0.25">
      <c r="B584" s="4"/>
      <c r="C584" s="4"/>
    </row>
    <row r="585" spans="2:3" x14ac:dyDescent="0.25">
      <c r="B585" s="4"/>
      <c r="C585" s="4"/>
    </row>
    <row r="586" spans="2:3" x14ac:dyDescent="0.25">
      <c r="B586" s="4"/>
      <c r="C586" s="4"/>
    </row>
    <row r="587" spans="2:3" x14ac:dyDescent="0.25">
      <c r="B587" s="4"/>
      <c r="C587" s="4"/>
    </row>
    <row r="588" spans="2:3" x14ac:dyDescent="0.25">
      <c r="B588" s="4"/>
      <c r="C588" s="4"/>
    </row>
    <row r="589" spans="2:3" x14ac:dyDescent="0.25">
      <c r="B589" s="4"/>
      <c r="C589" s="4"/>
    </row>
    <row r="590" spans="2:3" x14ac:dyDescent="0.25">
      <c r="B590" s="4"/>
      <c r="C590" s="4"/>
    </row>
    <row r="591" spans="2:3" x14ac:dyDescent="0.25">
      <c r="B591" s="4"/>
      <c r="C591" s="4"/>
    </row>
    <row r="592" spans="2:3" x14ac:dyDescent="0.25">
      <c r="B592" s="4"/>
      <c r="C592" s="4"/>
    </row>
    <row r="593" spans="2:3" x14ac:dyDescent="0.25">
      <c r="B593" s="4"/>
      <c r="C593" s="4"/>
    </row>
    <row r="594" spans="2:3" x14ac:dyDescent="0.25">
      <c r="B594" s="4"/>
      <c r="C594" s="4"/>
    </row>
    <row r="595" spans="2:3" x14ac:dyDescent="0.25">
      <c r="B595" s="4"/>
      <c r="C595" s="4"/>
    </row>
    <row r="596" spans="2:3" x14ac:dyDescent="0.25">
      <c r="B596" s="4"/>
      <c r="C596" s="4"/>
    </row>
    <row r="597" spans="2:3" x14ac:dyDescent="0.25">
      <c r="B597" s="4"/>
      <c r="C597" s="4"/>
    </row>
    <row r="598" spans="2:3" x14ac:dyDescent="0.25">
      <c r="B598" s="4"/>
      <c r="C598" s="4"/>
    </row>
    <row r="599" spans="2:3" x14ac:dyDescent="0.25">
      <c r="B599" s="4"/>
      <c r="C599" s="4"/>
    </row>
    <row r="600" spans="2:3" x14ac:dyDescent="0.25">
      <c r="B600" s="4"/>
      <c r="C600" s="4"/>
    </row>
    <row r="601" spans="2:3" x14ac:dyDescent="0.25">
      <c r="B601" s="4"/>
      <c r="C601" s="4"/>
    </row>
    <row r="602" spans="2:3" x14ac:dyDescent="0.25">
      <c r="B602" s="4"/>
      <c r="C602" s="4"/>
    </row>
    <row r="603" spans="2:3" x14ac:dyDescent="0.25">
      <c r="B603" s="4"/>
      <c r="C603" s="4"/>
    </row>
    <row r="604" spans="2:3" x14ac:dyDescent="0.25">
      <c r="B604" s="4"/>
      <c r="C604" s="4"/>
    </row>
    <row r="605" spans="2:3" x14ac:dyDescent="0.25">
      <c r="B605" s="4"/>
      <c r="C605" s="4"/>
    </row>
    <row r="606" spans="2:3" x14ac:dyDescent="0.25">
      <c r="B606" s="4"/>
      <c r="C606" s="4"/>
    </row>
    <row r="607" spans="2:3" x14ac:dyDescent="0.25">
      <c r="B607" s="4"/>
      <c r="C607" s="4"/>
    </row>
    <row r="608" spans="2:3" x14ac:dyDescent="0.25">
      <c r="B608" s="4"/>
      <c r="C608" s="4"/>
    </row>
    <row r="609" spans="2:3" x14ac:dyDescent="0.25">
      <c r="B609" s="4"/>
      <c r="C609" s="4"/>
    </row>
    <row r="610" spans="2:3" x14ac:dyDescent="0.25">
      <c r="B610" s="4"/>
      <c r="C610" s="4"/>
    </row>
    <row r="611" spans="2:3" x14ac:dyDescent="0.25">
      <c r="B611" s="4"/>
      <c r="C611" s="4"/>
    </row>
    <row r="612" spans="2:3" x14ac:dyDescent="0.25">
      <c r="B612" s="4"/>
      <c r="C612" s="4"/>
    </row>
    <row r="613" spans="2:3" x14ac:dyDescent="0.25">
      <c r="B613" s="4"/>
      <c r="C613" s="4"/>
    </row>
    <row r="614" spans="2:3" x14ac:dyDescent="0.25">
      <c r="B614" s="4"/>
      <c r="C614" s="4"/>
    </row>
    <row r="615" spans="2:3" x14ac:dyDescent="0.25">
      <c r="B615" s="4"/>
      <c r="C615" s="4"/>
    </row>
    <row r="616" spans="2:3" x14ac:dyDescent="0.25">
      <c r="B616" s="4"/>
      <c r="C616" s="4"/>
    </row>
    <row r="617" spans="2:3" x14ac:dyDescent="0.25">
      <c r="B617" s="4"/>
      <c r="C617" s="4"/>
    </row>
    <row r="618" spans="2:3" x14ac:dyDescent="0.25">
      <c r="B618" s="4"/>
      <c r="C618" s="4"/>
    </row>
    <row r="619" spans="2:3" x14ac:dyDescent="0.25">
      <c r="B619" s="4"/>
      <c r="C619" s="4"/>
    </row>
    <row r="620" spans="2:3" x14ac:dyDescent="0.25">
      <c r="B620" s="4"/>
      <c r="C620" s="4"/>
    </row>
    <row r="621" spans="2:3" x14ac:dyDescent="0.25">
      <c r="B621" s="4"/>
      <c r="C621" s="4"/>
    </row>
    <row r="622" spans="2:3" x14ac:dyDescent="0.25">
      <c r="B622" s="4"/>
      <c r="C622" s="4"/>
    </row>
    <row r="623" spans="2:3" x14ac:dyDescent="0.25">
      <c r="B623" s="4"/>
      <c r="C623" s="4"/>
    </row>
    <row r="624" spans="2:3" x14ac:dyDescent="0.25">
      <c r="B624" s="4"/>
      <c r="C624" s="4"/>
    </row>
    <row r="625" spans="2:3" x14ac:dyDescent="0.25">
      <c r="B625" s="4"/>
      <c r="C625" s="4"/>
    </row>
    <row r="626" spans="2:3" x14ac:dyDescent="0.25">
      <c r="B626" s="4"/>
      <c r="C626" s="4"/>
    </row>
    <row r="627" spans="2:3" x14ac:dyDescent="0.25">
      <c r="B627" s="4"/>
      <c r="C627" s="4"/>
    </row>
    <row r="628" spans="2:3" x14ac:dyDescent="0.25">
      <c r="B628" s="4"/>
      <c r="C628" s="4"/>
    </row>
    <row r="629" spans="2:3" x14ac:dyDescent="0.25">
      <c r="B629" s="4"/>
      <c r="C629" s="4"/>
    </row>
    <row r="630" spans="2:3" x14ac:dyDescent="0.25">
      <c r="B630" s="4"/>
      <c r="C630" s="4"/>
    </row>
    <row r="631" spans="2:3" x14ac:dyDescent="0.25">
      <c r="B631" s="4"/>
      <c r="C631" s="4"/>
    </row>
    <row r="632" spans="2:3" x14ac:dyDescent="0.25">
      <c r="B632" s="4"/>
      <c r="C632" s="4"/>
    </row>
    <row r="633" spans="2:3" x14ac:dyDescent="0.25">
      <c r="B633" s="4"/>
      <c r="C633" s="4"/>
    </row>
    <row r="634" spans="2:3" x14ac:dyDescent="0.25">
      <c r="B634" s="4"/>
      <c r="C634" s="4"/>
    </row>
    <row r="635" spans="2:3" x14ac:dyDescent="0.25">
      <c r="B635" s="4"/>
      <c r="C635" s="4"/>
    </row>
    <row r="636" spans="2:3" x14ac:dyDescent="0.25">
      <c r="B636" s="4"/>
      <c r="C636" s="4"/>
    </row>
    <row r="637" spans="2:3" x14ac:dyDescent="0.25">
      <c r="B637" s="4"/>
      <c r="C637" s="4"/>
    </row>
    <row r="638" spans="2:3" x14ac:dyDescent="0.25">
      <c r="B638" s="4"/>
      <c r="C638" s="4"/>
    </row>
    <row r="639" spans="2:3" x14ac:dyDescent="0.25">
      <c r="B639" s="4"/>
      <c r="C639" s="4"/>
    </row>
    <row r="640" spans="2:3" x14ac:dyDescent="0.25">
      <c r="B640" s="4"/>
      <c r="C640" s="4"/>
    </row>
    <row r="641" spans="2:3" x14ac:dyDescent="0.25">
      <c r="B641" s="4"/>
      <c r="C641" s="4"/>
    </row>
    <row r="642" spans="2:3" x14ac:dyDescent="0.25">
      <c r="B642" s="4"/>
      <c r="C642" s="4"/>
    </row>
    <row r="643" spans="2:3" x14ac:dyDescent="0.25">
      <c r="B643" s="4"/>
      <c r="C643" s="4"/>
    </row>
    <row r="644" spans="2:3" x14ac:dyDescent="0.25">
      <c r="B644" s="4"/>
      <c r="C644" s="4"/>
    </row>
    <row r="645" spans="2:3" x14ac:dyDescent="0.25">
      <c r="B645" s="4"/>
      <c r="C645" s="4"/>
    </row>
    <row r="646" spans="2:3" x14ac:dyDescent="0.25">
      <c r="B646" s="4"/>
      <c r="C646" s="4"/>
    </row>
    <row r="647" spans="2:3" x14ac:dyDescent="0.25">
      <c r="B647" s="4"/>
      <c r="C647" s="4"/>
    </row>
    <row r="648" spans="2:3" x14ac:dyDescent="0.25">
      <c r="B648" s="4"/>
      <c r="C648" s="4"/>
    </row>
    <row r="649" spans="2:3" x14ac:dyDescent="0.25">
      <c r="B649" s="4"/>
      <c r="C649" s="4"/>
    </row>
    <row r="650" spans="2:3" x14ac:dyDescent="0.25">
      <c r="B650" s="4"/>
      <c r="C650" s="4"/>
    </row>
    <row r="651" spans="2:3" x14ac:dyDescent="0.25">
      <c r="B651" s="4"/>
      <c r="C651" s="4"/>
    </row>
    <row r="652" spans="2:3" x14ac:dyDescent="0.25">
      <c r="B652" s="4"/>
      <c r="C652" s="4"/>
    </row>
    <row r="653" spans="2:3" x14ac:dyDescent="0.25">
      <c r="B653" s="4"/>
      <c r="C653" s="4"/>
    </row>
    <row r="654" spans="2:3" x14ac:dyDescent="0.25">
      <c r="B654" s="4"/>
      <c r="C654" s="4"/>
    </row>
    <row r="655" spans="2:3" x14ac:dyDescent="0.25">
      <c r="B655" s="4"/>
      <c r="C655" s="4"/>
    </row>
    <row r="656" spans="2:3" x14ac:dyDescent="0.25">
      <c r="B656" s="4"/>
      <c r="C656" s="4"/>
    </row>
    <row r="657" spans="2:3" x14ac:dyDescent="0.25">
      <c r="B657" s="4"/>
      <c r="C657" s="4"/>
    </row>
    <row r="658" spans="2:3" x14ac:dyDescent="0.25">
      <c r="B658" s="4"/>
      <c r="C658" s="4"/>
    </row>
    <row r="659" spans="2:3" x14ac:dyDescent="0.25">
      <c r="B659" s="4"/>
      <c r="C659" s="4"/>
    </row>
    <row r="660" spans="2:3" x14ac:dyDescent="0.25">
      <c r="B660" s="4"/>
      <c r="C660" s="4"/>
    </row>
    <row r="661" spans="2:3" x14ac:dyDescent="0.25">
      <c r="B661" s="4"/>
      <c r="C661" s="4"/>
    </row>
    <row r="662" spans="2:3" x14ac:dyDescent="0.25">
      <c r="B662" s="4"/>
      <c r="C662" s="4"/>
    </row>
    <row r="663" spans="2:3" x14ac:dyDescent="0.25">
      <c r="B663" s="4"/>
      <c r="C663" s="4"/>
    </row>
    <row r="664" spans="2:3" x14ac:dyDescent="0.25">
      <c r="B664" s="4"/>
      <c r="C664" s="4"/>
    </row>
    <row r="665" spans="2:3" x14ac:dyDescent="0.25">
      <c r="B665" s="4"/>
      <c r="C665" s="4"/>
    </row>
    <row r="666" spans="2:3" x14ac:dyDescent="0.25">
      <c r="B666" s="4"/>
      <c r="C666" s="4"/>
    </row>
    <row r="667" spans="2:3" x14ac:dyDescent="0.25">
      <c r="B667" s="4"/>
      <c r="C667" s="4"/>
    </row>
    <row r="668" spans="2:3" x14ac:dyDescent="0.25">
      <c r="B668" s="4"/>
      <c r="C668" s="4"/>
    </row>
    <row r="669" spans="2:3" x14ac:dyDescent="0.25">
      <c r="B669" s="4"/>
      <c r="C669" s="4"/>
    </row>
    <row r="670" spans="2:3" x14ac:dyDescent="0.25">
      <c r="B670" s="4"/>
      <c r="C670" s="4"/>
    </row>
    <row r="671" spans="2:3" x14ac:dyDescent="0.25">
      <c r="B671" s="4"/>
      <c r="C671" s="4"/>
    </row>
    <row r="672" spans="2:3" x14ac:dyDescent="0.25">
      <c r="B672" s="4"/>
      <c r="C672" s="4"/>
    </row>
    <row r="673" spans="2:3" x14ac:dyDescent="0.25">
      <c r="B673" s="4"/>
      <c r="C673" s="4"/>
    </row>
    <row r="674" spans="2:3" x14ac:dyDescent="0.25">
      <c r="B674" s="4"/>
      <c r="C674" s="4"/>
    </row>
    <row r="675" spans="2:3" x14ac:dyDescent="0.25">
      <c r="B675" s="4"/>
      <c r="C675" s="4"/>
    </row>
    <row r="676" spans="2:3" x14ac:dyDescent="0.25">
      <c r="B676" s="4"/>
      <c r="C676" s="4"/>
    </row>
    <row r="677" spans="2:3" x14ac:dyDescent="0.25">
      <c r="B677" s="4"/>
      <c r="C677" s="4"/>
    </row>
    <row r="678" spans="2:3" x14ac:dyDescent="0.25">
      <c r="B678" s="4"/>
      <c r="C678" s="4"/>
    </row>
    <row r="679" spans="2:3" x14ac:dyDescent="0.25">
      <c r="B679" s="4"/>
      <c r="C679" s="4"/>
    </row>
    <row r="680" spans="2:3" x14ac:dyDescent="0.25">
      <c r="B680" s="4"/>
      <c r="C680" s="4"/>
    </row>
    <row r="681" spans="2:3" x14ac:dyDescent="0.25">
      <c r="B681" s="4"/>
      <c r="C681" s="4"/>
    </row>
    <row r="682" spans="2:3" x14ac:dyDescent="0.25">
      <c r="B682" s="4"/>
      <c r="C682" s="4"/>
    </row>
    <row r="683" spans="2:3" x14ac:dyDescent="0.25">
      <c r="B683" s="4"/>
      <c r="C683" s="4"/>
    </row>
    <row r="684" spans="2:3" x14ac:dyDescent="0.25">
      <c r="B684" s="4"/>
      <c r="C684" s="4"/>
    </row>
    <row r="685" spans="2:3" x14ac:dyDescent="0.25">
      <c r="B685" s="4"/>
      <c r="C685" s="4"/>
    </row>
    <row r="686" spans="2:3" x14ac:dyDescent="0.25">
      <c r="B686" s="4"/>
      <c r="C686" s="4"/>
    </row>
    <row r="687" spans="2:3" x14ac:dyDescent="0.25">
      <c r="B687" s="4"/>
      <c r="C687" s="4"/>
    </row>
    <row r="688" spans="2:3" x14ac:dyDescent="0.25">
      <c r="B688" s="4"/>
      <c r="C688" s="4"/>
    </row>
    <row r="689" spans="2:3" x14ac:dyDescent="0.25">
      <c r="B689" s="4"/>
      <c r="C689" s="4"/>
    </row>
    <row r="690" spans="2:3" x14ac:dyDescent="0.25">
      <c r="B690" s="4"/>
      <c r="C690" s="4"/>
    </row>
    <row r="691" spans="2:3" x14ac:dyDescent="0.25">
      <c r="B691" s="4"/>
      <c r="C691" s="4"/>
    </row>
    <row r="692" spans="2:3" x14ac:dyDescent="0.25">
      <c r="B692" s="4"/>
      <c r="C692" s="4"/>
    </row>
    <row r="693" spans="2:3" x14ac:dyDescent="0.25">
      <c r="B693" s="4"/>
      <c r="C693" s="4"/>
    </row>
    <row r="694" spans="2:3" x14ac:dyDescent="0.25">
      <c r="B694" s="4"/>
      <c r="C694" s="4"/>
    </row>
    <row r="695" spans="2:3" x14ac:dyDescent="0.25">
      <c r="B695" s="4"/>
      <c r="C695" s="4"/>
    </row>
    <row r="696" spans="2:3" x14ac:dyDescent="0.25">
      <c r="B696" s="4"/>
      <c r="C696" s="4"/>
    </row>
    <row r="697" spans="2:3" x14ac:dyDescent="0.25">
      <c r="B697" s="4"/>
      <c r="C697" s="4"/>
    </row>
    <row r="698" spans="2:3" x14ac:dyDescent="0.25">
      <c r="B698" s="4"/>
      <c r="C698" s="4"/>
    </row>
    <row r="699" spans="2:3" x14ac:dyDescent="0.25">
      <c r="B699" s="4"/>
      <c r="C699" s="4"/>
    </row>
    <row r="700" spans="2:3" x14ac:dyDescent="0.25">
      <c r="B700" s="4"/>
      <c r="C700" s="4"/>
    </row>
    <row r="701" spans="2:3" x14ac:dyDescent="0.25">
      <c r="B701" s="4"/>
      <c r="C701" s="4"/>
    </row>
    <row r="702" spans="2:3" x14ac:dyDescent="0.25">
      <c r="B702" s="4"/>
      <c r="C702" s="4"/>
    </row>
    <row r="703" spans="2:3" x14ac:dyDescent="0.25">
      <c r="B703" s="4"/>
      <c r="C703" s="4"/>
    </row>
    <row r="704" spans="2:3" x14ac:dyDescent="0.25">
      <c r="B704" s="4"/>
      <c r="C704" s="4"/>
    </row>
    <row r="705" spans="2:3" x14ac:dyDescent="0.25">
      <c r="B705" s="4"/>
      <c r="C705" s="4"/>
    </row>
    <row r="706" spans="2:3" x14ac:dyDescent="0.25">
      <c r="B706" s="4"/>
      <c r="C706" s="4"/>
    </row>
    <row r="707" spans="2:3" x14ac:dyDescent="0.25">
      <c r="B707" s="4"/>
      <c r="C707" s="4"/>
    </row>
    <row r="708" spans="2:3" x14ac:dyDescent="0.25">
      <c r="B708" s="4"/>
      <c r="C708" s="4"/>
    </row>
    <row r="709" spans="2:3" x14ac:dyDescent="0.25">
      <c r="B709" s="4"/>
      <c r="C709" s="4"/>
    </row>
    <row r="710" spans="2:3" x14ac:dyDescent="0.25">
      <c r="B710" s="4"/>
      <c r="C710" s="4"/>
    </row>
    <row r="711" spans="2:3" x14ac:dyDescent="0.25">
      <c r="B711" s="4"/>
      <c r="C711" s="4"/>
    </row>
    <row r="712" spans="2:3" x14ac:dyDescent="0.25">
      <c r="B712" s="4"/>
      <c r="C712" s="4"/>
    </row>
    <row r="713" spans="2:3" x14ac:dyDescent="0.25">
      <c r="B713" s="4"/>
      <c r="C713" s="4"/>
    </row>
    <row r="714" spans="2:3" x14ac:dyDescent="0.25">
      <c r="B714" s="4"/>
      <c r="C714" s="4"/>
    </row>
    <row r="715" spans="2:3" x14ac:dyDescent="0.25">
      <c r="B715" s="4"/>
      <c r="C715" s="4"/>
    </row>
    <row r="716" spans="2:3" x14ac:dyDescent="0.25">
      <c r="B716" s="4"/>
      <c r="C716" s="4"/>
    </row>
    <row r="717" spans="2:3" x14ac:dyDescent="0.25">
      <c r="B717" s="4"/>
      <c r="C717" s="4"/>
    </row>
    <row r="718" spans="2:3" x14ac:dyDescent="0.25">
      <c r="B718" s="4"/>
      <c r="C718" s="4"/>
    </row>
    <row r="719" spans="2:3" x14ac:dyDescent="0.25">
      <c r="B719" s="4"/>
      <c r="C719" s="4"/>
    </row>
    <row r="720" spans="2:3" x14ac:dyDescent="0.25">
      <c r="B720" s="4"/>
      <c r="C720" s="4"/>
    </row>
    <row r="721" spans="2:3" x14ac:dyDescent="0.25">
      <c r="B721" s="4"/>
      <c r="C721" s="4"/>
    </row>
    <row r="722" spans="2:3" x14ac:dyDescent="0.25">
      <c r="B722" s="4"/>
      <c r="C722" s="4"/>
    </row>
    <row r="723" spans="2:3" x14ac:dyDescent="0.25">
      <c r="B723" s="4"/>
      <c r="C723" s="4"/>
    </row>
    <row r="724" spans="2:3" x14ac:dyDescent="0.25">
      <c r="B724" s="4"/>
      <c r="C724" s="4"/>
    </row>
    <row r="725" spans="2:3" x14ac:dyDescent="0.25">
      <c r="B725" s="4"/>
      <c r="C725" s="4"/>
    </row>
    <row r="726" spans="2:3" x14ac:dyDescent="0.25">
      <c r="B726" s="4"/>
      <c r="C726" s="4"/>
    </row>
    <row r="727" spans="2:3" x14ac:dyDescent="0.25">
      <c r="B727" s="4"/>
      <c r="C727" s="4"/>
    </row>
    <row r="728" spans="2:3" x14ac:dyDescent="0.25">
      <c r="B728" s="4"/>
      <c r="C728" s="4"/>
    </row>
    <row r="729" spans="2:3" x14ac:dyDescent="0.25">
      <c r="B729" s="4"/>
      <c r="C729" s="4"/>
    </row>
    <row r="730" spans="2:3" x14ac:dyDescent="0.25">
      <c r="B730" s="4"/>
      <c r="C730" s="4"/>
    </row>
    <row r="731" spans="2:3" x14ac:dyDescent="0.25">
      <c r="B731" s="4"/>
      <c r="C731" s="4"/>
    </row>
    <row r="732" spans="2:3" x14ac:dyDescent="0.25">
      <c r="B732" s="4"/>
      <c r="C732" s="4"/>
    </row>
    <row r="733" spans="2:3" x14ac:dyDescent="0.25">
      <c r="B733" s="4"/>
      <c r="C733" s="4"/>
    </row>
    <row r="734" spans="2:3" x14ac:dyDescent="0.25">
      <c r="B734" s="4"/>
      <c r="C734" s="4"/>
    </row>
    <row r="735" spans="2:3" x14ac:dyDescent="0.25">
      <c r="B735" s="4"/>
      <c r="C735" s="4"/>
    </row>
    <row r="736" spans="2:3" x14ac:dyDescent="0.25">
      <c r="B736" s="4"/>
      <c r="C736" s="4"/>
    </row>
    <row r="737" spans="2:3" x14ac:dyDescent="0.25">
      <c r="B737" s="4"/>
      <c r="C737" s="4"/>
    </row>
    <row r="738" spans="2:3" x14ac:dyDescent="0.25">
      <c r="B738" s="4"/>
      <c r="C738" s="4"/>
    </row>
    <row r="739" spans="2:3" x14ac:dyDescent="0.25">
      <c r="B739" s="4"/>
      <c r="C739" s="4"/>
    </row>
    <row r="740" spans="2:3" x14ac:dyDescent="0.25">
      <c r="B740" s="4"/>
      <c r="C740" s="4"/>
    </row>
    <row r="741" spans="2:3" x14ac:dyDescent="0.25">
      <c r="B741" s="4"/>
      <c r="C741" s="4"/>
    </row>
    <row r="742" spans="2:3" x14ac:dyDescent="0.25">
      <c r="B742" s="4"/>
      <c r="C742" s="4"/>
    </row>
    <row r="743" spans="2:3" x14ac:dyDescent="0.25">
      <c r="B743" s="4"/>
      <c r="C743" s="4"/>
    </row>
    <row r="744" spans="2:3" x14ac:dyDescent="0.25">
      <c r="B744" s="4"/>
      <c r="C744" s="4"/>
    </row>
    <row r="745" spans="2:3" x14ac:dyDescent="0.25">
      <c r="B745" s="4"/>
      <c r="C745" s="4"/>
    </row>
    <row r="746" spans="2:3" x14ac:dyDescent="0.25">
      <c r="B746" s="4"/>
      <c r="C746" s="4"/>
    </row>
    <row r="747" spans="2:3" x14ac:dyDescent="0.25">
      <c r="B747" s="4"/>
      <c r="C747" s="4"/>
    </row>
    <row r="748" spans="2:3" x14ac:dyDescent="0.25">
      <c r="B748" s="4"/>
      <c r="C748" s="4"/>
    </row>
    <row r="749" spans="2:3" x14ac:dyDescent="0.25">
      <c r="B749" s="4"/>
      <c r="C749" s="4"/>
    </row>
    <row r="750" spans="2:3" x14ac:dyDescent="0.25">
      <c r="B750" s="4"/>
      <c r="C750" s="4"/>
    </row>
    <row r="751" spans="2:3" x14ac:dyDescent="0.25">
      <c r="B751" s="4"/>
      <c r="C751" s="4"/>
    </row>
    <row r="752" spans="2:3" x14ac:dyDescent="0.25">
      <c r="B752" s="4"/>
      <c r="C752" s="4"/>
    </row>
    <row r="753" spans="2:3" x14ac:dyDescent="0.25">
      <c r="B753" s="4"/>
      <c r="C753" s="4"/>
    </row>
    <row r="754" spans="2:3" x14ac:dyDescent="0.25">
      <c r="B754" s="4"/>
      <c r="C754" s="4"/>
    </row>
    <row r="755" spans="2:3" x14ac:dyDescent="0.25">
      <c r="B755" s="4"/>
      <c r="C755" s="4"/>
    </row>
    <row r="756" spans="2:3" x14ac:dyDescent="0.25">
      <c r="B756" s="4"/>
      <c r="C756" s="4"/>
    </row>
    <row r="757" spans="2:3" x14ac:dyDescent="0.25">
      <c r="B757" s="4"/>
      <c r="C757" s="4"/>
    </row>
    <row r="758" spans="2:3" x14ac:dyDescent="0.25">
      <c r="B758" s="4"/>
      <c r="C758" s="4"/>
    </row>
    <row r="759" spans="2:3" x14ac:dyDescent="0.25">
      <c r="B759" s="4"/>
      <c r="C759" s="4"/>
    </row>
    <row r="760" spans="2:3" x14ac:dyDescent="0.25">
      <c r="B760" s="4"/>
      <c r="C760" s="4"/>
    </row>
    <row r="761" spans="2:3" x14ac:dyDescent="0.25">
      <c r="B761" s="4"/>
      <c r="C761" s="4"/>
    </row>
    <row r="762" spans="2:3" x14ac:dyDescent="0.25">
      <c r="B762" s="4"/>
      <c r="C762" s="4"/>
    </row>
    <row r="763" spans="2:3" x14ac:dyDescent="0.25">
      <c r="B763" s="4"/>
      <c r="C763" s="4"/>
    </row>
    <row r="764" spans="2:3" x14ac:dyDescent="0.25">
      <c r="B764" s="4"/>
      <c r="C764" s="4"/>
    </row>
    <row r="765" spans="2:3" x14ac:dyDescent="0.25">
      <c r="B765" s="4"/>
      <c r="C765" s="4"/>
    </row>
    <row r="766" spans="2:3" x14ac:dyDescent="0.25">
      <c r="B766" s="4"/>
      <c r="C766" s="4"/>
    </row>
    <row r="767" spans="2:3" x14ac:dyDescent="0.25">
      <c r="B767" s="4"/>
      <c r="C767" s="4"/>
    </row>
    <row r="768" spans="2:3" x14ac:dyDescent="0.25">
      <c r="B768" s="4"/>
      <c r="C768" s="4"/>
    </row>
    <row r="769" spans="2:3" x14ac:dyDescent="0.25">
      <c r="B769" s="4"/>
      <c r="C769" s="4"/>
    </row>
    <row r="770" spans="2:3" x14ac:dyDescent="0.25">
      <c r="B770" s="4"/>
      <c r="C770" s="4"/>
    </row>
    <row r="771" spans="2:3" x14ac:dyDescent="0.25">
      <c r="B771" s="4"/>
      <c r="C771" s="4"/>
    </row>
    <row r="772" spans="2:3" x14ac:dyDescent="0.25">
      <c r="B772" s="4"/>
      <c r="C772" s="4"/>
    </row>
    <row r="773" spans="2:3" x14ac:dyDescent="0.25">
      <c r="B773" s="4"/>
      <c r="C773" s="4"/>
    </row>
    <row r="774" spans="2:3" x14ac:dyDescent="0.25">
      <c r="B774" s="4"/>
      <c r="C774" s="4"/>
    </row>
    <row r="775" spans="2:3" x14ac:dyDescent="0.25">
      <c r="B775" s="4"/>
      <c r="C775" s="4"/>
    </row>
    <row r="776" spans="2:3" x14ac:dyDescent="0.25">
      <c r="B776" s="4"/>
      <c r="C776" s="4"/>
    </row>
    <row r="777" spans="2:3" x14ac:dyDescent="0.25">
      <c r="B777" s="4"/>
      <c r="C777" s="4"/>
    </row>
    <row r="778" spans="2:3" x14ac:dyDescent="0.25">
      <c r="B778" s="4"/>
      <c r="C778" s="4"/>
    </row>
    <row r="779" spans="2:3" x14ac:dyDescent="0.25">
      <c r="B779" s="4"/>
      <c r="C779" s="4"/>
    </row>
    <row r="780" spans="2:3" x14ac:dyDescent="0.25">
      <c r="B780" s="4"/>
      <c r="C780" s="4"/>
    </row>
    <row r="781" spans="2:3" x14ac:dyDescent="0.25">
      <c r="B781" s="4"/>
      <c r="C781" s="4"/>
    </row>
    <row r="782" spans="2:3" x14ac:dyDescent="0.25">
      <c r="B782" s="4"/>
      <c r="C782" s="4"/>
    </row>
    <row r="783" spans="2:3" x14ac:dyDescent="0.25">
      <c r="B783" s="4"/>
      <c r="C783" s="4"/>
    </row>
    <row r="784" spans="2:3" x14ac:dyDescent="0.25">
      <c r="B784" s="4"/>
      <c r="C784" s="4"/>
    </row>
    <row r="785" spans="2:3" x14ac:dyDescent="0.25">
      <c r="B785" s="4"/>
      <c r="C785" s="4"/>
    </row>
    <row r="786" spans="2:3" x14ac:dyDescent="0.25">
      <c r="B786" s="4"/>
      <c r="C786" s="4"/>
    </row>
    <row r="787" spans="2:3" x14ac:dyDescent="0.25">
      <c r="B787" s="4"/>
      <c r="C787" s="4"/>
    </row>
    <row r="788" spans="2:3" x14ac:dyDescent="0.25">
      <c r="B788" s="4"/>
      <c r="C788" s="4"/>
    </row>
    <row r="789" spans="2:3" x14ac:dyDescent="0.25">
      <c r="B789" s="4"/>
      <c r="C789" s="4"/>
    </row>
    <row r="790" spans="2:3" x14ac:dyDescent="0.25">
      <c r="B790" s="4"/>
      <c r="C790" s="4"/>
    </row>
    <row r="791" spans="2:3" x14ac:dyDescent="0.25">
      <c r="B791" s="4"/>
      <c r="C791" s="4"/>
    </row>
    <row r="792" spans="2:3" x14ac:dyDescent="0.25">
      <c r="B792" s="4"/>
      <c r="C792" s="4"/>
    </row>
    <row r="793" spans="2:3" x14ac:dyDescent="0.25">
      <c r="B793" s="4"/>
      <c r="C793" s="4"/>
    </row>
    <row r="794" spans="2:3" x14ac:dyDescent="0.25">
      <c r="B794" s="4"/>
      <c r="C794" s="4"/>
    </row>
    <row r="795" spans="2:3" x14ac:dyDescent="0.25">
      <c r="B795" s="4"/>
      <c r="C795" s="4"/>
    </row>
    <row r="796" spans="2:3" x14ac:dyDescent="0.25">
      <c r="B796" s="4"/>
      <c r="C796" s="4"/>
    </row>
    <row r="797" spans="2:3" x14ac:dyDescent="0.25">
      <c r="B797" s="4"/>
      <c r="C797" s="4"/>
    </row>
    <row r="798" spans="2:3" x14ac:dyDescent="0.25">
      <c r="B798" s="4"/>
      <c r="C798" s="4"/>
    </row>
    <row r="799" spans="2:3" x14ac:dyDescent="0.25">
      <c r="B799" s="4"/>
      <c r="C799" s="4"/>
    </row>
    <row r="800" spans="2:3" x14ac:dyDescent="0.25">
      <c r="B800" s="4"/>
      <c r="C800" s="4"/>
    </row>
    <row r="801" spans="2:3" x14ac:dyDescent="0.25">
      <c r="B801" s="4"/>
      <c r="C801" s="4"/>
    </row>
    <row r="802" spans="2:3" x14ac:dyDescent="0.25">
      <c r="B802" s="4"/>
      <c r="C802" s="4"/>
    </row>
    <row r="803" spans="2:3" x14ac:dyDescent="0.25">
      <c r="B803" s="4"/>
      <c r="C803" s="4"/>
    </row>
    <row r="804" spans="2:3" x14ac:dyDescent="0.25">
      <c r="B804" s="4"/>
      <c r="C804" s="4"/>
    </row>
    <row r="805" spans="2:3" x14ac:dyDescent="0.25">
      <c r="B805" s="4"/>
      <c r="C805" s="4"/>
    </row>
    <row r="806" spans="2:3" x14ac:dyDescent="0.25">
      <c r="B806" s="4"/>
      <c r="C806" s="4"/>
    </row>
    <row r="807" spans="2:3" x14ac:dyDescent="0.25">
      <c r="B807" s="4"/>
      <c r="C807" s="4"/>
    </row>
    <row r="808" spans="2:3" x14ac:dyDescent="0.25">
      <c r="B808" s="4"/>
      <c r="C808" s="4"/>
    </row>
    <row r="809" spans="2:3" x14ac:dyDescent="0.25">
      <c r="B809" s="4"/>
      <c r="C809" s="4"/>
    </row>
    <row r="810" spans="2:3" x14ac:dyDescent="0.25">
      <c r="B810" s="4"/>
      <c r="C810" s="4"/>
    </row>
    <row r="811" spans="2:3" x14ac:dyDescent="0.25">
      <c r="B811" s="4"/>
      <c r="C811" s="4"/>
    </row>
    <row r="812" spans="2:3" x14ac:dyDescent="0.25">
      <c r="B812" s="4"/>
      <c r="C812" s="4"/>
    </row>
    <row r="813" spans="2:3" x14ac:dyDescent="0.25">
      <c r="B813" s="4"/>
      <c r="C813" s="4"/>
    </row>
    <row r="814" spans="2:3" x14ac:dyDescent="0.25">
      <c r="B814" s="4"/>
      <c r="C814" s="4"/>
    </row>
    <row r="815" spans="2:3" x14ac:dyDescent="0.25">
      <c r="B815" s="4"/>
      <c r="C815" s="4"/>
    </row>
    <row r="816" spans="2:3" x14ac:dyDescent="0.25">
      <c r="B816" s="4"/>
      <c r="C816" s="4"/>
    </row>
    <row r="817" spans="2:3" x14ac:dyDescent="0.25">
      <c r="B817" s="4"/>
      <c r="C817" s="4"/>
    </row>
    <row r="818" spans="2:3" x14ac:dyDescent="0.25">
      <c r="B818" s="4"/>
      <c r="C818" s="4"/>
    </row>
    <row r="819" spans="2:3" x14ac:dyDescent="0.25">
      <c r="B819" s="4"/>
      <c r="C819" s="4"/>
    </row>
    <row r="820" spans="2:3" x14ac:dyDescent="0.25">
      <c r="B820" s="4"/>
      <c r="C820" s="4"/>
    </row>
    <row r="821" spans="2:3" x14ac:dyDescent="0.25">
      <c r="B821" s="4"/>
      <c r="C821" s="4"/>
    </row>
    <row r="822" spans="2:3" x14ac:dyDescent="0.25">
      <c r="B822" s="4"/>
      <c r="C822" s="4"/>
    </row>
    <row r="823" spans="2:3" x14ac:dyDescent="0.25">
      <c r="B823" s="4"/>
      <c r="C823" s="4"/>
    </row>
    <row r="824" spans="2:3" x14ac:dyDescent="0.25">
      <c r="B824" s="4"/>
      <c r="C824" s="4"/>
    </row>
    <row r="825" spans="2:3" x14ac:dyDescent="0.25">
      <c r="B825" s="4"/>
      <c r="C825" s="4"/>
    </row>
    <row r="826" spans="2:3" x14ac:dyDescent="0.25">
      <c r="B826" s="4"/>
      <c r="C826" s="4"/>
    </row>
    <row r="827" spans="2:3" x14ac:dyDescent="0.25">
      <c r="B827" s="4"/>
      <c r="C827" s="4"/>
    </row>
    <row r="828" spans="2:3" x14ac:dyDescent="0.25">
      <c r="B828" s="4"/>
      <c r="C828" s="4"/>
    </row>
    <row r="829" spans="2:3" x14ac:dyDescent="0.25">
      <c r="B829" s="4"/>
      <c r="C829" s="4"/>
    </row>
    <row r="830" spans="2:3" x14ac:dyDescent="0.25">
      <c r="B830" s="4"/>
      <c r="C830" s="4"/>
    </row>
    <row r="831" spans="2:3" x14ac:dyDescent="0.25">
      <c r="B831" s="4"/>
      <c r="C831" s="4"/>
    </row>
    <row r="832" spans="2:3" x14ac:dyDescent="0.25">
      <c r="B832" s="4"/>
      <c r="C832" s="4"/>
    </row>
    <row r="833" spans="2:3" x14ac:dyDescent="0.25">
      <c r="B833" s="4"/>
      <c r="C833" s="4"/>
    </row>
    <row r="834" spans="2:3" x14ac:dyDescent="0.25">
      <c r="B834" s="4"/>
      <c r="C834" s="4"/>
    </row>
    <row r="835" spans="2:3" x14ac:dyDescent="0.25">
      <c r="B835" s="4"/>
      <c r="C835" s="4"/>
    </row>
    <row r="836" spans="2:3" x14ac:dyDescent="0.25">
      <c r="B836" s="4"/>
      <c r="C836" s="4"/>
    </row>
    <row r="837" spans="2:3" x14ac:dyDescent="0.25">
      <c r="B837" s="4"/>
      <c r="C837" s="4"/>
    </row>
    <row r="838" spans="2:3" x14ac:dyDescent="0.25">
      <c r="B838" s="4"/>
      <c r="C838" s="4"/>
    </row>
    <row r="839" spans="2:3" x14ac:dyDescent="0.25">
      <c r="B839" s="4"/>
      <c r="C839" s="4"/>
    </row>
    <row r="840" spans="2:3" x14ac:dyDescent="0.25">
      <c r="B840" s="4"/>
      <c r="C840" s="4"/>
    </row>
    <row r="841" spans="2:3" x14ac:dyDescent="0.25">
      <c r="B841" s="4"/>
      <c r="C841" s="4"/>
    </row>
    <row r="842" spans="2:3" x14ac:dyDescent="0.25">
      <c r="B842" s="4"/>
      <c r="C842" s="4"/>
    </row>
    <row r="843" spans="2:3" x14ac:dyDescent="0.25">
      <c r="B843" s="4"/>
      <c r="C843" s="4"/>
    </row>
    <row r="844" spans="2:3" x14ac:dyDescent="0.25">
      <c r="B844" s="4"/>
      <c r="C844" s="4"/>
    </row>
    <row r="845" spans="2:3" x14ac:dyDescent="0.25">
      <c r="B845" s="4"/>
      <c r="C845" s="4"/>
    </row>
    <row r="846" spans="2:3" x14ac:dyDescent="0.25">
      <c r="B846" s="4"/>
      <c r="C846" s="4"/>
    </row>
    <row r="847" spans="2:3" x14ac:dyDescent="0.25">
      <c r="B847" s="4"/>
      <c r="C847" s="4"/>
    </row>
    <row r="848" spans="2:3" x14ac:dyDescent="0.25">
      <c r="B848" s="4"/>
      <c r="C848" s="4"/>
    </row>
    <row r="849" spans="2:3" x14ac:dyDescent="0.25">
      <c r="B849" s="4"/>
      <c r="C849" s="4"/>
    </row>
    <row r="850" spans="2:3" x14ac:dyDescent="0.25">
      <c r="B850" s="4"/>
      <c r="C850" s="4"/>
    </row>
    <row r="851" spans="2:3" x14ac:dyDescent="0.25">
      <c r="B851" s="4"/>
      <c r="C851" s="4"/>
    </row>
    <row r="852" spans="2:3" x14ac:dyDescent="0.25">
      <c r="B852" s="4"/>
      <c r="C852" s="4"/>
    </row>
    <row r="853" spans="2:3" x14ac:dyDescent="0.25">
      <c r="B853" s="4"/>
      <c r="C853" s="4"/>
    </row>
    <row r="854" spans="2:3" x14ac:dyDescent="0.25">
      <c r="B854" s="4"/>
      <c r="C854" s="4"/>
    </row>
    <row r="855" spans="2:3" x14ac:dyDescent="0.25">
      <c r="B855" s="4"/>
      <c r="C855" s="4"/>
    </row>
    <row r="856" spans="2:3" x14ac:dyDescent="0.25">
      <c r="B856" s="4"/>
      <c r="C856" s="4"/>
    </row>
    <row r="857" spans="2:3" x14ac:dyDescent="0.25">
      <c r="B857" s="4"/>
      <c r="C857" s="4"/>
    </row>
    <row r="858" spans="2:3" x14ac:dyDescent="0.25">
      <c r="B858" s="4"/>
      <c r="C858" s="4"/>
    </row>
    <row r="859" spans="2:3" x14ac:dyDescent="0.25">
      <c r="B859" s="4"/>
      <c r="C859" s="4"/>
    </row>
    <row r="860" spans="2:3" x14ac:dyDescent="0.25">
      <c r="B860" s="4"/>
      <c r="C860" s="4"/>
    </row>
    <row r="861" spans="2:3" x14ac:dyDescent="0.25">
      <c r="B861" s="4"/>
      <c r="C861" s="4"/>
    </row>
    <row r="862" spans="2:3" x14ac:dyDescent="0.25">
      <c r="B862" s="4"/>
      <c r="C862" s="4"/>
    </row>
    <row r="863" spans="2:3" x14ac:dyDescent="0.25">
      <c r="B863" s="4"/>
      <c r="C863" s="4"/>
    </row>
    <row r="864" spans="2:3" x14ac:dyDescent="0.25">
      <c r="B864" s="4"/>
      <c r="C864" s="4"/>
    </row>
    <row r="865" spans="2:3" x14ac:dyDescent="0.25">
      <c r="B865" s="4"/>
      <c r="C865" s="4"/>
    </row>
    <row r="866" spans="2:3" x14ac:dyDescent="0.25">
      <c r="B866" s="4"/>
      <c r="C866" s="4"/>
    </row>
    <row r="867" spans="2:3" x14ac:dyDescent="0.25">
      <c r="B867" s="4"/>
      <c r="C867" s="4"/>
    </row>
    <row r="868" spans="2:3" x14ac:dyDescent="0.25">
      <c r="B868" s="4"/>
      <c r="C868" s="4"/>
    </row>
    <row r="869" spans="2:3" x14ac:dyDescent="0.25">
      <c r="B869" s="4"/>
      <c r="C869" s="4"/>
    </row>
    <row r="870" spans="2:3" x14ac:dyDescent="0.25">
      <c r="B870" s="4"/>
      <c r="C870" s="4"/>
    </row>
    <row r="871" spans="2:3" x14ac:dyDescent="0.25">
      <c r="B871" s="4"/>
      <c r="C871" s="4"/>
    </row>
    <row r="872" spans="2:3" x14ac:dyDescent="0.25">
      <c r="B872" s="4"/>
      <c r="C872" s="4"/>
    </row>
    <row r="873" spans="2:3" x14ac:dyDescent="0.25">
      <c r="B873" s="4"/>
      <c r="C873" s="4"/>
    </row>
    <row r="874" spans="2:3" x14ac:dyDescent="0.25">
      <c r="B874" s="4"/>
      <c r="C874" s="4"/>
    </row>
    <row r="875" spans="2:3" x14ac:dyDescent="0.25">
      <c r="B875" s="4"/>
      <c r="C875" s="4"/>
    </row>
    <row r="876" spans="2:3" x14ac:dyDescent="0.25">
      <c r="B876" s="4"/>
      <c r="C876" s="4"/>
    </row>
    <row r="877" spans="2:3" x14ac:dyDescent="0.25">
      <c r="B877" s="4"/>
      <c r="C877" s="4"/>
    </row>
    <row r="878" spans="2:3" x14ac:dyDescent="0.25">
      <c r="B878" s="4"/>
      <c r="C878" s="4"/>
    </row>
    <row r="879" spans="2:3" x14ac:dyDescent="0.25">
      <c r="B879" s="4"/>
      <c r="C879" s="4"/>
    </row>
    <row r="880" spans="2:3" x14ac:dyDescent="0.25">
      <c r="B880" s="4"/>
      <c r="C880" s="4"/>
    </row>
    <row r="881" spans="2:3" x14ac:dyDescent="0.25">
      <c r="B881" s="4"/>
      <c r="C881" s="4"/>
    </row>
    <row r="882" spans="2:3" x14ac:dyDescent="0.25">
      <c r="B882" s="4"/>
      <c r="C882" s="4"/>
    </row>
    <row r="883" spans="2:3" x14ac:dyDescent="0.25">
      <c r="B883" s="4"/>
      <c r="C883" s="4"/>
    </row>
    <row r="884" spans="2:3" x14ac:dyDescent="0.25">
      <c r="B884" s="4"/>
      <c r="C884" s="4"/>
    </row>
    <row r="885" spans="2:3" x14ac:dyDescent="0.25">
      <c r="B885" s="4"/>
      <c r="C885" s="4"/>
    </row>
    <row r="886" spans="2:3" x14ac:dyDescent="0.25">
      <c r="B886" s="4"/>
      <c r="C886" s="4"/>
    </row>
    <row r="887" spans="2:3" x14ac:dyDescent="0.25">
      <c r="B887" s="4"/>
      <c r="C887" s="4"/>
    </row>
    <row r="888" spans="2:3" x14ac:dyDescent="0.25">
      <c r="B888" s="4"/>
      <c r="C888" s="4"/>
    </row>
    <row r="889" spans="2:3" x14ac:dyDescent="0.25">
      <c r="B889" s="4"/>
      <c r="C889" s="4"/>
    </row>
    <row r="890" spans="2:3" x14ac:dyDescent="0.25">
      <c r="B890" s="4"/>
      <c r="C890" s="4"/>
    </row>
    <row r="891" spans="2:3" x14ac:dyDescent="0.25">
      <c r="B891" s="4"/>
      <c r="C891" s="4"/>
    </row>
    <row r="892" spans="2:3" x14ac:dyDescent="0.25">
      <c r="B892" s="4"/>
      <c r="C892" s="4"/>
    </row>
    <row r="893" spans="2:3" x14ac:dyDescent="0.25">
      <c r="B893" s="4"/>
      <c r="C893" s="4"/>
    </row>
    <row r="894" spans="2:3" x14ac:dyDescent="0.25">
      <c r="B894" s="4"/>
      <c r="C894" s="4"/>
    </row>
    <row r="895" spans="2:3" x14ac:dyDescent="0.25">
      <c r="B895" s="4"/>
      <c r="C895" s="4"/>
    </row>
    <row r="896" spans="2:3" x14ac:dyDescent="0.25">
      <c r="B896" s="4"/>
      <c r="C896" s="4"/>
    </row>
    <row r="897" spans="2:3" x14ac:dyDescent="0.25">
      <c r="B897" s="4"/>
      <c r="C897" s="4"/>
    </row>
    <row r="898" spans="2:3" x14ac:dyDescent="0.25">
      <c r="B898" s="4"/>
      <c r="C898" s="4"/>
    </row>
    <row r="899" spans="2:3" x14ac:dyDescent="0.25">
      <c r="B899" s="4"/>
      <c r="C899" s="4"/>
    </row>
    <row r="900" spans="2:3" x14ac:dyDescent="0.25">
      <c r="B900" s="4"/>
      <c r="C900" s="4"/>
    </row>
    <row r="901" spans="2:3" x14ac:dyDescent="0.25">
      <c r="B901" s="4"/>
      <c r="C901" s="4"/>
    </row>
    <row r="902" spans="2:3" x14ac:dyDescent="0.25">
      <c r="B902" s="4"/>
      <c r="C902" s="4"/>
    </row>
    <row r="903" spans="2:3" x14ac:dyDescent="0.25">
      <c r="B903" s="4"/>
      <c r="C903" s="4"/>
    </row>
    <row r="904" spans="2:3" x14ac:dyDescent="0.25">
      <c r="B904" s="4"/>
      <c r="C904" s="4"/>
    </row>
    <row r="905" spans="2:3" x14ac:dyDescent="0.25">
      <c r="B905" s="4"/>
      <c r="C905" s="4"/>
    </row>
    <row r="906" spans="2:3" x14ac:dyDescent="0.25">
      <c r="B906" s="4"/>
      <c r="C906" s="4"/>
    </row>
    <row r="907" spans="2:3" x14ac:dyDescent="0.25">
      <c r="B907" s="4"/>
      <c r="C907" s="4"/>
    </row>
    <row r="908" spans="2:3" x14ac:dyDescent="0.25">
      <c r="B908" s="4"/>
      <c r="C908" s="4"/>
    </row>
    <row r="909" spans="2:3" x14ac:dyDescent="0.25">
      <c r="B909" s="4"/>
      <c r="C909" s="4"/>
    </row>
    <row r="910" spans="2:3" x14ac:dyDescent="0.25">
      <c r="B910" s="4"/>
      <c r="C910" s="4"/>
    </row>
    <row r="911" spans="2:3" x14ac:dyDescent="0.25">
      <c r="B911" s="4"/>
      <c r="C911" s="4"/>
    </row>
    <row r="912" spans="2:3" x14ac:dyDescent="0.25">
      <c r="B912" s="4"/>
      <c r="C912" s="4"/>
    </row>
    <row r="913" spans="2:3" x14ac:dyDescent="0.25">
      <c r="B913" s="4"/>
      <c r="C913" s="4"/>
    </row>
    <row r="914" spans="2:3" x14ac:dyDescent="0.25">
      <c r="B914" s="4"/>
      <c r="C914" s="4"/>
    </row>
    <row r="915" spans="2:3" x14ac:dyDescent="0.25">
      <c r="B915" s="4"/>
      <c r="C915" s="4"/>
    </row>
    <row r="916" spans="2:3" x14ac:dyDescent="0.25">
      <c r="B916" s="4"/>
      <c r="C916" s="4"/>
    </row>
    <row r="917" spans="2:3" x14ac:dyDescent="0.25">
      <c r="B917" s="4"/>
      <c r="C917" s="4"/>
    </row>
    <row r="918" spans="2:3" x14ac:dyDescent="0.25">
      <c r="B918" s="4"/>
      <c r="C918" s="4"/>
    </row>
    <row r="919" spans="2:3" x14ac:dyDescent="0.25">
      <c r="B919" s="4"/>
      <c r="C919" s="4"/>
    </row>
    <row r="920" spans="2:3" x14ac:dyDescent="0.25">
      <c r="B920" s="4"/>
      <c r="C920" s="4"/>
    </row>
    <row r="921" spans="2:3" x14ac:dyDescent="0.25">
      <c r="B921" s="4"/>
      <c r="C921" s="4"/>
    </row>
    <row r="922" spans="2:3" x14ac:dyDescent="0.25">
      <c r="B922" s="4"/>
      <c r="C922" s="4"/>
    </row>
    <row r="923" spans="2:3" x14ac:dyDescent="0.25">
      <c r="B923" s="4"/>
      <c r="C923" s="4"/>
    </row>
    <row r="924" spans="2:3" x14ac:dyDescent="0.25">
      <c r="B924" s="4"/>
      <c r="C924" s="4"/>
    </row>
    <row r="925" spans="2:3" x14ac:dyDescent="0.25">
      <c r="B925" s="4"/>
      <c r="C925" s="4"/>
    </row>
    <row r="926" spans="2:3" x14ac:dyDescent="0.25">
      <c r="B926" s="4"/>
      <c r="C926" s="4"/>
    </row>
    <row r="927" spans="2:3" x14ac:dyDescent="0.25">
      <c r="B927" s="4"/>
      <c r="C927" s="4"/>
    </row>
    <row r="928" spans="2:3" x14ac:dyDescent="0.25">
      <c r="B928" s="4"/>
      <c r="C928" s="4"/>
    </row>
    <row r="929" spans="2:3" x14ac:dyDescent="0.25">
      <c r="B929" s="4"/>
      <c r="C929" s="4"/>
    </row>
    <row r="930" spans="2:3" x14ac:dyDescent="0.25">
      <c r="B930" s="4"/>
      <c r="C930" s="4"/>
    </row>
    <row r="931" spans="2:3" x14ac:dyDescent="0.25">
      <c r="B931" s="4"/>
      <c r="C931" s="4"/>
    </row>
    <row r="932" spans="2:3" x14ac:dyDescent="0.25">
      <c r="B932" s="4"/>
      <c r="C932" s="4"/>
    </row>
    <row r="933" spans="2:3" x14ac:dyDescent="0.25">
      <c r="B933" s="4"/>
      <c r="C933" s="4"/>
    </row>
    <row r="934" spans="2:3" x14ac:dyDescent="0.25">
      <c r="B934" s="4"/>
      <c r="C934" s="4"/>
    </row>
    <row r="935" spans="2:3" x14ac:dyDescent="0.25">
      <c r="B935" s="4"/>
      <c r="C935" s="4"/>
    </row>
    <row r="936" spans="2:3" x14ac:dyDescent="0.25">
      <c r="B936" s="4"/>
      <c r="C936" s="4"/>
    </row>
    <row r="937" spans="2:3" x14ac:dyDescent="0.25">
      <c r="B937" s="4"/>
      <c r="C937" s="4"/>
    </row>
    <row r="938" spans="2:3" x14ac:dyDescent="0.25">
      <c r="B938" s="4"/>
      <c r="C938" s="4"/>
    </row>
    <row r="939" spans="2:3" x14ac:dyDescent="0.25">
      <c r="B939" s="4"/>
      <c r="C939" s="4"/>
    </row>
    <row r="940" spans="2:3" x14ac:dyDescent="0.25">
      <c r="B940" s="4"/>
      <c r="C940" s="4"/>
    </row>
    <row r="941" spans="2:3" x14ac:dyDescent="0.25">
      <c r="B941" s="4"/>
      <c r="C941" s="4"/>
    </row>
    <row r="942" spans="2:3" x14ac:dyDescent="0.25">
      <c r="B942" s="4"/>
      <c r="C942" s="4"/>
    </row>
    <row r="943" spans="2:3" x14ac:dyDescent="0.25">
      <c r="B943" s="4"/>
      <c r="C943" s="4"/>
    </row>
    <row r="944" spans="2:3" x14ac:dyDescent="0.25">
      <c r="B944" s="4"/>
      <c r="C944" s="4"/>
    </row>
    <row r="945" spans="2:3" x14ac:dyDescent="0.25">
      <c r="B945" s="4"/>
      <c r="C945" s="4"/>
    </row>
    <row r="946" spans="2:3" x14ac:dyDescent="0.25">
      <c r="B946" s="4"/>
      <c r="C946" s="4"/>
    </row>
    <row r="947" spans="2:3" x14ac:dyDescent="0.25">
      <c r="B947" s="4"/>
      <c r="C947" s="4"/>
    </row>
    <row r="948" spans="2:3" x14ac:dyDescent="0.25">
      <c r="B948" s="4"/>
      <c r="C948" s="4"/>
    </row>
    <row r="949" spans="2:3" x14ac:dyDescent="0.25">
      <c r="B949" s="4"/>
      <c r="C949" s="4"/>
    </row>
    <row r="950" spans="2:3" x14ac:dyDescent="0.25">
      <c r="B950" s="4"/>
      <c r="C950" s="4"/>
    </row>
    <row r="951" spans="2:3" x14ac:dyDescent="0.25">
      <c r="B951" s="4"/>
      <c r="C951" s="4"/>
    </row>
    <row r="952" spans="2:3" x14ac:dyDescent="0.25">
      <c r="B952" s="4"/>
      <c r="C952" s="4"/>
    </row>
    <row r="953" spans="2:3" x14ac:dyDescent="0.25">
      <c r="B953" s="4"/>
      <c r="C953" s="4"/>
    </row>
    <row r="954" spans="2:3" x14ac:dyDescent="0.25">
      <c r="B954" s="4"/>
      <c r="C954" s="4"/>
    </row>
    <row r="955" spans="2:3" x14ac:dyDescent="0.25">
      <c r="B955" s="4"/>
      <c r="C955" s="4"/>
    </row>
    <row r="956" spans="2:3" x14ac:dyDescent="0.25">
      <c r="B956" s="4"/>
      <c r="C956" s="4"/>
    </row>
    <row r="957" spans="2:3" x14ac:dyDescent="0.25">
      <c r="B957" s="4"/>
      <c r="C957" s="4"/>
    </row>
    <row r="958" spans="2:3" x14ac:dyDescent="0.25">
      <c r="B958" s="4"/>
      <c r="C958" s="4"/>
    </row>
    <row r="959" spans="2:3" x14ac:dyDescent="0.25">
      <c r="B959" s="4"/>
      <c r="C959" s="4"/>
    </row>
    <row r="960" spans="2:3" x14ac:dyDescent="0.25">
      <c r="B960" s="4"/>
      <c r="C960" s="4"/>
    </row>
    <row r="961" spans="2:3" x14ac:dyDescent="0.25">
      <c r="B961" s="4"/>
      <c r="C961" s="4"/>
    </row>
    <row r="962" spans="2:3" x14ac:dyDescent="0.25">
      <c r="B962" s="4"/>
      <c r="C962" s="4"/>
    </row>
    <row r="963" spans="2:3" x14ac:dyDescent="0.25">
      <c r="B963" s="4"/>
      <c r="C963" s="4"/>
    </row>
    <row r="964" spans="2:3" x14ac:dyDescent="0.25">
      <c r="B964" s="4"/>
      <c r="C964" s="4"/>
    </row>
    <row r="965" spans="2:3" x14ac:dyDescent="0.25">
      <c r="B965" s="4"/>
      <c r="C965" s="4"/>
    </row>
    <row r="966" spans="2:3" x14ac:dyDescent="0.25">
      <c r="B966" s="4"/>
      <c r="C966" s="4"/>
    </row>
    <row r="967" spans="2:3" x14ac:dyDescent="0.25">
      <c r="B967" s="4"/>
      <c r="C967" s="4"/>
    </row>
    <row r="968" spans="2:3" x14ac:dyDescent="0.25">
      <c r="B968" s="4"/>
      <c r="C968" s="4"/>
    </row>
    <row r="969" spans="2:3" x14ac:dyDescent="0.25">
      <c r="B969" s="4"/>
      <c r="C969" s="4"/>
    </row>
    <row r="970" spans="2:3" x14ac:dyDescent="0.25">
      <c r="B970" s="4"/>
      <c r="C970" s="4"/>
    </row>
    <row r="971" spans="2:3" x14ac:dyDescent="0.25">
      <c r="B971" s="4"/>
      <c r="C971" s="4"/>
    </row>
    <row r="972" spans="2:3" x14ac:dyDescent="0.25">
      <c r="B972" s="4"/>
      <c r="C972" s="4"/>
    </row>
    <row r="973" spans="2:3" x14ac:dyDescent="0.25">
      <c r="B973" s="4"/>
      <c r="C973" s="4"/>
    </row>
    <row r="974" spans="2:3" x14ac:dyDescent="0.25">
      <c r="B974" s="4"/>
      <c r="C974" s="4"/>
    </row>
    <row r="975" spans="2:3" x14ac:dyDescent="0.25">
      <c r="B975" s="4"/>
      <c r="C975" s="4"/>
    </row>
    <row r="976" spans="2:3" x14ac:dyDescent="0.25">
      <c r="B976" s="4"/>
      <c r="C976" s="4"/>
    </row>
  </sheetData>
  <sortState ref="B2:D155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39997558519241921"/>
  </sheetPr>
  <dimension ref="A1:N34"/>
  <sheetViews>
    <sheetView zoomScale="96" zoomScaleNormal="96" workbookViewId="0">
      <selection activeCell="C13" sqref="C13"/>
    </sheetView>
  </sheetViews>
  <sheetFormatPr baseColWidth="10" defaultRowHeight="15" x14ac:dyDescent="0.25"/>
  <cols>
    <col min="1" max="1" width="11.5703125" bestFit="1" customWidth="1"/>
    <col min="2" max="2" width="19.140625" bestFit="1" customWidth="1"/>
    <col min="3" max="3" width="11.5703125" bestFit="1" customWidth="1"/>
    <col min="4" max="4" width="12.7109375" customWidth="1"/>
    <col min="5" max="5" width="13.42578125" bestFit="1" customWidth="1"/>
    <col min="6" max="6" width="12.7109375" customWidth="1"/>
    <col min="7" max="7" width="14.7109375" style="4" customWidth="1"/>
    <col min="9" max="9" width="16.28515625" bestFit="1" customWidth="1"/>
  </cols>
  <sheetData>
    <row r="1" spans="1:9" ht="16.5" thickBot="1" x14ac:dyDescent="0.3">
      <c r="A1" s="62" t="s">
        <v>16</v>
      </c>
      <c r="B1" s="62" t="s">
        <v>17</v>
      </c>
      <c r="C1" s="62" t="s">
        <v>18</v>
      </c>
      <c r="D1" s="62" t="s">
        <v>193</v>
      </c>
      <c r="E1" s="62" t="s">
        <v>194</v>
      </c>
      <c r="F1" s="62" t="s">
        <v>195</v>
      </c>
      <c r="G1" s="38" t="s">
        <v>191</v>
      </c>
      <c r="I1" s="35" t="s">
        <v>99</v>
      </c>
    </row>
    <row r="2" spans="1:9" ht="15" customHeight="1" thickBot="1" x14ac:dyDescent="0.3">
      <c r="A2" s="59">
        <v>41155</v>
      </c>
      <c r="B2" s="65" t="s">
        <v>187</v>
      </c>
      <c r="C2" s="60">
        <v>36800</v>
      </c>
      <c r="D2" s="17">
        <v>20000</v>
      </c>
      <c r="E2" s="61"/>
      <c r="F2" s="61"/>
      <c r="G2" s="63">
        <f>IF(C2="","",SUM(C2-(D2+E2+F2)))</f>
        <v>16800</v>
      </c>
      <c r="I2" s="36">
        <f>SUMPRODUCT((($G$2:$G$272)))</f>
        <v>618440</v>
      </c>
    </row>
    <row r="3" spans="1:9" x14ac:dyDescent="0.25">
      <c r="A3" s="14">
        <v>41699</v>
      </c>
      <c r="B3" s="66" t="s">
        <v>196</v>
      </c>
      <c r="C3" s="60">
        <v>13200</v>
      </c>
      <c r="D3" s="17"/>
      <c r="E3" s="39"/>
      <c r="F3" s="39"/>
      <c r="G3" s="63">
        <f t="shared" ref="G3:G13" si="0">IF(C3="","",SUM(C3-(D3+E3+F3)))</f>
        <v>13200</v>
      </c>
    </row>
    <row r="4" spans="1:9" x14ac:dyDescent="0.25">
      <c r="A4" s="14">
        <v>41699</v>
      </c>
      <c r="B4" s="66" t="s">
        <v>188</v>
      </c>
      <c r="C4" s="60">
        <v>20000</v>
      </c>
      <c r="D4" s="17"/>
      <c r="E4" s="39"/>
      <c r="F4" s="39"/>
      <c r="G4" s="63">
        <f t="shared" si="0"/>
        <v>20000</v>
      </c>
    </row>
    <row r="5" spans="1:9" x14ac:dyDescent="0.25">
      <c r="A5" s="16">
        <v>41671</v>
      </c>
      <c r="B5" s="66" t="s">
        <v>189</v>
      </c>
      <c r="C5" s="60">
        <v>65000</v>
      </c>
      <c r="D5" s="17"/>
      <c r="E5" s="39"/>
      <c r="F5" s="39"/>
      <c r="G5" s="63">
        <f t="shared" si="0"/>
        <v>65000</v>
      </c>
    </row>
    <row r="6" spans="1:9" x14ac:dyDescent="0.25">
      <c r="A6" s="14">
        <v>41155</v>
      </c>
      <c r="B6" s="66" t="s">
        <v>192</v>
      </c>
      <c r="C6" s="60">
        <v>400000</v>
      </c>
      <c r="D6" s="17"/>
      <c r="E6" s="39"/>
      <c r="F6" s="39"/>
      <c r="G6" s="63">
        <f t="shared" si="0"/>
        <v>400000</v>
      </c>
    </row>
    <row r="7" spans="1:9" x14ac:dyDescent="0.25">
      <c r="A7" s="14">
        <v>41671</v>
      </c>
      <c r="B7" s="66" t="s">
        <v>190</v>
      </c>
      <c r="C7" s="60">
        <v>25540</v>
      </c>
      <c r="D7" s="17">
        <v>20000</v>
      </c>
      <c r="E7" s="17"/>
      <c r="F7" s="39"/>
      <c r="G7" s="63">
        <f t="shared" si="0"/>
        <v>5540</v>
      </c>
    </row>
    <row r="8" spans="1:9" x14ac:dyDescent="0.25">
      <c r="A8" s="14">
        <v>41718</v>
      </c>
      <c r="B8" s="66" t="s">
        <v>197</v>
      </c>
      <c r="C8" s="60">
        <v>40000</v>
      </c>
      <c r="D8" s="17"/>
      <c r="E8" s="17"/>
      <c r="F8" s="39"/>
      <c r="G8" s="63">
        <f t="shared" si="0"/>
        <v>40000</v>
      </c>
    </row>
    <row r="9" spans="1:9" x14ac:dyDescent="0.25">
      <c r="A9" s="14">
        <v>41750</v>
      </c>
      <c r="B9" s="66" t="s">
        <v>198</v>
      </c>
      <c r="C9" s="60">
        <v>8000</v>
      </c>
      <c r="D9" s="17"/>
      <c r="E9" s="17"/>
      <c r="F9" s="39"/>
      <c r="G9" s="63">
        <f>IF(C9="","",SUM(C9-(D9+E9+F9)))</f>
        <v>8000</v>
      </c>
    </row>
    <row r="10" spans="1:9" x14ac:dyDescent="0.25">
      <c r="A10" s="14">
        <v>41640</v>
      </c>
      <c r="B10" s="66" t="s">
        <v>199</v>
      </c>
      <c r="C10" s="60">
        <v>10000</v>
      </c>
      <c r="D10" s="17"/>
      <c r="E10" s="17"/>
      <c r="F10" s="39"/>
      <c r="G10" s="63">
        <f t="shared" si="0"/>
        <v>10000</v>
      </c>
    </row>
    <row r="11" spans="1:9" x14ac:dyDescent="0.25">
      <c r="A11" s="14">
        <v>41699</v>
      </c>
      <c r="B11" s="66" t="s">
        <v>201</v>
      </c>
      <c r="C11" s="60">
        <v>30000</v>
      </c>
      <c r="D11" s="37"/>
      <c r="E11" s="17"/>
      <c r="F11" s="39"/>
      <c r="G11" s="63">
        <f t="shared" si="0"/>
        <v>30000</v>
      </c>
    </row>
    <row r="12" spans="1:9" x14ac:dyDescent="0.25">
      <c r="A12" s="14">
        <v>41700</v>
      </c>
      <c r="B12" s="66" t="s">
        <v>202</v>
      </c>
      <c r="C12" s="60">
        <v>9900</v>
      </c>
      <c r="D12" s="37"/>
      <c r="E12" s="17"/>
      <c r="F12" s="39"/>
      <c r="G12" s="63">
        <f t="shared" si="0"/>
        <v>9900</v>
      </c>
    </row>
    <row r="13" spans="1:9" x14ac:dyDescent="0.25">
      <c r="A13" s="14"/>
      <c r="B13" s="66"/>
      <c r="C13" s="60"/>
      <c r="D13" s="37"/>
      <c r="E13" s="17"/>
      <c r="F13" s="39"/>
      <c r="G13" s="63" t="str">
        <f t="shared" si="0"/>
        <v/>
      </c>
    </row>
    <row r="14" spans="1:9" x14ac:dyDescent="0.25">
      <c r="A14" s="14"/>
      <c r="B14" s="66"/>
      <c r="C14" s="60"/>
      <c r="D14" s="37"/>
      <c r="E14" s="17"/>
      <c r="F14" s="39"/>
      <c r="G14" s="63"/>
    </row>
    <row r="15" spans="1:9" x14ac:dyDescent="0.25">
      <c r="A15" s="14"/>
      <c r="B15" s="66"/>
      <c r="C15" s="60"/>
      <c r="D15" s="37"/>
      <c r="E15" s="17"/>
      <c r="F15" s="39"/>
      <c r="G15" s="63"/>
    </row>
    <row r="16" spans="1:9" x14ac:dyDescent="0.25">
      <c r="A16" s="14"/>
      <c r="B16" s="66"/>
      <c r="C16" s="60"/>
      <c r="D16" s="37"/>
      <c r="E16" s="17"/>
      <c r="F16" s="39"/>
      <c r="G16" s="63"/>
      <c r="I16" t="s">
        <v>200</v>
      </c>
    </row>
    <row r="17" spans="1:14" x14ac:dyDescent="0.25">
      <c r="A17" s="14"/>
      <c r="B17" s="66"/>
      <c r="C17" s="60"/>
      <c r="D17" s="37"/>
      <c r="E17" s="17"/>
      <c r="F17" s="39"/>
      <c r="G17" s="63"/>
    </row>
    <row r="18" spans="1:14" x14ac:dyDescent="0.25">
      <c r="A18" s="14"/>
      <c r="B18" s="33"/>
      <c r="C18" s="17"/>
      <c r="D18" s="37"/>
      <c r="E18" s="39"/>
      <c r="F18" s="39"/>
      <c r="G18" s="63"/>
      <c r="M18" s="4"/>
      <c r="N18" s="4"/>
    </row>
    <row r="19" spans="1:14" x14ac:dyDescent="0.25">
      <c r="A19" s="14"/>
      <c r="B19" s="33"/>
      <c r="C19" s="17"/>
      <c r="D19" s="37"/>
      <c r="E19" s="39"/>
      <c r="F19" s="39"/>
      <c r="G19" s="63"/>
      <c r="M19" s="4"/>
    </row>
    <row r="20" spans="1:14" x14ac:dyDescent="0.25">
      <c r="A20" s="14"/>
      <c r="B20" s="33"/>
      <c r="C20" s="17"/>
      <c r="D20" s="37"/>
      <c r="E20" s="39"/>
      <c r="F20" s="39"/>
      <c r="G20" s="63"/>
    </row>
    <row r="21" spans="1:14" x14ac:dyDescent="0.25">
      <c r="A21" s="14"/>
      <c r="B21" s="34"/>
      <c r="C21" s="17"/>
      <c r="D21" s="37"/>
      <c r="E21" s="39"/>
      <c r="F21" s="39"/>
      <c r="G21" s="64"/>
    </row>
    <row r="22" spans="1:14" x14ac:dyDescent="0.25">
      <c r="A22" s="14"/>
      <c r="B22" s="34"/>
      <c r="C22" s="17"/>
      <c r="D22" s="37"/>
      <c r="E22" s="39"/>
      <c r="F22" s="39"/>
      <c r="G22" s="64"/>
    </row>
    <row r="23" spans="1:14" x14ac:dyDescent="0.25">
      <c r="A23" s="14"/>
      <c r="B23" s="34"/>
      <c r="C23" s="17"/>
      <c r="D23" s="37"/>
      <c r="E23" s="39"/>
      <c r="F23" s="39"/>
      <c r="G23" s="64"/>
    </row>
    <row r="24" spans="1:14" x14ac:dyDescent="0.25">
      <c r="A24" s="14"/>
      <c r="B24" s="34"/>
      <c r="C24" s="17"/>
      <c r="D24" s="37"/>
      <c r="E24" s="39"/>
      <c r="F24" s="39"/>
      <c r="G24" s="64"/>
    </row>
    <row r="25" spans="1:14" x14ac:dyDescent="0.25">
      <c r="A25" s="14"/>
      <c r="B25" s="34"/>
      <c r="C25" s="17"/>
      <c r="D25" s="37"/>
      <c r="E25" s="39"/>
      <c r="F25" s="39"/>
      <c r="G25" s="64"/>
    </row>
    <row r="26" spans="1:14" x14ac:dyDescent="0.25">
      <c r="A26" s="14"/>
      <c r="B26" s="33"/>
      <c r="C26" s="17"/>
      <c r="D26" s="37"/>
      <c r="E26" s="39"/>
      <c r="F26" s="39"/>
      <c r="G26" s="64"/>
    </row>
    <row r="27" spans="1:14" x14ac:dyDescent="0.25">
      <c r="A27" s="14"/>
      <c r="B27" s="34"/>
      <c r="C27" s="17"/>
      <c r="D27" s="37"/>
      <c r="E27" s="39"/>
      <c r="F27" s="39"/>
      <c r="G27" s="64"/>
    </row>
    <row r="28" spans="1:14" x14ac:dyDescent="0.25">
      <c r="A28" s="15"/>
      <c r="B28" s="15"/>
      <c r="C28" s="15"/>
      <c r="D28" s="4"/>
      <c r="E28" s="4"/>
      <c r="F28" s="4"/>
    </row>
    <row r="29" spans="1:14" x14ac:dyDescent="0.25">
      <c r="A29" s="15"/>
      <c r="B29" s="15"/>
      <c r="C29" s="15"/>
      <c r="D29" s="4"/>
      <c r="E29" s="4"/>
      <c r="F29" s="4"/>
    </row>
    <row r="30" spans="1:14" x14ac:dyDescent="0.25">
      <c r="A30" s="15"/>
      <c r="B30" s="15"/>
      <c r="C30" s="15"/>
      <c r="D30" s="4"/>
      <c r="E30" s="4"/>
      <c r="F30" s="4"/>
    </row>
    <row r="31" spans="1:14" x14ac:dyDescent="0.25">
      <c r="A31" s="15"/>
      <c r="B31" s="15"/>
      <c r="C31" s="15"/>
      <c r="D31" s="4"/>
      <c r="E31" s="4"/>
      <c r="F31" s="4"/>
    </row>
    <row r="32" spans="1:14" x14ac:dyDescent="0.25">
      <c r="A32" s="15"/>
      <c r="B32" s="15"/>
      <c r="C32" s="15"/>
      <c r="D32" s="4"/>
      <c r="E32" s="4"/>
      <c r="F32" s="4"/>
    </row>
    <row r="33" spans="1:6" x14ac:dyDescent="0.25">
      <c r="A33" s="15"/>
      <c r="B33" s="15"/>
      <c r="C33" s="15"/>
      <c r="D33" s="4"/>
      <c r="E33" s="4"/>
      <c r="F33" s="4"/>
    </row>
    <row r="34" spans="1:6" x14ac:dyDescent="0.25">
      <c r="A34" s="15"/>
      <c r="B34" s="15"/>
      <c r="C34" s="15"/>
      <c r="D34" s="4"/>
      <c r="E34" s="4"/>
      <c r="F34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D21:D27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Liste Prod</vt:lpstr>
      <vt:lpstr>BDC</vt:lpstr>
      <vt:lpstr>Service</vt:lpstr>
      <vt:lpstr>Zine</vt:lpstr>
      <vt:lpstr>BDC!Criteres</vt:lpstr>
      <vt:lpstr>BDC!Extraire</vt:lpstr>
      <vt:lpstr>liste</vt:lpstr>
      <vt:lpstr>liste2</vt:lpstr>
      <vt:lpstr>liste3</vt:lpstr>
      <vt:lpstr>BDC!Zone_d_impression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ZINE</cp:lastModifiedBy>
  <cp:lastPrinted>2014-04-15T15:13:33Z</cp:lastPrinted>
  <dcterms:created xsi:type="dcterms:W3CDTF">2013-12-20T19:06:56Z</dcterms:created>
  <dcterms:modified xsi:type="dcterms:W3CDTF">2014-04-29T20:00:01Z</dcterms:modified>
</cp:coreProperties>
</file>