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ne.richaume\Desktop\"/>
    </mc:Choice>
  </mc:AlternateContent>
  <xr:revisionPtr revIDLastSave="0" documentId="13_ncr:1_{CF69BFB8-1670-4A58-A921-DDDA178E678A}" xr6:coauthVersionLast="47" xr6:coauthVersionMax="47" xr10:uidLastSave="{00000000-0000-0000-0000-000000000000}"/>
  <bookViews>
    <workbookView xWindow="-120" yWindow="-120" windowWidth="29040" windowHeight="15720" tabRatio="861" activeTab="1" xr2:uid="{00000000-000D-0000-FFFF-FFFF00000000}"/>
  </bookViews>
  <sheets>
    <sheet name="ACCUEIL" sheetId="1" r:id="rId1"/>
    <sheet name="SOUTENANCES" sheetId="16" r:id="rId2"/>
    <sheet name="VISITES" sheetId="2" r:id="rId3"/>
    <sheet name="WP GNO" sheetId="6" r:id="rId4"/>
    <sheet name="WP GNE" sheetId="10" r:id="rId5"/>
    <sheet name="WP IDF" sheetId="4" r:id="rId6"/>
    <sheet name="WP GCE" sheetId="5" r:id="rId7"/>
    <sheet name="WP GSO" sheetId="12" r:id="rId8"/>
    <sheet name="WP GSE" sheetId="13" r:id="rId9"/>
    <sheet name="WP" sheetId="14" r:id="rId10"/>
    <sheet name="WS" sheetId="15" r:id="rId11"/>
    <sheet name="OUTIL" sheetId="8" r:id="rId12"/>
  </sheets>
  <definedNames>
    <definedName name="tabCorresp">OUTIL!$A$2:$B$9</definedName>
    <definedName name="_xlnm.Print_Area" localSheetId="1">SOUTENANCES!$A$1:$R$52</definedName>
    <definedName name="_xlnm.Print_Area" localSheetId="2">VISITES!$A$1:$R$52</definedName>
    <definedName name="_xlnm.Print_Area" localSheetId="9">WP!$A$1:$N$43</definedName>
    <definedName name="_xlnm.Print_Area" localSheetId="6">'WP GCE'!$A$1:$N$44</definedName>
    <definedName name="_xlnm.Print_Area" localSheetId="4">'WP GNE'!$A$1:$N$44</definedName>
    <definedName name="_xlnm.Print_Area" localSheetId="3">'WP GNO'!$A$1:$O$44</definedName>
    <definedName name="_xlnm.Print_Area" localSheetId="8">'WP GSE'!$A$1:$N$44</definedName>
    <definedName name="_xlnm.Print_Area" localSheetId="7">'WP GSO'!$A$1:$N$45</definedName>
    <definedName name="_xlnm.Print_Area" localSheetId="5">'WP IDF'!$A$1:$N$45</definedName>
    <definedName name="_xlnm.Print_Area" localSheetId="10">WS!$A$1:$N$42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3" i="16" l="1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21" i="16"/>
  <c r="B22" i="16"/>
  <c r="B23" i="16"/>
  <c r="B24" i="16"/>
  <c r="B25" i="16"/>
  <c r="B26" i="16"/>
  <c r="B27" i="16"/>
  <c r="B28" i="16"/>
  <c r="B29" i="16"/>
  <c r="B30" i="16"/>
  <c r="B32" i="16"/>
  <c r="B20" i="16"/>
  <c r="B9" i="16"/>
  <c r="B10" i="16"/>
  <c r="B11" i="16"/>
  <c r="B12" i="16"/>
  <c r="B13" i="16"/>
  <c r="B14" i="16"/>
  <c r="B15" i="16"/>
  <c r="B16" i="16"/>
  <c r="B17" i="16"/>
  <c r="B18" i="16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32" i="2"/>
  <c r="B21" i="2"/>
  <c r="B22" i="2"/>
  <c r="B23" i="2"/>
  <c r="B24" i="2"/>
  <c r="B25" i="2"/>
  <c r="B26" i="2"/>
  <c r="B27" i="2"/>
  <c r="B28" i="2"/>
  <c r="B29" i="2"/>
  <c r="B30" i="2"/>
  <c r="B20" i="2"/>
  <c r="B18" i="2"/>
  <c r="B10" i="2"/>
  <c r="B11" i="2"/>
  <c r="B12" i="2"/>
  <c r="B13" i="2"/>
  <c r="B14" i="2"/>
  <c r="B15" i="2"/>
  <c r="B16" i="2"/>
  <c r="B17" i="2"/>
  <c r="B9" i="2"/>
  <c r="F5" i="16"/>
  <c r="M5" i="16"/>
  <c r="L5" i="16"/>
  <c r="K5" i="16"/>
  <c r="J5" i="16"/>
  <c r="I5" i="16"/>
  <c r="H5" i="16"/>
  <c r="G5" i="16"/>
  <c r="F5" i="2"/>
  <c r="M5" i="2"/>
  <c r="L5" i="2"/>
  <c r="K5" i="2"/>
  <c r="J5" i="2"/>
  <c r="I5" i="2"/>
  <c r="H5" i="2"/>
  <c r="G5" i="2"/>
</calcChain>
</file>

<file path=xl/sharedStrings.xml><?xml version="1.0" encoding="utf-8"?>
<sst xmlns="http://schemas.openxmlformats.org/spreadsheetml/2006/main" count="750" uniqueCount="221">
  <si>
    <t>Oui</t>
  </si>
  <si>
    <t>Non</t>
  </si>
  <si>
    <t>WP_GNO</t>
  </si>
  <si>
    <t>WP GNO</t>
  </si>
  <si>
    <t>WP_GNE</t>
  </si>
  <si>
    <t>WP GNE</t>
  </si>
  <si>
    <t>WP_IDF</t>
  </si>
  <si>
    <t>WP IDF</t>
  </si>
  <si>
    <t>WP_GCE</t>
  </si>
  <si>
    <t>WP GCE</t>
  </si>
  <si>
    <t>WP_GSO</t>
  </si>
  <si>
    <t>WP GSO</t>
  </si>
  <si>
    <t>WP_GSE</t>
  </si>
  <si>
    <t>WP GSE</t>
  </si>
  <si>
    <t>WP</t>
  </si>
  <si>
    <t>WS</t>
  </si>
  <si>
    <t>FILIALE</t>
  </si>
  <si>
    <t>AGENCE</t>
  </si>
  <si>
    <t>CLIENT</t>
  </si>
  <si>
    <t>OBJET</t>
  </si>
  <si>
    <t>DATE VISITE</t>
  </si>
  <si>
    <t>LIEU</t>
  </si>
  <si>
    <t>VISITEURS</t>
  </si>
  <si>
    <t>OCTOBRE 2024</t>
  </si>
  <si>
    <t>NOVEMBRE 2024</t>
  </si>
  <si>
    <t>DÉCEMBRE 2024</t>
  </si>
  <si>
    <t>Information</t>
  </si>
  <si>
    <t>Recherche rapide par client</t>
  </si>
  <si>
    <t>HEURE</t>
  </si>
  <si>
    <t>Massy</t>
  </si>
  <si>
    <t>Visites de sites - 2024</t>
  </si>
  <si>
    <t>VISITES DE SITES - 2024</t>
  </si>
  <si>
    <t>SOUTENANCES - 2024</t>
  </si>
  <si>
    <t>A</t>
  </si>
  <si>
    <t>Nom1</t>
  </si>
  <si>
    <t>Objet1</t>
  </si>
  <si>
    <t>10h</t>
  </si>
  <si>
    <t>Lieu1</t>
  </si>
  <si>
    <t>AB</t>
  </si>
  <si>
    <t>CD</t>
  </si>
  <si>
    <t>EF</t>
  </si>
  <si>
    <t>GH</t>
  </si>
  <si>
    <t>INFORMATION</t>
  </si>
  <si>
    <t>B</t>
  </si>
  <si>
    <t>Nom2</t>
  </si>
  <si>
    <t>Objet2</t>
  </si>
  <si>
    <t>Lieu2</t>
  </si>
  <si>
    <t>IJ</t>
  </si>
  <si>
    <t>Nom3</t>
  </si>
  <si>
    <t>Objet3</t>
  </si>
  <si>
    <t>Lieu3</t>
  </si>
  <si>
    <t>Nom4</t>
  </si>
  <si>
    <t>Objet4</t>
  </si>
  <si>
    <t>Lieu4</t>
  </si>
  <si>
    <t>Nom5</t>
  </si>
  <si>
    <t>Objet5</t>
  </si>
  <si>
    <t>Lieu5</t>
  </si>
  <si>
    <t>Nom6</t>
  </si>
  <si>
    <t>Objet6</t>
  </si>
  <si>
    <t>Lieu6</t>
  </si>
  <si>
    <t>Nom7</t>
  </si>
  <si>
    <t>Objet7</t>
  </si>
  <si>
    <t>Lieu7</t>
  </si>
  <si>
    <t>Nom8</t>
  </si>
  <si>
    <t>Objet8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</si>
  <si>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</si>
  <si>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</si>
  <si>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</si>
  <si>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</si>
  <si>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</si>
  <si>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</si>
  <si>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</si>
  <si>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</si>
  <si>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</si>
  <si>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</si>
  <si>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</si>
  <si>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</si>
  <si>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</si>
  <si>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</si>
  <si>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Nom9</t>
  </si>
  <si>
    <t>Objet9</t>
  </si>
  <si>
    <t>Lieu9</t>
  </si>
  <si>
    <t>Nom10</t>
  </si>
  <si>
    <t>Objet10</t>
  </si>
  <si>
    <t>Lieu10</t>
  </si>
  <si>
    <t>Nom11</t>
  </si>
  <si>
    <t>Objet11</t>
  </si>
  <si>
    <t>Lieu11</t>
  </si>
  <si>
    <t>Nom12</t>
  </si>
  <si>
    <t>Objet12</t>
  </si>
  <si>
    <t>Lieu12</t>
  </si>
  <si>
    <t>Nom13</t>
  </si>
  <si>
    <t>Objet13</t>
  </si>
  <si>
    <t>Lieu13</t>
  </si>
  <si>
    <t>Nom14</t>
  </si>
  <si>
    <t>Objet14</t>
  </si>
  <si>
    <t>Nom15</t>
  </si>
  <si>
    <t>Objet15</t>
  </si>
  <si>
    <t>Lieu15</t>
  </si>
  <si>
    <t>Nom16</t>
  </si>
  <si>
    <t>Objet16</t>
  </si>
  <si>
    <t>Lieu16</t>
  </si>
  <si>
    <t>Nom17</t>
  </si>
  <si>
    <t>Nom18</t>
  </si>
  <si>
    <t>Objet17</t>
  </si>
  <si>
    <t>Lieu17</t>
  </si>
  <si>
    <t>Objet18</t>
  </si>
  <si>
    <t>Lieu18</t>
  </si>
  <si>
    <t>Nom19</t>
  </si>
  <si>
    <t>Objet19</t>
  </si>
  <si>
    <t>Lieu19</t>
  </si>
  <si>
    <t>Nom20</t>
  </si>
  <si>
    <t>Objet20</t>
  </si>
  <si>
    <t>Lieu20</t>
  </si>
  <si>
    <t>Nom21</t>
  </si>
  <si>
    <t>Objet21</t>
  </si>
  <si>
    <t>Lieu21</t>
  </si>
  <si>
    <t>Nom22</t>
  </si>
  <si>
    <t>Objet22</t>
  </si>
  <si>
    <t>Nom23</t>
  </si>
  <si>
    <t>Objet23</t>
  </si>
  <si>
    <t>Lieu23</t>
  </si>
  <si>
    <t>Nom24</t>
  </si>
  <si>
    <t>Objet24</t>
  </si>
  <si>
    <t>Lieu24</t>
  </si>
  <si>
    <t>Q</t>
  </si>
  <si>
    <t>R</t>
  </si>
  <si>
    <t>S</t>
  </si>
  <si>
    <t>T</t>
  </si>
  <si>
    <t>U</t>
  </si>
  <si>
    <t>V</t>
  </si>
  <si>
    <t>W</t>
  </si>
  <si>
    <t>X</t>
  </si>
  <si>
    <t>12h</t>
  </si>
  <si>
    <t>11h</t>
  </si>
  <si>
    <t>13h</t>
  </si>
  <si>
    <t>RÉGION NORD EST</t>
  </si>
  <si>
    <t>RÉGION CENTRE EST</t>
  </si>
  <si>
    <t>RÉGION SUD OUEST</t>
  </si>
  <si>
    <t>RÉGION SUD EST</t>
  </si>
  <si>
    <t>NOM ONGLET</t>
  </si>
  <si>
    <t>Caen</t>
  </si>
  <si>
    <t>Brest</t>
  </si>
  <si>
    <t>Nantes</t>
  </si>
  <si>
    <t>Rennes</t>
  </si>
  <si>
    <t>Rouen</t>
  </si>
  <si>
    <t>Amiens</t>
  </si>
  <si>
    <t>Calais</t>
  </si>
  <si>
    <t>Lille</t>
  </si>
  <si>
    <t>Nancy</t>
  </si>
  <si>
    <t>Strasboug</t>
  </si>
  <si>
    <t>Siège Massy</t>
  </si>
  <si>
    <t>Rosny</t>
  </si>
  <si>
    <t>Rueil</t>
  </si>
  <si>
    <t>Lyon</t>
  </si>
  <si>
    <t>Saint-Etienne</t>
  </si>
  <si>
    <t>Bordeaux</t>
  </si>
  <si>
    <t>Limoges</t>
  </si>
  <si>
    <t>Tulles</t>
  </si>
  <si>
    <t>Marseille</t>
  </si>
  <si>
    <t>Montpellier</t>
  </si>
  <si>
    <t>Nice</t>
  </si>
  <si>
    <t>RÉGION ÎLE DE FRANCE</t>
  </si>
  <si>
    <t>ATTEST VISITE</t>
  </si>
  <si>
    <t>CONFIRM CLIENT</t>
  </si>
  <si>
    <t>INFOS TRANSMISES VISITEURS</t>
  </si>
  <si>
    <t xml:space="preserve"> </t>
  </si>
  <si>
    <t>DATE</t>
  </si>
  <si>
    <t>TYPE</t>
  </si>
  <si>
    <t xml:space="preserve">RÉGION NORD OUEST </t>
  </si>
  <si>
    <t>Visite</t>
  </si>
  <si>
    <t>Sout1</t>
  </si>
  <si>
    <t>Sout2</t>
  </si>
  <si>
    <t>Sout3</t>
  </si>
  <si>
    <t>Sout4</t>
  </si>
  <si>
    <t>Sout5</t>
  </si>
  <si>
    <t>Sout6</t>
  </si>
  <si>
    <t>Sout7</t>
  </si>
  <si>
    <t>Sout8</t>
  </si>
  <si>
    <t>Sout9</t>
  </si>
  <si>
    <t>Sout10</t>
  </si>
  <si>
    <t>Sout11</t>
  </si>
  <si>
    <t>Sout12</t>
  </si>
  <si>
    <t>Sout13</t>
  </si>
  <si>
    <t>Sout14</t>
  </si>
  <si>
    <t>Sout15</t>
  </si>
  <si>
    <t>Sout16</t>
  </si>
  <si>
    <t>Nom1bis</t>
  </si>
  <si>
    <t>Objet1bis</t>
  </si>
  <si>
    <t>Sout17</t>
  </si>
  <si>
    <t>Sout18</t>
  </si>
  <si>
    <t>Sout19</t>
  </si>
  <si>
    <t>Sout20</t>
  </si>
  <si>
    <t>Sout21</t>
  </si>
  <si>
    <t>Sout22</t>
  </si>
  <si>
    <t>Sout23</t>
  </si>
  <si>
    <t>Sout24</t>
  </si>
  <si>
    <t>ObjetSout1</t>
  </si>
  <si>
    <t>ObjetSout2</t>
  </si>
  <si>
    <t>ObjetSout3</t>
  </si>
  <si>
    <t>ObjetSout4</t>
  </si>
  <si>
    <t>ObjetSout5</t>
  </si>
  <si>
    <t>ObjetSout6</t>
  </si>
  <si>
    <t>ObjetSout7</t>
  </si>
  <si>
    <t>ObjetSout8</t>
  </si>
  <si>
    <t>ObjetSout9</t>
  </si>
  <si>
    <t>ObjetSout10</t>
  </si>
  <si>
    <t>ObjetSout11</t>
  </si>
  <si>
    <t>ObjetSout12</t>
  </si>
  <si>
    <t>ObjetSout13</t>
  </si>
  <si>
    <t>ObjetSout14</t>
  </si>
  <si>
    <t>ObjetSout15</t>
  </si>
  <si>
    <t>ObjetSout16</t>
  </si>
  <si>
    <t>ObjetSout17</t>
  </si>
  <si>
    <t>ObjetSout18</t>
  </si>
  <si>
    <t>ObjetSout19</t>
  </si>
  <si>
    <t>ObjetSout20</t>
  </si>
  <si>
    <t>ObjetSout21</t>
  </si>
  <si>
    <t>ObjetSout22</t>
  </si>
  <si>
    <t>ObjetSout23</t>
  </si>
  <si>
    <t>ObjetSout24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</si>
</sst>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0"/>
      </left>
      <right/>
      <top style="thin">
        <color theme="8" tint="0.39997558519241921"/>
      </top>
      <bottom/>
      <diagonal/>
    </border>
    <border>
      <left/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4506668294322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theme="8" tint="0.39994506668294322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8" tint="0.39994506668294322"/>
      </left>
      <right/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0"/>
      </left>
      <right/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0"/>
      </left>
      <right style="thin">
        <color theme="8" tint="0.39994506668294322"/>
      </right>
      <top style="thin">
        <color theme="8" tint="0.39991454817346722"/>
      </top>
      <bottom style="thin">
        <color theme="8" tint="0.39991454817346722"/>
      </bottom>
      <diagonal/>
    </border>
    <border>
      <left/>
      <right/>
      <top style="thin">
        <color theme="8" tint="0.39991454817346722"/>
      </top>
      <bottom style="thin">
        <color theme="8" tint="0.39991454817346722"/>
      </bottom>
      <diagonal/>
    </border>
    <border>
      <left/>
      <right style="thin">
        <color theme="8" tint="0.39994506668294322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8" tint="0.39994506668294322"/>
      </left>
      <right/>
      <top style="thin">
        <color theme="8" tint="0.39991454817346722"/>
      </top>
      <bottom style="thin">
        <color theme="8" tint="0.39994506668294322"/>
      </bottom>
      <diagonal/>
    </border>
    <border>
      <left/>
      <right/>
      <top style="thin">
        <color theme="8" tint="0.399914548173467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n">
        <color theme="8" tint="0.39991454817346722"/>
      </top>
      <bottom style="thin">
        <color theme="8" tint="0.399945066682943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8" tint="0.39991454817346722"/>
      </top>
      <bottom style="thin">
        <color theme="8" tint="0.39997558519241921"/>
      </bottom>
      <diagonal/>
    </border>
    <border>
      <left style="thin">
        <color theme="8" tint="0.39994506668294322"/>
      </left>
      <right/>
      <top/>
      <bottom style="thin">
        <color theme="8" tint="0.39991454817346722"/>
      </bottom>
      <diagonal/>
    </border>
    <border>
      <left style="thin">
        <color theme="0"/>
      </left>
      <right/>
      <top/>
      <bottom style="thin">
        <color theme="8" tint="0.39991454817346722"/>
      </bottom>
      <diagonal/>
    </border>
    <border>
      <left style="thin">
        <color theme="0"/>
      </left>
      <right style="thin">
        <color theme="8" tint="0.39994506668294322"/>
      </right>
      <top/>
      <bottom style="thin">
        <color theme="8" tint="0.39991454817346722"/>
      </bottom>
      <diagonal/>
    </border>
    <border>
      <left style="thin">
        <color theme="0"/>
      </left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theme="8" tint="0.39997558519241921"/>
      </top>
      <bottom style="thin">
        <color theme="8" tint="0.39991454817346722"/>
      </bottom>
      <diagonal/>
    </border>
    <border>
      <left/>
      <right/>
      <top/>
      <bottom style="thin">
        <color theme="8" tint="0.39991454817346722"/>
      </bottom>
      <diagonal/>
    </border>
    <border>
      <left style="thin">
        <color theme="8" tint="0.39994506668294322"/>
      </left>
      <right/>
      <top style="thin">
        <color theme="8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 style="thin">
        <color theme="8" tint="0.39997558519241921"/>
      </bottom>
      <diagonal/>
    </border>
    <border>
      <left/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theme="8" tint="0.39994506668294322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indexed="64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indexed="64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1454817346722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4506668294322"/>
      </bottom>
      <diagonal/>
    </border>
    <border>
      <left style="thin">
        <color indexed="64"/>
      </left>
      <right/>
      <top style="thin">
        <color theme="8" tint="0.39997558519241921"/>
      </top>
      <bottom style="thin">
        <color indexed="64"/>
      </bottom>
      <diagonal/>
    </border>
    <border>
      <left/>
      <right/>
      <top style="thin">
        <color theme="8" tint="0.39991454817346722"/>
      </top>
      <bottom style="thin">
        <color indexed="64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theme="0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indexed="64"/>
      </left>
      <right style="thin">
        <color theme="0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indexed="64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/>
      <diagonal/>
    </border>
    <border>
      <left style="thin">
        <color theme="0"/>
      </left>
      <right style="thin">
        <color theme="4" tint="-0.24994659260841701"/>
      </right>
      <top style="thin">
        <color theme="8" tint="0.39997558519241921"/>
      </top>
      <bottom/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theme="4" tint="-0.24994659260841701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theme="4" tint="-0.24994659260841701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1454817346722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4" tint="-0.24994659260841701"/>
      </bottom>
      <diagonal/>
    </border>
    <border>
      <left/>
      <right/>
      <top style="thin">
        <color theme="8" tint="0.39991454817346722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133">
    <xf numFmtId="0" fontId="0" fillId="0" borderId="0" xfId="0"/>
    <xf numFmtId="14" fontId="0" fillId="0" borderId="0" xfId="0" applyNumberFormat="1"/>
    <xf numFmtId="0" fontId="0" fillId="4" borderId="20" xfId="0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164" fontId="0" fillId="0" borderId="14" xfId="0" applyNumberFormat="1" applyBorder="1" applyAlignment="1">
      <alignment vertical="center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64" fontId="0" fillId="0" borderId="17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2" borderId="25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3" fillId="2" borderId="31" xfId="0" applyNumberFormat="1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14" fontId="0" fillId="0" borderId="9" xfId="0" applyNumberFormat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164" fontId="3" fillId="2" borderId="33" xfId="0" applyNumberFormat="1" applyFont="1" applyFill="1" applyBorder="1" applyAlignment="1">
      <alignment horizontal="center" vertical="center"/>
    </xf>
    <xf numFmtId="164" fontId="3" fillId="2" borderId="37" xfId="0" applyNumberFormat="1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8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vertical="center"/>
    </xf>
    <xf numFmtId="164" fontId="0" fillId="0" borderId="52" xfId="0" applyNumberFormat="1" applyBorder="1" applyAlignment="1">
      <alignment vertical="center"/>
    </xf>
    <xf numFmtId="0" fontId="0" fillId="0" borderId="52" xfId="0" applyBorder="1" applyAlignment="1">
      <alignment horizontal="center" vertical="center"/>
    </xf>
    <xf numFmtId="165" fontId="0" fillId="0" borderId="52" xfId="0" applyNumberForma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3" fillId="2" borderId="5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58" xfId="0" applyBorder="1" applyAlignment="1">
      <alignment vertical="center"/>
    </xf>
    <xf numFmtId="0" fontId="0" fillId="0" borderId="57" xfId="0" applyBorder="1" applyAlignment="1">
      <alignment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8" xfId="0" applyBorder="1" applyAlignment="1">
      <alignment vertical="center"/>
    </xf>
    <xf numFmtId="0" fontId="0" fillId="0" borderId="70" xfId="0" applyBorder="1" applyAlignment="1">
      <alignment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vertical="center"/>
    </xf>
    <xf numFmtId="164" fontId="0" fillId="0" borderId="72" xfId="0" applyNumberFormat="1" applyBorder="1" applyAlignment="1">
      <alignment vertical="center"/>
    </xf>
    <xf numFmtId="0" fontId="0" fillId="0" borderId="72" xfId="0" applyBorder="1" applyAlignment="1">
      <alignment horizontal="center" vertical="center"/>
    </xf>
    <xf numFmtId="165" fontId="0" fillId="0" borderId="72" xfId="0" applyNumberFormat="1" applyBorder="1" applyAlignment="1">
      <alignment horizontal="center" vertical="center"/>
    </xf>
    <xf numFmtId="0" fontId="0" fillId="0" borderId="73" xfId="0" applyBorder="1" applyAlignment="1">
      <alignment vertical="center"/>
    </xf>
    <xf numFmtId="0" fontId="0" fillId="0" borderId="69" xfId="0" applyBorder="1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17" fontId="8" fillId="3" borderId="66" xfId="0" quotePrefix="1" applyNumberFormat="1" applyFont="1" applyFill="1" applyBorder="1" applyAlignment="1">
      <alignment horizontal="center" vertical="center"/>
    </xf>
    <xf numFmtId="17" fontId="8" fillId="3" borderId="21" xfId="0" quotePrefix="1" applyNumberFormat="1" applyFont="1" applyFill="1" applyBorder="1" applyAlignment="1">
      <alignment horizontal="center" vertical="center"/>
    </xf>
    <xf numFmtId="17" fontId="8" fillId="3" borderId="67" xfId="0" quotePrefix="1" applyNumberFormat="1" applyFont="1" applyFill="1" applyBorder="1" applyAlignment="1">
      <alignment horizontal="center" vertical="center"/>
    </xf>
    <xf numFmtId="17" fontId="8" fillId="3" borderId="69" xfId="0" quotePrefix="1" applyNumberFormat="1" applyFont="1" applyFill="1" applyBorder="1" applyAlignment="1">
      <alignment horizontal="center" vertical="center"/>
    </xf>
    <xf numFmtId="17" fontId="8" fillId="3" borderId="14" xfId="0" quotePrefix="1" applyNumberFormat="1" applyFont="1" applyFill="1" applyBorder="1" applyAlignment="1">
      <alignment horizontal="center" vertical="center"/>
    </xf>
    <xf numFmtId="17" fontId="8" fillId="3" borderId="68" xfId="0" quotePrefix="1" applyNumberFormat="1" applyFont="1" applyFill="1" applyBorder="1" applyAlignment="1">
      <alignment horizontal="center" vertical="center"/>
    </xf>
    <xf numFmtId="17" fontId="8" fillId="3" borderId="61" xfId="0" quotePrefix="1" applyNumberFormat="1" applyFont="1" applyFill="1" applyBorder="1" applyAlignment="1">
      <alignment horizontal="center" vertical="center"/>
    </xf>
    <xf numFmtId="17" fontId="8" fillId="3" borderId="1" xfId="0" quotePrefix="1" applyNumberFormat="1" applyFont="1" applyFill="1" applyBorder="1" applyAlignment="1">
      <alignment horizontal="center" vertical="center"/>
    </xf>
    <xf numFmtId="17" fontId="8" fillId="3" borderId="62" xfId="0" quotePrefix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7" fontId="8" fillId="3" borderId="41" xfId="0" quotePrefix="1" applyNumberFormat="1" applyFont="1" applyFill="1" applyBorder="1" applyAlignment="1">
      <alignment horizontal="center" vertical="center"/>
    </xf>
    <xf numFmtId="17" fontId="8" fillId="3" borderId="42" xfId="0" quotePrefix="1" applyNumberFormat="1" applyFont="1" applyFill="1" applyBorder="1" applyAlignment="1">
      <alignment horizontal="center" vertical="center"/>
    </xf>
    <xf numFmtId="17" fontId="8" fillId="3" borderId="46" xfId="0" quotePrefix="1" applyNumberFormat="1" applyFont="1" applyFill="1" applyBorder="1" applyAlignment="1">
      <alignment horizontal="center" vertical="center"/>
    </xf>
    <xf numFmtId="17" fontId="8" fillId="3" borderId="47" xfId="0" quotePrefix="1" applyNumberFormat="1" applyFont="1" applyFill="1" applyBorder="1" applyAlignment="1">
      <alignment horizontal="center" vertical="center"/>
    </xf>
    <xf numFmtId="17" fontId="8" fillId="3" borderId="49" xfId="0" quotePrefix="1" applyNumberFormat="1" applyFont="1" applyFill="1" applyBorder="1" applyAlignment="1">
      <alignment horizontal="center" vertical="center"/>
    </xf>
    <xf numFmtId="17" fontId="8" fillId="3" borderId="48" xfId="0" quotePrefix="1" applyNumberFormat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theme="4" tint="0.79998168889431442"/>
      </font>
      <fill>
        <patternFill patternType="solid"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theme="4" tint="0.79998168889431442"/>
      </font>
      <fill>
        <patternFill patternType="solid"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9999"/>
      <color rgb="FFFF7C8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OUTENANCES!A1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2274092</xdr:colOff>
      <xdr:row>0</xdr:row>
      <xdr:rowOff>142876</xdr:rowOff>
    </xdr:from>
    <xdr:to>
      <xdr:col>16</xdr:col>
      <xdr:colOff>3426617</xdr:colOff>
      <xdr:row>3</xdr:row>
      <xdr:rowOff>235743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A67B39F1-9F10-9AE2-6069-0E4D51DFE789}"/>
            </a:ext>
          </a:extLst>
        </xdr:cNvPr>
        <xdr:cNvGrpSpPr/>
      </xdr:nvGrpSpPr>
      <xdr:grpSpPr>
        <a:xfrm>
          <a:off x="20812123" y="142876"/>
          <a:ext cx="1152525" cy="890586"/>
          <a:chOff x="15311437" y="273844"/>
          <a:chExt cx="1152525" cy="890586"/>
        </a:xfrm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308752D5-2BA7-430F-9454-D5B97D8AAEF4}"/>
              </a:ext>
            </a:extLst>
          </xdr:cNvPr>
          <xdr:cNvSpPr/>
        </xdr:nvSpPr>
        <xdr:spPr>
          <a:xfrm>
            <a:off x="15366205" y="664368"/>
            <a:ext cx="1022106" cy="165771"/>
          </a:xfrm>
          <a:prstGeom prst="rect">
            <a:avLst/>
          </a:prstGeom>
          <a:solidFill>
            <a:srgbClr val="FF9999"/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E4206C15-BECA-4395-BF4B-6CD1DEAFDEC6}"/>
              </a:ext>
            </a:extLst>
          </xdr:cNvPr>
          <xdr:cNvSpPr/>
        </xdr:nvSpPr>
        <xdr:spPr>
          <a:xfrm>
            <a:off x="15370968" y="832889"/>
            <a:ext cx="1017343" cy="19104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F5EF6778-B984-42B5-9EBD-F414CD28428C}"/>
              </a:ext>
            </a:extLst>
          </xdr:cNvPr>
          <xdr:cNvSpPr txBox="1"/>
        </xdr:nvSpPr>
        <xdr:spPr>
          <a:xfrm>
            <a:off x="15311437" y="273844"/>
            <a:ext cx="1152525" cy="890586"/>
          </a:xfrm>
          <a:prstGeom prst="rect">
            <a:avLst/>
          </a:prstGeom>
          <a:noFill/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aseline="0"/>
              <a:t>Légende :</a:t>
            </a:r>
          </a:p>
          <a:p>
            <a:endParaRPr lang="fr-FR" sz="1100" baseline="0"/>
          </a:p>
          <a:p>
            <a:r>
              <a:rPr lang="fr-FR" sz="1100" baseline="0"/>
              <a:t>  À renseigner</a:t>
            </a:r>
          </a:p>
          <a:p>
            <a:r>
              <a:rPr lang="fr-FR" sz="1100" b="1" baseline="0">
                <a:solidFill>
                  <a:schemeClr val="accent6"/>
                </a:solidFill>
              </a:rPr>
              <a:t>  Visite passée</a:t>
            </a:r>
          </a:p>
          <a:p>
            <a:endParaRPr lang="fr-FR" sz="1100" baseline="0"/>
          </a:p>
          <a:p>
            <a:endParaRPr lang="fr-FR" sz="1100" baseline="0"/>
          </a:p>
          <a:p>
            <a:endParaRPr lang="fr-FR" sz="1100" baseline="0"/>
          </a:p>
          <a:p>
            <a:endParaRPr lang="fr-FR" sz="1100"/>
          </a:p>
        </xdr:txBody>
      </xdr:sp>
    </xdr:grpSp>
    <xdr:clientData/>
  </xdr:twoCellAnchor>
  <xdr:twoCellAnchor>
    <xdr:from>
      <xdr:col>0</xdr:col>
      <xdr:colOff>83344</xdr:colOff>
      <xdr:row>0</xdr:row>
      <xdr:rowOff>59530</xdr:rowOff>
    </xdr:from>
    <xdr:to>
      <xdr:col>3</xdr:col>
      <xdr:colOff>476250</xdr:colOff>
      <xdr:row>1</xdr:row>
      <xdr:rowOff>202405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7CC35E-D8CE-43DC-AA3A-57E63383B68A}"/>
            </a:ext>
          </a:extLst>
        </xdr:cNvPr>
        <xdr:cNvSpPr/>
      </xdr:nvSpPr>
      <xdr:spPr>
        <a:xfrm>
          <a:off x="83344" y="59530"/>
          <a:ext cx="1357312" cy="333375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271461</xdr:rowOff>
    </xdr:from>
    <xdr:to>
      <xdr:col>3</xdr:col>
      <xdr:colOff>476250</xdr:colOff>
      <xdr:row>2</xdr:row>
      <xdr:rowOff>200023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2BA0095-41FC-44F6-9076-8B515C9F2869}"/>
            </a:ext>
          </a:extLst>
        </xdr:cNvPr>
        <xdr:cNvSpPr/>
      </xdr:nvSpPr>
      <xdr:spPr>
        <a:xfrm>
          <a:off x="80963" y="461961"/>
          <a:ext cx="1359693" cy="333375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2326482</xdr:colOff>
      <xdr:row>0</xdr:row>
      <xdr:rowOff>121445</xdr:rowOff>
    </xdr:from>
    <xdr:to>
      <xdr:col>16</xdr:col>
      <xdr:colOff>3443288</xdr:colOff>
      <xdr:row>3</xdr:row>
      <xdr:rowOff>214312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2CDAC45-CCE9-6017-CD85-4FB8738E1DE0}"/>
            </a:ext>
          </a:extLst>
        </xdr:cNvPr>
        <xdr:cNvGrpSpPr/>
      </xdr:nvGrpSpPr>
      <xdr:grpSpPr>
        <a:xfrm>
          <a:off x="20674013" y="121445"/>
          <a:ext cx="1116806" cy="890586"/>
          <a:chOff x="15447169" y="169070"/>
          <a:chExt cx="1116806" cy="890586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7AC1857E-4311-4B4E-8451-9377C315AC16}"/>
              </a:ext>
            </a:extLst>
          </xdr:cNvPr>
          <xdr:cNvSpPr/>
        </xdr:nvSpPr>
        <xdr:spPr>
          <a:xfrm>
            <a:off x="15496646" y="728115"/>
            <a:ext cx="991679" cy="17675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B3DB1B25-87D6-EF16-C8BE-25FB84FCF6EE}"/>
              </a:ext>
            </a:extLst>
          </xdr:cNvPr>
          <xdr:cNvSpPr/>
        </xdr:nvSpPr>
        <xdr:spPr>
          <a:xfrm>
            <a:off x="15501937" y="559594"/>
            <a:ext cx="986387" cy="165771"/>
          </a:xfrm>
          <a:prstGeom prst="rect">
            <a:avLst/>
          </a:prstGeom>
          <a:solidFill>
            <a:srgbClr val="FF9999"/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5D99F112-C2CC-0755-140F-4453900B295E}"/>
              </a:ext>
            </a:extLst>
          </xdr:cNvPr>
          <xdr:cNvSpPr txBox="1"/>
        </xdr:nvSpPr>
        <xdr:spPr>
          <a:xfrm>
            <a:off x="15447169" y="169070"/>
            <a:ext cx="1116806" cy="890586"/>
          </a:xfrm>
          <a:prstGeom prst="rect">
            <a:avLst/>
          </a:prstGeom>
          <a:noFill/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aseline="0"/>
              <a:t>Légende :</a:t>
            </a:r>
          </a:p>
          <a:p>
            <a:endParaRPr lang="fr-FR" sz="1100" baseline="0"/>
          </a:p>
          <a:p>
            <a:r>
              <a:rPr lang="fr-FR" sz="1100" baseline="0"/>
              <a:t>  À renseigner</a:t>
            </a:r>
          </a:p>
          <a:p>
            <a:r>
              <a:rPr lang="fr-FR" sz="1100" b="1" baseline="0">
                <a:solidFill>
                  <a:schemeClr val="accent6"/>
                </a:solidFill>
              </a:rPr>
              <a:t>  Visite passée</a:t>
            </a:r>
          </a:p>
          <a:p>
            <a:endParaRPr lang="fr-FR" sz="1100" baseline="0"/>
          </a:p>
          <a:p>
            <a:endParaRPr lang="fr-FR" sz="1100" baseline="0"/>
          </a:p>
          <a:p>
            <a:endParaRPr lang="fr-FR" sz="1100" baseline="0"/>
          </a:p>
          <a:p>
            <a:endParaRPr lang="fr-FR" sz="1100"/>
          </a:p>
        </xdr:txBody>
      </xdr:sp>
    </xdr:grpSp>
    <xdr:clientData/>
  </xdr:twoCellAnchor>
  <xdr:twoCellAnchor>
    <xdr:from>
      <xdr:col>0</xdr:col>
      <xdr:colOff>73819</xdr:colOff>
      <xdr:row>0</xdr:row>
      <xdr:rowOff>71438</xdr:rowOff>
    </xdr:from>
    <xdr:to>
      <xdr:col>3</xdr:col>
      <xdr:colOff>466725</xdr:colOff>
      <xdr:row>1</xdr:row>
      <xdr:rowOff>214313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8BE49D-69C9-4910-A97D-38071E84A008}"/>
            </a:ext>
          </a:extLst>
        </xdr:cNvPr>
        <xdr:cNvSpPr/>
      </xdr:nvSpPr>
      <xdr:spPr>
        <a:xfrm>
          <a:off x="73819" y="71438"/>
          <a:ext cx="1357312" cy="333375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71438</xdr:colOff>
      <xdr:row>1</xdr:row>
      <xdr:rowOff>283369</xdr:rowOff>
    </xdr:from>
    <xdr:to>
      <xdr:col>3</xdr:col>
      <xdr:colOff>466725</xdr:colOff>
      <xdr:row>3</xdr:row>
      <xdr:rowOff>9525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9D94D1D-D956-40EE-AB6F-96ABA6966506}"/>
            </a:ext>
          </a:extLst>
        </xdr:cNvPr>
        <xdr:cNvSpPr/>
      </xdr:nvSpPr>
      <xdr:spPr>
        <a:xfrm>
          <a:off x="71438" y="473869"/>
          <a:ext cx="1359693" cy="33337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97631</xdr:colOff>
      <xdr:row>0</xdr:row>
      <xdr:rowOff>61913</xdr:rowOff>
    </xdr:from>
    <xdr:to>
      <xdr:col>3</xdr:col>
      <xdr:colOff>514349</xdr:colOff>
      <xdr:row>1</xdr:row>
      <xdr:rowOff>119063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DEC3F-A314-4FE2-A6E9-9A5467865D71}"/>
            </a:ext>
          </a:extLst>
        </xdr:cNvPr>
        <xdr:cNvSpPr/>
      </xdr:nvSpPr>
      <xdr:spPr>
        <a:xfrm>
          <a:off x="97631" y="61913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3</xdr:col>
      <xdr:colOff>502443</xdr:colOff>
      <xdr:row>3</xdr:row>
      <xdr:rowOff>80962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95CF9DD-F947-451E-B027-F187DD9529A1}"/>
            </a:ext>
          </a:extLst>
        </xdr:cNvPr>
        <xdr:cNvSpPr/>
      </xdr:nvSpPr>
      <xdr:spPr>
        <a:xfrm>
          <a:off x="83344" y="738187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3</xdr:col>
      <xdr:colOff>500062</xdr:colOff>
      <xdr:row>2</xdr:row>
      <xdr:rowOff>102393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8097537-1907-4FE5-98F6-2525659DE8D5}"/>
            </a:ext>
          </a:extLst>
        </xdr:cNvPr>
        <xdr:cNvSpPr/>
      </xdr:nvSpPr>
      <xdr:spPr>
        <a:xfrm>
          <a:off x="80963" y="402431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0</xdr:row>
      <xdr:rowOff>71438</xdr:rowOff>
    </xdr:from>
    <xdr:to>
      <xdr:col>2</xdr:col>
      <xdr:colOff>516729</xdr:colOff>
      <xdr:row>1</xdr:row>
      <xdr:rowOff>128588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0368B1-9E31-4AD3-ABBA-EF6A2BF57F40}"/>
            </a:ext>
          </a:extLst>
        </xdr:cNvPr>
        <xdr:cNvSpPr/>
      </xdr:nvSpPr>
      <xdr:spPr>
        <a:xfrm>
          <a:off x="100011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85724</xdr:colOff>
      <xdr:row>2</xdr:row>
      <xdr:rowOff>200024</xdr:rowOff>
    </xdr:from>
    <xdr:to>
      <xdr:col>2</xdr:col>
      <xdr:colOff>504823</xdr:colOff>
      <xdr:row>3</xdr:row>
      <xdr:rowOff>90487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A9CA2EC-7E3F-45C6-A149-22F4C11474AB}"/>
            </a:ext>
          </a:extLst>
        </xdr:cNvPr>
        <xdr:cNvSpPr/>
      </xdr:nvSpPr>
      <xdr:spPr>
        <a:xfrm>
          <a:off x="85724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83343</xdr:colOff>
      <xdr:row>1</xdr:row>
      <xdr:rowOff>221456</xdr:rowOff>
    </xdr:from>
    <xdr:to>
      <xdr:col>2</xdr:col>
      <xdr:colOff>502442</xdr:colOff>
      <xdr:row>2</xdr:row>
      <xdr:rowOff>111918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1F5B672-78C4-4ED4-950E-8B968378BBA2}"/>
            </a:ext>
          </a:extLst>
        </xdr:cNvPr>
        <xdr:cNvSpPr/>
      </xdr:nvSpPr>
      <xdr:spPr>
        <a:xfrm>
          <a:off x="83343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66F016-4463-4065-899F-4396A9628C38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F27E6D-C1DF-45DA-AE4D-B20875EFAE43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7633BB8-150B-4F95-A0BE-AFF05D644BD7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111918</xdr:colOff>
      <xdr:row>0</xdr:row>
      <xdr:rowOff>71438</xdr:rowOff>
    </xdr:from>
    <xdr:to>
      <xdr:col>2</xdr:col>
      <xdr:colOff>528636</xdr:colOff>
      <xdr:row>1</xdr:row>
      <xdr:rowOff>128588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034A4E-9B47-4F0A-9D53-C63BE7A98FB1}"/>
            </a:ext>
          </a:extLst>
        </xdr:cNvPr>
        <xdr:cNvSpPr/>
      </xdr:nvSpPr>
      <xdr:spPr>
        <a:xfrm>
          <a:off x="111918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2</xdr:row>
      <xdr:rowOff>200024</xdr:rowOff>
    </xdr:from>
    <xdr:to>
      <xdr:col>2</xdr:col>
      <xdr:colOff>516730</xdr:colOff>
      <xdr:row>3</xdr:row>
      <xdr:rowOff>90487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3E7E767-A16A-4771-B449-F16D517DAADB}"/>
            </a:ext>
          </a:extLst>
        </xdr:cNvPr>
        <xdr:cNvSpPr/>
      </xdr:nvSpPr>
      <xdr:spPr>
        <a:xfrm>
          <a:off x="97631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95250</xdr:colOff>
      <xdr:row>1</xdr:row>
      <xdr:rowOff>221456</xdr:rowOff>
    </xdr:from>
    <xdr:to>
      <xdr:col>2</xdr:col>
      <xdr:colOff>514349</xdr:colOff>
      <xdr:row>2</xdr:row>
      <xdr:rowOff>111918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4416527-717E-4B65-BC01-629D94933DF4}"/>
            </a:ext>
          </a:extLst>
        </xdr:cNvPr>
        <xdr:cNvSpPr/>
      </xdr:nvSpPr>
      <xdr:spPr>
        <a:xfrm>
          <a:off x="95250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99061E-172F-4905-9D4B-D77C99999AE3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BDEF052-2099-4901-895B-A55EFE562E14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A5F690C-B3FA-4A12-8214-6066F874F2EA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0</xdr:row>
      <xdr:rowOff>71438</xdr:rowOff>
    </xdr:from>
    <xdr:to>
      <xdr:col>2</xdr:col>
      <xdr:colOff>516729</xdr:colOff>
      <xdr:row>1</xdr:row>
      <xdr:rowOff>128588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6BCD66-1384-4FA5-AD49-3706A2C5F291}"/>
            </a:ext>
          </a:extLst>
        </xdr:cNvPr>
        <xdr:cNvSpPr/>
      </xdr:nvSpPr>
      <xdr:spPr>
        <a:xfrm>
          <a:off x="100011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85724</xdr:colOff>
      <xdr:row>2</xdr:row>
      <xdr:rowOff>200024</xdr:rowOff>
    </xdr:from>
    <xdr:to>
      <xdr:col>2</xdr:col>
      <xdr:colOff>504823</xdr:colOff>
      <xdr:row>3</xdr:row>
      <xdr:rowOff>90487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1A8D7B6-8C19-401A-BE6F-0C708D39E3C7}"/>
            </a:ext>
          </a:extLst>
        </xdr:cNvPr>
        <xdr:cNvSpPr/>
      </xdr:nvSpPr>
      <xdr:spPr>
        <a:xfrm>
          <a:off x="85724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83343</xdr:colOff>
      <xdr:row>1</xdr:row>
      <xdr:rowOff>221456</xdr:rowOff>
    </xdr:from>
    <xdr:to>
      <xdr:col>2</xdr:col>
      <xdr:colOff>502442</xdr:colOff>
      <xdr:row>2</xdr:row>
      <xdr:rowOff>111918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B49E26C-3CAD-443B-A35E-AAE9FE46FCBC}"/>
            </a:ext>
          </a:extLst>
        </xdr:cNvPr>
        <xdr:cNvSpPr/>
      </xdr:nvSpPr>
      <xdr:spPr>
        <a:xfrm>
          <a:off x="83343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2279D5-B2B2-44BD-B4C3-3BC8AF7EB065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D8317D-FEDA-4877-B5B7-5159EB0B8EEF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D1C112-1697-4352-BA5C-AFED6D7E8D24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88106</xdr:colOff>
      <xdr:row>0</xdr:row>
      <xdr:rowOff>71437</xdr:rowOff>
    </xdr:from>
    <xdr:to>
      <xdr:col>2</xdr:col>
      <xdr:colOff>504824</xdr:colOff>
      <xdr:row>1</xdr:row>
      <xdr:rowOff>128587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4406A9-6A4E-49CF-B71F-12DDD2E2437C}"/>
            </a:ext>
          </a:extLst>
        </xdr:cNvPr>
        <xdr:cNvSpPr/>
      </xdr:nvSpPr>
      <xdr:spPr>
        <a:xfrm>
          <a:off x="88106" y="71437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73819</xdr:colOff>
      <xdr:row>2</xdr:row>
      <xdr:rowOff>200023</xdr:rowOff>
    </xdr:from>
    <xdr:to>
      <xdr:col>2</xdr:col>
      <xdr:colOff>492918</xdr:colOff>
      <xdr:row>3</xdr:row>
      <xdr:rowOff>90486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F9C16D-5C1A-402A-ABC1-4EF3BE350192}"/>
            </a:ext>
          </a:extLst>
        </xdr:cNvPr>
        <xdr:cNvSpPr/>
      </xdr:nvSpPr>
      <xdr:spPr>
        <a:xfrm>
          <a:off x="73819" y="747711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71438</xdr:colOff>
      <xdr:row>1</xdr:row>
      <xdr:rowOff>221455</xdr:rowOff>
    </xdr:from>
    <xdr:to>
      <xdr:col>2</xdr:col>
      <xdr:colOff>490537</xdr:colOff>
      <xdr:row>2</xdr:row>
      <xdr:rowOff>111917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70EA47D-CA09-4028-BDB4-A28D62718D5F}"/>
            </a:ext>
          </a:extLst>
        </xdr:cNvPr>
        <xdr:cNvSpPr/>
      </xdr:nvSpPr>
      <xdr:spPr>
        <a:xfrm>
          <a:off x="71438" y="411955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39F7AE-51DC-499E-A5C5-E5CC96A9AE1E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590B2AD-E641-44E4-9BE5-B2A55C632756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7DB482-BBD4-4CF7-B1E0-7C8C670CFFD8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59532</xdr:rowOff>
    </xdr:from>
    <xdr:to>
      <xdr:col>2</xdr:col>
      <xdr:colOff>504823</xdr:colOff>
      <xdr:row>1</xdr:row>
      <xdr:rowOff>116682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F146DC-80EA-40EF-8C07-C6D5C508A370}"/>
            </a:ext>
          </a:extLst>
        </xdr:cNvPr>
        <xdr:cNvSpPr/>
      </xdr:nvSpPr>
      <xdr:spPr>
        <a:xfrm>
          <a:off x="88105" y="59532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188118</xdr:rowOff>
    </xdr:from>
    <xdr:to>
      <xdr:col>2</xdr:col>
      <xdr:colOff>492917</xdr:colOff>
      <xdr:row>3</xdr:row>
      <xdr:rowOff>78581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CFCB7C7-8508-4A22-A263-B586B16D08DB}"/>
            </a:ext>
          </a:extLst>
        </xdr:cNvPr>
        <xdr:cNvSpPr/>
      </xdr:nvSpPr>
      <xdr:spPr>
        <a:xfrm>
          <a:off x="73818" y="735806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209550</xdr:rowOff>
    </xdr:from>
    <xdr:to>
      <xdr:col>2</xdr:col>
      <xdr:colOff>490536</xdr:colOff>
      <xdr:row>2</xdr:row>
      <xdr:rowOff>100012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A788CAD-3746-4295-902C-CD02972E2F93}"/>
            </a:ext>
          </a:extLst>
        </xdr:cNvPr>
        <xdr:cNvSpPr/>
      </xdr:nvSpPr>
      <xdr:spPr>
        <a:xfrm>
          <a:off x="71437" y="400050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E1AE61-7663-4C3C-8F88-65DF6C2D2C8D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F12058-41B6-4FDE-8172-E074E50DB8A7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6EB810-1B56-44EC-B812-F5593C22A647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59531</xdr:rowOff>
    </xdr:from>
    <xdr:to>
      <xdr:col>2</xdr:col>
      <xdr:colOff>504823</xdr:colOff>
      <xdr:row>1</xdr:row>
      <xdr:rowOff>116681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550DF1-78F4-42E5-8D7C-7A705B1109BD}"/>
            </a:ext>
          </a:extLst>
        </xdr:cNvPr>
        <xdr:cNvSpPr/>
      </xdr:nvSpPr>
      <xdr:spPr>
        <a:xfrm>
          <a:off x="88105" y="59531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188117</xdr:rowOff>
    </xdr:from>
    <xdr:to>
      <xdr:col>2</xdr:col>
      <xdr:colOff>492917</xdr:colOff>
      <xdr:row>3</xdr:row>
      <xdr:rowOff>78580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8BE11A-1EF6-4B27-A6FC-ED83004BE8BD}"/>
            </a:ext>
          </a:extLst>
        </xdr:cNvPr>
        <xdr:cNvSpPr/>
      </xdr:nvSpPr>
      <xdr:spPr>
        <a:xfrm>
          <a:off x="73818" y="735805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209549</xdr:rowOff>
    </xdr:from>
    <xdr:to>
      <xdr:col>2</xdr:col>
      <xdr:colOff>490536</xdr:colOff>
      <xdr:row>2</xdr:row>
      <xdr:rowOff>100011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5BDAA2-FD23-4DC9-84FB-80ADC54EEA08}"/>
            </a:ext>
          </a:extLst>
        </xdr:cNvPr>
        <xdr:cNvSpPr/>
      </xdr:nvSpPr>
      <xdr:spPr>
        <a:xfrm>
          <a:off x="71437" y="400049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B012F7-D704-4D86-98AC-B0B6D0336A50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77162E0-B0FA-4ED5-B604-B48FA0522CD0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7845EC7-9A5A-4949-801D-AFE94C5106CA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83344</xdr:rowOff>
    </xdr:from>
    <xdr:to>
      <xdr:col>2</xdr:col>
      <xdr:colOff>504823</xdr:colOff>
      <xdr:row>1</xdr:row>
      <xdr:rowOff>140494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D03A25-DB22-4538-A777-C5A7C75891A8}"/>
            </a:ext>
          </a:extLst>
        </xdr:cNvPr>
        <xdr:cNvSpPr/>
      </xdr:nvSpPr>
      <xdr:spPr>
        <a:xfrm>
          <a:off x="88105" y="83344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211930</xdr:rowOff>
    </xdr:from>
    <xdr:to>
      <xdr:col>2</xdr:col>
      <xdr:colOff>492917</xdr:colOff>
      <xdr:row>3</xdr:row>
      <xdr:rowOff>102393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9737940-6DD2-413F-AC15-B3E92FA93FC0}"/>
            </a:ext>
          </a:extLst>
        </xdr:cNvPr>
        <xdr:cNvSpPr/>
      </xdr:nvSpPr>
      <xdr:spPr>
        <a:xfrm>
          <a:off x="73818" y="759618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233362</xdr:rowOff>
    </xdr:from>
    <xdr:to>
      <xdr:col>2</xdr:col>
      <xdr:colOff>490536</xdr:colOff>
      <xdr:row>2</xdr:row>
      <xdr:rowOff>123824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06DF37-EFCD-4603-BC44-0489F0968E97}"/>
            </a:ext>
          </a:extLst>
        </xdr:cNvPr>
        <xdr:cNvSpPr/>
      </xdr:nvSpPr>
      <xdr:spPr>
        <a:xfrm>
          <a:off x="71437" y="423862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D57F33-D3AB-4621-8E37-850B0C112769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320984D-3A66-435A-8843-31DCA710AD73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02F7DB-8777-48BC-AB5C-C807213C5251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CD23FB-3E2A-429B-B8AD-034ADF81AD25}" name="Tableau1" displayName="Tableau1" ref="B1:B9" totalsRowShown="0">
  <autoFilter ref="B1:B9" xr:uid="{29CD23FB-3E2A-429B-B8AD-034ADF81AD25}"/>
  <tableColumns count="1">
    <tableColumn id="1" xr3:uid="{8F261B2A-C183-4ED7-B1A3-E2FC3412424A}" name="NOM ONGLET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95E894-D6EF-4CE1-BFA0-85B6DD27C0C9}" name="Tableau2" displayName="Tableau2" ref="A1:A9" totalsRowShown="0" dataDxfId="1">
  <autoFilter ref="A1:A9" xr:uid="{E295E894-D6EF-4CE1-BFA0-85B6DD27C0C9}"/>
  <tableColumns count="1">
    <tableColumn id="1" xr3:uid="{96DA9142-4770-4F3C-895A-DF364D7FA27B}" name="FILIALE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4911B1-6A25-4B63-963C-A50C79099C8F}" name="Tableau3" displayName="Tableau3" ref="C1:C23" totalsRowShown="0">
  <autoFilter ref="C1:C23" xr:uid="{154911B1-6A25-4B63-963C-A50C79099C8F}"/>
  <tableColumns count="1">
    <tableColumn id="1" xr3:uid="{0F403D71-531A-431C-AA12-0B3D9C197FED}" name="AGENC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5AF98-B008-44BF-9933-7BF5C8B55856}">
  <sheetPr codeName="Feuil3">
    <tabColor theme="3" tint="0.39997558519241921"/>
  </sheetPr>
  <dimension ref="A2:Q51"/>
  <sheetViews>
    <sheetView showGridLines="0" tabSelected="1" zoomScale="80" zoomScaleNormal="80" zoomScaleSheetLayoutView="80" workbookViewId="0">
      <selection activeCell="E5" sqref="E5"/>
    </sheetView>
  </sheetViews>
  <sheetFormatPr baseColWidth="10" defaultRowHeight="15" x14ac:dyDescent="0.25"/>
  <cols>
    <col min="1" max="1" width="2.7109375" customWidth="1"/>
    <col min="2" max="2" width="14.5703125" customWidth="1"/>
    <col min="3" max="3" width="11.85546875" customWidth="1"/>
    <col min="4" max="4" width="17.7109375" customWidth="1"/>
    <col min="5" max="5" width="45.7109375" customWidth="1"/>
    <col min="6" max="6" width="52.7109375" customWidth="1"/>
    <col min="7" max="7" width="17.7109375" customWidth="1"/>
    <col min="8" max="8" width="15.7109375" customWidth="1"/>
    <col min="9" max="9" width="35.7109375" customWidth="1"/>
    <col min="10" max="13" width="6.7109375" customWidth="1"/>
    <col min="14" max="14" width="12.7109375" customWidth="1"/>
    <col min="15" max="15" width="13.28515625" customWidth="1"/>
    <col min="16" max="16" width="10.7109375" customWidth="1"/>
    <col min="17" max="17" width="51.85546875" customWidth="1"/>
    <col min="18" max="18" width="4.85546875" customWidth="1"/>
  </cols>
  <sheetData>
    <row r="2" spans="1:17" ht="31.5" x14ac:dyDescent="0.25">
      <c r="B2" s="52"/>
      <c r="C2" s="52"/>
      <c r="D2" s="52"/>
      <c r="E2" s="115" t="s">
        <v>32</v>
      </c>
      <c r="F2" s="115"/>
      <c r="G2" s="115"/>
      <c r="H2" s="115"/>
      <c r="I2" s="115"/>
      <c r="J2" s="115"/>
      <c r="K2" s="115"/>
      <c r="L2" s="115"/>
      <c r="M2" s="115"/>
      <c r="N2" s="52"/>
    </row>
    <row r="3" spans="1:17" ht="15.75" thickBot="1" x14ac:dyDescent="0.3">
      <c r="A3" s="3"/>
      <c r="B3" s="3"/>
      <c r="C3" s="3"/>
      <c r="D3" s="3"/>
      <c r="E3" s="3"/>
      <c r="F3" s="3"/>
      <c r="G3" s="4"/>
      <c r="H3" s="4"/>
      <c r="I3" s="3"/>
      <c r="J3" s="5"/>
      <c r="K3" s="5"/>
      <c r="L3" s="6"/>
      <c r="M3" s="6"/>
      <c r="N3" s="3"/>
    </row>
    <row r="4" spans="1:17" ht="18.75" x14ac:dyDescent="0.25">
      <c r="A4" s="3"/>
      <c r="B4" s="119" t="s">
        <v>27</v>
      </c>
      <c r="C4" s="119"/>
      <c r="D4" s="119"/>
      <c r="E4" s="7" t="s">
        <v>18</v>
      </c>
      <c r="F4" s="36" t="s">
        <v>19</v>
      </c>
      <c r="G4" s="37" t="s">
        <v>20</v>
      </c>
      <c r="H4" s="37" t="s">
        <v>28</v>
      </c>
      <c r="I4" s="38" t="s">
        <v>21</v>
      </c>
      <c r="J4" s="120" t="s">
        <v>22</v>
      </c>
      <c r="K4" s="121"/>
      <c r="L4" s="121"/>
      <c r="M4" s="122"/>
      <c r="N4" s="3"/>
    </row>
    <row r="5" spans="1:17" ht="33" customHeight="1" thickBot="1" x14ac:dyDescent="0.3">
      <c r="A5" s="3"/>
      <c r="B5" s="119"/>
      <c r="C5" s="119"/>
      <c r="D5" s="119"/>
      <c r="E5" s="2"/>
      <c r="F5" s="39">
        <f>IF(E5&lt;&gt;"",VLOOKUP(E5,E8:P102,2),0)</f>
        <v>0</v>
      </c>
      <c r="G5" s="40">
        <f>IF(E5&lt;&gt;"",VLOOKUP(E5,E8:P102,3),0)</f>
        <v>0</v>
      </c>
      <c r="H5" s="40">
        <f>IF(E5&lt;&gt;"",VLOOKUP(E5,E8:P102,4),0)</f>
        <v>0</v>
      </c>
      <c r="I5" s="41">
        <f>IF(E5&lt;&gt;"",VLOOKUP(E5,E8:P102,5),0)</f>
        <v>0</v>
      </c>
      <c r="J5" s="41">
        <f>IF(E5&lt;&gt;"",VLOOKUP(E5,E8:P102,6),0)</f>
        <v>0</v>
      </c>
      <c r="K5" s="41">
        <f>IF(E5&lt;&gt;"",VLOOKUP(E5,E8:P102,7),0)</f>
        <v>0</v>
      </c>
      <c r="L5" s="42">
        <f>IF(E5&lt;&gt;"",VLOOKUP(E5,E8:P102,8),0)</f>
        <v>0</v>
      </c>
      <c r="M5" s="42">
        <f>IF(E5&lt;&gt;"",VLOOKUP(E5,E8:P102,9),0)</f>
        <v>0</v>
      </c>
      <c r="N5" s="3"/>
    </row>
    <row r="6" spans="1:17" ht="26.25" x14ac:dyDescent="0.25">
      <c r="A6" s="3"/>
      <c r="B6" s="10"/>
      <c r="C6" s="10"/>
      <c r="D6" s="10"/>
      <c r="E6" s="3"/>
      <c r="F6" s="3"/>
      <c r="G6" s="4"/>
      <c r="H6" s="4"/>
      <c r="I6" s="3"/>
      <c r="J6" s="5"/>
      <c r="K6" s="5"/>
      <c r="L6" s="6"/>
      <c r="M6" s="6"/>
      <c r="N6" s="3"/>
    </row>
    <row r="7" spans="1:17" ht="51" customHeight="1" x14ac:dyDescent="0.25">
      <c r="A7" s="3"/>
      <c r="B7" s="89" t="s">
        <v>168</v>
      </c>
      <c r="C7" s="89" t="s">
        <v>16</v>
      </c>
      <c r="D7" s="9" t="s">
        <v>17</v>
      </c>
      <c r="E7" s="9" t="s">
        <v>18</v>
      </c>
      <c r="F7" s="9" t="s">
        <v>19</v>
      </c>
      <c r="G7" s="8" t="s">
        <v>20</v>
      </c>
      <c r="H7" s="8" t="s">
        <v>28</v>
      </c>
      <c r="I7" s="9" t="s">
        <v>21</v>
      </c>
      <c r="J7" s="116" t="s">
        <v>22</v>
      </c>
      <c r="K7" s="117"/>
      <c r="L7" s="117"/>
      <c r="M7" s="118"/>
      <c r="N7" s="49" t="s">
        <v>164</v>
      </c>
      <c r="O7" s="50" t="s">
        <v>165</v>
      </c>
      <c r="P7" s="51" t="s">
        <v>163</v>
      </c>
      <c r="Q7" s="90" t="s">
        <v>42</v>
      </c>
    </row>
    <row r="8" spans="1:17" ht="21" x14ac:dyDescent="0.25">
      <c r="A8" s="3"/>
      <c r="B8" s="112" t="s">
        <v>23</v>
      </c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4"/>
    </row>
    <row r="9" spans="1:17" x14ac:dyDescent="0.25">
      <c r="A9" s="3"/>
      <c r="B9" s="91" t="str">
        <f>IF(C9&lt;&gt;"","SOUTENANCE","")</f>
        <v>SOUTENANCE</v>
      </c>
      <c r="C9" s="91" t="s">
        <v>15</v>
      </c>
      <c r="D9" s="14" t="s">
        <v>33</v>
      </c>
      <c r="E9" s="14" t="s">
        <v>171</v>
      </c>
      <c r="F9" s="15" t="s">
        <v>197</v>
      </c>
      <c r="G9" s="16">
        <v>45583</v>
      </c>
      <c r="H9" s="16" t="s">
        <v>36</v>
      </c>
      <c r="I9" s="14" t="s">
        <v>37</v>
      </c>
      <c r="J9" s="14" t="s">
        <v>38</v>
      </c>
      <c r="K9" s="14" t="s">
        <v>39</v>
      </c>
      <c r="L9" s="17"/>
      <c r="M9" s="17"/>
      <c r="N9" s="17" t="s">
        <v>0</v>
      </c>
      <c r="O9" s="17" t="s">
        <v>0</v>
      </c>
      <c r="P9" s="17" t="s">
        <v>0</v>
      </c>
      <c r="Q9" s="92"/>
    </row>
    <row r="10" spans="1:17" x14ac:dyDescent="0.25">
      <c r="A10" s="3"/>
      <c r="B10" s="91" t="str">
        <f t="shared" ref="B10:B18" si="0">IF(C10&lt;&gt;"","SOUTENANCE","")</f>
        <v>SOUTENANCE</v>
      </c>
      <c r="C10" s="102" t="s">
        <v>14</v>
      </c>
      <c r="D10" s="20" t="s">
        <v>43</v>
      </c>
      <c r="E10" s="14" t="s">
        <v>172</v>
      </c>
      <c r="F10" s="15" t="s">
        <v>198</v>
      </c>
      <c r="G10" s="16">
        <v>45591</v>
      </c>
      <c r="H10" s="16" t="s">
        <v>134</v>
      </c>
      <c r="I10" s="14" t="s">
        <v>46</v>
      </c>
      <c r="J10" s="14" t="s">
        <v>40</v>
      </c>
      <c r="K10" s="14"/>
      <c r="L10" s="17"/>
      <c r="M10" s="17"/>
      <c r="N10" s="46" t="s">
        <v>0</v>
      </c>
      <c r="O10" s="46" t="s">
        <v>0</v>
      </c>
      <c r="P10" s="46" t="s">
        <v>0</v>
      </c>
      <c r="Q10" s="93"/>
    </row>
    <row r="11" spans="1:17" x14ac:dyDescent="0.25">
      <c r="A11" s="3"/>
      <c r="B11" s="91" t="str">
        <f t="shared" si="0"/>
        <v>SOUTENANCE</v>
      </c>
      <c r="C11" s="91" t="s">
        <v>13</v>
      </c>
      <c r="D11" s="14" t="s">
        <v>65</v>
      </c>
      <c r="E11" s="14" t="s">
        <v>173</v>
      </c>
      <c r="F11" s="15" t="s">
        <v>199</v>
      </c>
      <c r="G11" s="16">
        <v>45221</v>
      </c>
      <c r="H11" s="16" t="s">
        <v>133</v>
      </c>
      <c r="I11" s="14" t="s">
        <v>50</v>
      </c>
      <c r="J11" s="20" t="s">
        <v>41</v>
      </c>
      <c r="K11" s="20" t="s">
        <v>47</v>
      </c>
      <c r="L11" s="22"/>
      <c r="M11" s="22"/>
      <c r="N11" s="22" t="s">
        <v>0</v>
      </c>
      <c r="O11" s="22" t="s">
        <v>0</v>
      </c>
      <c r="P11" s="22" t="s">
        <v>0</v>
      </c>
      <c r="Q11" s="93"/>
    </row>
    <row r="12" spans="1:17" x14ac:dyDescent="0.25">
      <c r="A12" s="3"/>
      <c r="B12" s="91" t="str">
        <f t="shared" si="0"/>
        <v>SOUTENANCE</v>
      </c>
      <c r="C12" s="91" t="s">
        <v>11</v>
      </c>
      <c r="D12" s="14" t="s">
        <v>66</v>
      </c>
      <c r="E12" s="14" t="s">
        <v>174</v>
      </c>
      <c r="F12" s="15" t="s">
        <v>200</v>
      </c>
      <c r="G12" s="16">
        <v>45593</v>
      </c>
      <c r="H12" s="16" t="s">
        <v>135</v>
      </c>
      <c r="I12" s="14" t="s">
        <v>53</v>
      </c>
      <c r="J12" s="20" t="s">
        <v>38</v>
      </c>
      <c r="K12" s="20" t="s">
        <v>39</v>
      </c>
      <c r="L12" s="22"/>
      <c r="M12" s="22"/>
      <c r="N12" s="22" t="s">
        <v>0</v>
      </c>
      <c r="O12" s="22" t="s">
        <v>1</v>
      </c>
      <c r="P12" s="22" t="s">
        <v>1</v>
      </c>
      <c r="Q12" s="93"/>
    </row>
    <row r="13" spans="1:17" x14ac:dyDescent="0.25">
      <c r="A13" s="3"/>
      <c r="B13" s="91" t="str">
        <f t="shared" si="0"/>
        <v>SOUTENANCE</v>
      </c>
      <c r="C13" s="91" t="s">
        <v>9</v>
      </c>
      <c r="D13" s="14" t="s">
        <v>67</v>
      </c>
      <c r="E13" s="14" t="s">
        <v>175</v>
      </c>
      <c r="F13" s="15" t="s">
        <v>201</v>
      </c>
      <c r="G13" s="16">
        <v>45594</v>
      </c>
      <c r="H13" s="16" t="s">
        <v>36</v>
      </c>
      <c r="I13" s="14" t="s">
        <v>56</v>
      </c>
      <c r="J13" s="20" t="s">
        <v>40</v>
      </c>
      <c r="K13" s="20" t="s">
        <v>41</v>
      </c>
      <c r="L13" s="22" t="s">
        <v>47</v>
      </c>
      <c r="M13" s="22"/>
      <c r="N13" s="22" t="s">
        <v>0</v>
      </c>
      <c r="O13" s="22" t="s">
        <v>1</v>
      </c>
      <c r="P13" s="22" t="s">
        <v>1</v>
      </c>
      <c r="Q13" s="93"/>
    </row>
    <row r="14" spans="1:17" x14ac:dyDescent="0.25">
      <c r="A14" s="3"/>
      <c r="B14" s="91" t="str">
        <f t="shared" si="0"/>
        <v>SOUTENANCE</v>
      </c>
      <c r="C14" s="102" t="s">
        <v>7</v>
      </c>
      <c r="D14" s="20" t="s">
        <v>68</v>
      </c>
      <c r="E14" s="14" t="s">
        <v>176</v>
      </c>
      <c r="F14" s="15" t="s">
        <v>202</v>
      </c>
      <c r="G14" s="16">
        <v>45595</v>
      </c>
      <c r="H14" s="16" t="s">
        <v>133</v>
      </c>
      <c r="I14" s="14" t="s">
        <v>59</v>
      </c>
      <c r="J14" s="20" t="s">
        <v>38</v>
      </c>
      <c r="K14" s="20" t="s">
        <v>39</v>
      </c>
      <c r="L14" s="22" t="s">
        <v>40</v>
      </c>
      <c r="M14" s="22"/>
      <c r="N14" s="22" t="s">
        <v>0</v>
      </c>
      <c r="O14" s="22" t="s">
        <v>1</v>
      </c>
      <c r="P14" s="22" t="s">
        <v>1</v>
      </c>
      <c r="Q14" s="93"/>
    </row>
    <row r="15" spans="1:17" x14ac:dyDescent="0.25">
      <c r="A15" s="3"/>
      <c r="B15" s="91" t="str">
        <f t="shared" si="0"/>
        <v>SOUTENANCE</v>
      </c>
      <c r="C15" s="91" t="s">
        <v>5</v>
      </c>
      <c r="D15" s="14" t="s">
        <v>69</v>
      </c>
      <c r="E15" s="14" t="s">
        <v>177</v>
      </c>
      <c r="F15" s="15" t="s">
        <v>203</v>
      </c>
      <c r="G15" s="16">
        <v>45596</v>
      </c>
      <c r="H15" s="16" t="s">
        <v>135</v>
      </c>
      <c r="I15" s="14" t="s">
        <v>62</v>
      </c>
      <c r="J15" s="20" t="s">
        <v>41</v>
      </c>
      <c r="K15" s="20"/>
      <c r="L15" s="22"/>
      <c r="M15" s="22"/>
      <c r="N15" s="22" t="s">
        <v>1</v>
      </c>
      <c r="O15" s="22" t="s">
        <v>1</v>
      </c>
      <c r="P15" s="22" t="s">
        <v>1</v>
      </c>
      <c r="Q15" s="93"/>
    </row>
    <row r="16" spans="1:17" x14ac:dyDescent="0.25">
      <c r="A16" s="3"/>
      <c r="B16" s="91" t="str">
        <f t="shared" si="0"/>
        <v>SOUTENANCE</v>
      </c>
      <c r="C16" s="102" t="s">
        <v>3</v>
      </c>
      <c r="D16" s="20" t="s">
        <v>70</v>
      </c>
      <c r="E16" s="14" t="s">
        <v>178</v>
      </c>
      <c r="F16" s="15" t="s">
        <v>204</v>
      </c>
      <c r="G16" s="16"/>
      <c r="H16" s="16"/>
      <c r="I16" s="14"/>
      <c r="J16" s="20"/>
      <c r="K16" s="20"/>
      <c r="L16" s="22"/>
      <c r="M16" s="22"/>
      <c r="N16" s="22" t="s">
        <v>1</v>
      </c>
      <c r="O16" s="22" t="s">
        <v>1</v>
      </c>
      <c r="P16" s="22" t="s">
        <v>1</v>
      </c>
      <c r="Q16" s="93"/>
    </row>
    <row r="17" spans="1:17" x14ac:dyDescent="0.25">
      <c r="A17" s="3"/>
      <c r="B17" s="91" t="str">
        <f t="shared" si="0"/>
        <v/>
      </c>
      <c r="C17" s="102"/>
      <c r="D17" s="20"/>
      <c r="E17" s="20"/>
      <c r="F17" s="20"/>
      <c r="G17" s="21"/>
      <c r="H17" s="21"/>
      <c r="I17" s="20"/>
      <c r="J17" s="20"/>
      <c r="K17" s="20"/>
      <c r="L17" s="22"/>
      <c r="M17" s="22"/>
      <c r="N17" s="22"/>
      <c r="O17" s="22"/>
      <c r="P17" s="22"/>
      <c r="Q17" s="93"/>
    </row>
    <row r="18" spans="1:17" x14ac:dyDescent="0.25">
      <c r="A18" s="3"/>
      <c r="B18" s="91" t="str">
        <f t="shared" si="0"/>
        <v/>
      </c>
      <c r="C18" s="102"/>
      <c r="D18" s="20"/>
      <c r="E18" s="20"/>
      <c r="F18" s="20"/>
      <c r="G18" s="21"/>
      <c r="H18" s="21"/>
      <c r="I18" s="20"/>
      <c r="J18" s="20"/>
      <c r="K18" s="20"/>
      <c r="L18" s="22"/>
      <c r="M18" s="22"/>
      <c r="N18" s="22"/>
      <c r="O18" s="22"/>
      <c r="P18" s="22"/>
      <c r="Q18" s="93"/>
    </row>
    <row r="19" spans="1:17" ht="21" x14ac:dyDescent="0.25">
      <c r="A19" s="3"/>
      <c r="B19" s="106" t="s">
        <v>24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8"/>
    </row>
    <row r="20" spans="1:17" x14ac:dyDescent="0.25">
      <c r="A20" s="3"/>
      <c r="B20" s="91" t="str">
        <f>IF(C20&lt;&gt;"","SOUTENANCE","")</f>
        <v>SOUTENANCE</v>
      </c>
      <c r="C20" s="91" t="s">
        <v>15</v>
      </c>
      <c r="D20" s="14" t="s">
        <v>71</v>
      </c>
      <c r="E20" s="14" t="s">
        <v>179</v>
      </c>
      <c r="F20" s="15" t="s">
        <v>205</v>
      </c>
      <c r="G20" s="16">
        <v>45590</v>
      </c>
      <c r="H20" s="16" t="s">
        <v>36</v>
      </c>
      <c r="I20" s="14" t="s">
        <v>81</v>
      </c>
      <c r="J20" s="14" t="s">
        <v>38</v>
      </c>
      <c r="K20" s="14" t="s">
        <v>39</v>
      </c>
      <c r="L20" s="17"/>
      <c r="M20" s="17"/>
      <c r="N20" s="17" t="s">
        <v>0</v>
      </c>
      <c r="O20" s="17" t="s">
        <v>0</v>
      </c>
      <c r="P20" s="17" t="s">
        <v>0</v>
      </c>
      <c r="Q20" s="92"/>
    </row>
    <row r="21" spans="1:17" x14ac:dyDescent="0.25">
      <c r="A21" s="3"/>
      <c r="B21" s="91" t="str">
        <f t="shared" ref="B21:B30" si="1">IF(C21&lt;&gt;"","SOUTENANCE","")</f>
        <v>SOUTENANCE</v>
      </c>
      <c r="C21" s="102" t="s">
        <v>14</v>
      </c>
      <c r="D21" s="20" t="s">
        <v>72</v>
      </c>
      <c r="E21" s="14" t="s">
        <v>180</v>
      </c>
      <c r="F21" s="15" t="s">
        <v>206</v>
      </c>
      <c r="G21" s="16">
        <v>45566</v>
      </c>
      <c r="H21" s="16" t="s">
        <v>134</v>
      </c>
      <c r="I21" s="14" t="s">
        <v>84</v>
      </c>
      <c r="J21" s="14" t="s">
        <v>40</v>
      </c>
      <c r="K21" s="14"/>
      <c r="L21" s="17"/>
      <c r="M21" s="17"/>
      <c r="N21" s="46" t="s">
        <v>0</v>
      </c>
      <c r="O21" s="46" t="s">
        <v>0</v>
      </c>
      <c r="P21" s="46" t="s">
        <v>0</v>
      </c>
      <c r="Q21" s="93"/>
    </row>
    <row r="22" spans="1:17" x14ac:dyDescent="0.25">
      <c r="A22" s="3"/>
      <c r="B22" s="91" t="str">
        <f t="shared" si="1"/>
        <v>SOUTENANCE</v>
      </c>
      <c r="C22" s="91" t="s">
        <v>13</v>
      </c>
      <c r="D22" s="14" t="s">
        <v>73</v>
      </c>
      <c r="E22" s="14" t="s">
        <v>181</v>
      </c>
      <c r="F22" s="15" t="s">
        <v>207</v>
      </c>
      <c r="G22" s="16">
        <v>45592</v>
      </c>
      <c r="H22" s="16" t="s">
        <v>133</v>
      </c>
      <c r="I22" s="14" t="s">
        <v>87</v>
      </c>
      <c r="J22" s="20" t="s">
        <v>41</v>
      </c>
      <c r="K22" s="20" t="s">
        <v>47</v>
      </c>
      <c r="L22" s="22"/>
      <c r="M22" s="22"/>
      <c r="N22" s="22" t="s">
        <v>0</v>
      </c>
      <c r="O22" s="22" t="s">
        <v>0</v>
      </c>
      <c r="P22" s="22" t="s">
        <v>0</v>
      </c>
      <c r="Q22" s="93"/>
    </row>
    <row r="23" spans="1:17" x14ac:dyDescent="0.25">
      <c r="A23" s="3"/>
      <c r="B23" s="91" t="str">
        <f t="shared" si="1"/>
        <v>SOUTENANCE</v>
      </c>
      <c r="C23" s="91" t="s">
        <v>11</v>
      </c>
      <c r="D23" s="14" t="s">
        <v>74</v>
      </c>
      <c r="E23" s="14" t="s">
        <v>182</v>
      </c>
      <c r="F23" s="15" t="s">
        <v>208</v>
      </c>
      <c r="G23" s="16">
        <v>45593</v>
      </c>
      <c r="H23" s="16" t="s">
        <v>135</v>
      </c>
      <c r="I23" s="14" t="s">
        <v>90</v>
      </c>
      <c r="J23" s="20" t="s">
        <v>38</v>
      </c>
      <c r="K23" s="20" t="s">
        <v>39</v>
      </c>
      <c r="L23" s="22"/>
      <c r="M23" s="22"/>
      <c r="N23" s="22" t="s">
        <v>0</v>
      </c>
      <c r="O23" s="22" t="s">
        <v>1</v>
      </c>
      <c r="P23" s="22" t="s">
        <v>1</v>
      </c>
      <c r="Q23" s="93"/>
    </row>
    <row r="24" spans="1:17" x14ac:dyDescent="0.25">
      <c r="A24" s="3"/>
      <c r="B24" s="91" t="str">
        <f t="shared" si="1"/>
        <v>SOUTENANCE</v>
      </c>
      <c r="C24" s="91" t="s">
        <v>9</v>
      </c>
      <c r="D24" s="14" t="s">
        <v>75</v>
      </c>
      <c r="E24" s="14" t="s">
        <v>183</v>
      </c>
      <c r="F24" s="15" t="s">
        <v>209</v>
      </c>
      <c r="G24" s="16">
        <v>45594</v>
      </c>
      <c r="H24" s="16" t="s">
        <v>36</v>
      </c>
      <c r="I24" s="14" t="s">
        <v>93</v>
      </c>
      <c r="J24" s="20" t="s">
        <v>40</v>
      </c>
      <c r="K24" s="20" t="s">
        <v>41</v>
      </c>
      <c r="L24" s="22" t="s">
        <v>47</v>
      </c>
      <c r="M24" s="22"/>
      <c r="N24" s="22" t="s">
        <v>0</v>
      </c>
      <c r="O24" s="22" t="s">
        <v>1</v>
      </c>
      <c r="P24" s="22" t="s">
        <v>1</v>
      </c>
      <c r="Q24" s="93"/>
    </row>
    <row r="25" spans="1:17" x14ac:dyDescent="0.25">
      <c r="A25" s="3"/>
      <c r="B25" s="91" t="str">
        <f t="shared" si="1"/>
        <v>SOUTENANCE</v>
      </c>
      <c r="C25" s="102" t="s">
        <v>7</v>
      </c>
      <c r="D25" s="20" t="s">
        <v>76</v>
      </c>
      <c r="E25" s="14" t="s">
        <v>184</v>
      </c>
      <c r="F25" s="15" t="s">
        <v>210</v>
      </c>
      <c r="G25" s="16"/>
      <c r="H25" s="16"/>
      <c r="I25" s="14"/>
      <c r="J25" s="20"/>
      <c r="K25" s="20"/>
      <c r="L25" s="22"/>
      <c r="M25" s="22"/>
      <c r="N25" s="22" t="s">
        <v>0</v>
      </c>
      <c r="O25" s="22" t="s">
        <v>1</v>
      </c>
      <c r="P25" s="22" t="s">
        <v>1</v>
      </c>
      <c r="Q25" s="93"/>
    </row>
    <row r="26" spans="1:17" x14ac:dyDescent="0.25">
      <c r="A26" s="3"/>
      <c r="B26" s="91" t="str">
        <f t="shared" si="1"/>
        <v>SOUTENANCE</v>
      </c>
      <c r="C26" s="91" t="s">
        <v>5</v>
      </c>
      <c r="D26" s="14" t="s">
        <v>77</v>
      </c>
      <c r="E26" s="14" t="s">
        <v>185</v>
      </c>
      <c r="F26" s="15" t="s">
        <v>211</v>
      </c>
      <c r="G26" s="16">
        <v>45596</v>
      </c>
      <c r="H26" s="16" t="s">
        <v>135</v>
      </c>
      <c r="I26" s="14" t="s">
        <v>98</v>
      </c>
      <c r="J26" s="20" t="s">
        <v>41</v>
      </c>
      <c r="K26" s="20"/>
      <c r="L26" s="22"/>
      <c r="M26" s="22"/>
      <c r="N26" s="22" t="s">
        <v>1</v>
      </c>
      <c r="O26" s="22" t="s">
        <v>1</v>
      </c>
      <c r="P26" s="22" t="s">
        <v>1</v>
      </c>
      <c r="Q26" s="93"/>
    </row>
    <row r="27" spans="1:17" x14ac:dyDescent="0.25">
      <c r="A27" s="3"/>
      <c r="B27" s="91" t="str">
        <f t="shared" si="1"/>
        <v>SOUTENANCE</v>
      </c>
      <c r="C27" s="102" t="s">
        <v>3</v>
      </c>
      <c r="D27" s="20" t="s">
        <v>78</v>
      </c>
      <c r="E27" s="14" t="s">
        <v>186</v>
      </c>
      <c r="F27" s="15" t="s">
        <v>212</v>
      </c>
      <c r="G27" s="16">
        <v>45597</v>
      </c>
      <c r="H27" s="16" t="s">
        <v>36</v>
      </c>
      <c r="I27" s="14" t="s">
        <v>101</v>
      </c>
      <c r="J27" s="20" t="s">
        <v>47</v>
      </c>
      <c r="K27" s="20" t="s">
        <v>38</v>
      </c>
      <c r="L27" s="22"/>
      <c r="M27" s="22"/>
      <c r="N27" s="22" t="s">
        <v>1</v>
      </c>
      <c r="O27" s="22" t="s">
        <v>1</v>
      </c>
      <c r="P27" s="22" t="s">
        <v>1</v>
      </c>
      <c r="Q27" s="93"/>
    </row>
    <row r="28" spans="1:17" x14ac:dyDescent="0.25">
      <c r="A28" s="3"/>
      <c r="B28" s="91" t="str">
        <f t="shared" si="1"/>
        <v/>
      </c>
      <c r="C28" s="102"/>
      <c r="D28" s="20"/>
      <c r="E28" s="20"/>
      <c r="F28" s="20"/>
      <c r="G28" s="21"/>
      <c r="H28" s="21"/>
      <c r="I28" s="20"/>
      <c r="J28" s="20"/>
      <c r="K28" s="20"/>
      <c r="L28" s="22"/>
      <c r="M28" s="22"/>
      <c r="N28" s="22"/>
      <c r="O28" s="22"/>
      <c r="P28" s="22"/>
      <c r="Q28" s="93"/>
    </row>
    <row r="29" spans="1:17" x14ac:dyDescent="0.25">
      <c r="A29" s="3"/>
      <c r="B29" s="91" t="str">
        <f t="shared" si="1"/>
        <v/>
      </c>
      <c r="C29" s="102"/>
      <c r="D29" s="20"/>
      <c r="E29" s="20"/>
      <c r="F29" s="20"/>
      <c r="G29" s="21"/>
      <c r="H29" s="21"/>
      <c r="I29" s="20"/>
      <c r="J29" s="20"/>
      <c r="K29" s="20"/>
      <c r="L29" s="22"/>
      <c r="M29" s="22"/>
      <c r="N29" s="22"/>
      <c r="O29" s="22"/>
      <c r="P29" s="22"/>
      <c r="Q29" s="93"/>
    </row>
    <row r="30" spans="1:17" x14ac:dyDescent="0.25">
      <c r="A30" s="3"/>
      <c r="B30" s="91" t="str">
        <f t="shared" si="1"/>
        <v/>
      </c>
      <c r="C30" s="103"/>
      <c r="D30" s="25"/>
      <c r="E30" s="25"/>
      <c r="F30" s="25"/>
      <c r="G30" s="26"/>
      <c r="H30" s="26"/>
      <c r="I30" s="25"/>
      <c r="J30" s="27"/>
      <c r="K30" s="27"/>
      <c r="L30" s="28"/>
      <c r="M30" s="28"/>
      <c r="N30" s="28"/>
      <c r="O30" s="28"/>
      <c r="P30" s="28"/>
      <c r="Q30" s="94"/>
    </row>
    <row r="31" spans="1:17" ht="21" x14ac:dyDescent="0.25">
      <c r="A31" s="3"/>
      <c r="B31" s="109" t="s">
        <v>25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1"/>
    </row>
    <row r="32" spans="1:17" x14ac:dyDescent="0.25">
      <c r="A32" s="3"/>
      <c r="B32" s="91" t="str">
        <f>IF(C32&lt;&gt;"","SOUTENANCE","")</f>
        <v>SOUTENANCE</v>
      </c>
      <c r="C32" s="91" t="s">
        <v>15</v>
      </c>
      <c r="D32" s="14" t="s">
        <v>125</v>
      </c>
      <c r="E32" s="14" t="s">
        <v>189</v>
      </c>
      <c r="F32" s="15" t="s">
        <v>213</v>
      </c>
      <c r="G32" s="16"/>
      <c r="H32" s="16"/>
      <c r="I32" s="14" t="s">
        <v>105</v>
      </c>
      <c r="J32" s="14" t="s">
        <v>38</v>
      </c>
      <c r="K32" s="14" t="s">
        <v>39</v>
      </c>
      <c r="L32" s="17"/>
      <c r="M32" s="17"/>
      <c r="N32" s="17" t="s">
        <v>0</v>
      </c>
      <c r="O32" s="17" t="s">
        <v>0</v>
      </c>
      <c r="P32" s="17" t="s">
        <v>0</v>
      </c>
      <c r="Q32" s="94"/>
    </row>
    <row r="33" spans="1:17" x14ac:dyDescent="0.25">
      <c r="A33" s="3"/>
      <c r="B33" s="91" t="str">
        <f t="shared" ref="B33:B51" si="2">IF(C33&lt;&gt;"","SOUTENANCE","")</f>
        <v>SOUTENANCE</v>
      </c>
      <c r="C33" s="102" t="s">
        <v>14</v>
      </c>
      <c r="D33" s="20" t="s">
        <v>126</v>
      </c>
      <c r="E33" s="14" t="s">
        <v>190</v>
      </c>
      <c r="F33" s="15" t="s">
        <v>214</v>
      </c>
      <c r="G33" s="16">
        <v>45591</v>
      </c>
      <c r="H33" s="16" t="s">
        <v>134</v>
      </c>
      <c r="I33" s="14" t="s">
        <v>107</v>
      </c>
      <c r="J33" s="14"/>
      <c r="K33" s="14"/>
      <c r="L33" s="17"/>
      <c r="M33" s="17"/>
      <c r="N33" s="46" t="s">
        <v>0</v>
      </c>
      <c r="O33" s="46" t="s">
        <v>0</v>
      </c>
      <c r="P33" s="46" t="s">
        <v>0</v>
      </c>
      <c r="Q33" s="94"/>
    </row>
    <row r="34" spans="1:17" x14ac:dyDescent="0.25">
      <c r="A34" s="3"/>
      <c r="B34" s="91" t="str">
        <f t="shared" si="2"/>
        <v>SOUTENANCE</v>
      </c>
      <c r="C34" s="91" t="s">
        <v>13</v>
      </c>
      <c r="D34" s="14" t="s">
        <v>127</v>
      </c>
      <c r="E34" s="14" t="s">
        <v>191</v>
      </c>
      <c r="F34" s="15" t="s">
        <v>215</v>
      </c>
      <c r="G34" s="16">
        <v>45592</v>
      </c>
      <c r="H34" s="16" t="s">
        <v>133</v>
      </c>
      <c r="I34" s="14" t="s">
        <v>110</v>
      </c>
      <c r="J34" s="20" t="s">
        <v>41</v>
      </c>
      <c r="K34" s="20" t="s">
        <v>47</v>
      </c>
      <c r="L34" s="22"/>
      <c r="M34" s="22"/>
      <c r="N34" s="22" t="s">
        <v>0</v>
      </c>
      <c r="O34" s="22" t="s">
        <v>0</v>
      </c>
      <c r="P34" s="22" t="s">
        <v>0</v>
      </c>
      <c r="Q34" s="94"/>
    </row>
    <row r="35" spans="1:17" x14ac:dyDescent="0.25">
      <c r="A35" s="3"/>
      <c r="B35" s="91" t="str">
        <f t="shared" si="2"/>
        <v>SOUTENANCE</v>
      </c>
      <c r="C35" s="91" t="s">
        <v>11</v>
      </c>
      <c r="D35" s="14" t="s">
        <v>128</v>
      </c>
      <c r="E35" s="14" t="s">
        <v>192</v>
      </c>
      <c r="F35" s="15" t="s">
        <v>216</v>
      </c>
      <c r="G35" s="16">
        <v>45201</v>
      </c>
      <c r="H35" s="16" t="s">
        <v>135</v>
      </c>
      <c r="I35" s="14" t="s">
        <v>113</v>
      </c>
      <c r="J35" s="20" t="s">
        <v>38</v>
      </c>
      <c r="K35" s="20" t="s">
        <v>39</v>
      </c>
      <c r="L35" s="22"/>
      <c r="M35" s="22"/>
      <c r="N35" s="22" t="s">
        <v>0</v>
      </c>
      <c r="O35" s="22" t="s">
        <v>1</v>
      </c>
      <c r="P35" s="22" t="s">
        <v>1</v>
      </c>
      <c r="Q35" s="94"/>
    </row>
    <row r="36" spans="1:17" x14ac:dyDescent="0.25">
      <c r="A36" s="3"/>
      <c r="B36" s="91" t="str">
        <f t="shared" si="2"/>
        <v>SOUTENANCE</v>
      </c>
      <c r="C36" s="91" t="s">
        <v>9</v>
      </c>
      <c r="D36" s="14" t="s">
        <v>129</v>
      </c>
      <c r="E36" s="14" t="s">
        <v>193</v>
      </c>
      <c r="F36" s="15" t="s">
        <v>217</v>
      </c>
      <c r="G36" s="16">
        <v>45594</v>
      </c>
      <c r="H36" s="16" t="s">
        <v>36</v>
      </c>
      <c r="I36" s="14" t="s">
        <v>116</v>
      </c>
      <c r="J36" s="20" t="s">
        <v>40</v>
      </c>
      <c r="K36" s="20" t="s">
        <v>41</v>
      </c>
      <c r="L36" s="22" t="s">
        <v>47</v>
      </c>
      <c r="M36" s="22"/>
      <c r="N36" s="22" t="s">
        <v>0</v>
      </c>
      <c r="O36" s="22" t="s">
        <v>1</v>
      </c>
      <c r="P36" s="22" t="s">
        <v>1</v>
      </c>
      <c r="Q36" s="94"/>
    </row>
    <row r="37" spans="1:17" x14ac:dyDescent="0.25">
      <c r="A37" s="3"/>
      <c r="B37" s="91" t="str">
        <f t="shared" si="2"/>
        <v>SOUTENANCE</v>
      </c>
      <c r="C37" s="102" t="s">
        <v>7</v>
      </c>
      <c r="D37" s="20" t="s">
        <v>130</v>
      </c>
      <c r="E37" s="14" t="s">
        <v>194</v>
      </c>
      <c r="F37" s="15" t="s">
        <v>218</v>
      </c>
      <c r="G37" s="16">
        <v>45595</v>
      </c>
      <c r="H37" s="16" t="s">
        <v>133</v>
      </c>
      <c r="I37" s="14"/>
      <c r="J37" s="20" t="s">
        <v>38</v>
      </c>
      <c r="K37" s="20"/>
      <c r="L37" s="22"/>
      <c r="M37" s="22"/>
      <c r="N37" s="22" t="s">
        <v>0</v>
      </c>
      <c r="O37" s="22" t="s">
        <v>1</v>
      </c>
      <c r="P37" s="22" t="s">
        <v>1</v>
      </c>
      <c r="Q37" s="94"/>
    </row>
    <row r="38" spans="1:17" x14ac:dyDescent="0.25">
      <c r="A38" s="3"/>
      <c r="B38" s="91" t="str">
        <f t="shared" si="2"/>
        <v>SOUTENANCE</v>
      </c>
      <c r="C38" s="91" t="s">
        <v>5</v>
      </c>
      <c r="D38" s="14" t="s">
        <v>131</v>
      </c>
      <c r="E38" s="14" t="s">
        <v>195</v>
      </c>
      <c r="F38" s="15" t="s">
        <v>219</v>
      </c>
      <c r="G38" s="16">
        <v>45596</v>
      </c>
      <c r="H38" s="16" t="s">
        <v>135</v>
      </c>
      <c r="I38" s="14" t="s">
        <v>121</v>
      </c>
      <c r="J38" s="20" t="s">
        <v>41</v>
      </c>
      <c r="K38" s="20"/>
      <c r="L38" s="22"/>
      <c r="M38" s="22"/>
      <c r="N38" s="22" t="s">
        <v>1</v>
      </c>
      <c r="O38" s="22" t="s">
        <v>1</v>
      </c>
      <c r="P38" s="22" t="s">
        <v>1</v>
      </c>
      <c r="Q38" s="94"/>
    </row>
    <row r="39" spans="1:17" x14ac:dyDescent="0.25">
      <c r="A39" s="3"/>
      <c r="B39" s="91" t="str">
        <f t="shared" si="2"/>
        <v>SOUTENANCE</v>
      </c>
      <c r="C39" s="102" t="s">
        <v>3</v>
      </c>
      <c r="D39" s="20" t="s">
        <v>132</v>
      </c>
      <c r="E39" s="14" t="s">
        <v>196</v>
      </c>
      <c r="F39" s="15" t="s">
        <v>220</v>
      </c>
      <c r="G39" s="16">
        <v>45597</v>
      </c>
      <c r="H39" s="16" t="s">
        <v>36</v>
      </c>
      <c r="I39" s="14" t="s">
        <v>124</v>
      </c>
      <c r="J39" s="20" t="s">
        <v>47</v>
      </c>
      <c r="K39" s="20" t="s">
        <v>38</v>
      </c>
      <c r="L39" s="22"/>
      <c r="M39" s="22"/>
      <c r="N39" s="22" t="s">
        <v>1</v>
      </c>
      <c r="O39" s="22" t="s">
        <v>1</v>
      </c>
      <c r="P39" s="22" t="s">
        <v>1</v>
      </c>
      <c r="Q39" s="94"/>
    </row>
    <row r="40" spans="1:17" x14ac:dyDescent="0.25">
      <c r="A40" s="3"/>
      <c r="B40" s="91" t="str">
        <f t="shared" si="2"/>
        <v/>
      </c>
      <c r="C40" s="102"/>
      <c r="D40" s="25"/>
      <c r="E40" s="25"/>
      <c r="F40" s="25"/>
      <c r="G40" s="26"/>
      <c r="H40" s="26"/>
      <c r="I40" s="25"/>
      <c r="J40" s="27"/>
      <c r="K40" s="27"/>
      <c r="L40" s="28"/>
      <c r="M40" s="28"/>
      <c r="N40" s="28"/>
      <c r="O40" s="28"/>
      <c r="P40" s="28"/>
      <c r="Q40" s="94"/>
    </row>
    <row r="41" spans="1:17" x14ac:dyDescent="0.25">
      <c r="A41" s="3"/>
      <c r="B41" s="91" t="str">
        <f t="shared" si="2"/>
        <v/>
      </c>
      <c r="C41" s="102"/>
      <c r="D41" s="25"/>
      <c r="E41" s="25"/>
      <c r="F41" s="25"/>
      <c r="G41" s="26"/>
      <c r="H41" s="26"/>
      <c r="I41" s="25"/>
      <c r="J41" s="27"/>
      <c r="K41" s="27"/>
      <c r="L41" s="28"/>
      <c r="M41" s="28"/>
      <c r="N41" s="28"/>
      <c r="O41" s="28"/>
      <c r="P41" s="28"/>
      <c r="Q41" s="94"/>
    </row>
    <row r="42" spans="1:17" x14ac:dyDescent="0.25">
      <c r="A42" s="3"/>
      <c r="B42" s="91" t="str">
        <f t="shared" si="2"/>
        <v/>
      </c>
      <c r="C42" s="103"/>
      <c r="D42" s="25"/>
      <c r="E42" s="25"/>
      <c r="F42" s="25"/>
      <c r="G42" s="26"/>
      <c r="H42" s="26"/>
      <c r="I42" s="25"/>
      <c r="J42" s="27"/>
      <c r="K42" s="27"/>
      <c r="L42" s="28"/>
      <c r="M42" s="28"/>
      <c r="N42" s="28"/>
      <c r="O42" s="28"/>
      <c r="P42" s="28"/>
      <c r="Q42" s="94"/>
    </row>
    <row r="43" spans="1:17" x14ac:dyDescent="0.25">
      <c r="A43" s="3"/>
      <c r="B43" s="91" t="str">
        <f t="shared" si="2"/>
        <v/>
      </c>
      <c r="C43" s="104"/>
      <c r="D43" s="31"/>
      <c r="E43" s="31"/>
      <c r="F43" s="31"/>
      <c r="G43" s="32"/>
      <c r="H43" s="32"/>
      <c r="I43" s="31"/>
      <c r="J43" s="33"/>
      <c r="K43" s="33"/>
      <c r="L43" s="34"/>
      <c r="M43" s="34"/>
      <c r="N43" s="34"/>
      <c r="O43" s="34"/>
      <c r="P43" s="34"/>
      <c r="Q43" s="95"/>
    </row>
    <row r="44" spans="1:17" x14ac:dyDescent="0.25">
      <c r="A44" s="3"/>
      <c r="B44" s="91" t="str">
        <f t="shared" si="2"/>
        <v/>
      </c>
      <c r="C44" s="104"/>
      <c r="D44" s="31"/>
      <c r="E44" s="31"/>
      <c r="F44" s="31"/>
      <c r="G44" s="32"/>
      <c r="H44" s="32"/>
      <c r="I44" s="31"/>
      <c r="J44" s="33"/>
      <c r="K44" s="33"/>
      <c r="L44" s="34"/>
      <c r="M44" s="34"/>
      <c r="N44" s="34"/>
      <c r="O44" s="34"/>
      <c r="P44" s="34"/>
      <c r="Q44" s="95"/>
    </row>
    <row r="45" spans="1:17" x14ac:dyDescent="0.25">
      <c r="A45" s="3"/>
      <c r="B45" s="91" t="str">
        <f t="shared" si="2"/>
        <v/>
      </c>
      <c r="C45" s="104"/>
      <c r="D45" s="31"/>
      <c r="E45" s="31"/>
      <c r="F45" s="31"/>
      <c r="G45" s="32"/>
      <c r="H45" s="32"/>
      <c r="I45" s="31"/>
      <c r="J45" s="33"/>
      <c r="K45" s="33"/>
      <c r="L45" s="34"/>
      <c r="M45" s="34"/>
      <c r="N45" s="34"/>
      <c r="O45" s="34"/>
      <c r="P45" s="34"/>
      <c r="Q45" s="95"/>
    </row>
    <row r="46" spans="1:17" x14ac:dyDescent="0.25">
      <c r="A46" s="3"/>
      <c r="B46" s="91" t="str">
        <f t="shared" si="2"/>
        <v/>
      </c>
      <c r="C46" s="104"/>
      <c r="D46" s="31"/>
      <c r="E46" s="31"/>
      <c r="F46" s="31"/>
      <c r="G46" s="32"/>
      <c r="H46" s="32"/>
      <c r="I46" s="31"/>
      <c r="J46" s="33"/>
      <c r="K46" s="33"/>
      <c r="L46" s="34"/>
      <c r="M46" s="34"/>
      <c r="N46" s="34"/>
      <c r="O46" s="34"/>
      <c r="P46" s="34"/>
      <c r="Q46" s="95"/>
    </row>
    <row r="47" spans="1:17" x14ac:dyDescent="0.25">
      <c r="A47" s="3"/>
      <c r="B47" s="91" t="str">
        <f t="shared" si="2"/>
        <v/>
      </c>
      <c r="C47" s="104"/>
      <c r="D47" s="31"/>
      <c r="E47" s="31"/>
      <c r="F47" s="31"/>
      <c r="G47" s="32"/>
      <c r="H47" s="32"/>
      <c r="I47" s="31"/>
      <c r="J47" s="33"/>
      <c r="K47" s="33"/>
      <c r="L47" s="34"/>
      <c r="M47" s="34"/>
      <c r="N47" s="34"/>
      <c r="O47" s="34"/>
      <c r="P47" s="34"/>
      <c r="Q47" s="95"/>
    </row>
    <row r="48" spans="1:17" x14ac:dyDescent="0.25">
      <c r="A48" s="3"/>
      <c r="B48" s="91" t="str">
        <f t="shared" si="2"/>
        <v/>
      </c>
      <c r="C48" s="104"/>
      <c r="D48" s="31"/>
      <c r="E48" s="31"/>
      <c r="F48" s="31"/>
      <c r="G48" s="32"/>
      <c r="H48" s="32"/>
      <c r="I48" s="31"/>
      <c r="J48" s="33"/>
      <c r="K48" s="33"/>
      <c r="L48" s="34"/>
      <c r="M48" s="34"/>
      <c r="N48" s="34"/>
      <c r="O48" s="34"/>
      <c r="P48" s="34"/>
      <c r="Q48" s="95"/>
    </row>
    <row r="49" spans="1:17" x14ac:dyDescent="0.25">
      <c r="A49" s="3"/>
      <c r="B49" s="91" t="str">
        <f t="shared" si="2"/>
        <v/>
      </c>
      <c r="C49" s="104"/>
      <c r="D49" s="31"/>
      <c r="E49" s="31"/>
      <c r="F49" s="31"/>
      <c r="G49" s="32"/>
      <c r="H49" s="32"/>
      <c r="I49" s="31"/>
      <c r="J49" s="33"/>
      <c r="K49" s="33"/>
      <c r="L49" s="34"/>
      <c r="M49" s="34"/>
      <c r="N49" s="34"/>
      <c r="O49" s="34"/>
      <c r="P49" s="34"/>
      <c r="Q49" s="95"/>
    </row>
    <row r="50" spans="1:17" x14ac:dyDescent="0.25">
      <c r="A50" s="3"/>
      <c r="B50" s="91" t="str">
        <f t="shared" si="2"/>
        <v/>
      </c>
      <c r="C50" s="104"/>
      <c r="D50" s="31"/>
      <c r="E50" s="31"/>
      <c r="F50" s="31"/>
      <c r="G50" s="32"/>
      <c r="H50" s="32"/>
      <c r="I50" s="31"/>
      <c r="J50" s="33"/>
      <c r="K50" s="33"/>
      <c r="L50" s="34"/>
      <c r="M50" s="34"/>
      <c r="N50" s="34"/>
      <c r="O50" s="34"/>
      <c r="P50" s="34"/>
      <c r="Q50" s="95"/>
    </row>
    <row r="51" spans="1:17" x14ac:dyDescent="0.25">
      <c r="A51" s="3"/>
      <c r="B51" s="96" t="str">
        <f t="shared" si="2"/>
        <v/>
      </c>
      <c r="C51" s="105"/>
      <c r="D51" s="97"/>
      <c r="E51" s="97"/>
      <c r="F51" s="97"/>
      <c r="G51" s="98"/>
      <c r="H51" s="98"/>
      <c r="I51" s="97"/>
      <c r="J51" s="99"/>
      <c r="K51" s="99"/>
      <c r="L51" s="100"/>
      <c r="M51" s="100"/>
      <c r="N51" s="100"/>
      <c r="O51" s="100"/>
      <c r="P51" s="100"/>
      <c r="Q51" s="101"/>
    </row>
  </sheetData>
  <mergeCells count="7">
    <mergeCell ref="B19:Q19"/>
    <mergeCell ref="B31:Q31"/>
    <mergeCell ref="B8:Q8"/>
    <mergeCell ref="E2:M2"/>
    <mergeCell ref="J7:M7"/>
    <mergeCell ref="B4:D5"/>
    <mergeCell ref="J4:M4"/>
  </mergeCells>
  <phoneticPr fontId="7" type="noConversion"/>
  <conditionalFormatting sqref="F5:M5">
    <cfRule type="cellIs" dxfId="56" priority="16" operator="equal">
      <formula>0</formula>
    </cfRule>
    <cfRule type="cellIs" dxfId="55" priority="17" operator="equal">
      <formula>0</formula>
    </cfRule>
  </conditionalFormatting>
  <conditionalFormatting sqref="I52">
    <cfRule type="expression" dxfId="54" priority="9">
      <formula>IF(AND($E52&lt;&gt;"",$I52=""),TRUE,FALSE)</formula>
    </cfRule>
  </conditionalFormatting>
  <conditionalFormatting sqref="J52:M52">
    <cfRule type="expression" dxfId="53" priority="8">
      <formula>IF(AND($E52&lt;&gt;"",$J52=""),TRUE,FALSE)</formula>
    </cfRule>
  </conditionalFormatting>
  <conditionalFormatting sqref="G52:H52">
    <cfRule type="expression" dxfId="52" priority="10">
      <formula>$G52&lt;TODAY()</formula>
    </cfRule>
    <cfRule type="expression" dxfId="51" priority="11">
      <formula>IF(AND($F52&lt;&gt;"",$G52=""),TRUE,FALSE)</formula>
    </cfRule>
  </conditionalFormatting>
  <conditionalFormatting sqref="B52:N52">
    <cfRule type="expression" dxfId="50" priority="12">
      <formula>MOD(ROW(),2)</formula>
    </cfRule>
  </conditionalFormatting>
  <conditionalFormatting sqref="G9:H51">
    <cfRule type="expression" dxfId="49" priority="4">
      <formula>$G9&lt;TODAY()</formula>
    </cfRule>
    <cfRule type="expression" dxfId="48" priority="5">
      <formula>IF(AND($F9&lt;&gt;"",$G9=""),TRUE,FALSE)</formula>
    </cfRule>
  </conditionalFormatting>
  <conditionalFormatting sqref="I9:I51">
    <cfRule type="expression" dxfId="47" priority="3">
      <formula>IF(AND($E9&lt;&gt;"",$I9=""),TRUE,FALSE)</formula>
    </cfRule>
  </conditionalFormatting>
  <conditionalFormatting sqref="J9:M51">
    <cfRule type="expression" dxfId="46" priority="2">
      <formula>IF(AND($E9&lt;&gt;"",$J9=""),TRUE,FALSE)</formula>
    </cfRule>
  </conditionalFormatting>
  <conditionalFormatting sqref="B9:Q18 B20:Q30 B32:Q51">
    <cfRule type="expression" dxfId="45" priority="6">
      <formula>MOD(ROW(),1)</formula>
    </cfRule>
    <cfRule type="expression" dxfId="44" priority="7">
      <formula>MOD(ROW(),2)</formula>
    </cfRule>
  </conditionalFormatting>
  <conditionalFormatting sqref="N9:P18 N20:P30 N32:P51">
    <cfRule type="containsText" dxfId="43" priority="1" operator="containsText" text="Non">
      <formula>NOT(ISERROR(SEARCH("Non",N9)))</formula>
    </cfRule>
  </conditionalFormatting>
  <dataValidations count="1">
    <dataValidation type="list" allowBlank="1" showInputMessage="1" showErrorMessage="1" sqref="N20:P30 N9:P18 N32:P51" xr:uid="{D2336FEF-6B1C-4A18-8D83-DF104A6A530E}">
      <formula1>"Oui,Non"</formula1>
    </dataValidation>
  </dataValidations>
  <pageMargins left="0.7" right="0.7" top="0.75" bottom="0.75" header="0.3" footer="0.3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A81A19-80F3-4C61-A037-EF77054A54D5}">
          <x14:formula1>
            <xm:f>OUTIL!$B$2:$B$9</xm:f>
          </x14:formula1>
          <xm:sqref>C9:C18 C20:C30 C32:C51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B1:Q51"/>
  <sheetViews>
    <sheetView showGridLines="0" zoomScale="80" zoomScaleNormal="80" zoomScaleSheetLayoutView="80" workbookViewId="0">
      <selection activeCell="E5" sqref="E5"/>
    </sheetView>
  </sheetViews>
  <sheetFormatPr baseColWidth="10" defaultRowHeight="15" x14ac:dyDescent="0.25"/>
  <cols>
    <col min="1" max="1" width="2.7109375" style="3" customWidth="1"/>
    <col min="2" max="3" width="11.85546875" style="3" customWidth="1"/>
    <col min="4" max="4" width="17.7109375" style="3" customWidth="1"/>
    <col min="5" max="5" width="45.7109375" style="3" customWidth="1"/>
    <col min="6" max="6" width="52.7109375" style="3" customWidth="1"/>
    <col min="7" max="7" width="17.7109375" style="4" customWidth="1"/>
    <col min="8" max="8" width="15.7109375" style="4" customWidth="1"/>
    <col min="9" max="9" width="35.7109375" style="3" customWidth="1"/>
    <col min="10" max="11" width="6.85546875" style="5" customWidth="1"/>
    <col min="12" max="13" width="6.85546875" style="6" customWidth="1"/>
    <col min="14" max="14" width="12.5703125" style="6" customWidth="1"/>
    <col min="15" max="15" width="13.42578125" style="6" customWidth="1"/>
    <col min="16" max="16" width="10.7109375" style="6" customWidth="1"/>
    <col min="17" max="17" width="51.85546875" style="3" customWidth="1"/>
    <col min="18" max="18" width="3.85546875" style="3" customWidth="1"/>
    <col min="19" max="19" width="6.140625" style="3" customWidth="1"/>
    <col min="20" max="20" width="9.140625" style="3" customWidth="1"/>
    <col min="21" max="23" width="18.7109375" style="3" bestFit="1" customWidth="1"/>
    <col min="24" max="16384" width="11.42578125" style="3"/>
  </cols>
  <sheetData>
    <row r="1" spans="2:17" customFormat="1" x14ac:dyDescent="0.25"/>
    <row r="2" spans="2:17" customFormat="1" ht="31.5" x14ac:dyDescent="0.25">
      <c r="B2" s="52"/>
      <c r="C2" s="52"/>
      <c r="D2" s="52"/>
      <c r="E2" s="115" t="s">
        <v>31</v>
      </c>
      <c r="F2" s="115"/>
      <c r="G2" s="115"/>
      <c r="H2" s="115"/>
      <c r="I2" s="115"/>
      <c r="J2" s="115"/>
      <c r="K2" s="115"/>
      <c r="L2" s="115"/>
      <c r="M2" s="115"/>
      <c r="N2" s="52"/>
      <c r="O2" s="52"/>
      <c r="P2" s="52"/>
      <c r="Q2" s="52"/>
    </row>
    <row r="3" spans="2:17" ht="15.75" thickBot="1" x14ac:dyDescent="0.3"/>
    <row r="4" spans="2:17" ht="18.75" customHeight="1" x14ac:dyDescent="0.25">
      <c r="B4" s="119" t="s">
        <v>27</v>
      </c>
      <c r="C4" s="119"/>
      <c r="D4" s="119"/>
      <c r="E4" s="7" t="s">
        <v>18</v>
      </c>
      <c r="F4" s="36" t="s">
        <v>19</v>
      </c>
      <c r="G4" s="37" t="s">
        <v>20</v>
      </c>
      <c r="H4" s="37" t="s">
        <v>28</v>
      </c>
      <c r="I4" s="38" t="s">
        <v>21</v>
      </c>
      <c r="J4" s="120" t="s">
        <v>22</v>
      </c>
      <c r="K4" s="121"/>
      <c r="L4" s="121"/>
      <c r="M4" s="122"/>
      <c r="N4" s="48"/>
      <c r="O4" s="48"/>
      <c r="P4" s="48"/>
    </row>
    <row r="5" spans="2:17" ht="33" customHeight="1" thickBot="1" x14ac:dyDescent="0.3">
      <c r="B5" s="119"/>
      <c r="C5" s="119"/>
      <c r="D5" s="119"/>
      <c r="E5" s="2"/>
      <c r="F5" s="39">
        <f>IF(E5&lt;&gt;"",VLOOKUP(E5,E8:S102,2),0)</f>
        <v>0</v>
      </c>
      <c r="G5" s="40">
        <f>IF(E5&lt;&gt;"",VLOOKUP(E5,E8:S102,3),0)</f>
        <v>0</v>
      </c>
      <c r="H5" s="40">
        <f>IF(E5&lt;&gt;"",VLOOKUP(E5,E8:S102,4),0)</f>
        <v>0</v>
      </c>
      <c r="I5" s="41">
        <f>IF(E5&lt;&gt;"",VLOOKUP(E5,E8:S102,5),0)</f>
        <v>0</v>
      </c>
      <c r="J5" s="41">
        <f>IF(E5&lt;&gt;"",VLOOKUP(E5,E8:S102,6),0)</f>
        <v>0</v>
      </c>
      <c r="K5" s="41">
        <f>IF(E5&lt;&gt;"",VLOOKUP(E5,E8:S102,7),0)</f>
        <v>0</v>
      </c>
      <c r="L5" s="42">
        <f>IF(E5&lt;&gt;"",VLOOKUP(E5,E8:S102,8),0)</f>
        <v>0</v>
      </c>
      <c r="M5" s="42">
        <f>IF(E5&lt;&gt;"",VLOOKUP(E5,E8:S102,9),0)</f>
        <v>0</v>
      </c>
    </row>
    <row r="6" spans="2:17" ht="26.25" x14ac:dyDescent="0.25">
      <c r="B6" s="10"/>
      <c r="C6" s="10"/>
      <c r="D6" s="10"/>
      <c r="N6" s="6" t="s">
        <v>166</v>
      </c>
    </row>
    <row r="7" spans="2:17" ht="51.75" customHeight="1" x14ac:dyDescent="0.25">
      <c r="B7" s="64" t="s">
        <v>168</v>
      </c>
      <c r="C7" s="82" t="s">
        <v>16</v>
      </c>
      <c r="D7" s="65" t="s">
        <v>17</v>
      </c>
      <c r="E7" s="65" t="s">
        <v>18</v>
      </c>
      <c r="F7" s="65" t="s">
        <v>19</v>
      </c>
      <c r="G7" s="66" t="s">
        <v>20</v>
      </c>
      <c r="H7" s="66" t="s">
        <v>28</v>
      </c>
      <c r="I7" s="65" t="s">
        <v>21</v>
      </c>
      <c r="J7" s="129" t="s">
        <v>22</v>
      </c>
      <c r="K7" s="130"/>
      <c r="L7" s="130"/>
      <c r="M7" s="131"/>
      <c r="N7" s="67" t="s">
        <v>164</v>
      </c>
      <c r="O7" s="68" t="s">
        <v>165</v>
      </c>
      <c r="P7" s="69" t="s">
        <v>163</v>
      </c>
      <c r="Q7" s="70" t="s">
        <v>42</v>
      </c>
    </row>
    <row r="8" spans="2:17" ht="21" x14ac:dyDescent="0.25">
      <c r="B8" s="123" t="s">
        <v>23</v>
      </c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24"/>
    </row>
    <row r="9" spans="2:17" x14ac:dyDescent="0.25">
      <c r="B9" s="71" t="str">
        <f>IF(C9&lt;&gt;"","VISITE","")</f>
        <v>VISITE</v>
      </c>
      <c r="C9" s="83" t="s">
        <v>2</v>
      </c>
      <c r="D9" s="14" t="s">
        <v>33</v>
      </c>
      <c r="E9" s="14" t="s">
        <v>34</v>
      </c>
      <c r="F9" s="15" t="s">
        <v>35</v>
      </c>
      <c r="G9" s="16">
        <v>45583</v>
      </c>
      <c r="H9" s="16" t="s">
        <v>36</v>
      </c>
      <c r="I9" s="14" t="s">
        <v>37</v>
      </c>
      <c r="J9" s="14" t="s">
        <v>38</v>
      </c>
      <c r="K9" s="14" t="s">
        <v>39</v>
      </c>
      <c r="L9" s="17"/>
      <c r="M9" s="17"/>
      <c r="N9" s="17" t="s">
        <v>0</v>
      </c>
      <c r="O9" s="17" t="s">
        <v>0</v>
      </c>
      <c r="P9" s="17" t="s">
        <v>0</v>
      </c>
      <c r="Q9" s="72"/>
    </row>
    <row r="10" spans="2:17" x14ac:dyDescent="0.25">
      <c r="B10" s="71" t="str">
        <f t="shared" ref="B10:B17" si="0">IF(C10&lt;&gt;"","VISITE","")</f>
        <v>VISITE</v>
      </c>
      <c r="C10" s="84" t="s">
        <v>4</v>
      </c>
      <c r="D10" s="20" t="s">
        <v>43</v>
      </c>
      <c r="E10" s="14" t="s">
        <v>44</v>
      </c>
      <c r="F10" s="15" t="s">
        <v>45</v>
      </c>
      <c r="G10" s="16">
        <v>45591</v>
      </c>
      <c r="H10" s="16" t="s">
        <v>134</v>
      </c>
      <c r="I10" s="14" t="s">
        <v>46</v>
      </c>
      <c r="J10" s="14" t="s">
        <v>40</v>
      </c>
      <c r="K10" s="14"/>
      <c r="L10" s="17"/>
      <c r="M10" s="17"/>
      <c r="N10" s="46" t="s">
        <v>0</v>
      </c>
      <c r="O10" s="46" t="s">
        <v>0</v>
      </c>
      <c r="P10" s="46" t="s">
        <v>0</v>
      </c>
      <c r="Q10" s="73"/>
    </row>
    <row r="11" spans="2:17" x14ac:dyDescent="0.25">
      <c r="B11" s="71" t="str">
        <f t="shared" si="0"/>
        <v>VISITE</v>
      </c>
      <c r="C11" s="83" t="s">
        <v>6</v>
      </c>
      <c r="D11" s="14" t="s">
        <v>65</v>
      </c>
      <c r="E11" s="14" t="s">
        <v>48</v>
      </c>
      <c r="F11" s="15" t="s">
        <v>49</v>
      </c>
      <c r="G11" s="16">
        <v>45221</v>
      </c>
      <c r="H11" s="16" t="s">
        <v>133</v>
      </c>
      <c r="I11" s="14" t="s">
        <v>50</v>
      </c>
      <c r="J11" s="20" t="s">
        <v>41</v>
      </c>
      <c r="K11" s="20" t="s">
        <v>47</v>
      </c>
      <c r="L11" s="22"/>
      <c r="M11" s="22"/>
      <c r="N11" s="22" t="s">
        <v>0</v>
      </c>
      <c r="O11" s="22" t="s">
        <v>0</v>
      </c>
      <c r="P11" s="22" t="s">
        <v>0</v>
      </c>
      <c r="Q11" s="73"/>
    </row>
    <row r="12" spans="2:17" x14ac:dyDescent="0.25">
      <c r="B12" s="71" t="str">
        <f t="shared" si="0"/>
        <v>VISITE</v>
      </c>
      <c r="C12" s="83" t="s">
        <v>8</v>
      </c>
      <c r="D12" s="14" t="s">
        <v>66</v>
      </c>
      <c r="E12" s="14" t="s">
        <v>51</v>
      </c>
      <c r="F12" s="15" t="s">
        <v>52</v>
      </c>
      <c r="G12" s="16">
        <v>45593</v>
      </c>
      <c r="H12" s="16" t="s">
        <v>135</v>
      </c>
      <c r="I12" s="14" t="s">
        <v>53</v>
      </c>
      <c r="J12" s="20" t="s">
        <v>38</v>
      </c>
      <c r="K12" s="20" t="s">
        <v>39</v>
      </c>
      <c r="L12" s="22"/>
      <c r="M12" s="22"/>
      <c r="N12" s="22" t="s">
        <v>0</v>
      </c>
      <c r="O12" s="22" t="s">
        <v>1</v>
      </c>
      <c r="P12" s="22" t="s">
        <v>1</v>
      </c>
      <c r="Q12" s="73"/>
    </row>
    <row r="13" spans="2:17" x14ac:dyDescent="0.25">
      <c r="B13" s="71" t="str">
        <f t="shared" si="0"/>
        <v>VISITE</v>
      </c>
      <c r="C13" s="83" t="s">
        <v>10</v>
      </c>
      <c r="D13" s="14" t="s">
        <v>67</v>
      </c>
      <c r="E13" s="14" t="s">
        <v>54</v>
      </c>
      <c r="F13" s="15" t="s">
        <v>55</v>
      </c>
      <c r="G13" s="16">
        <v>45594</v>
      </c>
      <c r="H13" s="16" t="s">
        <v>36</v>
      </c>
      <c r="I13" s="14" t="s">
        <v>56</v>
      </c>
      <c r="J13" s="20" t="s">
        <v>40</v>
      </c>
      <c r="K13" s="20" t="s">
        <v>41</v>
      </c>
      <c r="L13" s="22" t="s">
        <v>47</v>
      </c>
      <c r="M13" s="22"/>
      <c r="N13" s="22" t="s">
        <v>0</v>
      </c>
      <c r="O13" s="22" t="s">
        <v>1</v>
      </c>
      <c r="P13" s="22" t="s">
        <v>1</v>
      </c>
      <c r="Q13" s="73"/>
    </row>
    <row r="14" spans="2:17" x14ac:dyDescent="0.25">
      <c r="B14" s="71" t="str">
        <f t="shared" si="0"/>
        <v>VISITE</v>
      </c>
      <c r="C14" s="84" t="s">
        <v>12</v>
      </c>
      <c r="D14" s="20" t="s">
        <v>68</v>
      </c>
      <c r="E14" s="14" t="s">
        <v>57</v>
      </c>
      <c r="F14" s="15" t="s">
        <v>58</v>
      </c>
      <c r="G14" s="16">
        <v>45595</v>
      </c>
      <c r="H14" s="16" t="s">
        <v>133</v>
      </c>
      <c r="I14" s="14" t="s">
        <v>59</v>
      </c>
      <c r="J14" s="20" t="s">
        <v>38</v>
      </c>
      <c r="K14" s="20" t="s">
        <v>39</v>
      </c>
      <c r="L14" s="22" t="s">
        <v>40</v>
      </c>
      <c r="M14" s="22"/>
      <c r="N14" s="22" t="s">
        <v>0</v>
      </c>
      <c r="O14" s="22" t="s">
        <v>1</v>
      </c>
      <c r="P14" s="22" t="s">
        <v>1</v>
      </c>
      <c r="Q14" s="73"/>
    </row>
    <row r="15" spans="2:17" x14ac:dyDescent="0.25">
      <c r="B15" s="71" t="str">
        <f t="shared" si="0"/>
        <v>VISITE</v>
      </c>
      <c r="C15" s="83" t="s">
        <v>14</v>
      </c>
      <c r="D15" s="14" t="s">
        <v>69</v>
      </c>
      <c r="E15" s="14" t="s">
        <v>60</v>
      </c>
      <c r="F15" s="15" t="s">
        <v>61</v>
      </c>
      <c r="G15" s="16">
        <v>45596</v>
      </c>
      <c r="H15" s="16" t="s">
        <v>135</v>
      </c>
      <c r="I15" s="14" t="s">
        <v>62</v>
      </c>
      <c r="J15" s="20" t="s">
        <v>41</v>
      </c>
      <c r="K15" s="20"/>
      <c r="L15" s="22"/>
      <c r="M15" s="22"/>
      <c r="N15" s="22" t="s">
        <v>1</v>
      </c>
      <c r="O15" s="22" t="s">
        <v>1</v>
      </c>
      <c r="P15" s="22" t="s">
        <v>1</v>
      </c>
      <c r="Q15" s="73"/>
    </row>
    <row r="16" spans="2:17" x14ac:dyDescent="0.25">
      <c r="B16" s="71" t="str">
        <f t="shared" si="0"/>
        <v>VISITE</v>
      </c>
      <c r="C16" s="84" t="s">
        <v>15</v>
      </c>
      <c r="D16" s="20" t="s">
        <v>70</v>
      </c>
      <c r="E16" s="14" t="s">
        <v>63</v>
      </c>
      <c r="F16" s="15" t="s">
        <v>64</v>
      </c>
      <c r="G16" s="16"/>
      <c r="H16" s="16"/>
      <c r="I16" s="14"/>
      <c r="J16" s="20"/>
      <c r="K16" s="20"/>
      <c r="L16" s="22"/>
      <c r="M16" s="22"/>
      <c r="N16" s="22" t="s">
        <v>1</v>
      </c>
      <c r="O16" s="22" t="s">
        <v>1</v>
      </c>
      <c r="P16" s="22" t="s">
        <v>1</v>
      </c>
      <c r="Q16" s="73"/>
    </row>
    <row r="17" spans="2:17" x14ac:dyDescent="0.25">
      <c r="B17" s="71" t="str">
        <f t="shared" si="0"/>
        <v>VISITE</v>
      </c>
      <c r="C17" s="84" t="s">
        <v>3</v>
      </c>
      <c r="D17" s="20" t="s">
        <v>43</v>
      </c>
      <c r="E17" s="20" t="s">
        <v>187</v>
      </c>
      <c r="F17" s="20" t="s">
        <v>188</v>
      </c>
      <c r="G17" s="21"/>
      <c r="H17" s="21"/>
      <c r="I17" s="20"/>
      <c r="J17" s="20"/>
      <c r="K17" s="20"/>
      <c r="L17" s="22"/>
      <c r="M17" s="22"/>
      <c r="N17" s="22" t="s">
        <v>1</v>
      </c>
      <c r="O17" s="22" t="s">
        <v>1</v>
      </c>
      <c r="P17" s="22" t="s">
        <v>1</v>
      </c>
      <c r="Q17" s="73"/>
    </row>
    <row r="18" spans="2:17" x14ac:dyDescent="0.25">
      <c r="B18" s="71" t="str">
        <f>IF(C18&lt;&gt;"","VISITE","")</f>
        <v/>
      </c>
      <c r="C18" s="84"/>
      <c r="D18" s="20"/>
      <c r="E18" s="20"/>
      <c r="F18" s="20"/>
      <c r="G18" s="21"/>
      <c r="H18" s="21"/>
      <c r="I18" s="20"/>
      <c r="J18" s="20"/>
      <c r="K18" s="20"/>
      <c r="L18" s="22"/>
      <c r="M18" s="22"/>
      <c r="N18" s="22"/>
      <c r="O18" s="22"/>
      <c r="P18" s="22"/>
      <c r="Q18" s="73"/>
    </row>
    <row r="19" spans="2:17" ht="21" x14ac:dyDescent="0.25">
      <c r="B19" s="125" t="s">
        <v>24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26"/>
    </row>
    <row r="20" spans="2:17" x14ac:dyDescent="0.25">
      <c r="B20" s="71" t="str">
        <f>IF(C20&lt;&gt;"","VISITE","")</f>
        <v>VISITE</v>
      </c>
      <c r="C20" s="71" t="s">
        <v>2</v>
      </c>
      <c r="D20" s="14" t="s">
        <v>71</v>
      </c>
      <c r="E20" s="14" t="s">
        <v>79</v>
      </c>
      <c r="F20" s="15" t="s">
        <v>80</v>
      </c>
      <c r="G20" s="16">
        <v>45590</v>
      </c>
      <c r="H20" s="16" t="s">
        <v>36</v>
      </c>
      <c r="I20" s="14" t="s">
        <v>81</v>
      </c>
      <c r="J20" s="14" t="s">
        <v>38</v>
      </c>
      <c r="K20" s="14" t="s">
        <v>39</v>
      </c>
      <c r="L20" s="17"/>
      <c r="M20" s="17"/>
      <c r="N20" s="17" t="s">
        <v>0</v>
      </c>
      <c r="O20" s="17" t="s">
        <v>0</v>
      </c>
      <c r="P20" s="17" t="s">
        <v>0</v>
      </c>
      <c r="Q20" s="72"/>
    </row>
    <row r="21" spans="2:17" x14ac:dyDescent="0.25">
      <c r="B21" s="71" t="str">
        <f t="shared" ref="B21:B30" si="1">IF(C21&lt;&gt;"","VISITE","")</f>
        <v>VISITE</v>
      </c>
      <c r="C21" s="85" t="s">
        <v>4</v>
      </c>
      <c r="D21" s="20" t="s">
        <v>72</v>
      </c>
      <c r="E21" s="14" t="s">
        <v>82</v>
      </c>
      <c r="F21" s="15" t="s">
        <v>83</v>
      </c>
      <c r="G21" s="16">
        <v>45566</v>
      </c>
      <c r="H21" s="16" t="s">
        <v>134</v>
      </c>
      <c r="I21" s="14" t="s">
        <v>84</v>
      </c>
      <c r="J21" s="14" t="s">
        <v>40</v>
      </c>
      <c r="K21" s="14"/>
      <c r="L21" s="17"/>
      <c r="M21" s="17"/>
      <c r="N21" s="46" t="s">
        <v>0</v>
      </c>
      <c r="O21" s="46" t="s">
        <v>0</v>
      </c>
      <c r="P21" s="46" t="s">
        <v>0</v>
      </c>
      <c r="Q21" s="73"/>
    </row>
    <row r="22" spans="2:17" x14ac:dyDescent="0.25">
      <c r="B22" s="71" t="str">
        <f t="shared" si="1"/>
        <v>VISITE</v>
      </c>
      <c r="C22" s="71" t="s">
        <v>6</v>
      </c>
      <c r="D22" s="14" t="s">
        <v>73</v>
      </c>
      <c r="E22" s="14" t="s">
        <v>85</v>
      </c>
      <c r="F22" s="15" t="s">
        <v>86</v>
      </c>
      <c r="G22" s="16">
        <v>45592</v>
      </c>
      <c r="H22" s="16" t="s">
        <v>133</v>
      </c>
      <c r="I22" s="14" t="s">
        <v>87</v>
      </c>
      <c r="J22" s="20" t="s">
        <v>41</v>
      </c>
      <c r="K22" s="20" t="s">
        <v>47</v>
      </c>
      <c r="L22" s="22"/>
      <c r="M22" s="22"/>
      <c r="N22" s="22" t="s">
        <v>0</v>
      </c>
      <c r="O22" s="22" t="s">
        <v>0</v>
      </c>
      <c r="P22" s="22" t="s">
        <v>0</v>
      </c>
      <c r="Q22" s="73"/>
    </row>
    <row r="23" spans="2:17" x14ac:dyDescent="0.25">
      <c r="B23" s="71" t="str">
        <f t="shared" si="1"/>
        <v>VISITE</v>
      </c>
      <c r="C23" s="71" t="s">
        <v>8</v>
      </c>
      <c r="D23" s="14" t="s">
        <v>74</v>
      </c>
      <c r="E23" s="14" t="s">
        <v>88</v>
      </c>
      <c r="F23" s="15" t="s">
        <v>89</v>
      </c>
      <c r="G23" s="16">
        <v>45593</v>
      </c>
      <c r="H23" s="16" t="s">
        <v>135</v>
      </c>
      <c r="I23" s="14" t="s">
        <v>90</v>
      </c>
      <c r="J23" s="20" t="s">
        <v>38</v>
      </c>
      <c r="K23" s="20" t="s">
        <v>39</v>
      </c>
      <c r="L23" s="22"/>
      <c r="M23" s="22"/>
      <c r="N23" s="22" t="s">
        <v>0</v>
      </c>
      <c r="O23" s="22" t="s">
        <v>1</v>
      </c>
      <c r="P23" s="22" t="s">
        <v>1</v>
      </c>
      <c r="Q23" s="73"/>
    </row>
    <row r="24" spans="2:17" x14ac:dyDescent="0.25">
      <c r="B24" s="71" t="str">
        <f t="shared" si="1"/>
        <v>VISITE</v>
      </c>
      <c r="C24" s="71" t="s">
        <v>10</v>
      </c>
      <c r="D24" s="14" t="s">
        <v>75</v>
      </c>
      <c r="E24" s="14" t="s">
        <v>91</v>
      </c>
      <c r="F24" s="15" t="s">
        <v>92</v>
      </c>
      <c r="G24" s="16">
        <v>45594</v>
      </c>
      <c r="H24" s="16" t="s">
        <v>36</v>
      </c>
      <c r="I24" s="14" t="s">
        <v>93</v>
      </c>
      <c r="J24" s="20" t="s">
        <v>40</v>
      </c>
      <c r="K24" s="20" t="s">
        <v>41</v>
      </c>
      <c r="L24" s="22" t="s">
        <v>47</v>
      </c>
      <c r="M24" s="22"/>
      <c r="N24" s="22" t="s">
        <v>0</v>
      </c>
      <c r="O24" s="22" t="s">
        <v>1</v>
      </c>
      <c r="P24" s="22" t="s">
        <v>1</v>
      </c>
      <c r="Q24" s="73"/>
    </row>
    <row r="25" spans="2:17" x14ac:dyDescent="0.25">
      <c r="B25" s="71" t="str">
        <f t="shared" si="1"/>
        <v>VISITE</v>
      </c>
      <c r="C25" s="85" t="s">
        <v>12</v>
      </c>
      <c r="D25" s="20" t="s">
        <v>76</v>
      </c>
      <c r="E25" s="14" t="s">
        <v>94</v>
      </c>
      <c r="F25" s="15" t="s">
        <v>95</v>
      </c>
      <c r="G25" s="16"/>
      <c r="H25" s="16"/>
      <c r="I25" s="14"/>
      <c r="J25" s="20"/>
      <c r="K25" s="20"/>
      <c r="L25" s="22"/>
      <c r="M25" s="22"/>
      <c r="N25" s="22" t="s">
        <v>0</v>
      </c>
      <c r="O25" s="22" t="s">
        <v>1</v>
      </c>
      <c r="P25" s="22" t="s">
        <v>1</v>
      </c>
      <c r="Q25" s="73"/>
    </row>
    <row r="26" spans="2:17" x14ac:dyDescent="0.25">
      <c r="B26" s="71" t="str">
        <f t="shared" si="1"/>
        <v>VISITE</v>
      </c>
      <c r="C26" s="71" t="s">
        <v>14</v>
      </c>
      <c r="D26" s="14" t="s">
        <v>77</v>
      </c>
      <c r="E26" s="14" t="s">
        <v>96</v>
      </c>
      <c r="F26" s="15" t="s">
        <v>97</v>
      </c>
      <c r="G26" s="16">
        <v>45596</v>
      </c>
      <c r="H26" s="16" t="s">
        <v>135</v>
      </c>
      <c r="I26" s="14" t="s">
        <v>98</v>
      </c>
      <c r="J26" s="20" t="s">
        <v>41</v>
      </c>
      <c r="K26" s="20"/>
      <c r="L26" s="22"/>
      <c r="M26" s="22"/>
      <c r="N26" s="22" t="s">
        <v>1</v>
      </c>
      <c r="O26" s="22" t="s">
        <v>1</v>
      </c>
      <c r="P26" s="22" t="s">
        <v>1</v>
      </c>
      <c r="Q26" s="73"/>
    </row>
    <row r="27" spans="2:17" x14ac:dyDescent="0.25">
      <c r="B27" s="71" t="str">
        <f t="shared" si="1"/>
        <v>VISITE</v>
      </c>
      <c r="C27" s="85" t="s">
        <v>15</v>
      </c>
      <c r="D27" s="20" t="s">
        <v>78</v>
      </c>
      <c r="E27" s="14" t="s">
        <v>99</v>
      </c>
      <c r="F27" s="15" t="s">
        <v>100</v>
      </c>
      <c r="G27" s="16">
        <v>45597</v>
      </c>
      <c r="H27" s="16" t="s">
        <v>36</v>
      </c>
      <c r="I27" s="14" t="s">
        <v>101</v>
      </c>
      <c r="J27" s="20" t="s">
        <v>47</v>
      </c>
      <c r="K27" s="20" t="s">
        <v>38</v>
      </c>
      <c r="L27" s="22"/>
      <c r="M27" s="22"/>
      <c r="N27" s="22" t="s">
        <v>1</v>
      </c>
      <c r="O27" s="22" t="s">
        <v>1</v>
      </c>
      <c r="P27" s="22" t="s">
        <v>1</v>
      </c>
      <c r="Q27" s="73"/>
    </row>
    <row r="28" spans="2:17" x14ac:dyDescent="0.25">
      <c r="B28" s="71" t="str">
        <f t="shared" si="1"/>
        <v/>
      </c>
      <c r="C28" s="85"/>
      <c r="D28" s="20"/>
      <c r="E28" s="20"/>
      <c r="F28" s="20"/>
      <c r="G28" s="21"/>
      <c r="H28" s="21"/>
      <c r="I28" s="20"/>
      <c r="J28" s="20"/>
      <c r="K28" s="20"/>
      <c r="L28" s="22"/>
      <c r="M28" s="22"/>
      <c r="N28" s="22"/>
      <c r="O28" s="22"/>
      <c r="P28" s="22"/>
      <c r="Q28" s="73"/>
    </row>
    <row r="29" spans="2:17" x14ac:dyDescent="0.25">
      <c r="B29" s="71" t="str">
        <f t="shared" si="1"/>
        <v/>
      </c>
      <c r="C29" s="85"/>
      <c r="D29" s="20"/>
      <c r="E29" s="20"/>
      <c r="F29" s="20"/>
      <c r="G29" s="21"/>
      <c r="H29" s="21"/>
      <c r="I29" s="20"/>
      <c r="J29" s="20"/>
      <c r="K29" s="20"/>
      <c r="L29" s="22"/>
      <c r="M29" s="22"/>
      <c r="N29" s="22"/>
      <c r="O29" s="22"/>
      <c r="P29" s="22"/>
      <c r="Q29" s="73"/>
    </row>
    <row r="30" spans="2:17" x14ac:dyDescent="0.25">
      <c r="B30" s="71" t="str">
        <f t="shared" si="1"/>
        <v/>
      </c>
      <c r="C30" s="86"/>
      <c r="D30" s="25"/>
      <c r="E30" s="25"/>
      <c r="F30" s="25"/>
      <c r="G30" s="26"/>
      <c r="H30" s="26"/>
      <c r="I30" s="25"/>
      <c r="J30" s="27"/>
      <c r="K30" s="27"/>
      <c r="L30" s="28"/>
      <c r="M30" s="28"/>
      <c r="N30" s="28"/>
      <c r="O30" s="28"/>
      <c r="P30" s="28"/>
      <c r="Q30" s="74"/>
    </row>
    <row r="31" spans="2:17" ht="21" x14ac:dyDescent="0.25">
      <c r="B31" s="127" t="s">
        <v>25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28"/>
    </row>
    <row r="32" spans="2:17" x14ac:dyDescent="0.25">
      <c r="B32" s="71" t="str">
        <f>IF(C32&lt;&gt;"","VISITE","")</f>
        <v>VISITE</v>
      </c>
      <c r="C32" s="85" t="s">
        <v>2</v>
      </c>
      <c r="D32" s="14" t="s">
        <v>125</v>
      </c>
      <c r="E32" s="14" t="s">
        <v>102</v>
      </c>
      <c r="F32" s="15" t="s">
        <v>104</v>
      </c>
      <c r="G32" s="16"/>
      <c r="H32" s="16"/>
      <c r="I32" s="14" t="s">
        <v>105</v>
      </c>
      <c r="J32" s="14" t="s">
        <v>38</v>
      </c>
      <c r="K32" s="14" t="s">
        <v>39</v>
      </c>
      <c r="L32" s="17"/>
      <c r="M32" s="17"/>
      <c r="N32" s="17" t="s">
        <v>0</v>
      </c>
      <c r="O32" s="17" t="s">
        <v>0</v>
      </c>
      <c r="P32" s="17" t="s">
        <v>0</v>
      </c>
      <c r="Q32" s="74"/>
    </row>
    <row r="33" spans="2:17" x14ac:dyDescent="0.25">
      <c r="B33" s="71" t="str">
        <f t="shared" ref="B33:B51" si="2">IF(C33&lt;&gt;"","VISITE","")</f>
        <v>VISITE</v>
      </c>
      <c r="C33" s="85" t="s">
        <v>4</v>
      </c>
      <c r="D33" s="20" t="s">
        <v>126</v>
      </c>
      <c r="E33" s="14" t="s">
        <v>103</v>
      </c>
      <c r="F33" s="15" t="s">
        <v>106</v>
      </c>
      <c r="G33" s="16">
        <v>45591</v>
      </c>
      <c r="H33" s="16" t="s">
        <v>134</v>
      </c>
      <c r="I33" s="14" t="s">
        <v>107</v>
      </c>
      <c r="J33" s="14"/>
      <c r="K33" s="14"/>
      <c r="L33" s="17"/>
      <c r="M33" s="17"/>
      <c r="N33" s="46" t="s">
        <v>0</v>
      </c>
      <c r="O33" s="46" t="s">
        <v>0</v>
      </c>
      <c r="P33" s="46" t="s">
        <v>0</v>
      </c>
      <c r="Q33" s="74"/>
    </row>
    <row r="34" spans="2:17" x14ac:dyDescent="0.25">
      <c r="B34" s="71" t="str">
        <f t="shared" si="2"/>
        <v>VISITE</v>
      </c>
      <c r="C34" s="71" t="s">
        <v>6</v>
      </c>
      <c r="D34" s="14" t="s">
        <v>127</v>
      </c>
      <c r="E34" s="14" t="s">
        <v>108</v>
      </c>
      <c r="F34" s="15" t="s">
        <v>109</v>
      </c>
      <c r="G34" s="16">
        <v>45592</v>
      </c>
      <c r="H34" s="16" t="s">
        <v>133</v>
      </c>
      <c r="I34" s="14" t="s">
        <v>110</v>
      </c>
      <c r="J34" s="20" t="s">
        <v>41</v>
      </c>
      <c r="K34" s="20" t="s">
        <v>47</v>
      </c>
      <c r="L34" s="22"/>
      <c r="M34" s="22"/>
      <c r="N34" s="22" t="s">
        <v>0</v>
      </c>
      <c r="O34" s="22" t="s">
        <v>0</v>
      </c>
      <c r="P34" s="22" t="s">
        <v>0</v>
      </c>
      <c r="Q34" s="74"/>
    </row>
    <row r="35" spans="2:17" x14ac:dyDescent="0.25">
      <c r="B35" s="71" t="str">
        <f t="shared" si="2"/>
        <v>VISITE</v>
      </c>
      <c r="C35" s="71" t="s">
        <v>8</v>
      </c>
      <c r="D35" s="14" t="s">
        <v>128</v>
      </c>
      <c r="E35" s="14" t="s">
        <v>111</v>
      </c>
      <c r="F35" s="15" t="s">
        <v>112</v>
      </c>
      <c r="G35" s="16">
        <v>45201</v>
      </c>
      <c r="H35" s="16" t="s">
        <v>135</v>
      </c>
      <c r="I35" s="14" t="s">
        <v>113</v>
      </c>
      <c r="J35" s="20" t="s">
        <v>38</v>
      </c>
      <c r="K35" s="20" t="s">
        <v>39</v>
      </c>
      <c r="L35" s="22"/>
      <c r="M35" s="22"/>
      <c r="N35" s="22" t="s">
        <v>0</v>
      </c>
      <c r="O35" s="22" t="s">
        <v>1</v>
      </c>
      <c r="P35" s="22" t="s">
        <v>1</v>
      </c>
      <c r="Q35" s="74"/>
    </row>
    <row r="36" spans="2:17" x14ac:dyDescent="0.25">
      <c r="B36" s="71" t="str">
        <f t="shared" si="2"/>
        <v>VISITE</v>
      </c>
      <c r="C36" s="71" t="s">
        <v>10</v>
      </c>
      <c r="D36" s="14" t="s">
        <v>129</v>
      </c>
      <c r="E36" s="14" t="s">
        <v>114</v>
      </c>
      <c r="F36" s="15" t="s">
        <v>115</v>
      </c>
      <c r="G36" s="16">
        <v>45594</v>
      </c>
      <c r="H36" s="16" t="s">
        <v>36</v>
      </c>
      <c r="I36" s="14" t="s">
        <v>116</v>
      </c>
      <c r="J36" s="20" t="s">
        <v>40</v>
      </c>
      <c r="K36" s="20" t="s">
        <v>41</v>
      </c>
      <c r="L36" s="22" t="s">
        <v>47</v>
      </c>
      <c r="M36" s="22"/>
      <c r="N36" s="22" t="s">
        <v>0</v>
      </c>
      <c r="O36" s="22" t="s">
        <v>1</v>
      </c>
      <c r="P36" s="22" t="s">
        <v>1</v>
      </c>
      <c r="Q36" s="74"/>
    </row>
    <row r="37" spans="2:17" x14ac:dyDescent="0.25">
      <c r="B37" s="71" t="str">
        <f t="shared" si="2"/>
        <v>VISITE</v>
      </c>
      <c r="C37" s="85" t="s">
        <v>12</v>
      </c>
      <c r="D37" s="20" t="s">
        <v>130</v>
      </c>
      <c r="E37" s="14" t="s">
        <v>117</v>
      </c>
      <c r="F37" s="15" t="s">
        <v>118</v>
      </c>
      <c r="G37" s="16">
        <v>45595</v>
      </c>
      <c r="H37" s="16" t="s">
        <v>133</v>
      </c>
      <c r="I37" s="14"/>
      <c r="J37" s="20" t="s">
        <v>38</v>
      </c>
      <c r="K37" s="20"/>
      <c r="L37" s="22"/>
      <c r="M37" s="22"/>
      <c r="N37" s="22" t="s">
        <v>0</v>
      </c>
      <c r="O37" s="22" t="s">
        <v>1</v>
      </c>
      <c r="P37" s="22" t="s">
        <v>1</v>
      </c>
      <c r="Q37" s="74"/>
    </row>
    <row r="38" spans="2:17" x14ac:dyDescent="0.25">
      <c r="B38" s="71" t="str">
        <f t="shared" si="2"/>
        <v>VISITE</v>
      </c>
      <c r="C38" s="71" t="s">
        <v>14</v>
      </c>
      <c r="D38" s="14" t="s">
        <v>131</v>
      </c>
      <c r="E38" s="14" t="s">
        <v>119</v>
      </c>
      <c r="F38" s="15" t="s">
        <v>120</v>
      </c>
      <c r="G38" s="16">
        <v>45596</v>
      </c>
      <c r="H38" s="16" t="s">
        <v>135</v>
      </c>
      <c r="I38" s="14" t="s">
        <v>121</v>
      </c>
      <c r="J38" s="20" t="s">
        <v>41</v>
      </c>
      <c r="K38" s="20"/>
      <c r="L38" s="22"/>
      <c r="M38" s="22"/>
      <c r="N38" s="22" t="s">
        <v>1</v>
      </c>
      <c r="O38" s="22" t="s">
        <v>1</v>
      </c>
      <c r="P38" s="22" t="s">
        <v>1</v>
      </c>
      <c r="Q38" s="74"/>
    </row>
    <row r="39" spans="2:17" x14ac:dyDescent="0.25">
      <c r="B39" s="71" t="str">
        <f t="shared" si="2"/>
        <v>VISITE</v>
      </c>
      <c r="C39" s="85" t="s">
        <v>15</v>
      </c>
      <c r="D39" s="20" t="s">
        <v>132</v>
      </c>
      <c r="E39" s="14" t="s">
        <v>122</v>
      </c>
      <c r="F39" s="15" t="s">
        <v>123</v>
      </c>
      <c r="G39" s="16">
        <v>45597</v>
      </c>
      <c r="H39" s="16" t="s">
        <v>36</v>
      </c>
      <c r="I39" s="14" t="s">
        <v>124</v>
      </c>
      <c r="J39" s="20" t="s">
        <v>47</v>
      </c>
      <c r="K39" s="20" t="s">
        <v>38</v>
      </c>
      <c r="L39" s="22"/>
      <c r="M39" s="22"/>
      <c r="N39" s="22" t="s">
        <v>1</v>
      </c>
      <c r="O39" s="22" t="s">
        <v>1</v>
      </c>
      <c r="P39" s="22" t="s">
        <v>1</v>
      </c>
      <c r="Q39" s="74"/>
    </row>
    <row r="40" spans="2:17" x14ac:dyDescent="0.25">
      <c r="B40" s="71" t="str">
        <f t="shared" si="2"/>
        <v/>
      </c>
      <c r="C40" s="86"/>
      <c r="D40" s="25"/>
      <c r="E40" s="25"/>
      <c r="F40" s="25"/>
      <c r="G40" s="26"/>
      <c r="H40" s="26"/>
      <c r="I40" s="25"/>
      <c r="J40" s="27"/>
      <c r="K40" s="27"/>
      <c r="L40" s="28"/>
      <c r="M40" s="28"/>
      <c r="N40" s="28"/>
      <c r="O40" s="28"/>
      <c r="P40" s="28"/>
      <c r="Q40" s="74"/>
    </row>
    <row r="41" spans="2:17" x14ac:dyDescent="0.25">
      <c r="B41" s="71" t="str">
        <f t="shared" si="2"/>
        <v/>
      </c>
      <c r="C41" s="86"/>
      <c r="D41" s="25"/>
      <c r="E41" s="25"/>
      <c r="F41" s="25"/>
      <c r="G41" s="26"/>
      <c r="H41" s="26"/>
      <c r="I41" s="25"/>
      <c r="J41" s="27"/>
      <c r="K41" s="27"/>
      <c r="L41" s="28"/>
      <c r="M41" s="28"/>
      <c r="N41" s="28"/>
      <c r="O41" s="28"/>
      <c r="P41" s="28"/>
      <c r="Q41" s="74"/>
    </row>
    <row r="42" spans="2:17" x14ac:dyDescent="0.25">
      <c r="B42" s="71" t="str">
        <f t="shared" si="2"/>
        <v/>
      </c>
      <c r="C42" s="86"/>
      <c r="D42" s="25"/>
      <c r="E42" s="25"/>
      <c r="F42" s="25"/>
      <c r="G42" s="26"/>
      <c r="H42" s="26"/>
      <c r="I42" s="25"/>
      <c r="J42" s="27"/>
      <c r="K42" s="27"/>
      <c r="L42" s="28"/>
      <c r="M42" s="28"/>
      <c r="N42" s="28"/>
      <c r="O42" s="28"/>
      <c r="P42" s="28"/>
      <c r="Q42" s="74"/>
    </row>
    <row r="43" spans="2:17" x14ac:dyDescent="0.25">
      <c r="B43" s="71" t="str">
        <f t="shared" si="2"/>
        <v/>
      </c>
      <c r="C43" s="87"/>
      <c r="D43" s="31"/>
      <c r="E43" s="31"/>
      <c r="F43" s="31"/>
      <c r="G43" s="32"/>
      <c r="H43" s="32"/>
      <c r="I43" s="31"/>
      <c r="J43" s="33"/>
      <c r="K43" s="33"/>
      <c r="L43" s="34"/>
      <c r="M43" s="34"/>
      <c r="N43" s="34"/>
      <c r="O43" s="34"/>
      <c r="P43" s="34"/>
      <c r="Q43" s="75"/>
    </row>
    <row r="44" spans="2:17" x14ac:dyDescent="0.25">
      <c r="B44" s="71" t="str">
        <f t="shared" si="2"/>
        <v/>
      </c>
      <c r="C44" s="87"/>
      <c r="D44" s="31"/>
      <c r="E44" s="31"/>
      <c r="F44" s="31"/>
      <c r="G44" s="32"/>
      <c r="H44" s="32"/>
      <c r="I44" s="31"/>
      <c r="J44" s="33"/>
      <c r="K44" s="33"/>
      <c r="L44" s="34"/>
      <c r="M44" s="34"/>
      <c r="N44" s="34"/>
      <c r="O44" s="34"/>
      <c r="P44" s="34"/>
      <c r="Q44" s="75"/>
    </row>
    <row r="45" spans="2:17" x14ac:dyDescent="0.25">
      <c r="B45" s="71" t="str">
        <f t="shared" si="2"/>
        <v/>
      </c>
      <c r="C45" s="87"/>
      <c r="D45" s="31"/>
      <c r="E45" s="31"/>
      <c r="F45" s="31"/>
      <c r="G45" s="32"/>
      <c r="H45" s="32"/>
      <c r="I45" s="31"/>
      <c r="J45" s="33"/>
      <c r="K45" s="33"/>
      <c r="L45" s="34"/>
      <c r="M45" s="34"/>
      <c r="N45" s="34"/>
      <c r="O45" s="34"/>
      <c r="P45" s="34"/>
      <c r="Q45" s="75"/>
    </row>
    <row r="46" spans="2:17" x14ac:dyDescent="0.25">
      <c r="B46" s="71" t="str">
        <f t="shared" si="2"/>
        <v/>
      </c>
      <c r="C46" s="87"/>
      <c r="D46" s="31"/>
      <c r="E46" s="31"/>
      <c r="F46" s="31"/>
      <c r="G46" s="32"/>
      <c r="H46" s="32"/>
      <c r="I46" s="31"/>
      <c r="J46" s="33"/>
      <c r="K46" s="33"/>
      <c r="L46" s="34"/>
      <c r="M46" s="34"/>
      <c r="N46" s="34"/>
      <c r="O46" s="34"/>
      <c r="P46" s="34"/>
      <c r="Q46" s="75"/>
    </row>
    <row r="47" spans="2:17" x14ac:dyDescent="0.25">
      <c r="B47" s="71" t="str">
        <f t="shared" si="2"/>
        <v/>
      </c>
      <c r="C47" s="87"/>
      <c r="D47" s="31"/>
      <c r="E47" s="31"/>
      <c r="F47" s="31"/>
      <c r="G47" s="32"/>
      <c r="H47" s="32"/>
      <c r="I47" s="31"/>
      <c r="J47" s="33"/>
      <c r="K47" s="33"/>
      <c r="L47" s="34"/>
      <c r="M47" s="34"/>
      <c r="N47" s="34"/>
      <c r="O47" s="34"/>
      <c r="P47" s="34"/>
      <c r="Q47" s="75"/>
    </row>
    <row r="48" spans="2:17" x14ac:dyDescent="0.25">
      <c r="B48" s="71" t="str">
        <f t="shared" si="2"/>
        <v/>
      </c>
      <c r="C48" s="87"/>
      <c r="D48" s="31"/>
      <c r="E48" s="31"/>
      <c r="F48" s="31"/>
      <c r="G48" s="32"/>
      <c r="H48" s="32"/>
      <c r="I48" s="31"/>
      <c r="J48" s="33"/>
      <c r="K48" s="33"/>
      <c r="L48" s="34"/>
      <c r="M48" s="34"/>
      <c r="N48" s="34"/>
      <c r="O48" s="34"/>
      <c r="P48" s="34"/>
      <c r="Q48" s="75"/>
    </row>
    <row r="49" spans="2:17" x14ac:dyDescent="0.25">
      <c r="B49" s="71" t="str">
        <f t="shared" si="2"/>
        <v/>
      </c>
      <c r="C49" s="87"/>
      <c r="D49" s="31"/>
      <c r="E49" s="31"/>
      <c r="F49" s="31"/>
      <c r="G49" s="32"/>
      <c r="H49" s="32"/>
      <c r="I49" s="31"/>
      <c r="J49" s="33"/>
      <c r="K49" s="33"/>
      <c r="L49" s="34"/>
      <c r="M49" s="34"/>
      <c r="N49" s="34"/>
      <c r="O49" s="34"/>
      <c r="P49" s="34"/>
      <c r="Q49" s="75"/>
    </row>
    <row r="50" spans="2:17" x14ac:dyDescent="0.25">
      <c r="B50" s="71" t="str">
        <f t="shared" si="2"/>
        <v/>
      </c>
      <c r="C50" s="87"/>
      <c r="D50" s="31"/>
      <c r="E50" s="31"/>
      <c r="F50" s="31"/>
      <c r="G50" s="32"/>
      <c r="H50" s="32"/>
      <c r="I50" s="31"/>
      <c r="J50" s="33"/>
      <c r="K50" s="33"/>
      <c r="L50" s="34"/>
      <c r="M50" s="34"/>
      <c r="N50" s="34"/>
      <c r="O50" s="34"/>
      <c r="P50" s="34"/>
      <c r="Q50" s="75"/>
    </row>
    <row r="51" spans="2:17" x14ac:dyDescent="0.25">
      <c r="B51" s="76" t="str">
        <f t="shared" si="2"/>
        <v/>
      </c>
      <c r="C51" s="88"/>
      <c r="D51" s="77"/>
      <c r="E51" s="77"/>
      <c r="F51" s="77"/>
      <c r="G51" s="78"/>
      <c r="H51" s="78"/>
      <c r="I51" s="77"/>
      <c r="J51" s="79"/>
      <c r="K51" s="79"/>
      <c r="L51" s="80"/>
      <c r="M51" s="80"/>
      <c r="N51" s="80"/>
      <c r="O51" s="80"/>
      <c r="P51" s="80"/>
      <c r="Q51" s="81"/>
    </row>
  </sheetData>
  <mergeCells count="7">
    <mergeCell ref="E2:M2"/>
    <mergeCell ref="B8:Q8"/>
    <mergeCell ref="B19:Q19"/>
    <mergeCell ref="B31:Q31"/>
    <mergeCell ref="J7:M7"/>
    <mergeCell ref="J4:M4"/>
    <mergeCell ref="B4:D5"/>
  </mergeCells>
  <conditionalFormatting sqref="G9:H52">
    <cfRule type="expression" dxfId="42" priority="4">
      <formula>$G9&lt;TODAY()</formula>
    </cfRule>
    <cfRule type="expression" dxfId="41" priority="5">
      <formula>IF(AND($F9&lt;&gt;"",$G9=""),TRUE,FALSE)</formula>
    </cfRule>
  </conditionalFormatting>
  <conditionalFormatting sqref="I9:I52">
    <cfRule type="expression" dxfId="40" priority="3">
      <formula>IF(AND($E9&lt;&gt;"",$I9=""),TRUE,FALSE)</formula>
    </cfRule>
  </conditionalFormatting>
  <conditionalFormatting sqref="J9:M52">
    <cfRule type="expression" dxfId="39" priority="2">
      <formula>IF(AND($E9&lt;&gt;"",$J9=""),TRUE,FALSE)</formula>
    </cfRule>
  </conditionalFormatting>
  <conditionalFormatting sqref="F5:M5">
    <cfRule type="cellIs" dxfId="38" priority="13" operator="equal">
      <formula>0</formula>
    </cfRule>
    <cfRule type="cellIs" dxfId="37" priority="16" operator="equal">
      <formula>0</formula>
    </cfRule>
  </conditionalFormatting>
  <conditionalFormatting sqref="B9:Q18 B20:Q30 B32:Q51">
    <cfRule type="expression" dxfId="36" priority="14">
      <formula>MOD(ROW(),1)</formula>
    </cfRule>
    <cfRule type="expression" dxfId="35" priority="15">
      <formula>MOD(ROW(),2)</formula>
    </cfRule>
  </conditionalFormatting>
  <conditionalFormatting sqref="N9:P18 N20:P30 N32:P52">
    <cfRule type="containsText" dxfId="34" priority="1" operator="containsText" text="Non">
      <formula>NOT(ISERROR(SEARCH("Non",N9)))</formula>
    </cfRule>
  </conditionalFormatting>
  <dataValidations count="1">
    <dataValidation type="list" allowBlank="1" showInputMessage="1" showErrorMessage="1" sqref="N20:P30 N9:P18 N32:P52" xr:uid="{5AA28A14-99EC-4CDA-9BD8-E673AABEABE3}">
      <formula1>"Oui,Non"</formula1>
    </dataValidation>
  </dataValidations>
  <pageMargins left="0.7" right="0.7" top="0.75" bottom="0.75" header="0.3" footer="0.3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81FE60-AC0C-4181-A82C-9F5CE4B954C1}">
          <x14:formula1>
            <xm:f>OUTIL!$B$2:$B$9</xm:f>
          </x14:formula1>
          <xm:sqref>C20:C30 C9:C18 C32:C1048576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4" tint="0.59999389629810485"/>
  </sheetPr>
  <dimension ref="B2:N135"/>
  <sheetViews>
    <sheetView showGridLines="0" zoomScale="80" zoomScaleNormal="80" zoomScaleSheetLayoutView="80" workbookViewId="0">
      <selection activeCell="E17" sqref="E17"/>
    </sheetView>
  </sheetViews>
  <sheetFormatPr baseColWidth="10" defaultRowHeight="15" x14ac:dyDescent="0.25"/>
  <cols>
    <col min="1" max="1" width="2.7109375" customWidth="1"/>
    <col min="4" max="4" width="16.140625" customWidth="1"/>
    <col min="5" max="5" width="41" customWidth="1"/>
    <col min="6" max="6" width="52.140625" customWidth="1"/>
    <col min="7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169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57" t="s">
        <v>168</v>
      </c>
      <c r="C5" s="11" t="s">
        <v>16</v>
      </c>
      <c r="D5" s="9" t="s">
        <v>17</v>
      </c>
      <c r="E5" s="9" t="s">
        <v>18</v>
      </c>
      <c r="F5" s="9" t="s">
        <v>19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58" t="s">
        <v>170</v>
      </c>
      <c r="C6" s="13" t="s">
        <v>2</v>
      </c>
      <c r="D6" s="14" t="s">
        <v>33</v>
      </c>
      <c r="E6" s="14" t="s">
        <v>34</v>
      </c>
      <c r="F6" s="63" t="s">
        <v>35</v>
      </c>
      <c r="G6" s="16">
        <v>45583</v>
      </c>
      <c r="H6" s="16" t="s">
        <v>36</v>
      </c>
      <c r="I6" s="14" t="s">
        <v>37</v>
      </c>
      <c r="J6" s="14" t="s">
        <v>38</v>
      </c>
      <c r="K6" s="14" t="s">
        <v>39</v>
      </c>
      <c r="L6" s="17"/>
      <c r="M6" s="17"/>
      <c r="N6" s="18"/>
    </row>
    <row r="7" spans="2:14" x14ac:dyDescent="0.25">
      <c r="B7" s="59"/>
      <c r="C7" s="27"/>
      <c r="D7" s="20"/>
      <c r="E7" s="20"/>
      <c r="F7" s="20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59"/>
      <c r="C8" s="27"/>
      <c r="D8" s="20"/>
      <c r="E8" s="20"/>
      <c r="F8" s="20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59"/>
      <c r="C9" s="27"/>
      <c r="D9" s="20"/>
      <c r="E9" s="20"/>
      <c r="F9" s="20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59"/>
      <c r="C10" s="27"/>
      <c r="D10" s="20"/>
      <c r="E10" s="20"/>
      <c r="F10" s="20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59"/>
      <c r="C11" s="27"/>
      <c r="D11" s="20"/>
      <c r="E11" s="20"/>
      <c r="F11" s="20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59"/>
      <c r="C12" s="27"/>
      <c r="D12" s="20"/>
      <c r="E12" s="20"/>
      <c r="F12" s="20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59"/>
      <c r="C13" s="27"/>
      <c r="D13" s="20"/>
      <c r="E13" s="20"/>
      <c r="F13" s="20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59"/>
      <c r="C14" s="27"/>
      <c r="D14" s="20"/>
      <c r="E14" s="20"/>
      <c r="F14" s="20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59"/>
      <c r="C15" s="27"/>
      <c r="D15" s="20"/>
      <c r="E15" s="20"/>
      <c r="F15" s="20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60"/>
      <c r="C16" s="56"/>
      <c r="D16" s="44"/>
      <c r="E16" s="44"/>
      <c r="F16" s="44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60"/>
      <c r="C17" s="56"/>
      <c r="D17" s="44"/>
      <c r="E17" s="44"/>
      <c r="F17" s="44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60"/>
      <c r="C18" s="56"/>
      <c r="D18" s="44"/>
      <c r="E18" s="44"/>
      <c r="F18" s="44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60"/>
      <c r="C19" s="56"/>
      <c r="D19" s="44"/>
      <c r="E19" s="44"/>
      <c r="F19" s="44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60"/>
      <c r="C20" s="56"/>
      <c r="D20" s="44"/>
      <c r="E20" s="44"/>
      <c r="F20" s="44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58"/>
      <c r="C21" s="55"/>
      <c r="D21" s="14"/>
      <c r="E21" s="14"/>
      <c r="F21" s="15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59"/>
      <c r="C22" s="27"/>
      <c r="D22" s="20"/>
      <c r="E22" s="20"/>
      <c r="F22" s="20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59"/>
      <c r="C23" s="27"/>
      <c r="D23" s="20"/>
      <c r="E23" s="20"/>
      <c r="F23" s="20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59"/>
      <c r="C24" s="27"/>
      <c r="D24" s="20"/>
      <c r="E24" s="20"/>
      <c r="F24" s="20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59"/>
      <c r="C25" s="27"/>
      <c r="D25" s="20"/>
      <c r="E25" s="20"/>
      <c r="F25" s="20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59"/>
      <c r="C26" s="27"/>
      <c r="D26" s="20"/>
      <c r="E26" s="20"/>
      <c r="F26" s="20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59"/>
      <c r="C27" s="27"/>
      <c r="D27" s="20"/>
      <c r="E27" s="20"/>
      <c r="F27" s="20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59"/>
      <c r="C28" s="27"/>
      <c r="D28" s="20"/>
      <c r="E28" s="20"/>
      <c r="F28" s="20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59"/>
      <c r="C29" s="27"/>
      <c r="D29" s="20"/>
      <c r="E29" s="20"/>
      <c r="F29" s="20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59"/>
      <c r="C30" s="27"/>
      <c r="D30" s="20"/>
      <c r="E30" s="20"/>
      <c r="F30" s="20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61"/>
      <c r="C31" s="25"/>
      <c r="D31" s="25"/>
      <c r="E31" s="25"/>
      <c r="F31" s="25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61"/>
      <c r="C32" s="25"/>
      <c r="D32" s="25"/>
      <c r="E32" s="25"/>
      <c r="F32" s="25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61"/>
      <c r="C33" s="25"/>
      <c r="D33" s="25"/>
      <c r="E33" s="25"/>
      <c r="F33" s="25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61"/>
      <c r="C34" s="25"/>
      <c r="D34" s="25"/>
      <c r="E34" s="25"/>
      <c r="F34" s="25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61"/>
      <c r="C35" s="25"/>
      <c r="D35" s="25"/>
      <c r="E35" s="25"/>
      <c r="F35" s="25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61"/>
      <c r="C36" s="25"/>
      <c r="D36" s="25"/>
      <c r="E36" s="25"/>
      <c r="F36" s="25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61"/>
      <c r="C37" s="25"/>
      <c r="D37" s="25"/>
      <c r="E37" s="25"/>
      <c r="F37" s="25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61"/>
      <c r="C38" s="25"/>
      <c r="D38" s="25"/>
      <c r="E38" s="25"/>
      <c r="F38" s="25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61"/>
      <c r="C39" s="25"/>
      <c r="D39" s="25"/>
      <c r="E39" s="25"/>
      <c r="F39" s="25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61"/>
      <c r="C40" s="25"/>
      <c r="D40" s="25"/>
      <c r="E40" s="25"/>
      <c r="F40" s="25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61"/>
      <c r="C41" s="25"/>
      <c r="D41" s="25"/>
      <c r="E41" s="25"/>
      <c r="F41" s="25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61"/>
      <c r="C42" s="25"/>
      <c r="D42" s="25"/>
      <c r="E42" s="25"/>
      <c r="F42" s="25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62"/>
      <c r="C43" s="31"/>
      <c r="D43" s="31"/>
      <c r="E43" s="31"/>
      <c r="F43" s="31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G44" s="1"/>
    </row>
    <row r="45" spans="2:14" x14ac:dyDescent="0.25">
      <c r="G45" s="1"/>
    </row>
    <row r="46" spans="2:14" x14ac:dyDescent="0.25">
      <c r="G46" s="1"/>
    </row>
    <row r="47" spans="2:14" x14ac:dyDescent="0.25">
      <c r="G47" s="1"/>
    </row>
    <row r="48" spans="2:14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  <row r="78" spans="7:7" x14ac:dyDescent="0.25">
      <c r="G78" s="1"/>
    </row>
    <row r="79" spans="7:7" x14ac:dyDescent="0.25">
      <c r="G79" s="1"/>
    </row>
    <row r="80" spans="7:7" x14ac:dyDescent="0.25">
      <c r="G80" s="1"/>
    </row>
    <row r="81" spans="7:7" x14ac:dyDescent="0.25">
      <c r="G81" s="1"/>
    </row>
    <row r="82" spans="7:7" x14ac:dyDescent="0.25">
      <c r="G82" s="1"/>
    </row>
    <row r="83" spans="7:7" x14ac:dyDescent="0.25">
      <c r="G83" s="1"/>
    </row>
    <row r="84" spans="7:7" x14ac:dyDescent="0.25">
      <c r="G84" s="1"/>
    </row>
    <row r="85" spans="7:7" x14ac:dyDescent="0.25">
      <c r="G85" s="1"/>
    </row>
    <row r="86" spans="7:7" x14ac:dyDescent="0.25">
      <c r="G86" s="1"/>
    </row>
    <row r="87" spans="7:7" x14ac:dyDescent="0.25">
      <c r="G87" s="1"/>
    </row>
    <row r="88" spans="7:7" x14ac:dyDescent="0.25">
      <c r="G88" s="1"/>
    </row>
    <row r="89" spans="7:7" x14ac:dyDescent="0.25">
      <c r="G89" s="1"/>
    </row>
    <row r="90" spans="7:7" x14ac:dyDescent="0.25">
      <c r="G90" s="1"/>
    </row>
    <row r="91" spans="7:7" x14ac:dyDescent="0.25">
      <c r="G91" s="1"/>
    </row>
    <row r="92" spans="7:7" x14ac:dyDescent="0.25">
      <c r="G92" s="1"/>
    </row>
    <row r="93" spans="7:7" x14ac:dyDescent="0.25">
      <c r="G93" s="1"/>
    </row>
    <row r="94" spans="7:7" x14ac:dyDescent="0.25">
      <c r="G94" s="1"/>
    </row>
    <row r="95" spans="7:7" x14ac:dyDescent="0.25">
      <c r="G95" s="1"/>
    </row>
    <row r="96" spans="7: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  <row r="112" spans="7:7" x14ac:dyDescent="0.25">
      <c r="G112" s="1"/>
    </row>
    <row r="113" spans="7:7" x14ac:dyDescent="0.25">
      <c r="G113" s="1"/>
    </row>
    <row r="114" spans="7:7" x14ac:dyDescent="0.25">
      <c r="G114" s="1"/>
    </row>
    <row r="115" spans="7:7" x14ac:dyDescent="0.25">
      <c r="G115" s="1"/>
    </row>
    <row r="116" spans="7:7" x14ac:dyDescent="0.25">
      <c r="G116" s="1"/>
    </row>
    <row r="117" spans="7:7" x14ac:dyDescent="0.25">
      <c r="G117" s="1"/>
    </row>
    <row r="118" spans="7:7" x14ac:dyDescent="0.25">
      <c r="G118" s="1"/>
    </row>
    <row r="119" spans="7:7" x14ac:dyDescent="0.25">
      <c r="G119" s="1"/>
    </row>
    <row r="120" spans="7:7" x14ac:dyDescent="0.25">
      <c r="G120" s="1"/>
    </row>
    <row r="121" spans="7:7" x14ac:dyDescent="0.25">
      <c r="G121" s="1"/>
    </row>
    <row r="122" spans="7:7" x14ac:dyDescent="0.25">
      <c r="G122" s="1"/>
    </row>
    <row r="123" spans="7:7" x14ac:dyDescent="0.25">
      <c r="G123" s="1"/>
    </row>
    <row r="124" spans="7:7" x14ac:dyDescent="0.25">
      <c r="G124" s="1"/>
    </row>
    <row r="125" spans="7:7" x14ac:dyDescent="0.25">
      <c r="G125" s="1"/>
    </row>
    <row r="126" spans="7:7" x14ac:dyDescent="0.25">
      <c r="G126" s="1"/>
    </row>
    <row r="127" spans="7:7" x14ac:dyDescent="0.25">
      <c r="G127" s="1"/>
    </row>
    <row r="128" spans="7:7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  <row r="132" spans="7:7" x14ac:dyDescent="0.25">
      <c r="G132" s="1"/>
    </row>
    <row r="133" spans="7:7" x14ac:dyDescent="0.25">
      <c r="G133" s="1"/>
    </row>
    <row r="134" spans="7:7" x14ac:dyDescent="0.25">
      <c r="G134" s="1"/>
    </row>
    <row r="135" spans="7:7" x14ac:dyDescent="0.25">
      <c r="G135" s="1"/>
    </row>
  </sheetData>
  <mergeCells count="3">
    <mergeCell ref="B2:N2"/>
    <mergeCell ref="J5:M5"/>
    <mergeCell ref="B3:N3"/>
  </mergeCells>
  <conditionalFormatting sqref="B6:N43">
    <cfRule type="expression" dxfId="33" priority="5">
      <formula>MOD(ROW(),1)</formula>
    </cfRule>
    <cfRule type="expression" dxfId="32" priority="6">
      <formula>MOD(ROW(),2)</formula>
    </cfRule>
  </conditionalFormatting>
  <conditionalFormatting sqref="G6:H43 B6:B43">
    <cfRule type="expression" dxfId="31" priority="22">
      <formula>#REF!&lt;TODAY()</formula>
    </cfRule>
    <cfRule type="expression" dxfId="30" priority="23">
      <formula>IF(AND($F6&lt;&gt;"",#REF!=""),TRUE,FALSE)</formula>
    </cfRule>
  </conditionalFormatting>
  <dataValidations count="1">
    <dataValidation type="list" allowBlank="1" showInputMessage="1" showErrorMessage="1" sqref="B6:B43" xr:uid="{A869BA12-502E-4EC9-8222-7BAECAAFFA55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EF1D1D-A9C8-4056-AB26-AC3842F4AEFC}">
          <x14:formula1>
            <xm:f>OUTIL!$B$2:$B$9</xm:f>
          </x14:formula1>
          <xm:sqref>C6:C43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8D9C-A5FD-4CA0-9156-FB314CB2B4BC}">
  <sheetPr codeName="Feuil10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136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4</v>
      </c>
      <c r="C6" s="14" t="s">
        <v>43</v>
      </c>
      <c r="D6" s="14" t="s">
        <v>44</v>
      </c>
      <c r="E6" s="15" t="s">
        <v>45</v>
      </c>
      <c r="F6" s="16">
        <v>45591</v>
      </c>
      <c r="G6" s="16" t="s">
        <v>134</v>
      </c>
      <c r="H6" s="16" t="s">
        <v>46</v>
      </c>
      <c r="I6" s="14" t="s">
        <v>40</v>
      </c>
      <c r="J6" s="14"/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29" priority="3">
      <formula>MOD(ROW(),1)</formula>
    </cfRule>
    <cfRule type="expression" dxfId="28" priority="4">
      <formula>MOD(ROW(),2)</formula>
    </cfRule>
  </conditionalFormatting>
  <conditionalFormatting sqref="F6:H43">
    <cfRule type="expression" dxfId="27" priority="1">
      <formula>$F6&lt;TODAY()</formula>
    </cfRule>
    <cfRule type="expression" dxfId="26" priority="2">
      <formula>IF(AND($E6&lt;&gt;"",$F6=""),TRUE,FALSE)</formula>
    </cfRule>
  </conditionalFormatting>
  <dataValidations count="1">
    <dataValidation type="list" allowBlank="1" showInputMessage="1" showErrorMessage="1" sqref="F6:F1048576" xr:uid="{6DA01A9A-13DD-410A-9A18-B2399369D780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EFB2164-419E-45B0-AD12-87FFBECAB562}">
          <x14:formula1>
            <xm:f>OUTIL!$B$2:$B$9</xm:f>
          </x14:formula1>
          <xm:sqref>B6:B43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162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6</v>
      </c>
      <c r="C6" s="14" t="s">
        <v>65</v>
      </c>
      <c r="D6" s="14" t="s">
        <v>48</v>
      </c>
      <c r="E6" s="15" t="s">
        <v>49</v>
      </c>
      <c r="F6" s="16">
        <v>45221</v>
      </c>
      <c r="G6" s="16" t="s">
        <v>133</v>
      </c>
      <c r="H6" s="16" t="s">
        <v>50</v>
      </c>
      <c r="I6" s="14" t="s">
        <v>41</v>
      </c>
      <c r="J6" s="14" t="s">
        <v>47</v>
      </c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25" priority="3">
      <formula>MOD(ROW(),1)</formula>
    </cfRule>
    <cfRule type="expression" dxfId="24" priority="4">
      <formula>MOD(ROW(),2)</formula>
    </cfRule>
  </conditionalFormatting>
  <conditionalFormatting sqref="F6:H43">
    <cfRule type="expression" dxfId="23" priority="1">
      <formula>$F6&lt;TODAY()</formula>
    </cfRule>
    <cfRule type="expression" dxfId="22" priority="2">
      <formula>IF(AND($E6&lt;&gt;"",$F6=""),TRUE,FALSE)</formula>
    </cfRule>
  </conditionalFormatting>
  <dataValidations count="1">
    <dataValidation type="list" allowBlank="1" showInputMessage="1" showErrorMessage="1" sqref="F6:F1048576" xr:uid="{CFD0E3E3-9312-4554-B083-3BE8C800D4C4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2956445-9DD6-4F95-BB93-4F51A3B4CC9F}">
          <x14:formula1>
            <xm:f>OUTIL!$B$2:$B$9</xm:f>
          </x14:formula1>
          <xm:sqref>B6:B43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137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8</v>
      </c>
      <c r="C6" s="14" t="s">
        <v>66</v>
      </c>
      <c r="D6" s="14" t="s">
        <v>51</v>
      </c>
      <c r="E6" s="15" t="s">
        <v>52</v>
      </c>
      <c r="F6" s="16">
        <v>45593</v>
      </c>
      <c r="G6" s="16" t="s">
        <v>135</v>
      </c>
      <c r="H6" s="16" t="s">
        <v>53</v>
      </c>
      <c r="I6" s="14" t="s">
        <v>38</v>
      </c>
      <c r="J6" s="14" t="s">
        <v>39</v>
      </c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21" priority="3">
      <formula>MOD(ROW(),1)</formula>
    </cfRule>
    <cfRule type="expression" dxfId="20" priority="4">
      <formula>MOD(ROW(),2)</formula>
    </cfRule>
  </conditionalFormatting>
  <conditionalFormatting sqref="F6:H43">
    <cfRule type="expression" dxfId="19" priority="1">
      <formula>$F6&lt;TODAY()</formula>
    </cfRule>
    <cfRule type="expression" dxfId="18" priority="2">
      <formula>IF(AND($E6&lt;&gt;"",$F6=""),TRUE,FALSE)</formula>
    </cfRule>
  </conditionalFormatting>
  <dataValidations count="1">
    <dataValidation type="list" allowBlank="1" showInputMessage="1" showErrorMessage="1" sqref="F6:F1048576" xr:uid="{0E8AF954-8497-4E86-9751-4B48E87B3FCB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CDE5792-221F-40D9-BFA2-06BB43BC8AC5}">
          <x14:formula1>
            <xm:f>OUTIL!$B$2:$B$9</xm:f>
          </x14:formula1>
          <xm:sqref>B6:B43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9366-75B3-401D-A9E5-E779AA4DCE88}">
  <sheetPr codeName="Feuil7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138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10</v>
      </c>
      <c r="C6" s="14" t="s">
        <v>67</v>
      </c>
      <c r="D6" s="14" t="s">
        <v>54</v>
      </c>
      <c r="E6" s="15" t="s">
        <v>55</v>
      </c>
      <c r="F6" s="16">
        <v>45594</v>
      </c>
      <c r="G6" s="16" t="s">
        <v>36</v>
      </c>
      <c r="H6" s="16" t="s">
        <v>56</v>
      </c>
      <c r="I6" s="14" t="s">
        <v>40</v>
      </c>
      <c r="J6" s="14" t="s">
        <v>41</v>
      </c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17" priority="3">
      <formula>MOD(ROW(),1)</formula>
    </cfRule>
    <cfRule type="expression" dxfId="16" priority="4">
      <formula>MOD(ROW(),2)</formula>
    </cfRule>
  </conditionalFormatting>
  <conditionalFormatting sqref="F6:H43">
    <cfRule type="expression" dxfId="15" priority="1">
      <formula>$F6&lt;TODAY()</formula>
    </cfRule>
    <cfRule type="expression" dxfId="14" priority="2">
      <formula>IF(AND($E6&lt;&gt;"",$F6=""),TRUE,FALSE)</formula>
    </cfRule>
  </conditionalFormatting>
  <dataValidations count="1">
    <dataValidation type="list" allowBlank="1" showInputMessage="1" showErrorMessage="1" sqref="F6:F1048576" xr:uid="{6B7AB532-E210-4840-9B9E-DB35486B14FB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60265E-CB5E-47F2-A8E4-2EB45459DA87}">
          <x14:formula1>
            <xm:f>OUTIL!$B$2:$B$9</xm:f>
          </x14:formula1>
          <xm:sqref>B6:B43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F78C-6769-45E6-9403-C8AE9D69D376}">
  <sheetPr codeName="Feuil9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 t="s">
        <v>139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12</v>
      </c>
      <c r="C6" s="14" t="s">
        <v>68</v>
      </c>
      <c r="D6" s="14" t="s">
        <v>57</v>
      </c>
      <c r="E6" s="15" t="s">
        <v>58</v>
      </c>
      <c r="F6" s="16">
        <v>45595</v>
      </c>
      <c r="G6" s="16" t="s">
        <v>133</v>
      </c>
      <c r="H6" s="16" t="s">
        <v>59</v>
      </c>
      <c r="I6" s="14" t="s">
        <v>38</v>
      </c>
      <c r="J6" s="14" t="s">
        <v>39</v>
      </c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13" priority="3">
      <formula>MOD(ROW(),1)</formula>
    </cfRule>
    <cfRule type="expression" dxfId="12" priority="4">
      <formula>MOD(ROW(),2)</formula>
    </cfRule>
  </conditionalFormatting>
  <conditionalFormatting sqref="F6:H43">
    <cfRule type="expression" dxfId="11" priority="1">
      <formula>$F6&lt;TODAY()</formula>
    </cfRule>
    <cfRule type="expression" dxfId="10" priority="2">
      <formula>IF(AND($E6&lt;&gt;"",$F6=""),TRUE,FALSE)</formula>
    </cfRule>
  </conditionalFormatting>
  <dataValidations count="1">
    <dataValidation type="list" allowBlank="1" showInputMessage="1" showErrorMessage="1" sqref="F6:F1048576" xr:uid="{6150F91C-23D5-40CE-AB75-8293538A7897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E59E9A2-A45C-4B06-B222-2FB6C7EC5CD8}">
          <x14:formula1>
            <xm:f>OUTIL!$B$2:$B$9</xm:f>
          </x14:formula1>
          <xm:sqref>B6:B43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42F6-3DAF-46D4-AA5B-499923753FC4}">
  <sheetPr codeName="Feuil11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14</v>
      </c>
      <c r="C6" s="14" t="s">
        <v>69</v>
      </c>
      <c r="D6" s="14" t="s">
        <v>60</v>
      </c>
      <c r="E6" s="15" t="s">
        <v>61</v>
      </c>
      <c r="F6" s="16">
        <v>45596</v>
      </c>
      <c r="G6" s="16" t="s">
        <v>135</v>
      </c>
      <c r="H6" s="16" t="s">
        <v>62</v>
      </c>
      <c r="I6" s="14" t="s">
        <v>41</v>
      </c>
      <c r="J6" s="14"/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9" priority="3">
      <formula>MOD(ROW(),1)</formula>
    </cfRule>
    <cfRule type="expression" dxfId="8" priority="4">
      <formula>MOD(ROW(),2)</formula>
    </cfRule>
  </conditionalFormatting>
  <conditionalFormatting sqref="F6:H43">
    <cfRule type="expression" dxfId="7" priority="1">
      <formula>$F6&lt;TODAY()</formula>
    </cfRule>
    <cfRule type="expression" dxfId="6" priority="2">
      <formula>IF(AND($E6&lt;&gt;"",$F6=""),TRUE,FALSE)</formula>
    </cfRule>
  </conditionalFormatting>
  <dataValidations count="1">
    <dataValidation type="list" allowBlank="1" showInputMessage="1" showErrorMessage="1" sqref="F6:F1048576" xr:uid="{C13D53B2-5748-43F6-8055-3F48DD22E170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D083FB-5B8D-486E-883D-36ADFD63DC75}">
          <x14:formula1>
            <xm:f>OUTIL!$B$2:$B$9</xm:f>
          </x14:formula1>
          <xm:sqref>B6:B43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6712-D2BD-42FC-BBBC-8D51E7F90242}">
  <sheetPr codeName="Feuil12">
    <tabColor theme="4" tint="0.59999389629810485"/>
  </sheetPr>
  <dimension ref="B2:N135"/>
  <sheetViews>
    <sheetView showGridLines="0" zoomScale="80" zoomScaleNormal="80" zoomScaleSheetLayoutView="80" workbookViewId="0">
      <selection activeCell="B6" sqref="B6"/>
    </sheetView>
  </sheetViews>
  <sheetFormatPr baseColWidth="10" defaultRowHeight="15" x14ac:dyDescent="0.25"/>
  <cols>
    <col min="1" max="1" width="2.7109375" customWidth="1"/>
    <col min="3" max="3" width="16.140625" customWidth="1"/>
    <col min="4" max="4" width="41" customWidth="1"/>
    <col min="5" max="5" width="52.140625" customWidth="1"/>
    <col min="6" max="7" width="18.5703125" customWidth="1"/>
    <col min="8" max="8" width="16.140625" customWidth="1"/>
    <col min="9" max="9" width="38.7109375" customWidth="1"/>
    <col min="10" max="12" width="6.7109375" customWidth="1"/>
    <col min="14" max="14" width="43.7109375" customWidth="1"/>
    <col min="15" max="15" width="3.5703125" customWidth="1"/>
  </cols>
  <sheetData>
    <row r="2" spans="2:14" ht="28.5" x14ac:dyDescent="0.2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2:14" ht="28.5" x14ac:dyDescent="0.25">
      <c r="B3" s="132" t="s">
        <v>30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</row>
    <row r="5" spans="2:14" ht="18.75" x14ac:dyDescent="0.25">
      <c r="B5" s="11" t="s">
        <v>16</v>
      </c>
      <c r="C5" s="9" t="s">
        <v>17</v>
      </c>
      <c r="D5" s="9" t="s">
        <v>18</v>
      </c>
      <c r="E5" s="9" t="s">
        <v>19</v>
      </c>
      <c r="F5" s="8" t="s">
        <v>168</v>
      </c>
      <c r="G5" s="8" t="s">
        <v>167</v>
      </c>
      <c r="H5" s="8" t="s">
        <v>28</v>
      </c>
      <c r="I5" s="9" t="s">
        <v>21</v>
      </c>
      <c r="J5" s="116" t="s">
        <v>22</v>
      </c>
      <c r="K5" s="117"/>
      <c r="L5" s="117"/>
      <c r="M5" s="118"/>
      <c r="N5" s="12" t="s">
        <v>26</v>
      </c>
    </row>
    <row r="6" spans="2:14" x14ac:dyDescent="0.25">
      <c r="B6" s="13" t="s">
        <v>15</v>
      </c>
      <c r="C6" s="14" t="s">
        <v>70</v>
      </c>
      <c r="D6" s="14" t="s">
        <v>63</v>
      </c>
      <c r="E6" s="15" t="s">
        <v>64</v>
      </c>
      <c r="F6" s="16"/>
      <c r="G6" s="16"/>
      <c r="H6" s="16"/>
      <c r="I6" s="14"/>
      <c r="J6" s="14"/>
      <c r="K6" s="14"/>
      <c r="L6" s="17"/>
      <c r="M6" s="17"/>
      <c r="N6" s="18"/>
    </row>
    <row r="7" spans="2:14" x14ac:dyDescent="0.25">
      <c r="B7" s="19"/>
      <c r="C7" s="20"/>
      <c r="D7" s="20"/>
      <c r="E7" s="20"/>
      <c r="F7" s="21"/>
      <c r="G7" s="21"/>
      <c r="H7" s="21"/>
      <c r="I7" s="20"/>
      <c r="J7" s="20"/>
      <c r="K7" s="20"/>
      <c r="L7" s="22"/>
      <c r="M7" s="22"/>
      <c r="N7" s="23"/>
    </row>
    <row r="8" spans="2:14" x14ac:dyDescent="0.25">
      <c r="B8" s="19"/>
      <c r="C8" s="20"/>
      <c r="D8" s="20"/>
      <c r="E8" s="20"/>
      <c r="F8" s="21"/>
      <c r="G8" s="21"/>
      <c r="H8" s="21"/>
      <c r="I8" s="20"/>
      <c r="J8" s="20"/>
      <c r="K8" s="20"/>
      <c r="L8" s="22"/>
      <c r="M8" s="22"/>
      <c r="N8" s="23"/>
    </row>
    <row r="9" spans="2:14" x14ac:dyDescent="0.25">
      <c r="B9" s="19"/>
      <c r="C9" s="20"/>
      <c r="D9" s="20"/>
      <c r="E9" s="20"/>
      <c r="F9" s="21"/>
      <c r="G9" s="21"/>
      <c r="H9" s="21"/>
      <c r="I9" s="20"/>
      <c r="J9" s="20"/>
      <c r="K9" s="20"/>
      <c r="L9" s="22"/>
      <c r="M9" s="22"/>
      <c r="N9" s="23"/>
    </row>
    <row r="10" spans="2:14" x14ac:dyDescent="0.25">
      <c r="B10" s="19"/>
      <c r="C10" s="20"/>
      <c r="D10" s="20"/>
      <c r="E10" s="20"/>
      <c r="F10" s="21"/>
      <c r="G10" s="21"/>
      <c r="H10" s="21"/>
      <c r="I10" s="20"/>
      <c r="J10" s="20"/>
      <c r="K10" s="20"/>
      <c r="L10" s="22"/>
      <c r="M10" s="22"/>
      <c r="N10" s="23"/>
    </row>
    <row r="11" spans="2:14" x14ac:dyDescent="0.25">
      <c r="B11" s="19"/>
      <c r="C11" s="20"/>
      <c r="D11" s="20"/>
      <c r="E11" s="20"/>
      <c r="F11" s="21"/>
      <c r="G11" s="21"/>
      <c r="H11" s="21"/>
      <c r="I11" s="20"/>
      <c r="J11" s="20"/>
      <c r="K11" s="20"/>
      <c r="L11" s="22"/>
      <c r="M11" s="22"/>
      <c r="N11" s="23"/>
    </row>
    <row r="12" spans="2:14" x14ac:dyDescent="0.25">
      <c r="B12" s="19"/>
      <c r="C12" s="20"/>
      <c r="D12" s="20"/>
      <c r="E12" s="20"/>
      <c r="F12" s="21"/>
      <c r="G12" s="21"/>
      <c r="H12" s="21"/>
      <c r="I12" s="20"/>
      <c r="J12" s="20"/>
      <c r="K12" s="20"/>
      <c r="L12" s="22"/>
      <c r="M12" s="22"/>
      <c r="N12" s="23"/>
    </row>
    <row r="13" spans="2:14" x14ac:dyDescent="0.25">
      <c r="B13" s="19"/>
      <c r="C13" s="20"/>
      <c r="D13" s="20"/>
      <c r="E13" s="20"/>
      <c r="F13" s="21"/>
      <c r="G13" s="21"/>
      <c r="H13" s="21"/>
      <c r="I13" s="20"/>
      <c r="J13" s="20"/>
      <c r="K13" s="20"/>
      <c r="L13" s="22"/>
      <c r="M13" s="22"/>
      <c r="N13" s="23"/>
    </row>
    <row r="14" spans="2:14" x14ac:dyDescent="0.25">
      <c r="B14" s="19"/>
      <c r="C14" s="20"/>
      <c r="D14" s="20"/>
      <c r="E14" s="20"/>
      <c r="F14" s="21"/>
      <c r="G14" s="21"/>
      <c r="H14" s="21"/>
      <c r="I14" s="20"/>
      <c r="J14" s="20"/>
      <c r="K14" s="20"/>
      <c r="L14" s="22"/>
      <c r="M14" s="22"/>
      <c r="N14" s="23"/>
    </row>
    <row r="15" spans="2:14" x14ac:dyDescent="0.25">
      <c r="B15" s="19"/>
      <c r="C15" s="20"/>
      <c r="D15" s="20"/>
      <c r="E15" s="20"/>
      <c r="F15" s="21"/>
      <c r="G15" s="21"/>
      <c r="H15" s="21"/>
      <c r="I15" s="20"/>
      <c r="J15" s="20"/>
      <c r="K15" s="20"/>
      <c r="L15" s="22"/>
      <c r="M15" s="22"/>
      <c r="N15" s="23"/>
    </row>
    <row r="16" spans="2:14" x14ac:dyDescent="0.25">
      <c r="B16" s="43"/>
      <c r="C16" s="44"/>
      <c r="D16" s="44"/>
      <c r="E16" s="44"/>
      <c r="F16" s="45"/>
      <c r="G16" s="45"/>
      <c r="H16" s="45"/>
      <c r="I16" s="44"/>
      <c r="J16" s="44"/>
      <c r="K16" s="44"/>
      <c r="L16" s="46"/>
      <c r="M16" s="46"/>
      <c r="N16" s="47"/>
    </row>
    <row r="17" spans="2:14" x14ac:dyDescent="0.25">
      <c r="B17" s="43"/>
      <c r="C17" s="44"/>
      <c r="D17" s="44"/>
      <c r="E17" s="44"/>
      <c r="F17" s="45"/>
      <c r="G17" s="45"/>
      <c r="H17" s="45"/>
      <c r="I17" s="44"/>
      <c r="J17" s="44"/>
      <c r="K17" s="44"/>
      <c r="L17" s="46"/>
      <c r="M17" s="46"/>
      <c r="N17" s="47"/>
    </row>
    <row r="18" spans="2:14" x14ac:dyDescent="0.25">
      <c r="B18" s="43"/>
      <c r="C18" s="44"/>
      <c r="D18" s="44"/>
      <c r="E18" s="44"/>
      <c r="F18" s="45"/>
      <c r="G18" s="45"/>
      <c r="H18" s="45"/>
      <c r="I18" s="44"/>
      <c r="J18" s="44"/>
      <c r="K18" s="44"/>
      <c r="L18" s="46"/>
      <c r="M18" s="46"/>
      <c r="N18" s="47"/>
    </row>
    <row r="19" spans="2:14" x14ac:dyDescent="0.25">
      <c r="B19" s="43"/>
      <c r="C19" s="44"/>
      <c r="D19" s="44"/>
      <c r="E19" s="44"/>
      <c r="F19" s="45"/>
      <c r="G19" s="45"/>
      <c r="H19" s="45"/>
      <c r="I19" s="44"/>
      <c r="J19" s="44"/>
      <c r="K19" s="44"/>
      <c r="L19" s="46"/>
      <c r="M19" s="46"/>
      <c r="N19" s="47"/>
    </row>
    <row r="20" spans="2:14" x14ac:dyDescent="0.25">
      <c r="B20" s="43"/>
      <c r="C20" s="44"/>
      <c r="D20" s="44"/>
      <c r="E20" s="44"/>
      <c r="F20" s="45"/>
      <c r="G20" s="45"/>
      <c r="H20" s="45"/>
      <c r="I20" s="44"/>
      <c r="J20" s="44"/>
      <c r="K20" s="44"/>
      <c r="L20" s="46"/>
      <c r="M20" s="46"/>
      <c r="N20" s="47"/>
    </row>
    <row r="21" spans="2:14" x14ac:dyDescent="0.25">
      <c r="B21" s="13"/>
      <c r="C21" s="14"/>
      <c r="D21" s="14"/>
      <c r="E21" s="15"/>
      <c r="F21" s="16"/>
      <c r="G21" s="16"/>
      <c r="H21" s="16"/>
      <c r="I21" s="14"/>
      <c r="J21" s="14"/>
      <c r="K21" s="14"/>
      <c r="L21" s="17"/>
      <c r="M21" s="17"/>
      <c r="N21" s="18"/>
    </row>
    <row r="22" spans="2:14" x14ac:dyDescent="0.25">
      <c r="B22" s="19"/>
      <c r="C22" s="20"/>
      <c r="D22" s="20"/>
      <c r="E22" s="20"/>
      <c r="F22" s="21"/>
      <c r="G22" s="21"/>
      <c r="H22" s="21"/>
      <c r="I22" s="20"/>
      <c r="J22" s="20"/>
      <c r="K22" s="20"/>
      <c r="L22" s="22"/>
      <c r="M22" s="22"/>
      <c r="N22" s="23"/>
    </row>
    <row r="23" spans="2:14" x14ac:dyDescent="0.25">
      <c r="B23" s="19"/>
      <c r="C23" s="20"/>
      <c r="D23" s="20"/>
      <c r="E23" s="20"/>
      <c r="F23" s="21"/>
      <c r="G23" s="21"/>
      <c r="H23" s="21"/>
      <c r="I23" s="20"/>
      <c r="J23" s="20"/>
      <c r="K23" s="20"/>
      <c r="L23" s="22"/>
      <c r="M23" s="22"/>
      <c r="N23" s="23"/>
    </row>
    <row r="24" spans="2:14" x14ac:dyDescent="0.25">
      <c r="B24" s="19"/>
      <c r="C24" s="20"/>
      <c r="D24" s="20"/>
      <c r="E24" s="20"/>
      <c r="F24" s="21"/>
      <c r="G24" s="21"/>
      <c r="H24" s="21"/>
      <c r="I24" s="20"/>
      <c r="J24" s="20"/>
      <c r="K24" s="20"/>
      <c r="L24" s="22"/>
      <c r="M24" s="22"/>
      <c r="N24" s="23"/>
    </row>
    <row r="25" spans="2:14" x14ac:dyDescent="0.25">
      <c r="B25" s="19"/>
      <c r="C25" s="20"/>
      <c r="D25" s="20"/>
      <c r="E25" s="20"/>
      <c r="F25" s="21"/>
      <c r="G25" s="21"/>
      <c r="H25" s="21"/>
      <c r="I25" s="20"/>
      <c r="J25" s="20"/>
      <c r="K25" s="20"/>
      <c r="L25" s="22"/>
      <c r="M25" s="22"/>
      <c r="N25" s="23"/>
    </row>
    <row r="26" spans="2:14" x14ac:dyDescent="0.25">
      <c r="B26" s="19"/>
      <c r="C26" s="20"/>
      <c r="D26" s="20"/>
      <c r="E26" s="20"/>
      <c r="F26" s="21"/>
      <c r="G26" s="21"/>
      <c r="H26" s="21"/>
      <c r="I26" s="20"/>
      <c r="J26" s="20"/>
      <c r="K26" s="20"/>
      <c r="L26" s="22"/>
      <c r="M26" s="22"/>
      <c r="N26" s="23"/>
    </row>
    <row r="27" spans="2:14" x14ac:dyDescent="0.25">
      <c r="B27" s="19"/>
      <c r="C27" s="20"/>
      <c r="D27" s="20"/>
      <c r="E27" s="20"/>
      <c r="F27" s="21"/>
      <c r="G27" s="21"/>
      <c r="H27" s="21"/>
      <c r="I27" s="20"/>
      <c r="J27" s="20"/>
      <c r="K27" s="20"/>
      <c r="L27" s="22"/>
      <c r="M27" s="22"/>
      <c r="N27" s="23"/>
    </row>
    <row r="28" spans="2:14" x14ac:dyDescent="0.25">
      <c r="B28" s="19"/>
      <c r="C28" s="20"/>
      <c r="D28" s="20"/>
      <c r="E28" s="20"/>
      <c r="F28" s="21"/>
      <c r="G28" s="21"/>
      <c r="H28" s="21"/>
      <c r="I28" s="20"/>
      <c r="J28" s="20"/>
      <c r="K28" s="20"/>
      <c r="L28" s="22"/>
      <c r="M28" s="22"/>
      <c r="N28" s="23"/>
    </row>
    <row r="29" spans="2:14" x14ac:dyDescent="0.25">
      <c r="B29" s="19"/>
      <c r="C29" s="20"/>
      <c r="D29" s="20"/>
      <c r="E29" s="20"/>
      <c r="F29" s="21"/>
      <c r="G29" s="21"/>
      <c r="H29" s="21"/>
      <c r="I29" s="20"/>
      <c r="J29" s="20"/>
      <c r="K29" s="20"/>
      <c r="L29" s="22"/>
      <c r="M29" s="22"/>
      <c r="N29" s="23"/>
    </row>
    <row r="30" spans="2:14" x14ac:dyDescent="0.25">
      <c r="B30" s="19"/>
      <c r="C30" s="20"/>
      <c r="D30" s="20"/>
      <c r="E30" s="20"/>
      <c r="F30" s="21"/>
      <c r="G30" s="21"/>
      <c r="H30" s="21"/>
      <c r="I30" s="20"/>
      <c r="J30" s="20"/>
      <c r="K30" s="20"/>
      <c r="L30" s="22"/>
      <c r="M30" s="22"/>
      <c r="N30" s="23"/>
    </row>
    <row r="31" spans="2:14" x14ac:dyDescent="0.25">
      <c r="B31" s="24"/>
      <c r="C31" s="25"/>
      <c r="D31" s="25"/>
      <c r="E31" s="25"/>
      <c r="F31" s="26"/>
      <c r="G31" s="26"/>
      <c r="H31" s="26"/>
      <c r="I31" s="25"/>
      <c r="J31" s="27"/>
      <c r="K31" s="27"/>
      <c r="L31" s="28"/>
      <c r="M31" s="28"/>
      <c r="N31" s="29"/>
    </row>
    <row r="32" spans="2:14" x14ac:dyDescent="0.25">
      <c r="B32" s="24"/>
      <c r="C32" s="25"/>
      <c r="D32" s="25"/>
      <c r="E32" s="25"/>
      <c r="F32" s="26"/>
      <c r="G32" s="26"/>
      <c r="H32" s="26"/>
      <c r="I32" s="25"/>
      <c r="J32" s="27"/>
      <c r="K32" s="27"/>
      <c r="L32" s="28"/>
      <c r="M32" s="28"/>
      <c r="N32" s="29"/>
    </row>
    <row r="33" spans="2:14" x14ac:dyDescent="0.25">
      <c r="B33" s="24"/>
      <c r="C33" s="25"/>
      <c r="D33" s="25"/>
      <c r="E33" s="25"/>
      <c r="F33" s="26"/>
      <c r="G33" s="26"/>
      <c r="H33" s="26"/>
      <c r="I33" s="25"/>
      <c r="J33" s="27"/>
      <c r="K33" s="27"/>
      <c r="L33" s="28"/>
      <c r="M33" s="28"/>
      <c r="N33" s="29"/>
    </row>
    <row r="34" spans="2:14" x14ac:dyDescent="0.25">
      <c r="B34" s="24"/>
      <c r="C34" s="25"/>
      <c r="D34" s="25"/>
      <c r="E34" s="25"/>
      <c r="F34" s="26"/>
      <c r="G34" s="26"/>
      <c r="H34" s="26"/>
      <c r="I34" s="25"/>
      <c r="J34" s="27"/>
      <c r="K34" s="27"/>
      <c r="L34" s="28"/>
      <c r="M34" s="28"/>
      <c r="N34" s="29"/>
    </row>
    <row r="35" spans="2:14" x14ac:dyDescent="0.25">
      <c r="B35" s="24"/>
      <c r="C35" s="25"/>
      <c r="D35" s="25"/>
      <c r="E35" s="25"/>
      <c r="F35" s="26"/>
      <c r="G35" s="26"/>
      <c r="H35" s="26"/>
      <c r="I35" s="25"/>
      <c r="J35" s="27"/>
      <c r="K35" s="27"/>
      <c r="L35" s="28"/>
      <c r="M35" s="28"/>
      <c r="N35" s="29"/>
    </row>
    <row r="36" spans="2:14" x14ac:dyDescent="0.25">
      <c r="B36" s="24"/>
      <c r="C36" s="25"/>
      <c r="D36" s="25"/>
      <c r="E36" s="25"/>
      <c r="F36" s="26"/>
      <c r="G36" s="26"/>
      <c r="H36" s="26"/>
      <c r="I36" s="25"/>
      <c r="J36" s="27"/>
      <c r="K36" s="27"/>
      <c r="L36" s="28"/>
      <c r="M36" s="28"/>
      <c r="N36" s="29"/>
    </row>
    <row r="37" spans="2:14" x14ac:dyDescent="0.25">
      <c r="B37" s="24"/>
      <c r="C37" s="25"/>
      <c r="D37" s="25"/>
      <c r="E37" s="25"/>
      <c r="F37" s="26"/>
      <c r="G37" s="26"/>
      <c r="H37" s="26"/>
      <c r="I37" s="25"/>
      <c r="J37" s="27"/>
      <c r="K37" s="27"/>
      <c r="L37" s="28"/>
      <c r="M37" s="28"/>
      <c r="N37" s="29"/>
    </row>
    <row r="38" spans="2:14" x14ac:dyDescent="0.25">
      <c r="B38" s="24"/>
      <c r="C38" s="25"/>
      <c r="D38" s="25"/>
      <c r="E38" s="25"/>
      <c r="F38" s="26"/>
      <c r="G38" s="26"/>
      <c r="H38" s="26"/>
      <c r="I38" s="25"/>
      <c r="J38" s="27"/>
      <c r="K38" s="27"/>
      <c r="L38" s="28"/>
      <c r="M38" s="28"/>
      <c r="N38" s="29"/>
    </row>
    <row r="39" spans="2:14" x14ac:dyDescent="0.25">
      <c r="B39" s="24"/>
      <c r="C39" s="25"/>
      <c r="D39" s="25"/>
      <c r="E39" s="25"/>
      <c r="F39" s="26"/>
      <c r="G39" s="26"/>
      <c r="H39" s="26"/>
      <c r="I39" s="25"/>
      <c r="J39" s="27"/>
      <c r="K39" s="27"/>
      <c r="L39" s="28"/>
      <c r="M39" s="28"/>
      <c r="N39" s="29"/>
    </row>
    <row r="40" spans="2:14" x14ac:dyDescent="0.25">
      <c r="B40" s="24"/>
      <c r="C40" s="25"/>
      <c r="D40" s="25"/>
      <c r="E40" s="25"/>
      <c r="F40" s="26"/>
      <c r="G40" s="26"/>
      <c r="H40" s="26"/>
      <c r="I40" s="25"/>
      <c r="J40" s="27"/>
      <c r="K40" s="27"/>
      <c r="L40" s="28"/>
      <c r="M40" s="28"/>
      <c r="N40" s="29"/>
    </row>
    <row r="41" spans="2:14" x14ac:dyDescent="0.25">
      <c r="B41" s="24"/>
      <c r="C41" s="25"/>
      <c r="D41" s="25"/>
      <c r="E41" s="25"/>
      <c r="F41" s="26"/>
      <c r="G41" s="26"/>
      <c r="H41" s="26"/>
      <c r="I41" s="25"/>
      <c r="J41" s="27"/>
      <c r="K41" s="27"/>
      <c r="L41" s="28"/>
      <c r="M41" s="28"/>
      <c r="N41" s="29"/>
    </row>
    <row r="42" spans="2:14" x14ac:dyDescent="0.25">
      <c r="B42" s="24"/>
      <c r="C42" s="25"/>
      <c r="D42" s="25"/>
      <c r="E42" s="25"/>
      <c r="F42" s="26"/>
      <c r="G42" s="26"/>
      <c r="H42" s="26"/>
      <c r="I42" s="25"/>
      <c r="J42" s="27"/>
      <c r="K42" s="27"/>
      <c r="L42" s="28"/>
      <c r="M42" s="28"/>
      <c r="N42" s="29"/>
    </row>
    <row r="43" spans="2:14" x14ac:dyDescent="0.25">
      <c r="B43" s="30"/>
      <c r="C43" s="31"/>
      <c r="D43" s="31"/>
      <c r="E43" s="31"/>
      <c r="F43" s="32"/>
      <c r="G43" s="32"/>
      <c r="H43" s="32"/>
      <c r="I43" s="31"/>
      <c r="J43" s="33"/>
      <c r="K43" s="33"/>
      <c r="L43" s="34"/>
      <c r="M43" s="34"/>
      <c r="N43" s="35"/>
    </row>
    <row r="44" spans="2:14" x14ac:dyDescent="0.25">
      <c r="F44" s="1"/>
      <c r="G44" s="1"/>
    </row>
    <row r="45" spans="2:14" x14ac:dyDescent="0.25">
      <c r="F45" s="1"/>
      <c r="G45" s="1"/>
    </row>
    <row r="46" spans="2:14" x14ac:dyDescent="0.25">
      <c r="F46" s="1"/>
      <c r="G46" s="1"/>
    </row>
    <row r="47" spans="2:14" x14ac:dyDescent="0.25">
      <c r="F47" s="1"/>
      <c r="G47" s="1"/>
    </row>
    <row r="48" spans="2:14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1" spans="6:7" x14ac:dyDescent="0.25">
      <c r="F51" s="1"/>
      <c r="G51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</sheetData>
  <mergeCells count="3">
    <mergeCell ref="B2:N2"/>
    <mergeCell ref="B3:N3"/>
    <mergeCell ref="J5:M5"/>
  </mergeCells>
  <conditionalFormatting sqref="B6:N43">
    <cfRule type="expression" dxfId="5" priority="3">
      <formula>MOD(ROW(),1)</formula>
    </cfRule>
    <cfRule type="expression" dxfId="4" priority="4">
      <formula>MOD(ROW(),2)</formula>
    </cfRule>
  </conditionalFormatting>
  <conditionalFormatting sqref="F6:H43">
    <cfRule type="expression" dxfId="3" priority="1">
      <formula>$F6&lt;TODAY()</formula>
    </cfRule>
    <cfRule type="expression" dxfId="2" priority="2">
      <formula>IF(AND($E6&lt;&gt;"",$F6=""),TRUE,FALSE)</formula>
    </cfRule>
  </conditionalFormatting>
  <dataValidations count="1">
    <dataValidation type="list" allowBlank="1" showInputMessage="1" showErrorMessage="1" sqref="F6:F1048576" xr:uid="{10C195DA-F50A-405B-8052-0C127E0940BA}">
      <formula1>"Visite,Soutenance"</formula1>
    </dataValidation>
  </dataValidations>
  <pageMargins left="0.7" right="0.7" top="0.75" bottom="0.75" header="0.3" footer="0.3"/>
  <pageSetup scale="3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E31C54-9652-4362-9E70-4A75317E1432}">
          <x14:formula1>
            <xm:f>OUTIL!$B$2:$B$9</xm:f>
          </x14:formula1>
          <xm:sqref>B6:B43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0" tint="-0.249977111117893"/>
  </sheetPr>
  <dimension ref="A1:C23"/>
  <sheetViews>
    <sheetView showGridLines="0" workbookViewId="0">
      <selection activeCell="E4" sqref="E4"/>
    </sheetView>
  </sheetViews>
  <sheetFormatPr baseColWidth="10" defaultRowHeight="15" x14ac:dyDescent="0.25"/>
  <cols>
    <col min="1" max="1" width="15.140625" customWidth="1"/>
    <col min="2" max="2" width="15.140625" bestFit="1" customWidth="1"/>
    <col min="3" max="3" width="20.28515625" customWidth="1"/>
    <col min="4" max="4" width="24.42578125" bestFit="1" customWidth="1"/>
  </cols>
  <sheetData>
    <row r="1" spans="1:3" x14ac:dyDescent="0.25">
      <c r="A1" t="s">
        <v>16</v>
      </c>
      <c r="B1" t="s">
        <v>140</v>
      </c>
      <c r="C1" t="s">
        <v>17</v>
      </c>
    </row>
    <row r="2" spans="1:3" x14ac:dyDescent="0.25">
      <c r="A2" s="53" t="s">
        <v>2</v>
      </c>
      <c r="B2" t="s">
        <v>3</v>
      </c>
      <c r="C2" t="s">
        <v>142</v>
      </c>
    </row>
    <row r="3" spans="1:3" x14ac:dyDescent="0.25">
      <c r="A3" s="53" t="s">
        <v>4</v>
      </c>
      <c r="B3" t="s">
        <v>5</v>
      </c>
      <c r="C3" t="s">
        <v>141</v>
      </c>
    </row>
    <row r="4" spans="1:3" x14ac:dyDescent="0.25">
      <c r="A4" s="53" t="s">
        <v>6</v>
      </c>
      <c r="B4" t="s">
        <v>7</v>
      </c>
      <c r="C4" t="s">
        <v>143</v>
      </c>
    </row>
    <row r="5" spans="1:3" x14ac:dyDescent="0.25">
      <c r="A5" s="53" t="s">
        <v>8</v>
      </c>
      <c r="B5" t="s">
        <v>9</v>
      </c>
      <c r="C5" t="s">
        <v>144</v>
      </c>
    </row>
    <row r="6" spans="1:3" x14ac:dyDescent="0.25">
      <c r="A6" s="53" t="s">
        <v>10</v>
      </c>
      <c r="B6" t="s">
        <v>11</v>
      </c>
      <c r="C6" t="s">
        <v>145</v>
      </c>
    </row>
    <row r="7" spans="1:3" x14ac:dyDescent="0.25">
      <c r="A7" s="53" t="s">
        <v>12</v>
      </c>
      <c r="B7" t="s">
        <v>13</v>
      </c>
      <c r="C7" t="s">
        <v>146</v>
      </c>
    </row>
    <row r="8" spans="1:3" x14ac:dyDescent="0.25">
      <c r="A8" s="53" t="s">
        <v>14</v>
      </c>
      <c r="B8" t="s">
        <v>14</v>
      </c>
      <c r="C8" t="s">
        <v>147</v>
      </c>
    </row>
    <row r="9" spans="1:3" x14ac:dyDescent="0.25">
      <c r="A9" s="54" t="s">
        <v>15</v>
      </c>
      <c r="B9" t="s">
        <v>15</v>
      </c>
      <c r="C9" t="s">
        <v>148</v>
      </c>
    </row>
    <row r="10" spans="1:3" x14ac:dyDescent="0.25">
      <c r="C10" t="s">
        <v>149</v>
      </c>
    </row>
    <row r="11" spans="1:3" x14ac:dyDescent="0.25">
      <c r="C11" t="s">
        <v>150</v>
      </c>
    </row>
    <row r="12" spans="1:3" x14ac:dyDescent="0.25">
      <c r="C12" t="s">
        <v>29</v>
      </c>
    </row>
    <row r="13" spans="1:3" x14ac:dyDescent="0.25">
      <c r="C13" t="s">
        <v>151</v>
      </c>
    </row>
    <row r="14" spans="1:3" x14ac:dyDescent="0.25">
      <c r="C14" t="s">
        <v>152</v>
      </c>
    </row>
    <row r="15" spans="1:3" x14ac:dyDescent="0.25">
      <c r="C15" t="s">
        <v>153</v>
      </c>
    </row>
    <row r="16" spans="1:3" x14ac:dyDescent="0.25">
      <c r="C16" t="s">
        <v>154</v>
      </c>
    </row>
    <row r="17" spans="3:3" x14ac:dyDescent="0.25">
      <c r="C17" t="s">
        <v>155</v>
      </c>
    </row>
    <row r="18" spans="3:3" x14ac:dyDescent="0.25">
      <c r="C18" t="s">
        <v>156</v>
      </c>
    </row>
    <row r="19" spans="3:3" x14ac:dyDescent="0.25">
      <c r="C19" t="s">
        <v>157</v>
      </c>
    </row>
    <row r="20" spans="3:3" x14ac:dyDescent="0.25">
      <c r="C20" t="s">
        <v>158</v>
      </c>
    </row>
    <row r="21" spans="3:3" x14ac:dyDescent="0.25">
      <c r="C21" t="s">
        <v>159</v>
      </c>
    </row>
    <row r="22" spans="3:3" x14ac:dyDescent="0.25">
      <c r="C22" t="s">
        <v>160</v>
      </c>
    </row>
    <row r="23" spans="3:3" x14ac:dyDescent="0.25">
      <c r="C23" t="s">
        <v>161</v>
      </c>
    </row>
  </sheetData>
  <sortState xmlns:xlrd2="http://schemas.microsoft.com/office/spreadsheetml/2017/richdata2" ref="B2:B5">
    <sortCondition ref="B2:B5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ACCUEIL</vt:lpstr>
      <vt:lpstr>SOUTENANCES</vt:lpstr>
      <vt:lpstr>VISITES</vt:lpstr>
      <vt:lpstr>WP GNO</vt:lpstr>
      <vt:lpstr>WP GNE</vt:lpstr>
      <vt:lpstr>WP IDF</vt:lpstr>
      <vt:lpstr>WP GCE</vt:lpstr>
      <vt:lpstr>WP GSO</vt:lpstr>
      <vt:lpstr>WP GSE</vt:lpstr>
      <vt:lpstr>WP</vt:lpstr>
      <vt:lpstr>WS</vt:lpstr>
      <vt:lpstr>OUTIL</vt:lpstr>
      <vt:lpstr>tabCorresp</vt:lpstr>
      <vt:lpstr>SOUTENANCES!Zone_d_impression</vt:lpstr>
      <vt:lpstr>VISITES!Zone_d_impression</vt:lpstr>
      <vt:lpstr>WP!Zone_d_impression</vt:lpstr>
      <vt:lpstr>'WP GCE'!Zone_d_impression</vt:lpstr>
      <vt:lpstr>'WP GNE'!Zone_d_impression</vt:lpstr>
      <vt:lpstr>'WP GNO'!Zone_d_impression</vt:lpstr>
      <vt:lpstr>'WP GSE'!Zone_d_impression</vt:lpstr>
      <vt:lpstr>'WP GSO'!Zone_d_impression</vt:lpstr>
      <vt:lpstr>'WP IDF'!Zone_d_impression</vt:lpstr>
      <vt:lpstr>WS!Zone_d_impression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</dc:creator>
  <cp:lastModifiedBy>Juline Richaume</cp:lastModifiedBy>
  <dcterms:created xsi:type="dcterms:W3CDTF">2016-06-27T15:12:26Z</dcterms:created>
  <dcterms:modified xsi:type="dcterms:W3CDTF">2024-10-25T14:35:04Z</dcterms:modified>
</cp:coreProperties>
</file>