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ani\Bureau\Nicolas\EXCEL TIPS\"/>
    </mc:Choice>
  </mc:AlternateContent>
  <xr:revisionPtr revIDLastSave="0" documentId="13_ncr:1_{2AD6DE8D-A6DC-4B57-90D8-7DFA423F0CA3}" xr6:coauthVersionLast="47" xr6:coauthVersionMax="47" xr10:uidLastSave="{00000000-0000-0000-0000-000000000000}"/>
  <bookViews>
    <workbookView xWindow="28680" yWindow="-120" windowWidth="29040" windowHeight="15720" xr2:uid="{B6B94375-D47A-42B7-8059-819974F38B4B}"/>
  </bookViews>
  <sheets>
    <sheet name="Feuil1" sheetId="1" r:id="rId1"/>
    <sheet name="phase 1" sheetId="2" r:id="rId2"/>
    <sheet name="phase 2" sheetId="3" r:id="rId3"/>
    <sheet name="phase 3" sheetId="4" r:id="rId4"/>
  </sheets>
  <definedNames>
    <definedName name="_xlnm._FilterDatabase" localSheetId="0" hidden="1">Feuil1!$C$1:$N$13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8" i="1" l="1" a="1"/>
  <c r="I18" i="1" s="1"/>
  <c r="I3" i="1"/>
  <c r="I4" i="1"/>
  <c r="I5" i="1"/>
  <c r="I6" i="1"/>
  <c r="I7" i="1"/>
  <c r="I8" i="1"/>
  <c r="I9" i="1"/>
  <c r="I10" i="1"/>
  <c r="I11" i="1"/>
  <c r="I12" i="1"/>
  <c r="I13" i="1"/>
  <c r="I2" i="1"/>
  <c r="D3" i="1"/>
  <c r="D4" i="1"/>
  <c r="D5" i="1"/>
  <c r="D6" i="1"/>
  <c r="D7" i="1"/>
  <c r="D8" i="1"/>
  <c r="D9" i="1"/>
  <c r="D10" i="1"/>
  <c r="D11" i="1"/>
  <c r="D12" i="1"/>
  <c r="D13" i="1"/>
  <c r="D2" i="1"/>
  <c r="C4" i="2" l="1"/>
  <c r="D4" i="2"/>
  <c r="E4" i="2"/>
  <c r="F4" i="2"/>
  <c r="G4" i="2"/>
  <c r="H4" i="2"/>
  <c r="I4" i="2"/>
  <c r="J4" i="2"/>
  <c r="K4" i="2"/>
  <c r="L4" i="2"/>
  <c r="M4" i="2"/>
  <c r="B4" i="2" l="1"/>
  <c r="L34" i="1"/>
  <c r="E34" i="1"/>
  <c r="D34" i="1"/>
  <c r="K34" i="1"/>
  <c r="I34" i="1"/>
  <c r="F34" i="1"/>
  <c r="G34" i="1"/>
  <c r="H34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<sst xmlns="http://schemas.openxmlformats.org/spreadsheetml/2006/main" count="65" uniqueCount="52">
  <si>
    <t>nbe de capa à clôturer</t>
  </si>
  <si>
    <t>nbe de capa en retard</t>
  </si>
  <si>
    <t>%age de retard</t>
  </si>
  <si>
    <t>oct</t>
  </si>
  <si>
    <t>nov</t>
  </si>
  <si>
    <t>mars</t>
  </si>
  <si>
    <t>mai</t>
  </si>
  <si>
    <t>juin</t>
  </si>
  <si>
    <t>août</t>
  </si>
  <si>
    <t>janv.</t>
  </si>
  <si>
    <t>févr</t>
  </si>
  <si>
    <t>avr</t>
  </si>
  <si>
    <t>juil</t>
  </si>
  <si>
    <t>sept</t>
  </si>
  <si>
    <t>déc</t>
  </si>
  <si>
    <t>status</t>
  </si>
  <si>
    <t>CAPA</t>
  </si>
  <si>
    <t>CAPA 1</t>
  </si>
  <si>
    <t>CAPA 3</t>
  </si>
  <si>
    <t>CAPA 2</t>
  </si>
  <si>
    <t>CAPA 4</t>
  </si>
  <si>
    <t>CAPA 5</t>
  </si>
  <si>
    <t>CAPA 6</t>
  </si>
  <si>
    <t>CAPA 7</t>
  </si>
  <si>
    <t>CAPA 8</t>
  </si>
  <si>
    <t>CAPA 9</t>
  </si>
  <si>
    <t>CAPA 10</t>
  </si>
  <si>
    <t>CAPA 11</t>
  </si>
  <si>
    <t>CAPA 12</t>
  </si>
  <si>
    <t>Phase Investigation</t>
  </si>
  <si>
    <t>Phase Correction</t>
  </si>
  <si>
    <t>Phase CA-PA</t>
  </si>
  <si>
    <t>Phase Monitoring</t>
  </si>
  <si>
    <t>prévision phase Correction</t>
  </si>
  <si>
    <t>prévision phase Investigation</t>
  </si>
  <si>
    <t>prévision phase CA-PA</t>
  </si>
  <si>
    <t>prévision phase Monitoring</t>
  </si>
  <si>
    <t>Date d'ouverture</t>
  </si>
  <si>
    <t xml:space="preserve">nb capa = </t>
  </si>
  <si>
    <t xml:space="preserve">capa late = </t>
  </si>
  <si>
    <t>objectif</t>
  </si>
  <si>
    <r>
      <rPr>
        <u/>
        <sz val="11"/>
        <color theme="1"/>
        <rFont val="Aptos Narrow"/>
        <family val="2"/>
        <scheme val="minor"/>
      </rPr>
      <t>&lt;</t>
    </r>
    <r>
      <rPr>
        <sz val="11"/>
        <color theme="1"/>
        <rFont val="Aptos Narrow"/>
        <family val="2"/>
        <scheme val="minor"/>
      </rPr>
      <t xml:space="preserve"> 20%</t>
    </r>
  </si>
  <si>
    <t>compter les capa prévues dans le mois en cours (clôturées ou non) + les capa des mois précédents non clôturées + les capa des mois précédents clôturées sur le mois en cours</t>
  </si>
  <si>
    <t>nb capa sept (test formule) =</t>
  </si>
  <si>
    <t>ex pour sept =</t>
  </si>
  <si>
    <t>capa due en septembre (ouvertes + clôturées) + capa des mois précédentes clôturées en septembre + capa des mois précédents encore ouvertes</t>
  </si>
  <si>
    <t>(normalement 9 dans l'exemple)</t>
  </si>
  <si>
    <t>compter les capa du mois en cours encore ouvertes dont la date prévue est dépassée + capa des mois précédents clôturées sur le mois en cours + capa du mois en cours clôturées en retard</t>
  </si>
  <si>
    <t>nb de capa en retard sur sept (test formule)</t>
  </si>
  <si>
    <t>(normalement 5 dans l'exemple)</t>
  </si>
  <si>
    <t>capa due en septembre en retard + capa due en septembre clôturées en retard + capa des mois précédents clôturées sur le mois de septembre</t>
  </si>
  <si>
    <t>sommeprod(((H2:H13&gt;=I31)+(H2:H13&lt;=fin.mois(I31;0)))*((H2:H13&lt;I31)+(C2:C13=""))*((C2:C13&gt;=I31)+(C2:C13&lt;=fin.mois(I31;0)))*1)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</si>
</sst>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u/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164" fontId="0" fillId="0" borderId="1" xfId="0" applyNumberFormat="1" applyBorder="1" applyAlignment="1">
      <alignment horizontal="center" vertical="center"/>
    </xf>
    <xf numFmtId="17" fontId="0" fillId="0" borderId="3" xfId="0" applyNumberFormat="1" applyBorder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9" fontId="0" fillId="0" borderId="7" xfId="1" applyFont="1" applyBorder="1" applyAlignment="1">
      <alignment horizontal="center" vertical="center"/>
    </xf>
    <xf numFmtId="9" fontId="0" fillId="0" borderId="8" xfId="1" applyFont="1" applyBorder="1" applyAlignment="1">
      <alignment horizontal="center" vertical="center"/>
    </xf>
    <xf numFmtId="9" fontId="0" fillId="0" borderId="9" xfId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6" xfId="0" applyBorder="1" applyAlignment="1">
      <alignment horizontal="right" vertical="center"/>
    </xf>
    <xf numFmtId="0" fontId="0" fillId="0" borderId="10" xfId="0" applyBorder="1" applyAlignment="1">
      <alignment horizontal="right" vertical="center"/>
    </xf>
    <xf numFmtId="14" fontId="0" fillId="0" borderId="1" xfId="0" applyNumberForma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right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left" vertical="center" readingOrder="1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A2BD19-56A8-46F3-9D26-7491688B99FF}">
  <dimension ref="A1:N35"/>
  <sheetViews>
    <sheetView tabSelected="1" workbookViewId="0">
      <selection activeCell="E21" sqref="E21"/>
    </sheetView>
  </sheetViews>
  <sheetFormatPr baseColWidth="10" defaultRowHeight="14.4" x14ac:dyDescent="0.3"/>
  <cols>
    <col min="1" max="1" width="11.5546875" style="1"/>
    <col min="2" max="2" width="14.109375" style="1" bestFit="1" customWidth="1"/>
    <col min="3" max="3" width="20.88671875" style="1" bestFit="1" customWidth="1"/>
    <col min="4" max="4" width="20.88671875" style="1" customWidth="1"/>
    <col min="5" max="5" width="19.33203125" style="1" bestFit="1" customWidth="1"/>
    <col min="6" max="6" width="16" style="1" bestFit="1" customWidth="1"/>
    <col min="7" max="7" width="19.6640625" style="1" customWidth="1"/>
    <col min="8" max="8" width="28.44140625" style="1" bestFit="1" customWidth="1"/>
    <col min="9" max="9" width="20.5546875" style="1" customWidth="1"/>
    <col min="10" max="10" width="27" style="1" bestFit="1" customWidth="1"/>
    <col min="11" max="11" width="20.5546875" style="1" customWidth="1"/>
    <col min="12" max="12" width="23.5546875" style="1" bestFit="1" customWidth="1"/>
    <col min="13" max="13" width="20.5546875" style="1" customWidth="1"/>
    <col min="14" max="14" width="26.88671875" style="1" bestFit="1" customWidth="1"/>
    <col min="15" max="16384" width="11.5546875" style="1"/>
  </cols>
  <sheetData>
    <row r="1" spans="1:14" x14ac:dyDescent="0.3">
      <c r="A1" s="2" t="s">
        <v>16</v>
      </c>
      <c r="B1" s="2" t="s">
        <v>37</v>
      </c>
      <c r="C1" s="2" t="s">
        <v>29</v>
      </c>
      <c r="D1" s="2" t="s">
        <v>15</v>
      </c>
      <c r="E1" s="2" t="s">
        <v>30</v>
      </c>
      <c r="F1" s="2" t="s">
        <v>31</v>
      </c>
      <c r="G1" s="2" t="s">
        <v>32</v>
      </c>
      <c r="H1" s="2" t="s">
        <v>34</v>
      </c>
      <c r="I1" s="2" t="s">
        <v>15</v>
      </c>
      <c r="J1" s="2" t="s">
        <v>33</v>
      </c>
      <c r="K1" s="2"/>
      <c r="L1" s="2" t="s">
        <v>35</v>
      </c>
      <c r="M1" s="2"/>
      <c r="N1" s="2" t="s">
        <v>36</v>
      </c>
    </row>
    <row r="2" spans="1:14" x14ac:dyDescent="0.3">
      <c r="A2" s="3" t="s">
        <v>17</v>
      </c>
      <c r="B2" s="21">
        <v>45292</v>
      </c>
      <c r="C2" s="7">
        <v>45534</v>
      </c>
      <c r="D2" s="7" t="str">
        <f>IF(C2="","open","closed")</f>
        <v>closed</v>
      </c>
      <c r="E2" s="7"/>
      <c r="F2" s="7"/>
      <c r="G2" s="7"/>
      <c r="H2" s="7">
        <v>45535</v>
      </c>
      <c r="I2" s="7" t="str">
        <f ca="1">IF(AND(H2&lt;TODAY(),C2=""),"late",IF(H2&gt;TODAY(),"on time",IF(C2&lt;=H2,"closed on time",IF(C2&gt;H2,"closed late","on time"))))</f>
        <v>closed on time</v>
      </c>
      <c r="J2" s="7">
        <v>45535</v>
      </c>
      <c r="K2" s="7"/>
      <c r="L2" s="7">
        <v>45536</v>
      </c>
      <c r="M2" s="7"/>
      <c r="N2" s="7">
        <v>45537</v>
      </c>
    </row>
    <row r="3" spans="1:14" x14ac:dyDescent="0.3">
      <c r="A3" s="3" t="s">
        <v>19</v>
      </c>
      <c r="B3" s="21">
        <v>45262</v>
      </c>
      <c r="C3" s="7">
        <v>45536</v>
      </c>
      <c r="D3" s="7" t="str">
        <f t="shared" ref="D3:D13" si="0">IF(C3="","open","closed")</f>
        <v>closed</v>
      </c>
      <c r="E3" s="7"/>
      <c r="F3" s="7"/>
      <c r="G3" s="7"/>
      <c r="H3" s="7">
        <v>45536</v>
      </c>
      <c r="I3" s="7" t="str">
        <f t="shared" ref="I3:I13" ca="1" si="1">IF(AND(H3&lt;TODAY(),C3=""),"late",IF(H3&gt;TODAY(),"on time",IF(C3&lt;=H3,"closed on time",IF(C3&gt;H3,"closed late","on time"))))</f>
        <v>closed on time</v>
      </c>
      <c r="J3" s="7">
        <v>45565</v>
      </c>
      <c r="K3" s="7"/>
      <c r="L3" s="7">
        <v>45566</v>
      </c>
      <c r="M3" s="7"/>
      <c r="N3" s="7">
        <v>45567</v>
      </c>
    </row>
    <row r="4" spans="1:14" x14ac:dyDescent="0.3">
      <c r="A4" s="3" t="s">
        <v>18</v>
      </c>
      <c r="B4" s="21">
        <v>45488</v>
      </c>
      <c r="C4" s="7">
        <v>45535</v>
      </c>
      <c r="D4" s="7" t="str">
        <f t="shared" si="0"/>
        <v>closed</v>
      </c>
      <c r="E4" s="7"/>
      <c r="F4" s="7"/>
      <c r="G4" s="7"/>
      <c r="H4" s="7">
        <v>45537</v>
      </c>
      <c r="I4" s="7" t="str">
        <f t="shared" ca="1" si="1"/>
        <v>closed on time</v>
      </c>
      <c r="J4" s="7">
        <v>45596</v>
      </c>
      <c r="K4" s="7"/>
      <c r="L4" s="7">
        <v>45597</v>
      </c>
      <c r="M4" s="7"/>
      <c r="N4" s="7">
        <v>45598</v>
      </c>
    </row>
    <row r="5" spans="1:14" x14ac:dyDescent="0.3">
      <c r="A5" s="3" t="s">
        <v>20</v>
      </c>
      <c r="B5" s="21">
        <v>45489</v>
      </c>
      <c r="C5" s="7"/>
      <c r="D5" s="7" t="str">
        <f t="shared" si="0"/>
        <v>open</v>
      </c>
      <c r="E5" s="7"/>
      <c r="F5" s="7"/>
      <c r="G5" s="7"/>
      <c r="H5" s="7">
        <v>45564</v>
      </c>
      <c r="I5" s="7" t="str">
        <f t="shared" ca="1" si="1"/>
        <v>on time</v>
      </c>
      <c r="J5" s="7">
        <v>45626</v>
      </c>
      <c r="K5" s="7"/>
      <c r="L5" s="7">
        <v>45627</v>
      </c>
      <c r="M5" s="7"/>
      <c r="N5" s="7">
        <v>45628</v>
      </c>
    </row>
    <row r="6" spans="1:14" x14ac:dyDescent="0.3">
      <c r="A6" s="3" t="s">
        <v>21</v>
      </c>
      <c r="B6" s="21">
        <v>45490</v>
      </c>
      <c r="C6" s="7"/>
      <c r="D6" s="7" t="str">
        <f t="shared" si="0"/>
        <v>open</v>
      </c>
      <c r="E6" s="7"/>
      <c r="F6" s="7"/>
      <c r="G6" s="7"/>
      <c r="H6" s="7">
        <v>45539</v>
      </c>
      <c r="I6" s="7" t="str">
        <f t="shared" ca="1" si="1"/>
        <v>late</v>
      </c>
      <c r="J6" s="7">
        <v>45297</v>
      </c>
      <c r="K6" s="7"/>
      <c r="L6" s="7">
        <v>45298</v>
      </c>
      <c r="M6" s="7"/>
      <c r="N6" s="7">
        <v>45299</v>
      </c>
    </row>
    <row r="7" spans="1:14" x14ac:dyDescent="0.3">
      <c r="A7" s="3" t="s">
        <v>22</v>
      </c>
      <c r="B7" s="21">
        <v>45491</v>
      </c>
      <c r="C7" s="7">
        <v>45536</v>
      </c>
      <c r="D7" s="7" t="str">
        <f t="shared" si="0"/>
        <v>closed</v>
      </c>
      <c r="E7" s="7"/>
      <c r="F7" s="7"/>
      <c r="G7" s="7"/>
      <c r="H7" s="7">
        <v>45535</v>
      </c>
      <c r="I7" s="7" t="str">
        <f t="shared" ca="1" si="1"/>
        <v>closed late</v>
      </c>
      <c r="J7" s="7">
        <v>45333</v>
      </c>
      <c r="K7" s="7"/>
      <c r="L7" s="7">
        <v>45334</v>
      </c>
      <c r="M7" s="7"/>
      <c r="N7" s="7">
        <v>45335</v>
      </c>
    </row>
    <row r="8" spans="1:14" x14ac:dyDescent="0.3">
      <c r="A8" s="3" t="s">
        <v>23</v>
      </c>
      <c r="B8" s="21">
        <v>45492</v>
      </c>
      <c r="C8" s="7"/>
      <c r="D8" s="7" t="str">
        <f t="shared" si="0"/>
        <v>open</v>
      </c>
      <c r="E8" s="7"/>
      <c r="F8" s="7"/>
      <c r="G8" s="7"/>
      <c r="H8" s="7">
        <v>45541</v>
      </c>
      <c r="I8" s="7" t="str">
        <f t="shared" ca="1" si="1"/>
        <v>late</v>
      </c>
      <c r="J8" s="7">
        <v>45363</v>
      </c>
      <c r="K8" s="7"/>
      <c r="L8" s="7">
        <v>45364</v>
      </c>
      <c r="M8" s="7"/>
      <c r="N8" s="7">
        <v>45365</v>
      </c>
    </row>
    <row r="9" spans="1:14" x14ac:dyDescent="0.3">
      <c r="A9" s="3" t="s">
        <v>24</v>
      </c>
      <c r="B9" s="21">
        <v>45493</v>
      </c>
      <c r="C9" s="7"/>
      <c r="D9" s="7" t="str">
        <f t="shared" si="0"/>
        <v>open</v>
      </c>
      <c r="E9" s="7"/>
      <c r="F9" s="7"/>
      <c r="G9" s="7"/>
      <c r="H9" s="7">
        <v>45542</v>
      </c>
      <c r="I9" s="7" t="str">
        <f t="shared" ca="1" si="1"/>
        <v>late</v>
      </c>
      <c r="J9" s="7">
        <v>45407</v>
      </c>
      <c r="K9" s="7"/>
      <c r="L9" s="7">
        <v>45408</v>
      </c>
      <c r="M9" s="7"/>
      <c r="N9" s="7">
        <v>45409</v>
      </c>
    </row>
    <row r="10" spans="1:14" x14ac:dyDescent="0.3">
      <c r="A10" s="3" t="s">
        <v>25</v>
      </c>
      <c r="B10" s="21">
        <v>45494</v>
      </c>
      <c r="C10" s="7">
        <v>45543</v>
      </c>
      <c r="D10" s="7" t="str">
        <f t="shared" si="0"/>
        <v>closed</v>
      </c>
      <c r="E10" s="7"/>
      <c r="F10" s="7"/>
      <c r="G10" s="7"/>
      <c r="H10" s="7">
        <v>45543</v>
      </c>
      <c r="I10" s="7" t="str">
        <f t="shared" ca="1" si="1"/>
        <v>closed on time</v>
      </c>
      <c r="J10" s="7">
        <v>45430</v>
      </c>
      <c r="K10" s="7"/>
      <c r="L10" s="7">
        <v>45431</v>
      </c>
      <c r="M10" s="7"/>
      <c r="N10" s="7">
        <v>45432</v>
      </c>
    </row>
    <row r="11" spans="1:14" x14ac:dyDescent="0.3">
      <c r="A11" s="3" t="s">
        <v>26</v>
      </c>
      <c r="B11" s="21">
        <v>45495</v>
      </c>
      <c r="C11" s="7"/>
      <c r="D11" s="7" t="str">
        <f t="shared" si="0"/>
        <v>open</v>
      </c>
      <c r="E11" s="7"/>
      <c r="F11" s="7"/>
      <c r="G11" s="7"/>
      <c r="H11" s="7">
        <v>45567</v>
      </c>
      <c r="I11" s="7" t="str">
        <f t="shared" ca="1" si="1"/>
        <v>on time</v>
      </c>
      <c r="J11" s="7">
        <v>45470</v>
      </c>
      <c r="K11" s="7"/>
      <c r="L11" s="7">
        <v>45471</v>
      </c>
      <c r="M11" s="7"/>
      <c r="N11" s="7">
        <v>45472</v>
      </c>
    </row>
    <row r="12" spans="1:14" x14ac:dyDescent="0.3">
      <c r="A12" s="3" t="s">
        <v>27</v>
      </c>
      <c r="B12" s="21">
        <v>45496</v>
      </c>
      <c r="C12" s="7">
        <v>45546</v>
      </c>
      <c r="D12" s="7" t="str">
        <f t="shared" si="0"/>
        <v>closed</v>
      </c>
      <c r="E12" s="7"/>
      <c r="F12" s="7"/>
      <c r="G12" s="7"/>
      <c r="H12" s="7">
        <v>45545</v>
      </c>
      <c r="I12" s="7" t="str">
        <f t="shared" ca="1" si="1"/>
        <v>closed late</v>
      </c>
      <c r="J12" s="7">
        <v>45488</v>
      </c>
      <c r="K12" s="7"/>
      <c r="L12" s="7">
        <v>45489</v>
      </c>
      <c r="M12" s="7"/>
      <c r="N12" s="7">
        <v>45490</v>
      </c>
    </row>
    <row r="13" spans="1:14" x14ac:dyDescent="0.3">
      <c r="A13" s="3" t="s">
        <v>28</v>
      </c>
      <c r="B13" s="21">
        <v>45497</v>
      </c>
      <c r="C13" s="7">
        <v>45523</v>
      </c>
      <c r="D13" s="7" t="str">
        <f t="shared" si="0"/>
        <v>closed</v>
      </c>
      <c r="E13" s="7"/>
      <c r="F13" s="7"/>
      <c r="G13" s="7"/>
      <c r="H13" s="7">
        <v>45522</v>
      </c>
      <c r="I13" s="7" t="str">
        <f t="shared" ca="1" si="1"/>
        <v>closed late</v>
      </c>
      <c r="J13" s="7">
        <v>45639</v>
      </c>
      <c r="K13" s="7"/>
      <c r="L13" s="7">
        <v>45640</v>
      </c>
      <c r="M13" s="7"/>
      <c r="N13" s="7">
        <v>45641</v>
      </c>
    </row>
    <row r="16" spans="1:14" ht="15" thickBot="1" x14ac:dyDescent="0.35">
      <c r="A16" s="34"/>
    </row>
    <row r="17" spans="1:13" x14ac:dyDescent="0.3">
      <c r="H17" s="22"/>
      <c r="I17" s="23"/>
      <c r="J17" s="24"/>
    </row>
    <row r="18" spans="1:13" x14ac:dyDescent="0.3">
      <c r="A18" s="10" t="s">
        <v>51</v>
      </c>
      <c r="H18" s="25" t="s">
        <v>43</v>
      </c>
      <c r="I18" s="11" cm="1">
        <f t="array" ref="I18">SUMPRODUCT(((H2:H13&gt;=I31)+(H2:H13&lt;=EOMONTH(I31,0)))*((H2:H13&lt;I31)+(C2:C13=""))*((C2:C13&gt;=I31)+(C2:C13&lt;=EOMONTH(I31,0)))*1)</f>
        <v>13</v>
      </c>
      <c r="J18" s="26" t="s">
        <v>46</v>
      </c>
    </row>
    <row r="19" spans="1:13" ht="15" thickBot="1" x14ac:dyDescent="0.35">
      <c r="H19" s="27"/>
      <c r="I19" s="28"/>
      <c r="J19" s="29"/>
    </row>
    <row r="20" spans="1:13" x14ac:dyDescent="0.3">
      <c r="D20" s="10"/>
      <c r="F20" s="10"/>
      <c r="H20" s="22"/>
      <c r="I20" s="23"/>
      <c r="J20" s="24"/>
      <c r="L20" s="9"/>
      <c r="M20" s="9"/>
    </row>
    <row r="21" spans="1:13" ht="28.8" x14ac:dyDescent="0.3">
      <c r="H21" s="30" t="s">
        <v>48</v>
      </c>
      <c r="I21" s="11"/>
      <c r="J21" s="31" t="s">
        <v>49</v>
      </c>
    </row>
    <row r="22" spans="1:13" ht="15" thickBot="1" x14ac:dyDescent="0.35">
      <c r="H22" s="27"/>
      <c r="I22" s="28"/>
      <c r="J22" s="29"/>
    </row>
    <row r="23" spans="1:13" x14ac:dyDescent="0.3">
      <c r="L23" s="10"/>
      <c r="M23" s="10"/>
    </row>
    <row r="24" spans="1:13" x14ac:dyDescent="0.3">
      <c r="F24" s="32" t="s">
        <v>38</v>
      </c>
      <c r="G24" s="33" t="s">
        <v>42</v>
      </c>
      <c r="L24" s="10"/>
      <c r="M24" s="10"/>
    </row>
    <row r="25" spans="1:13" x14ac:dyDescent="0.3">
      <c r="F25" s="13" t="s">
        <v>44</v>
      </c>
      <c r="G25" s="10" t="s">
        <v>45</v>
      </c>
    </row>
    <row r="26" spans="1:13" x14ac:dyDescent="0.3">
      <c r="F26" s="13"/>
    </row>
    <row r="27" spans="1:13" x14ac:dyDescent="0.3">
      <c r="F27" s="32" t="s">
        <v>39</v>
      </c>
      <c r="G27" s="33" t="s">
        <v>47</v>
      </c>
    </row>
    <row r="28" spans="1:13" x14ac:dyDescent="0.3">
      <c r="F28" s="1" t="s">
        <v>44</v>
      </c>
      <c r="G28" s="10" t="s">
        <v>50</v>
      </c>
    </row>
    <row r="31" spans="1:13" x14ac:dyDescent="0.3">
      <c r="D31" s="8">
        <v>45292</v>
      </c>
      <c r="E31" s="8">
        <v>45323</v>
      </c>
      <c r="F31" s="8">
        <v>45383</v>
      </c>
      <c r="G31" s="8">
        <v>45444</v>
      </c>
      <c r="H31" s="8">
        <v>45505</v>
      </c>
      <c r="I31" s="8">
        <v>45536</v>
      </c>
      <c r="J31" s="8">
        <v>45566</v>
      </c>
      <c r="K31" s="8">
        <v>45597</v>
      </c>
      <c r="L31" s="8">
        <v>45627</v>
      </c>
    </row>
    <row r="32" spans="1:13" x14ac:dyDescent="0.3">
      <c r="C32" s="10" t="s">
        <v>0</v>
      </c>
      <c r="D32" s="12"/>
      <c r="E32" s="12"/>
      <c r="F32" s="12"/>
      <c r="G32" s="12"/>
      <c r="H32" s="12"/>
      <c r="I32" s="12"/>
      <c r="J32" s="12"/>
      <c r="K32" s="12"/>
      <c r="L32" s="12"/>
    </row>
    <row r="33" spans="3:12" ht="15" thickBot="1" x14ac:dyDescent="0.35">
      <c r="C33" s="10" t="s">
        <v>1</v>
      </c>
      <c r="D33" s="12"/>
      <c r="E33" s="3"/>
      <c r="F33" s="3"/>
      <c r="G33" s="3"/>
      <c r="H33" s="3"/>
      <c r="I33" s="3"/>
      <c r="J33" s="3"/>
      <c r="K33" s="3"/>
      <c r="L33" s="3"/>
    </row>
    <row r="34" spans="3:12" x14ac:dyDescent="0.3">
      <c r="C34" s="19" t="s">
        <v>2</v>
      </c>
      <c r="D34" s="14" t="str">
        <f t="shared" ref="D34:K34" si="2">IFERROR(D33/D32,"")</f>
        <v/>
      </c>
      <c r="E34" s="15" t="str">
        <f t="shared" si="2"/>
        <v/>
      </c>
      <c r="F34" s="15" t="str">
        <f t="shared" si="2"/>
        <v/>
      </c>
      <c r="G34" s="15" t="str">
        <f t="shared" si="2"/>
        <v/>
      </c>
      <c r="H34" s="15" t="str">
        <f t="shared" si="2"/>
        <v/>
      </c>
      <c r="I34" s="15" t="str">
        <f t="shared" si="2"/>
        <v/>
      </c>
      <c r="J34" s="15"/>
      <c r="K34" s="15" t="str">
        <f t="shared" si="2"/>
        <v/>
      </c>
      <c r="L34" s="16" t="str">
        <f>IFERROR(L33/L32,"")</f>
        <v/>
      </c>
    </row>
    <row r="35" spans="3:12" ht="15" thickBot="1" x14ac:dyDescent="0.35">
      <c r="C35" s="20" t="s">
        <v>40</v>
      </c>
      <c r="D35" s="17" t="s">
        <v>41</v>
      </c>
      <c r="E35" s="17" t="s">
        <v>41</v>
      </c>
      <c r="F35" s="17" t="s">
        <v>41</v>
      </c>
      <c r="G35" s="17" t="s">
        <v>41</v>
      </c>
      <c r="H35" s="17" t="s">
        <v>41</v>
      </c>
      <c r="I35" s="17" t="s">
        <v>41</v>
      </c>
      <c r="J35" s="17" t="s">
        <v>41</v>
      </c>
      <c r="K35" s="17" t="s">
        <v>41</v>
      </c>
      <c r="L35" s="18" t="s">
        <v>41</v>
      </c>
    </row>
  </sheetData>
  <autoFilter ref="C1:N13" xr:uid="{9FA2BD19-56A8-46F3-9D26-7491688B99FF}"/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C6F8C1-E507-409D-93B2-C6181A2F5472}">
  <dimension ref="A1:M4"/>
  <sheetViews>
    <sheetView workbookViewId="0">
      <selection activeCell="H17" sqref="H17"/>
    </sheetView>
  </sheetViews>
  <sheetFormatPr baseColWidth="10" defaultRowHeight="14.4" x14ac:dyDescent="0.3"/>
  <cols>
    <col min="1" max="1" width="20.109375" style="1" bestFit="1" customWidth="1"/>
    <col min="2" max="16384" width="11.5546875" style="1"/>
  </cols>
  <sheetData>
    <row r="1" spans="1:13" x14ac:dyDescent="0.3">
      <c r="B1" s="8" t="s">
        <v>9</v>
      </c>
      <c r="C1" s="8" t="s">
        <v>10</v>
      </c>
      <c r="D1" s="8" t="s">
        <v>5</v>
      </c>
      <c r="E1" s="8" t="s">
        <v>11</v>
      </c>
      <c r="F1" s="8" t="s">
        <v>6</v>
      </c>
      <c r="G1" s="8" t="s">
        <v>7</v>
      </c>
      <c r="H1" s="8" t="s">
        <v>12</v>
      </c>
      <c r="I1" s="8" t="s">
        <v>8</v>
      </c>
      <c r="J1" s="8" t="s">
        <v>13</v>
      </c>
      <c r="K1" s="8" t="s">
        <v>3</v>
      </c>
      <c r="L1" s="8" t="s">
        <v>4</v>
      </c>
      <c r="M1" s="8" t="s">
        <v>14</v>
      </c>
    </row>
    <row r="2" spans="1:13" x14ac:dyDescent="0.3">
      <c r="A2" s="5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x14ac:dyDescent="0.3">
      <c r="A3" s="6" t="s">
        <v>1</v>
      </c>
      <c r="B3" s="11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x14ac:dyDescent="0.3">
      <c r="A4" s="5" t="s">
        <v>2</v>
      </c>
      <c r="B4" s="4" t="str">
        <f>IFERROR(B3/B2,"")</f>
        <v/>
      </c>
      <c r="C4" s="4" t="str">
        <f t="shared" ref="C4:M4" si="0">IFERROR(C3/C2,"")</f>
        <v/>
      </c>
      <c r="D4" s="4" t="str">
        <f t="shared" si="0"/>
        <v/>
      </c>
      <c r="E4" s="4" t="str">
        <f t="shared" si="0"/>
        <v/>
      </c>
      <c r="F4" s="4" t="str">
        <f t="shared" si="0"/>
        <v/>
      </c>
      <c r="G4" s="4" t="str">
        <f t="shared" si="0"/>
        <v/>
      </c>
      <c r="H4" s="4" t="str">
        <f t="shared" si="0"/>
        <v/>
      </c>
      <c r="I4" s="4" t="str">
        <f t="shared" si="0"/>
        <v/>
      </c>
      <c r="J4" s="4" t="str">
        <f t="shared" si="0"/>
        <v/>
      </c>
      <c r="K4" s="4" t="str">
        <f t="shared" si="0"/>
        <v/>
      </c>
      <c r="L4" s="4" t="str">
        <f t="shared" si="0"/>
        <v/>
      </c>
      <c r="M4" s="4" t="str">
        <f t="shared" si="0"/>
        <v/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CA3792-1EE7-46A3-A9A0-C6A4C7DA75AC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420DC-EC79-4151-8C26-9F167ECA7E9A}">
  <dimension ref="A1"/>
  <sheetViews>
    <sheetView workbookViewId="0">
      <selection activeCell="F33" sqref="F33"/>
    </sheetView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phase 1</vt:lpstr>
      <vt:lpstr>phase 2</vt:lpstr>
      <vt:lpstr>phase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Jault Nicolas</dc:creator>
  <cp:lastModifiedBy>Jault Nicolas</cp:lastModifiedBy>
  <dcterms:created xsi:type="dcterms:W3CDTF">2024-09-05T10:30:21Z</dcterms:created>
  <dcterms:modified xsi:type="dcterms:W3CDTF">2024-09-17T12:24:38Z</dcterms:modified>
</cp:coreProperties>
</file>