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7b6fcc6a74edb8/Documents/TEST/"/>
    </mc:Choice>
  </mc:AlternateContent>
  <xr:revisionPtr revIDLastSave="25" documentId="8_{11707159-FAA6-4920-8EF9-B0300FAA3FF1}" xr6:coauthVersionLast="47" xr6:coauthVersionMax="47" xr10:uidLastSave="{7AB900A5-F7F9-4703-904C-5496AFFD7F4E}"/>
  <bookViews>
    <workbookView xWindow="-110" yWindow="-110" windowWidth="19420" windowHeight="10300" tabRatio="889" xr2:uid="{423AE74C-E2E5-4C7C-9495-A83B52029595}"/>
  </bookViews>
  <sheets>
    <sheet name="t_client" sheetId="2" r:id="rId1"/>
    <sheet name="Com" sheetId="14" r:id="rId2"/>
  </sheets>
  <definedNames>
    <definedName name="DonnéesExternes_1" localSheetId="0" hidden="1">t_client!$C$9:$Q$403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2" l="1"/>
  <c r="R24" i="2"/>
  <c r="R316" i="2"/>
  <c r="R398" i="2"/>
  <c r="R180" i="2"/>
  <c r="R304" i="2"/>
  <c r="R253" i="2"/>
  <c r="R393" i="2"/>
  <c r="R11" i="2"/>
  <c r="R191" i="2"/>
  <c r="R188" i="2"/>
  <c r="R189" i="2"/>
  <c r="R366" i="2"/>
  <c r="R133" i="2"/>
  <c r="R58" i="2"/>
  <c r="R111" i="2"/>
  <c r="R364" i="2"/>
  <c r="R17" i="2"/>
  <c r="R330" i="2"/>
  <c r="R351" i="2"/>
  <c r="R233" i="2"/>
  <c r="R134" i="2"/>
  <c r="R204" i="2"/>
  <c r="R224" i="2"/>
  <c r="R315" i="2"/>
  <c r="R171" i="2"/>
  <c r="R368" i="2"/>
  <c r="R352" i="2"/>
  <c r="R374" i="2"/>
  <c r="R353" i="2"/>
  <c r="R371" i="2"/>
  <c r="R179" i="2"/>
  <c r="R113" i="2"/>
  <c r="R124" i="2"/>
  <c r="R333" i="2"/>
  <c r="R213" i="2"/>
  <c r="R387" i="2"/>
  <c r="R317" i="2"/>
  <c r="R197" i="2"/>
  <c r="R56" i="2"/>
  <c r="R227" i="2"/>
  <c r="R325" i="2"/>
  <c r="R218" i="2"/>
  <c r="R82" i="2"/>
  <c r="R12" i="2"/>
  <c r="R399" i="2"/>
  <c r="R198" i="2"/>
  <c r="R360" i="2"/>
  <c r="R338" i="2"/>
  <c r="R373" i="2"/>
  <c r="R293" i="2"/>
  <c r="R257" i="2"/>
  <c r="R192" i="2"/>
  <c r="R384" i="2"/>
  <c r="R301" i="2"/>
  <c r="R203" i="2"/>
  <c r="R286" i="2"/>
  <c r="R394" i="2"/>
  <c r="R65" i="2"/>
  <c r="R114" i="2"/>
  <c r="R123" i="2"/>
  <c r="R108" i="2"/>
  <c r="R260" i="2"/>
  <c r="R340" i="2"/>
  <c r="R226" i="2"/>
  <c r="R46" i="2"/>
  <c r="R23" i="2"/>
  <c r="R228" i="2"/>
  <c r="R299" i="2"/>
  <c r="R361" i="2"/>
  <c r="R39" i="2"/>
  <c r="R370" i="2"/>
  <c r="R329" i="2"/>
  <c r="R376" i="2"/>
  <c r="R377" i="2"/>
  <c r="R321" i="2"/>
  <c r="R294" i="2"/>
  <c r="R132" i="2"/>
  <c r="R147" i="2"/>
  <c r="R87" i="2"/>
  <c r="R288" i="2"/>
  <c r="R57" i="2"/>
  <c r="R127" i="2"/>
  <c r="R81" i="2"/>
  <c r="R280" i="2"/>
  <c r="R281" i="2"/>
  <c r="R269" i="2"/>
  <c r="R159" i="2"/>
  <c r="R172" i="2"/>
  <c r="R307" i="2"/>
  <c r="R284" i="2"/>
  <c r="R402" i="2"/>
  <c r="R270" i="2"/>
  <c r="R131" i="2"/>
  <c r="R223" i="2"/>
  <c r="R194" i="2"/>
  <c r="R298" i="2"/>
  <c r="R105" i="2"/>
  <c r="R395" i="2"/>
  <c r="R32" i="2"/>
  <c r="R212" i="2"/>
  <c r="R150" i="2"/>
  <c r="R300" i="2"/>
  <c r="R55" i="2"/>
  <c r="R306" i="2"/>
  <c r="R318" i="2"/>
  <c r="R267" i="2"/>
  <c r="R386" i="2"/>
  <c r="R86" i="2"/>
  <c r="R68" i="2"/>
  <c r="R84" i="2"/>
  <c r="R308" i="2"/>
  <c r="R85" i="2"/>
  <c r="R174" i="2"/>
  <c r="R243" i="2"/>
  <c r="R349" i="2"/>
  <c r="R97" i="2"/>
  <c r="R178" i="2"/>
  <c r="R357" i="2"/>
  <c r="R66" i="2"/>
  <c r="R121" i="2"/>
  <c r="R336" i="2"/>
  <c r="R144" i="2"/>
  <c r="R388" i="2"/>
  <c r="R313" i="2"/>
  <c r="R140" i="2"/>
  <c r="R369" i="2"/>
  <c r="R184" i="2"/>
  <c r="R385" i="2"/>
  <c r="R220" i="2"/>
  <c r="R177" i="2"/>
  <c r="R372" i="2"/>
  <c r="R88" i="2"/>
  <c r="R136" i="2"/>
  <c r="R142" i="2"/>
  <c r="R186" i="2"/>
  <c r="R143" i="2"/>
  <c r="R187" i="2"/>
  <c r="R158" i="2"/>
  <c r="R107" i="2"/>
  <c r="R47" i="2"/>
  <c r="R251" i="2"/>
  <c r="R173" i="2"/>
  <c r="R262" i="2"/>
  <c r="R378" i="2"/>
  <c r="R245" i="2"/>
  <c r="R62" i="2"/>
  <c r="R63" i="2"/>
  <c r="R279" i="2"/>
  <c r="R335" i="2"/>
  <c r="R96" i="2"/>
  <c r="R103" i="2"/>
  <c r="R22" i="2"/>
  <c r="R273" i="2"/>
  <c r="R29" i="2"/>
  <c r="R263" i="2"/>
  <c r="R283" i="2"/>
  <c r="R234" i="2"/>
  <c r="R391" i="2"/>
  <c r="R375" i="2"/>
  <c r="R359" i="2"/>
  <c r="R342" i="2"/>
  <c r="R119" i="2"/>
  <c r="R214" i="2"/>
  <c r="R202" i="2"/>
  <c r="R109" i="2"/>
  <c r="R195" i="2"/>
  <c r="R99" i="2"/>
  <c r="R90" i="2"/>
  <c r="R250" i="2"/>
  <c r="R52" i="2"/>
  <c r="R53" i="2"/>
  <c r="R117" i="2"/>
  <c r="R326" i="2"/>
  <c r="R231" i="2"/>
  <c r="R397" i="2"/>
  <c r="R232" i="2"/>
  <c r="R15" i="2"/>
  <c r="R278" i="2"/>
  <c r="R217" i="2"/>
  <c r="R230" i="2"/>
  <c r="R157" i="2"/>
  <c r="R92" i="2"/>
  <c r="R169" i="2"/>
  <c r="R102" i="2"/>
  <c r="R16" i="2"/>
  <c r="R67" i="2"/>
  <c r="R365" i="2"/>
  <c r="R396" i="2"/>
  <c r="R237" i="2"/>
  <c r="R165" i="2"/>
  <c r="R149" i="2"/>
  <c r="R350" i="2"/>
  <c r="R346" i="2"/>
  <c r="R229" i="2"/>
  <c r="R302" i="2"/>
  <c r="R339" i="2"/>
  <c r="R276" i="2"/>
  <c r="R162" i="2"/>
  <c r="R146" i="2"/>
  <c r="R115" i="2"/>
  <c r="R254" i="2"/>
  <c r="R242" i="2"/>
  <c r="R135" i="2"/>
  <c r="R10" i="2"/>
  <c r="R156" i="2"/>
  <c r="R247" i="2"/>
  <c r="R199" i="2"/>
  <c r="R344" i="2"/>
  <c r="R168" i="2"/>
  <c r="R80" i="2"/>
  <c r="R334" i="2"/>
  <c r="R201" i="2"/>
  <c r="R382" i="2"/>
  <c r="R70" i="2"/>
  <c r="R297" i="2"/>
  <c r="R240" i="2"/>
  <c r="R75" i="2"/>
  <c r="R40" i="2"/>
  <c r="R289" i="2"/>
  <c r="R170" i="2"/>
  <c r="R106" i="2"/>
  <c r="R69" i="2"/>
  <c r="R256" i="2"/>
  <c r="R37" i="2"/>
  <c r="R274" i="2"/>
  <c r="R200" i="2"/>
  <c r="R389" i="2"/>
  <c r="R38" i="2"/>
  <c r="R265" i="2"/>
  <c r="R282" i="2"/>
  <c r="R380" i="2"/>
  <c r="R126" i="2"/>
  <c r="R185" i="2"/>
  <c r="R116" i="2"/>
  <c r="R309" i="2"/>
  <c r="R36" i="2"/>
  <c r="R30" i="2"/>
  <c r="R31" i="2"/>
  <c r="R139" i="2"/>
  <c r="R219" i="2"/>
  <c r="R236" i="2"/>
  <c r="R21" i="2"/>
  <c r="R118" i="2"/>
  <c r="R367" i="2"/>
  <c r="R222" i="2"/>
  <c r="R356" i="2"/>
  <c r="R277" i="2"/>
  <c r="R348" i="2"/>
  <c r="R152" i="2"/>
  <c r="R235" i="2"/>
  <c r="R175" i="2"/>
  <c r="R176" i="2"/>
  <c r="R73" i="2"/>
  <c r="R381" i="2"/>
  <c r="R25" i="2"/>
  <c r="R244" i="2"/>
  <c r="R61" i="2"/>
  <c r="R43" i="2"/>
  <c r="R44" i="2"/>
  <c r="R49" i="2"/>
  <c r="R210" i="2"/>
  <c r="R163" i="2"/>
  <c r="R151" i="2"/>
  <c r="R161" i="2"/>
  <c r="R320" i="2"/>
  <c r="R249" i="2"/>
  <c r="R303" i="2"/>
  <c r="R125" i="2"/>
  <c r="R196" i="2"/>
  <c r="R208" i="2"/>
  <c r="R83" i="2"/>
  <c r="R225" i="2"/>
  <c r="R332" i="2"/>
  <c r="R312" i="2"/>
  <c r="R76" i="2"/>
  <c r="R77" i="2"/>
  <c r="R110" i="2"/>
  <c r="R45" i="2"/>
  <c r="R323" i="2"/>
  <c r="R275" i="2"/>
  <c r="R272" i="2"/>
  <c r="R50" i="2"/>
  <c r="R390" i="2"/>
  <c r="R324" i="2"/>
  <c r="R259" i="2"/>
  <c r="R241" i="2"/>
  <c r="R51" i="2"/>
  <c r="R314" i="2"/>
  <c r="R261" i="2"/>
  <c r="R93" i="2"/>
  <c r="R216" i="2"/>
  <c r="R155" i="2"/>
  <c r="R305" i="2"/>
  <c r="R287" i="2"/>
  <c r="R164" i="2"/>
  <c r="R190" i="2"/>
  <c r="R400" i="2"/>
  <c r="R268" i="2"/>
  <c r="R14" i="2"/>
  <c r="R403" i="2"/>
  <c r="R310" i="2"/>
  <c r="R290" i="2"/>
  <c r="R291" i="2"/>
  <c r="R166" i="2"/>
  <c r="R292" i="2"/>
  <c r="R141" i="2"/>
  <c r="R383" i="2"/>
  <c r="R20" i="2"/>
  <c r="R322" i="2"/>
  <c r="R112" i="2"/>
  <c r="R271" i="2"/>
  <c r="R341" i="2"/>
  <c r="R246" i="2"/>
  <c r="R258" i="2"/>
  <c r="R181" i="2"/>
  <c r="R207" i="2"/>
  <c r="R183" i="2"/>
  <c r="R401" i="2"/>
  <c r="R248" i="2"/>
  <c r="R354" i="2"/>
  <c r="R355" i="2"/>
  <c r="R79" i="2"/>
  <c r="R13" i="2"/>
  <c r="R18" i="2"/>
  <c r="R19" i="2"/>
  <c r="R26" i="2"/>
  <c r="R27" i="2"/>
  <c r="R101" i="2"/>
  <c r="R205" i="2"/>
  <c r="R193" i="2"/>
  <c r="R72" i="2"/>
  <c r="R122" i="2"/>
  <c r="R252" i="2"/>
  <c r="R148" i="2"/>
  <c r="R104" i="2"/>
  <c r="R137" i="2"/>
  <c r="R100" i="2"/>
  <c r="R154" i="2"/>
  <c r="R48" i="2"/>
  <c r="R33" i="2"/>
  <c r="R34" i="2"/>
  <c r="R328" i="2"/>
  <c r="R238" i="2"/>
  <c r="R343" i="2"/>
  <c r="R95" i="2"/>
  <c r="R379" i="2"/>
  <c r="R59" i="2"/>
  <c r="R221" i="2"/>
  <c r="R138" i="2"/>
  <c r="R319" i="2"/>
  <c r="R363" i="2"/>
  <c r="R71" i="2"/>
  <c r="R264" i="2"/>
  <c r="R130" i="2"/>
  <c r="R209" i="2"/>
  <c r="R255" i="2"/>
  <c r="R167" i="2"/>
  <c r="R392" i="2"/>
  <c r="R347" i="2"/>
  <c r="R41" i="2"/>
  <c r="R42" i="2"/>
  <c r="R295" i="2"/>
  <c r="R182" i="2"/>
  <c r="R215" i="2"/>
  <c r="R211" i="2"/>
  <c r="R153" i="2"/>
  <c r="R311" i="2"/>
  <c r="R91" i="2"/>
  <c r="R64" i="2"/>
  <c r="R358" i="2"/>
  <c r="R337" i="2"/>
  <c r="R35" i="2"/>
  <c r="R54" i="2"/>
  <c r="R345" i="2"/>
  <c r="R327" i="2"/>
  <c r="R120" i="2"/>
  <c r="R331" i="2"/>
  <c r="R285" i="2"/>
  <c r="R78" i="2"/>
  <c r="R60" i="2"/>
  <c r="R128" i="2"/>
  <c r="R129" i="2"/>
  <c r="R266" i="2"/>
  <c r="R74" i="2"/>
  <c r="R160" i="2"/>
  <c r="R239" i="2"/>
  <c r="R206" i="2"/>
  <c r="R98" i="2"/>
  <c r="R94" i="2"/>
  <c r="R89" i="2"/>
  <c r="R145" i="2"/>
  <c r="R296" i="2"/>
  <c r="R28" i="2"/>
  <c r="R362" i="2"/>
  <c r="N4" i="2"/>
  <c r="N6" i="2"/>
  <c r="N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A5EC7A-BC46-4832-8914-84432E3FFF2E}" keepAlive="1" name="Requête - Table1" description="Connexion à la requête « Table1 » dans le classeur." type="5" refreshedVersion="8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<sst xmlns="http://schemas.openxmlformats.org/spreadsheetml/2006/main" count="2228" uniqueCount="443">
  <si>
    <t>Exercice</t>
  </si>
  <si>
    <t>Ref HA</t>
  </si>
  <si>
    <t>Total</t>
  </si>
  <si>
    <t>Versé</t>
  </si>
  <si>
    <t>Prénom</t>
  </si>
  <si>
    <t>Adresse</t>
  </si>
  <si>
    <t>CP</t>
  </si>
  <si>
    <t>Ville</t>
  </si>
  <si>
    <t>Campagne</t>
  </si>
  <si>
    <t>Date paimt</t>
  </si>
  <si>
    <t>2024-2025</t>
  </si>
  <si>
    <t>Non</t>
  </si>
  <si>
    <t>Antoine</t>
  </si>
  <si>
    <t>Payé</t>
  </si>
  <si>
    <t>Karine</t>
  </si>
  <si>
    <t>GAREL</t>
  </si>
  <si>
    <t>Gwénola</t>
  </si>
  <si>
    <t>Myriam</t>
  </si>
  <si>
    <t>Claire</t>
  </si>
  <si>
    <t>VALLÉE</t>
  </si>
  <si>
    <t>Clémence</t>
  </si>
  <si>
    <t>Virginie</t>
  </si>
  <si>
    <t>Marion</t>
  </si>
  <si>
    <t>DELAMARRE</t>
  </si>
  <si>
    <t>Nolwenn</t>
  </si>
  <si>
    <t>ROGER</t>
  </si>
  <si>
    <t>Alexandre</t>
  </si>
  <si>
    <t>SALVIGNOL</t>
  </si>
  <si>
    <t>Tamara</t>
  </si>
  <si>
    <t>PABOEUF</t>
  </si>
  <si>
    <t>Quentin</t>
  </si>
  <si>
    <t>Stephanie</t>
  </si>
  <si>
    <t>Charlotte</t>
  </si>
  <si>
    <t>Elodie</t>
  </si>
  <si>
    <t>Gianni</t>
  </si>
  <si>
    <t>Jeremy</t>
  </si>
  <si>
    <t>Véronique</t>
  </si>
  <si>
    <t>Guillaume</t>
  </si>
  <si>
    <t>Laetitia</t>
  </si>
  <si>
    <t>VALLIERE</t>
  </si>
  <si>
    <t>Anne-Laure</t>
  </si>
  <si>
    <t>Matthieu</t>
  </si>
  <si>
    <t>David</t>
  </si>
  <si>
    <t>Ronan</t>
  </si>
  <si>
    <t>Jean-Emmanuel</t>
  </si>
  <si>
    <t>Mathilde</t>
  </si>
  <si>
    <t>KERMEUR</t>
  </si>
  <si>
    <t>Yohann</t>
  </si>
  <si>
    <t>MOINET</t>
  </si>
  <si>
    <t>Pierre-Eric</t>
  </si>
  <si>
    <t>Sandrine</t>
  </si>
  <si>
    <t>Anne</t>
  </si>
  <si>
    <t>CARPAYE</t>
  </si>
  <si>
    <t>Marie-Laure</t>
  </si>
  <si>
    <t>Aurelie</t>
  </si>
  <si>
    <t>Alice</t>
  </si>
  <si>
    <t>Coffignier</t>
  </si>
  <si>
    <t>Cedric</t>
  </si>
  <si>
    <t>Adeline</t>
  </si>
  <si>
    <t>TAMINE</t>
  </si>
  <si>
    <t>BOURSET</t>
  </si>
  <si>
    <t>Carole</t>
  </si>
  <si>
    <t>ROBERT</t>
  </si>
  <si>
    <t>Cyrielle</t>
  </si>
  <si>
    <t>Catherine</t>
  </si>
  <si>
    <t>Adrien</t>
  </si>
  <si>
    <t>JANVIER</t>
  </si>
  <si>
    <t>Morgane</t>
  </si>
  <si>
    <t>GALLEE</t>
  </si>
  <si>
    <t>DELATTRE</t>
  </si>
  <si>
    <t>Lionel</t>
  </si>
  <si>
    <t>Valérie</t>
  </si>
  <si>
    <t>Laurent</t>
  </si>
  <si>
    <t>BOUILLET</t>
  </si>
  <si>
    <t>Nathalie</t>
  </si>
  <si>
    <t>MALEUVRE</t>
  </si>
  <si>
    <t>Louise</t>
  </si>
  <si>
    <t>Hérault</t>
  </si>
  <si>
    <t>Mari-Vorgan</t>
  </si>
  <si>
    <t>Jennifer</t>
  </si>
  <si>
    <t>Sébastien</t>
  </si>
  <si>
    <t>CUAULT</t>
  </si>
  <si>
    <t>Nizar</t>
  </si>
  <si>
    <t>LE LAMER</t>
  </si>
  <si>
    <t>BERTHELOT</t>
  </si>
  <si>
    <t>Anne-Sophie</t>
  </si>
  <si>
    <t>CROUZET</t>
  </si>
  <si>
    <t>Laurence</t>
  </si>
  <si>
    <t>Srdan</t>
  </si>
  <si>
    <t>Sylvie</t>
  </si>
  <si>
    <t>Margaux</t>
  </si>
  <si>
    <t>Julie</t>
  </si>
  <si>
    <t>Philip</t>
  </si>
  <si>
    <t>RITZENTHALER</t>
  </si>
  <si>
    <t>Melanie</t>
  </si>
  <si>
    <t>Céline</t>
  </si>
  <si>
    <t>François</t>
  </si>
  <si>
    <t>LE NOUEN</t>
  </si>
  <si>
    <t>Marie</t>
  </si>
  <si>
    <t>Séverine</t>
  </si>
  <si>
    <t>Maud</t>
  </si>
  <si>
    <t>Denis</t>
  </si>
  <si>
    <t>Agnès</t>
  </si>
  <si>
    <t>Solene</t>
  </si>
  <si>
    <t>Wafia</t>
  </si>
  <si>
    <t>Stéphanie</t>
  </si>
  <si>
    <t>LARLET TOURNEUX</t>
  </si>
  <si>
    <t>Hector</t>
  </si>
  <si>
    <t>BRIEUX</t>
  </si>
  <si>
    <t>Armand</t>
  </si>
  <si>
    <t>Jean Yves</t>
  </si>
  <si>
    <t>BOUZEBBOUDJEN</t>
  </si>
  <si>
    <t>Marina</t>
  </si>
  <si>
    <t>HABRIAL</t>
  </si>
  <si>
    <t>Camille</t>
  </si>
  <si>
    <t>Nawel</t>
  </si>
  <si>
    <t>Samia</t>
  </si>
  <si>
    <t>Bénédicte</t>
  </si>
  <si>
    <t>Helene</t>
  </si>
  <si>
    <t>Caroline</t>
  </si>
  <si>
    <t>ANDRÉ</t>
  </si>
  <si>
    <t>Rémi</t>
  </si>
  <si>
    <t>Sylvain</t>
  </si>
  <si>
    <t>BOUDIER</t>
  </si>
  <si>
    <t>Marine</t>
  </si>
  <si>
    <t>Geneviève</t>
  </si>
  <si>
    <t>PASTORET</t>
  </si>
  <si>
    <t>MOUNIER</t>
  </si>
  <si>
    <t>Emmanuel</t>
  </si>
  <si>
    <t>PREVOT</t>
  </si>
  <si>
    <t>Anne-Claire</t>
  </si>
  <si>
    <t>Edwige</t>
  </si>
  <si>
    <t>GOBIN</t>
  </si>
  <si>
    <t>AGABRIEL</t>
  </si>
  <si>
    <t>Victoire</t>
  </si>
  <si>
    <t>MEGRET GILLONNIER</t>
  </si>
  <si>
    <t>Betty</t>
  </si>
  <si>
    <t>LE GARZIC VIEIRA CONTIM</t>
  </si>
  <si>
    <t>Sarah</t>
  </si>
  <si>
    <t>Cédric</t>
  </si>
  <si>
    <t>ALLAIRE</t>
  </si>
  <si>
    <t>Géraldine</t>
  </si>
  <si>
    <t>Zoe</t>
  </si>
  <si>
    <t>LE MONS</t>
  </si>
  <si>
    <t>CHEVALLIER</t>
  </si>
  <si>
    <t>CHARLOTTE</t>
  </si>
  <si>
    <t>Claire-Marie</t>
  </si>
  <si>
    <t>Date versé</t>
  </si>
  <si>
    <t>Oui</t>
  </si>
  <si>
    <t>s total nb</t>
  </si>
  <si>
    <t>s total montant</t>
  </si>
  <si>
    <t>dont en attente de versement</t>
  </si>
  <si>
    <t>Paimt</t>
  </si>
  <si>
    <t>NOM</t>
  </si>
  <si>
    <t>mail</t>
  </si>
  <si>
    <t>ANSSELIN</t>
  </si>
  <si>
    <t>OUATTARA</t>
  </si>
  <si>
    <t>GLASMANN</t>
  </si>
  <si>
    <t>SADR-KHANLOU</t>
  </si>
  <si>
    <t>SAGET</t>
  </si>
  <si>
    <t>THIEBAUT</t>
  </si>
  <si>
    <t>GUILLOUX</t>
  </si>
  <si>
    <t>BIRLOUET</t>
  </si>
  <si>
    <t>SCHIARITI</t>
  </si>
  <si>
    <t>GOIC</t>
  </si>
  <si>
    <t>TALVAS</t>
  </si>
  <si>
    <t>HALET</t>
  </si>
  <si>
    <t>BOULAY</t>
  </si>
  <si>
    <t>COUDRAY</t>
  </si>
  <si>
    <t>CLOATRE</t>
  </si>
  <si>
    <t>JULO-RÉMINIAC</t>
  </si>
  <si>
    <t>BELLEZANNE</t>
  </si>
  <si>
    <t>SENESI</t>
  </si>
  <si>
    <t>DE MARIA</t>
  </si>
  <si>
    <t>MALHERBE</t>
  </si>
  <si>
    <t>EMET</t>
  </si>
  <si>
    <t>FLEURY</t>
  </si>
  <si>
    <t>Christelle</t>
  </si>
  <si>
    <t>YANN</t>
  </si>
  <si>
    <t>LOHIO</t>
  </si>
  <si>
    <t>Florence</t>
  </si>
  <si>
    <t>ROGY</t>
  </si>
  <si>
    <t>DADIE</t>
  </si>
  <si>
    <t>QUENTIN</t>
  </si>
  <si>
    <t>NOYSETTE</t>
  </si>
  <si>
    <t>DOCHE</t>
  </si>
  <si>
    <t>DOLLO</t>
  </si>
  <si>
    <t>GILLETTE</t>
  </si>
  <si>
    <t>Donal</t>
  </si>
  <si>
    <t>ANNE</t>
  </si>
  <si>
    <t>LOUYER</t>
  </si>
  <si>
    <t>AUBIN</t>
  </si>
  <si>
    <t>REYNAUD</t>
  </si>
  <si>
    <t>CHEVALIER-LEFAIRE</t>
  </si>
  <si>
    <t>CHAKIR</t>
  </si>
  <si>
    <t>KITIC</t>
  </si>
  <si>
    <t>MAILLEUX</t>
  </si>
  <si>
    <t>DUVAL</t>
  </si>
  <si>
    <t>CHAMBELLAND GAGNEUX</t>
  </si>
  <si>
    <t>FLAGEUL</t>
  </si>
  <si>
    <t>KERNEN</t>
  </si>
  <si>
    <t>DORÉ</t>
  </si>
  <si>
    <t>LARRALDE</t>
  </si>
  <si>
    <t>HABAUZIT</t>
  </si>
  <si>
    <t>FISCHBACH</t>
  </si>
  <si>
    <t>BUATOIS</t>
  </si>
  <si>
    <t>SOUARD</t>
  </si>
  <si>
    <t>MILOUX</t>
  </si>
  <si>
    <t>FLAHAUT</t>
  </si>
  <si>
    <t>LE ROL</t>
  </si>
  <si>
    <t>BARBOT</t>
  </si>
  <si>
    <t>LEPRINCE</t>
  </si>
  <si>
    <t>SMAHI</t>
  </si>
  <si>
    <t>AUDIAU</t>
  </si>
  <si>
    <t>LABASSE</t>
  </si>
  <si>
    <t>DUPRIEZ</t>
  </si>
  <si>
    <t>FREULON</t>
  </si>
  <si>
    <t>BATTI</t>
  </si>
  <si>
    <t>BELLOUR</t>
  </si>
  <si>
    <t>ESNAULT</t>
  </si>
  <si>
    <t>LE GONIDEC</t>
  </si>
  <si>
    <t>BROCHARD</t>
  </si>
  <si>
    <t>MACHELARD</t>
  </si>
  <si>
    <t>HARRAULT</t>
  </si>
  <si>
    <t>ARNAIZE</t>
  </si>
  <si>
    <t>BADJI</t>
  </si>
  <si>
    <t>BOMARD</t>
  </si>
  <si>
    <t>BASSET</t>
  </si>
  <si>
    <t>com</t>
  </si>
  <si>
    <t>Com</t>
  </si>
  <si>
    <t>inv nom/prenom</t>
  </si>
  <si>
    <t>REQUETE QUERY</t>
  </si>
  <si>
    <t>VIARD LECLERCQ</t>
  </si>
  <si>
    <t>MYRIAM</t>
  </si>
  <si>
    <t>ACHAMANA</t>
  </si>
  <si>
    <t>BOIVIN</t>
  </si>
  <si>
    <t>COQUER</t>
  </si>
  <si>
    <t>ROUXEL</t>
  </si>
  <si>
    <t>AISSATOU</t>
  </si>
  <si>
    <t>POULAIN LAURENT</t>
  </si>
  <si>
    <t>RODRIGUES-ESTARDIER</t>
  </si>
  <si>
    <t>KNIS</t>
  </si>
  <si>
    <t>DELARUE</t>
  </si>
  <si>
    <t>HALL</t>
  </si>
  <si>
    <t>JOURDAIN</t>
  </si>
  <si>
    <t>OUALI</t>
  </si>
  <si>
    <t>FLAUX</t>
  </si>
  <si>
    <t>SCIACCA</t>
  </si>
  <si>
    <t>1 rue de la monnaie</t>
  </si>
  <si>
    <t>35000</t>
  </si>
  <si>
    <t>RENNES</t>
  </si>
  <si>
    <t>COTE</t>
  </si>
  <si>
    <t>DE CHARETTE</t>
  </si>
  <si>
    <t>PRIGENT</t>
  </si>
  <si>
    <t>IDIGOV</t>
  </si>
  <si>
    <t>KERBRAT</t>
  </si>
  <si>
    <t>PERRAULT</t>
  </si>
  <si>
    <t>JAN</t>
  </si>
  <si>
    <t>BUSUTTIL</t>
  </si>
  <si>
    <t>ADAM</t>
  </si>
  <si>
    <t>VINCENT</t>
  </si>
  <si>
    <t>ROTURIER</t>
  </si>
  <si>
    <t>RÉMINIAC</t>
  </si>
  <si>
    <t>MENENDEZ</t>
  </si>
  <si>
    <t>LE ROUX</t>
  </si>
  <si>
    <t>MONNIER</t>
  </si>
  <si>
    <t>MATHIEU</t>
  </si>
  <si>
    <t>DAVID</t>
  </si>
  <si>
    <t>LECHOUX</t>
  </si>
  <si>
    <t>RENTOUNGOU ISSAMBO</t>
  </si>
  <si>
    <t>ROUPIOZ</t>
  </si>
  <si>
    <t>BARRAIN</t>
  </si>
  <si>
    <t>PORTEU</t>
  </si>
  <si>
    <t>PATARD</t>
  </si>
  <si>
    <t>MENSOUMI</t>
  </si>
  <si>
    <t>DORESSAMY</t>
  </si>
  <si>
    <t>MECHIN</t>
  </si>
  <si>
    <t>BLANCHET</t>
  </si>
  <si>
    <t>BURLOT</t>
  </si>
  <si>
    <t>LETORT</t>
  </si>
  <si>
    <t>NGUYEN</t>
  </si>
  <si>
    <t>MARTIN</t>
  </si>
  <si>
    <t>JOSSET</t>
  </si>
  <si>
    <t>46 mail léon blum</t>
  </si>
  <si>
    <t>35136</t>
  </si>
  <si>
    <t>saint jacques de la lande</t>
  </si>
  <si>
    <t>GRINI</t>
  </si>
  <si>
    <t>CLEMENT</t>
  </si>
  <si>
    <t>VASSEUR</t>
  </si>
  <si>
    <t>AUDRAIN</t>
  </si>
  <si>
    <t>HUSSENET</t>
  </si>
  <si>
    <t>DUPONT LAUNEY</t>
  </si>
  <si>
    <t>MOISAN</t>
  </si>
  <si>
    <t>BIBARD</t>
  </si>
  <si>
    <t>PACHE GEORGEAULT</t>
  </si>
  <si>
    <t>LESAGE</t>
  </si>
  <si>
    <t>CANIPEL</t>
  </si>
  <si>
    <t>NIHOUARN</t>
  </si>
  <si>
    <t>CANTIN</t>
  </si>
  <si>
    <t>FOURNIER</t>
  </si>
  <si>
    <t>LE BIHAN</t>
  </si>
  <si>
    <t>CHAUMONT</t>
  </si>
  <si>
    <t>GANDIA</t>
  </si>
  <si>
    <t>BOURSEAU LESTIENNE</t>
  </si>
  <si>
    <t>DONI</t>
  </si>
  <si>
    <t>THO</t>
  </si>
  <si>
    <t>SAID ASSANI</t>
  </si>
  <si>
    <t>GENOUEL</t>
  </si>
  <si>
    <t>CATHELINE</t>
  </si>
  <si>
    <t>BELLOUIN-GUILLARD</t>
  </si>
  <si>
    <t>LE MINTIER</t>
  </si>
  <si>
    <t>FLOIRAC</t>
  </si>
  <si>
    <t>LECONTE</t>
  </si>
  <si>
    <t>SHI</t>
  </si>
  <si>
    <t>LE CABEC</t>
  </si>
  <si>
    <t>CIMBAKOVA</t>
  </si>
  <si>
    <t>LEMERCIER</t>
  </si>
  <si>
    <t>LABARRERE</t>
  </si>
  <si>
    <t>TURPIN-ROBERT</t>
  </si>
  <si>
    <t>SEITZ</t>
  </si>
  <si>
    <t>ROSSIGNOL</t>
  </si>
  <si>
    <t>ILHAM</t>
  </si>
  <si>
    <t>COATANEA</t>
  </si>
  <si>
    <t>GUGUEN</t>
  </si>
  <si>
    <t>PETIT</t>
  </si>
  <si>
    <t>VERMEILLET PRAUD</t>
  </si>
  <si>
    <t>AILLAUD</t>
  </si>
  <si>
    <t>KERSUZAN</t>
  </si>
  <si>
    <t>CHRETIEN</t>
  </si>
  <si>
    <t>AILLERIE</t>
  </si>
  <si>
    <t>VERBRUGGHE</t>
  </si>
  <si>
    <t>LACOTE</t>
  </si>
  <si>
    <t>FEUVRIER</t>
  </si>
  <si>
    <t>DUKHOVNA</t>
  </si>
  <si>
    <t>ROBINE</t>
  </si>
  <si>
    <t>MONVOISIN</t>
  </si>
  <si>
    <t>RENAULT</t>
  </si>
  <si>
    <t>MAGEMBE</t>
  </si>
  <si>
    <t>ESTEVEZ</t>
  </si>
  <si>
    <t>COYERE</t>
  </si>
  <si>
    <t>ABI SAAB</t>
  </si>
  <si>
    <t>RIES</t>
  </si>
  <si>
    <t>PRIN</t>
  </si>
  <si>
    <t>HACINLIOGLU</t>
  </si>
  <si>
    <t>BARRU</t>
  </si>
  <si>
    <t>MECHINEAU</t>
  </si>
  <si>
    <t>CLOAREC-GARIN</t>
  </si>
  <si>
    <t>LUCAS</t>
  </si>
  <si>
    <t>TIKIJJA</t>
  </si>
  <si>
    <t>MARIADASSOU</t>
  </si>
  <si>
    <t>GEORGES</t>
  </si>
  <si>
    <t>NIZAR</t>
  </si>
  <si>
    <t>BALLERINI</t>
  </si>
  <si>
    <t>JORET</t>
  </si>
  <si>
    <t>MAHE</t>
  </si>
  <si>
    <t>BRETON</t>
  </si>
  <si>
    <t>ARDIZZONE</t>
  </si>
  <si>
    <t>LE BRIS</t>
  </si>
  <si>
    <t>HÉRY</t>
  </si>
  <si>
    <t>ETCHEVERRY</t>
  </si>
  <si>
    <t>DE LA BARDONNIE</t>
  </si>
  <si>
    <t>GUIDAL</t>
  </si>
  <si>
    <t>HÉRAULT</t>
  </si>
  <si>
    <t>BUTAULT</t>
  </si>
  <si>
    <t>JOUSSE</t>
  </si>
  <si>
    <t>COFFIGNIER</t>
  </si>
  <si>
    <t>BELLAMY-UNAN</t>
  </si>
  <si>
    <t>PELLERIN</t>
  </si>
  <si>
    <t>BERAHO</t>
  </si>
  <si>
    <t>TOXE</t>
  </si>
  <si>
    <t>LEBARBIER</t>
  </si>
  <si>
    <t>BERTET</t>
  </si>
  <si>
    <t>ORGEBIN</t>
  </si>
  <si>
    <t>LECOCONNIER</t>
  </si>
  <si>
    <t>CHARLES</t>
  </si>
  <si>
    <t>JAMIER</t>
  </si>
  <si>
    <t>DUROU</t>
  </si>
  <si>
    <t>NEKHLAOUI</t>
  </si>
  <si>
    <t>MATHIEU DE VIENNE</t>
  </si>
  <si>
    <t>EVEN</t>
  </si>
  <si>
    <t>VIRGINIE</t>
  </si>
  <si>
    <t>LESEC</t>
  </si>
  <si>
    <t>ZEDONG</t>
  </si>
  <si>
    <t>NOBLET</t>
  </si>
  <si>
    <t>FILLOL</t>
  </si>
  <si>
    <t>MENDES</t>
  </si>
  <si>
    <t>DODOZ</t>
  </si>
  <si>
    <t>TACQUARD</t>
  </si>
  <si>
    <t>PECQUEUR</t>
  </si>
  <si>
    <t>CORTES</t>
  </si>
  <si>
    <t>LOUISE</t>
  </si>
  <si>
    <t>LE ROUX-POAC</t>
  </si>
  <si>
    <t>GAUTIER</t>
  </si>
  <si>
    <t>GAZEAU</t>
  </si>
  <si>
    <t>WERY</t>
  </si>
  <si>
    <t>HALOUZE</t>
  </si>
  <si>
    <t>GOURDEL</t>
  </si>
  <si>
    <t>BRAULT</t>
  </si>
  <si>
    <t>DAVENEL</t>
  </si>
  <si>
    <t>DRESLER</t>
  </si>
  <si>
    <t>CLAVIER</t>
  </si>
  <si>
    <t>DERAEDT</t>
  </si>
  <si>
    <t>DUREL</t>
  </si>
  <si>
    <t>PIRIO</t>
  </si>
  <si>
    <t>LANDELLE</t>
  </si>
  <si>
    <t>RICHER</t>
  </si>
  <si>
    <t>SIMON</t>
  </si>
  <si>
    <t>JONCHERAY BOMARD</t>
  </si>
  <si>
    <t>DESQUINS</t>
  </si>
  <si>
    <t>ROUSSELET</t>
  </si>
  <si>
    <t>BRARD</t>
  </si>
  <si>
    <t>LENEVEU</t>
  </si>
  <si>
    <t>DELAMARCHE</t>
  </si>
  <si>
    <t>HERROU</t>
  </si>
  <si>
    <t>MIDY-GEHANNIN</t>
  </si>
  <si>
    <t>GAUTRET</t>
  </si>
  <si>
    <t>ISABEL</t>
  </si>
  <si>
    <t>HOISNARD TROTOBAS</t>
  </si>
  <si>
    <t>NOUCHET</t>
  </si>
  <si>
    <t>CHAMBELLAND</t>
  </si>
  <si>
    <t>ROILAND</t>
  </si>
  <si>
    <t>RAMEH</t>
  </si>
  <si>
    <t>BAILLY</t>
  </si>
  <si>
    <t>BETFER</t>
  </si>
  <si>
    <t>PIETTE</t>
  </si>
  <si>
    <t>MASSAS</t>
  </si>
  <si>
    <t>BRODIER</t>
  </si>
  <si>
    <t>DEFFAINS</t>
  </si>
  <si>
    <t>LEROY</t>
  </si>
  <si>
    <t>LARDENOIS</t>
  </si>
  <si>
    <t>HAMON</t>
  </si>
  <si>
    <t>CHENEDE</t>
  </si>
  <si>
    <t>CHARLOTON</t>
  </si>
  <si>
    <t>CHABREYRIE</t>
  </si>
  <si>
    <t>ARROUET</t>
  </si>
  <si>
    <t>ROUSSEAU</t>
  </si>
  <si>
    <t>Type</t>
  </si>
  <si>
    <t>Adhésion</t>
  </si>
  <si>
    <t>Billetterie</t>
  </si>
  <si>
    <t>f</t>
  </si>
  <si>
    <t>Liste</t>
  </si>
  <si>
    <t>commentaire1</t>
  </si>
  <si>
    <t>commentaire2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</si>
</sst>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\ &quot;€&quot;"/>
    <numFmt numFmtId="165" formatCode="_-* #,##0\ &quot;€&quot;_-;\-* #,##0\ &quot;€&quot;_-;_-* &quot;-&quot;??\ &quot;€&quot;_-;_-@_-"/>
    <numFmt numFmtId="166" formatCode="#,##0\ _€"/>
  </numFmts>
  <fonts count="10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  <font>
      <sz val="9"/>
      <color theme="4"/>
      <name val="Calibri"/>
      <family val="2"/>
      <scheme val="minor"/>
    </font>
    <font>
      <b/>
      <sz val="15"/>
      <color theme="3"/>
      <name val="Calibri"/>
      <family val="2"/>
    </font>
    <font>
      <sz val="10"/>
      <name val="Calibri"/>
      <family val="2"/>
      <scheme val="minor"/>
    </font>
    <font>
      <b/>
      <sz val="12"/>
      <color theme="3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1" applyNumberFormat="0" applyFill="0" applyAlignment="0" applyProtection="0"/>
  </cellStyleXfs>
  <cellXfs count="22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4" fillId="0" borderId="0" xfId="0" applyFont="1"/>
    <xf numFmtId="0" fontId="5" fillId="0" borderId="0" xfId="0" applyFont="1" applyAlignment="1">
      <alignment horizontal="right"/>
    </xf>
    <xf numFmtId="166" fontId="5" fillId="0" borderId="0" xfId="1" applyNumberFormat="1" applyFont="1" applyFill="1" applyAlignment="1">
      <alignment horizontal="right"/>
    </xf>
    <xf numFmtId="164" fontId="5" fillId="0" borderId="0" xfId="0" applyNumberFormat="1" applyFont="1"/>
    <xf numFmtId="165" fontId="5" fillId="0" borderId="0" xfId="1" applyNumberFormat="1" applyFont="1" applyFill="1"/>
    <xf numFmtId="164" fontId="4" fillId="0" borderId="0" xfId="0" applyNumberFormat="1" applyFont="1" applyAlignment="1">
      <alignment horizontal="right" indent="1"/>
    </xf>
    <xf numFmtId="1" fontId="4" fillId="0" borderId="0" xfId="0" applyNumberFormat="1" applyFont="1" applyAlignment="1">
      <alignment horizontal="right" indent="1"/>
    </xf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 indent="1"/>
    </xf>
    <xf numFmtId="0" fontId="3" fillId="0" borderId="0" xfId="0" applyFont="1"/>
    <xf numFmtId="0" fontId="8" fillId="0" borderId="0" xfId="0" applyFont="1" applyAlignment="1">
      <alignment horizontal="left" indent="1"/>
    </xf>
    <xf numFmtId="0" fontId="7" fillId="0" borderId="1" xfId="2" applyFill="1" applyAlignment="1">
      <alignment horizontal="left" indent="1"/>
    </xf>
    <xf numFmtId="0" fontId="7" fillId="0" borderId="0" xfId="2" applyFill="1" applyBorder="1" applyAlignment="1">
      <alignment horizontal="left" indent="2"/>
    </xf>
    <xf numFmtId="0" fontId="7" fillId="0" borderId="0" xfId="2" applyFill="1" applyBorder="1" applyAlignment="1">
      <alignment horizontal="left" indent="1"/>
    </xf>
    <xf numFmtId="14" fontId="2" fillId="0" borderId="0" xfId="0" applyNumberFormat="1" applyFont="1" applyAlignment="1">
      <alignment horizontal="left"/>
    </xf>
    <xf numFmtId="14" fontId="9" fillId="0" borderId="0" xfId="2" applyNumberFormat="1" applyFont="1" applyFill="1" applyBorder="1" applyAlignment="1">
      <alignment horizontal="left" indent="1"/>
    </xf>
  </cellXfs>
  <cellStyles count="3">
    <cellStyle name="Monétaire" xfId="1" builtinId="4"/>
    <cellStyle name="Normal" xfId="0" builtinId="0"/>
    <cellStyle name="Titre 1" xfId="2" builtinId="16"/>
  </cellStyles>
  <dxfs count="24"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#,##0\ &quot;€&quot;"/>
      <alignment horizontal="righ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" formatCode="0"/>
      <alignment horizontal="righ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9"/>
        <color theme="4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colors>
    <mruColors>
      <color rgb="FFE3FEDE"/>
      <color rgb="FFDDFBFA"/>
      <color rgb="FF9BF3F1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102183</xdr:colOff>
      <xdr:row>5</xdr:row>
      <xdr:rowOff>167873</xdr:rowOff>
    </xdr:from>
    <xdr:to>
      <xdr:col>16</xdr:col>
      <xdr:colOff>131380</xdr:colOff>
      <xdr:row>14</xdr:row>
      <xdr:rowOff>94884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15E761E-0BD0-A2D2-2AD5-2DD6C3152D1B}"/>
            </a:ext>
          </a:extLst>
        </xdr:cNvPr>
        <xdr:cNvSpPr/>
      </xdr:nvSpPr>
      <xdr:spPr>
        <a:xfrm>
          <a:off x="328447" y="1182413"/>
          <a:ext cx="8481266" cy="1437873"/>
        </a:xfrm>
        <a:prstGeom prst="rect">
          <a:avLst/>
        </a:prstGeom>
        <a:noFill/>
        <a:ln w="57150"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rgbClr val="FF0000"/>
              </a:solidFill>
              <a:effectLst/>
            </a:rPr>
            <a:t>    colonnes actualisables</a:t>
          </a:r>
        </a:p>
      </xdr:txBody>
    </xdr:sp>
    <xdr:clientData/>
  </xdr:twoCellAnchor>
  <xdr:twoCellAnchor>
    <xdr:from>
      <xdr:col>16</xdr:col>
      <xdr:colOff>343048</xdr:colOff>
      <xdr:row>2</xdr:row>
      <xdr:rowOff>29194</xdr:rowOff>
    </xdr:from>
    <xdr:to>
      <xdr:col>19</xdr:col>
      <xdr:colOff>350346</xdr:colOff>
      <xdr:row>13</xdr:row>
      <xdr:rowOff>80286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8F39B3E6-57CC-577C-C261-DC5391FA79F5}"/>
            </a:ext>
          </a:extLst>
        </xdr:cNvPr>
        <xdr:cNvSpPr/>
      </xdr:nvSpPr>
      <xdr:spPr>
        <a:xfrm>
          <a:off x="9021381" y="364941"/>
          <a:ext cx="1598448" cy="2072874"/>
        </a:xfrm>
        <a:prstGeom prst="rect">
          <a:avLst/>
        </a:prstGeom>
        <a:noFill/>
        <a:ln w="57150"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                         </a:t>
          </a:r>
          <a:r>
            <a:rPr lang="fr-FR" sz="18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colonnes</a:t>
          </a:r>
          <a:r>
            <a:rPr lang="fr-FR" sz="18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ajoutées </a:t>
          </a:r>
          <a:endParaRPr lang="fr-FR" sz="32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94CFB3C9-97B7-4536-9A8C-AD53034945D0}" autoFormatId="16" applyNumberFormats="0" applyBorderFormats="0" applyFontFormats="0" applyPatternFormats="0" applyAlignmentFormats="0" applyWidthHeightFormats="0">
  <queryTableRefresh nextId="29" unboundColumnsRight="2">
    <queryTableFields count="17">
      <queryTableField id="1" name="Exercice" tableColumnId="1"/>
      <queryTableField id="2" name="Ref HA" tableColumnId="2"/>
      <queryTableField id="5" name="Versé" tableColumnId="5"/>
      <queryTableField id="16" name="Date versé" tableColumnId="16"/>
      <queryTableField id="4" name="Total" tableColumnId="4"/>
      <queryTableField id="6" name="Nom" tableColumnId="6"/>
      <queryTableField id="7" name="Prénom" tableColumnId="7"/>
      <queryTableField id="20" name="mail" tableColumnId="8"/>
      <queryTableField id="9" name="Adresse" tableColumnId="9"/>
      <queryTableField id="10" name="CP" tableColumnId="10"/>
      <queryTableField id="11" name="Ville" tableColumnId="11"/>
      <queryTableField id="26" name="Type" tableColumnId="12"/>
      <queryTableField id="13" name="Campagne" tableColumnId="13"/>
      <queryTableField id="14" name="Date paimt" tableColumnId="14"/>
      <queryTableField id="19" name="Paimt" tableColumnId="3"/>
      <queryTableField id="25" dataBound="0" tableColumnId="18"/>
      <queryTableField id="28" dataBound="0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36DB41-F4DC-4C9E-BBFC-9053DBECB2EA}" name="Table1" displayName="Table1" ref="C9:S403" tableType="queryTable" totalsRowShown="0" headerRowDxfId="23" dataDxfId="22">
  <autoFilter ref="C9:S403" xr:uid="{9436DB41-F4DC-4C9E-BBFC-9053DBECB2EA}"/>
  <sortState xmlns:xlrd2="http://schemas.microsoft.com/office/spreadsheetml/2017/richdata2" ref="C10:S403">
    <sortCondition ref="H12:H403"/>
  </sortState>
  <tableColumns count="17">
    <tableColumn id="1" xr3:uid="{4AAD2894-20EC-4019-9EB6-E5E8F41E2CDB}" uniqueName="1" name="Exercice" queryTableFieldId="1" dataDxfId="21"/>
    <tableColumn id="2" xr3:uid="{6B2145C2-84C9-462E-9AAD-72365B2764C2}" uniqueName="2" name="Ref HA" queryTableFieldId="2" dataDxfId="20"/>
    <tableColumn id="5" xr3:uid="{0F0E1857-DE09-4AA0-BCBF-567C83CDC6E8}" uniqueName="5" name="Versé" queryTableFieldId="5" dataDxfId="19"/>
    <tableColumn id="16" xr3:uid="{F2D9039C-28BF-428C-BC3C-CE34D31DF16C}" uniqueName="16" name="Date versé" queryTableFieldId="16" dataDxfId="18"/>
    <tableColumn id="4" xr3:uid="{8A322695-194A-48E9-BA15-5A6E329BABFB}" uniqueName="4" name="Total" queryTableFieldId="4" dataDxfId="17"/>
    <tableColumn id="6" xr3:uid="{5976450F-5FDC-41E2-A5B4-6DCC8316E978}" uniqueName="6" name="NOM" queryTableFieldId="6" dataDxfId="16"/>
    <tableColumn id="7" xr3:uid="{B26D4476-70E6-468C-AEE6-D570B0BBB54D}" uniqueName="7" name="Prénom" queryTableFieldId="7" dataDxfId="15"/>
    <tableColumn id="8" xr3:uid="{6DFAB77A-118A-4D07-A977-9508F97DD7DF}" uniqueName="8" name="mail" queryTableFieldId="20" dataDxfId="14"/>
    <tableColumn id="9" xr3:uid="{4ECCADE4-A2AE-43B2-BB05-9772393FB29F}" uniqueName="9" name="Adresse" queryTableFieldId="9" dataDxfId="13"/>
    <tableColumn id="10" xr3:uid="{9D060048-741C-4D95-83FD-6FD35B8AFCF6}" uniqueName="10" name="CP" queryTableFieldId="10" dataDxfId="12"/>
    <tableColumn id="11" xr3:uid="{CF038C35-F9A3-4164-9A18-62E0A535A38F}" uniqueName="11" name="Ville" queryTableFieldId="11" dataDxfId="11"/>
    <tableColumn id="12" xr3:uid="{0F4C8A7A-FADD-46C0-B76C-7A5475B8A853}" uniqueName="12" name="Type" queryTableFieldId="26" dataDxfId="10"/>
    <tableColumn id="13" xr3:uid="{1DB7AC0B-7C77-436B-918B-87D070AA78D2}" uniqueName="13" name="Campagne" queryTableFieldId="13" dataDxfId="9"/>
    <tableColumn id="14" xr3:uid="{B4D46B74-2BFD-4843-AE44-64328D9A64B9}" uniqueName="14" name="Date paimt" queryTableFieldId="14" dataDxfId="8"/>
    <tableColumn id="3" xr3:uid="{6A077C12-430B-4579-BDA8-5C9207C73BF1}" uniqueName="3" name="Paimt" queryTableFieldId="19" dataDxfId="7"/>
    <tableColumn id="18" xr3:uid="{A141A0AE-7832-4A20-8D61-13BFF11EA53E}" uniqueName="18" name="com" queryTableFieldId="25" dataDxfId="6">
      <calculatedColumnFormula>IFERROR(VLOOKUP(Table1[[#This Row],[NOM]],Tableau8[],3,0),"")</calculatedColumnFormula>
    </tableColumn>
    <tableColumn id="15" xr3:uid="{EAFE01A9-F538-4E58-87BD-F3F0778E3765}" uniqueName="15" name="f" queryTableFieldId="28" dataDxfId="5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21AE455-CB3B-43A7-BBF9-60CAC60960DD}" name="Tableau8" displayName="Tableau8" ref="B4:D115" totalsRowShown="0" headerRowDxfId="4" dataDxfId="3">
  <tableColumns count="3">
    <tableColumn id="1" xr3:uid="{9F5B19C9-E7A3-4450-BD5C-2BE62D9D7ED0}" name="NOM" dataDxfId="2"/>
    <tableColumn id="2" xr3:uid="{EFFBAA96-B60C-4366-8FC8-7AFBBEF8536E}" name="Prénom" dataDxfId="1"/>
    <tableColumn id="3" xr3:uid="{8FA55D73-16B4-4412-8EED-EC1F7883787E}" name="Com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9728F-C5EE-4105-BB52-D24596A9E324}">
  <sheetPr codeName="Feuil1">
    <tabColor theme="9" tint="-0.249977111117893"/>
  </sheetPr>
  <dimension ref="B1:S403"/>
  <sheetViews>
    <sheetView tabSelected="1" topLeftCell="B1" zoomScale="87" zoomScaleNormal="87" workbookViewId="0">
      <selection activeCell="P3" sqref="P3"/>
    </sheetView>
  </sheetViews>
  <sheetFormatPr baseColWidth="10" defaultRowHeight="13" x14ac:dyDescent="0.3"/>
  <cols>
    <col min="1" max="1" width="3.59765625" customWidth="1"/>
    <col min="2" max="2" width="4.3984375" customWidth="1"/>
    <col min="3" max="3" width="12" customWidth="1"/>
    <col min="4" max="4" width="17.19921875" customWidth="1"/>
    <col min="5" max="5" width="9.296875" customWidth="1"/>
    <col min="6" max="6" width="11.5" customWidth="1"/>
    <col min="7" max="7" width="8.8984375" customWidth="1"/>
    <col min="8" max="8" width="12.5" customWidth="1"/>
    <col min="9" max="10" width="1.796875" customWidth="1"/>
    <col min="11" max="12" width="1.796875" style="1" customWidth="1"/>
    <col min="13" max="13" width="8.5" style="1" customWidth="1"/>
    <col min="14" max="14" width="10" customWidth="1"/>
    <col min="15" max="15" width="14.19921875" customWidth="1"/>
    <col min="16" max="16" width="17.19921875" customWidth="1"/>
    <col min="17" max="17" width="9.59765625" customWidth="1"/>
    <col min="18" max="18" width="10.296875" customWidth="1"/>
    <col min="19" max="19" width="5" customWidth="1"/>
    <col min="20" max="22" width="11.19921875" customWidth="1"/>
    <col min="30" max="30" width="11.19921875" customWidth="1"/>
  </cols>
  <sheetData>
    <row r="1" spans="2:19" x14ac:dyDescent="0.3">
      <c r="B1" s="16" t="s">
        <v>231</v>
      </c>
    </row>
    <row r="3" spans="2:19" ht="20" thickBot="1" x14ac:dyDescent="0.5">
      <c r="B3" s="17" t="s">
        <v>440</v>
      </c>
      <c r="C3" s="17"/>
      <c r="D3" s="17"/>
      <c r="E3" s="17"/>
      <c r="F3" s="17"/>
      <c r="G3" s="17"/>
    </row>
    <row r="4" spans="2:19" ht="20" thickTop="1" x14ac:dyDescent="0.45">
      <c r="B4" s="19" t="str">
        <f ca="1">"au "&amp;TODAY()</f>
        <v>au 45548</v>
      </c>
      <c r="D4" s="21"/>
      <c r="E4" s="18"/>
      <c r="F4" s="15"/>
      <c r="G4" s="15"/>
      <c r="M4" s="4" t="s">
        <v>149</v>
      </c>
      <c r="N4" s="5">
        <f>SUBTOTAL(2,Table1[Total])</f>
        <v>394</v>
      </c>
    </row>
    <row r="5" spans="2:19" x14ac:dyDescent="0.3">
      <c r="D5" s="20"/>
      <c r="M5" s="4" t="s">
        <v>150</v>
      </c>
      <c r="N5" s="6">
        <f>SUBTOTAL(9,Table1[Total])</f>
        <v>16314.750000000016</v>
      </c>
    </row>
    <row r="6" spans="2:19" x14ac:dyDescent="0.3">
      <c r="M6" s="4" t="s">
        <v>151</v>
      </c>
      <c r="N6" s="7">
        <f>SUMIF(Table1[Date versé],"",Table1[Total])</f>
        <v>25</v>
      </c>
    </row>
    <row r="9" spans="2:19" x14ac:dyDescent="0.3">
      <c r="C9" s="1" t="s">
        <v>0</v>
      </c>
      <c r="D9" s="1" t="s">
        <v>1</v>
      </c>
      <c r="E9" t="s">
        <v>3</v>
      </c>
      <c r="F9" s="1" t="s">
        <v>147</v>
      </c>
      <c r="G9" s="1" t="s">
        <v>2</v>
      </c>
      <c r="H9" s="1" t="s">
        <v>153</v>
      </c>
      <c r="I9" s="1" t="s">
        <v>4</v>
      </c>
      <c r="J9" t="s">
        <v>154</v>
      </c>
      <c r="K9" s="2" t="s">
        <v>5</v>
      </c>
      <c r="L9" s="2" t="s">
        <v>6</v>
      </c>
      <c r="M9" s="2" t="s">
        <v>7</v>
      </c>
      <c r="N9" t="s">
        <v>436</v>
      </c>
      <c r="O9" s="1" t="s">
        <v>8</v>
      </c>
      <c r="P9" s="1" t="s">
        <v>9</v>
      </c>
      <c r="Q9" s="1" t="s">
        <v>152</v>
      </c>
      <c r="R9" s="1" t="s">
        <v>228</v>
      </c>
      <c r="S9" s="1" t="s">
        <v>439</v>
      </c>
    </row>
    <row r="10" spans="2:19" x14ac:dyDescent="0.3">
      <c r="C10" s="12" t="s">
        <v>10</v>
      </c>
      <c r="D10" s="9">
        <v>94671283</v>
      </c>
      <c r="E10" s="13" t="s">
        <v>148</v>
      </c>
      <c r="F10" s="10">
        <v>45541</v>
      </c>
      <c r="G10" s="8">
        <v>86.5</v>
      </c>
      <c r="H10" s="3" t="s">
        <v>340</v>
      </c>
      <c r="I10" s="14"/>
      <c r="J10" s="14"/>
      <c r="K10" s="14"/>
      <c r="L10" s="14"/>
      <c r="M10" s="14"/>
      <c r="N10" t="s">
        <v>438</v>
      </c>
      <c r="O10" s="14"/>
      <c r="P10" s="11">
        <v>45458</v>
      </c>
      <c r="Q10" s="14" t="s">
        <v>13</v>
      </c>
      <c r="R10" s="14" t="str">
        <f>IFERROR(VLOOKUP(Table1[[#This Row],[NOM]],Tableau8[],3,0),"")</f>
        <v/>
      </c>
      <c r="S10" s="14"/>
    </row>
    <row r="11" spans="2:19" x14ac:dyDescent="0.3">
      <c r="C11" s="12" t="s">
        <v>10</v>
      </c>
      <c r="D11" s="9">
        <v>96548808</v>
      </c>
      <c r="E11" s="13" t="s">
        <v>148</v>
      </c>
      <c r="F11" s="10">
        <v>45541</v>
      </c>
      <c r="G11" s="8">
        <v>17.45</v>
      </c>
      <c r="H11" s="3" t="s">
        <v>234</v>
      </c>
      <c r="I11" s="14"/>
      <c r="J11" s="14"/>
      <c r="K11" s="14"/>
      <c r="L11" s="14"/>
      <c r="M11" s="14"/>
      <c r="N11" t="s">
        <v>438</v>
      </c>
      <c r="O11" s="14"/>
      <c r="P11" s="11">
        <v>45473</v>
      </c>
      <c r="Q11" s="14" t="s">
        <v>13</v>
      </c>
      <c r="R11" s="14" t="str">
        <f>IFERROR(VLOOKUP(Table1[[#This Row],[NOM]],Tableau8[],3,0),"")</f>
        <v/>
      </c>
      <c r="S11" s="14"/>
    </row>
    <row r="12" spans="2:19" x14ac:dyDescent="0.3">
      <c r="C12" s="12" t="s">
        <v>10</v>
      </c>
      <c r="D12" s="9">
        <v>96130845</v>
      </c>
      <c r="E12" s="13" t="s">
        <v>148</v>
      </c>
      <c r="F12" s="10">
        <v>45541</v>
      </c>
      <c r="G12" s="8">
        <v>17.399999999999999</v>
      </c>
      <c r="H12" s="3" t="s">
        <v>259</v>
      </c>
      <c r="I12" s="14"/>
      <c r="J12" s="14"/>
      <c r="K12" s="14"/>
      <c r="L12" s="14"/>
      <c r="M12" s="14"/>
      <c r="N12" t="s">
        <v>438</v>
      </c>
      <c r="O12" s="14"/>
      <c r="P12" s="11">
        <v>45469</v>
      </c>
      <c r="Q12" s="14" t="s">
        <v>13</v>
      </c>
      <c r="R12" s="14" t="str">
        <f>IFERROR(VLOOKUP(Table1[[#This Row],[NOM]],Tableau8[],3,0),"")</f>
        <v/>
      </c>
      <c r="S12" s="14"/>
    </row>
    <row r="13" spans="2:19" x14ac:dyDescent="0.3">
      <c r="C13" s="12" t="s">
        <v>10</v>
      </c>
      <c r="D13" s="9">
        <v>93148408</v>
      </c>
      <c r="E13" s="13" t="s">
        <v>148</v>
      </c>
      <c r="F13" s="10">
        <v>45541</v>
      </c>
      <c r="G13" s="8">
        <v>89.4</v>
      </c>
      <c r="H13" s="3" t="s">
        <v>133</v>
      </c>
      <c r="I13" s="14"/>
      <c r="J13" s="14"/>
      <c r="K13" s="14"/>
      <c r="L13" s="14"/>
      <c r="M13" s="14"/>
      <c r="N13" t="s">
        <v>438</v>
      </c>
      <c r="O13" s="14"/>
      <c r="P13" s="11">
        <v>45448</v>
      </c>
      <c r="Q13" s="14" t="s">
        <v>13</v>
      </c>
      <c r="R13" s="14">
        <f>IFERROR(VLOOKUP(Table1[[#This Row],[NOM]],Tableau8[],3,0),"")</f>
        <v>0</v>
      </c>
      <c r="S13" s="14"/>
    </row>
    <row r="14" spans="2:19" x14ac:dyDescent="0.3">
      <c r="C14" s="12" t="s">
        <v>10</v>
      </c>
      <c r="D14" s="9">
        <v>93776981</v>
      </c>
      <c r="E14" s="13" t="s">
        <v>148</v>
      </c>
      <c r="F14" s="10">
        <v>45541</v>
      </c>
      <c r="G14" s="8">
        <v>9</v>
      </c>
      <c r="H14" s="3" t="s">
        <v>133</v>
      </c>
      <c r="I14" s="14"/>
      <c r="J14" s="14"/>
      <c r="K14" s="14"/>
      <c r="L14" s="14"/>
      <c r="M14" s="14"/>
      <c r="N14" t="s">
        <v>437</v>
      </c>
      <c r="O14" s="14"/>
      <c r="P14" s="11">
        <v>45452</v>
      </c>
      <c r="Q14" s="14" t="s">
        <v>13</v>
      </c>
      <c r="R14" s="14">
        <f>IFERROR(VLOOKUP(Table1[[#This Row],[NOM]],Tableau8[],3,0),"")</f>
        <v>0</v>
      </c>
      <c r="S14" s="14"/>
    </row>
    <row r="15" spans="2:19" x14ac:dyDescent="0.3">
      <c r="C15" s="12" t="s">
        <v>10</v>
      </c>
      <c r="D15" s="9">
        <v>94870836</v>
      </c>
      <c r="E15" s="13" t="s">
        <v>148</v>
      </c>
      <c r="F15" s="10">
        <v>45541</v>
      </c>
      <c r="G15" s="8">
        <v>32.1</v>
      </c>
      <c r="H15" s="3" t="s">
        <v>326</v>
      </c>
      <c r="I15" s="14"/>
      <c r="J15" s="14"/>
      <c r="K15" s="14"/>
      <c r="L15" s="14"/>
      <c r="M15" s="14"/>
      <c r="N15" t="s">
        <v>438</v>
      </c>
      <c r="O15" s="14"/>
      <c r="P15" s="11">
        <v>45459</v>
      </c>
      <c r="Q15" s="14" t="s">
        <v>13</v>
      </c>
      <c r="R15" s="14" t="str">
        <f>IFERROR(VLOOKUP(Table1[[#This Row],[NOM]],Tableau8[],3,0),"")</f>
        <v/>
      </c>
      <c r="S15" s="14"/>
    </row>
    <row r="16" spans="2:19" x14ac:dyDescent="0.3">
      <c r="C16" s="12" t="s">
        <v>10</v>
      </c>
      <c r="D16" s="9">
        <v>94830984</v>
      </c>
      <c r="E16" s="13" t="s">
        <v>148</v>
      </c>
      <c r="F16" s="10">
        <v>45541</v>
      </c>
      <c r="G16" s="8">
        <v>28.7</v>
      </c>
      <c r="H16" s="3" t="s">
        <v>329</v>
      </c>
      <c r="I16" s="14"/>
      <c r="J16" s="14"/>
      <c r="K16" s="14"/>
      <c r="L16" s="14"/>
      <c r="M16" s="14"/>
      <c r="N16" t="s">
        <v>438</v>
      </c>
      <c r="O16" s="14"/>
      <c r="P16" s="11">
        <v>45459</v>
      </c>
      <c r="Q16" s="14" t="s">
        <v>13</v>
      </c>
      <c r="R16" s="14" t="str">
        <f>IFERROR(VLOOKUP(Table1[[#This Row],[NOM]],Tableau8[],3,0),"")</f>
        <v/>
      </c>
      <c r="S16" s="14"/>
    </row>
    <row r="17" spans="3:19" x14ac:dyDescent="0.3">
      <c r="C17" s="12" t="s">
        <v>10</v>
      </c>
      <c r="D17" s="9">
        <v>96498039</v>
      </c>
      <c r="E17" s="13" t="s">
        <v>148</v>
      </c>
      <c r="F17" s="10">
        <v>45541</v>
      </c>
      <c r="G17" s="8">
        <v>95.4</v>
      </c>
      <c r="H17" s="3" t="s">
        <v>238</v>
      </c>
      <c r="I17" s="14"/>
      <c r="J17" s="14"/>
      <c r="K17" s="14"/>
      <c r="L17" s="14"/>
      <c r="M17" s="14"/>
      <c r="N17" t="s">
        <v>438</v>
      </c>
      <c r="O17" s="14"/>
      <c r="P17" s="11">
        <v>45472</v>
      </c>
      <c r="Q17" s="14" t="s">
        <v>13</v>
      </c>
      <c r="R17" s="14" t="str">
        <f>IFERROR(VLOOKUP(Table1[[#This Row],[NOM]],Tableau8[],3,0),"")</f>
        <v/>
      </c>
      <c r="S17" s="14"/>
    </row>
    <row r="18" spans="3:19" x14ac:dyDescent="0.3">
      <c r="C18" s="12" t="s">
        <v>10</v>
      </c>
      <c r="D18" s="9">
        <v>93124337</v>
      </c>
      <c r="E18" s="13" t="s">
        <v>148</v>
      </c>
      <c r="F18" s="10">
        <v>45541</v>
      </c>
      <c r="G18" s="8">
        <v>9</v>
      </c>
      <c r="H18" s="3" t="s">
        <v>140</v>
      </c>
      <c r="I18" s="14"/>
      <c r="J18" s="14"/>
      <c r="K18" s="14"/>
      <c r="L18" s="14"/>
      <c r="M18" s="14"/>
      <c r="N18" t="s">
        <v>437</v>
      </c>
      <c r="O18" s="14"/>
      <c r="P18" s="11">
        <v>45448</v>
      </c>
      <c r="Q18" s="14" t="s">
        <v>13</v>
      </c>
      <c r="R18" s="14" t="str">
        <f>IFERROR(VLOOKUP(Table1[[#This Row],[NOM]],Tableau8[],3,0),"")</f>
        <v>commentaire1</v>
      </c>
      <c r="S18" s="14"/>
    </row>
    <row r="19" spans="3:19" x14ac:dyDescent="0.3">
      <c r="C19" s="12" t="s">
        <v>10</v>
      </c>
      <c r="D19" s="9">
        <v>93110964</v>
      </c>
      <c r="E19" s="13" t="s">
        <v>148</v>
      </c>
      <c r="F19" s="10">
        <v>45541</v>
      </c>
      <c r="G19" s="8">
        <v>101.1</v>
      </c>
      <c r="H19" s="3" t="s">
        <v>140</v>
      </c>
      <c r="I19" s="14"/>
      <c r="J19" s="14"/>
      <c r="K19" s="14"/>
      <c r="L19" s="14"/>
      <c r="M19" s="14"/>
      <c r="N19" t="s">
        <v>438</v>
      </c>
      <c r="O19" s="14"/>
      <c r="P19" s="11">
        <v>45448</v>
      </c>
      <c r="Q19" s="14" t="s">
        <v>13</v>
      </c>
      <c r="R19" s="14" t="str">
        <f>IFERROR(VLOOKUP(Table1[[#This Row],[NOM]],Tableau8[],3,0),"")</f>
        <v>commentaire1</v>
      </c>
      <c r="S19" s="14"/>
    </row>
    <row r="20" spans="3:19" x14ac:dyDescent="0.3">
      <c r="C20" s="12" t="s">
        <v>10</v>
      </c>
      <c r="D20" s="9">
        <v>93649859</v>
      </c>
      <c r="E20" s="13" t="s">
        <v>148</v>
      </c>
      <c r="F20" s="10">
        <v>45541</v>
      </c>
      <c r="G20" s="8">
        <v>55.65</v>
      </c>
      <c r="H20" s="3" t="s">
        <v>120</v>
      </c>
      <c r="I20" s="14"/>
      <c r="J20" s="14"/>
      <c r="K20" s="14"/>
      <c r="L20" s="14"/>
      <c r="M20" s="14"/>
      <c r="N20" t="s">
        <v>438</v>
      </c>
      <c r="O20" s="14"/>
      <c r="P20" s="11">
        <v>45451</v>
      </c>
      <c r="Q20" s="14" t="s">
        <v>13</v>
      </c>
      <c r="R20" s="14">
        <f>IFERROR(VLOOKUP(Table1[[#This Row],[NOM]],Tableau8[],3,0),"")</f>
        <v>0</v>
      </c>
      <c r="S20" s="14"/>
    </row>
    <row r="21" spans="3:19" x14ac:dyDescent="0.3">
      <c r="C21" s="12" t="s">
        <v>10</v>
      </c>
      <c r="D21" s="9">
        <v>94276482</v>
      </c>
      <c r="E21" s="13" t="s">
        <v>148</v>
      </c>
      <c r="F21" s="10">
        <v>45541</v>
      </c>
      <c r="G21" s="8">
        <v>25</v>
      </c>
      <c r="H21" s="3" t="s">
        <v>120</v>
      </c>
      <c r="I21" s="14"/>
      <c r="J21" s="14"/>
      <c r="K21" s="14"/>
      <c r="L21" s="14"/>
      <c r="M21" s="14"/>
      <c r="N21" t="s">
        <v>437</v>
      </c>
      <c r="O21" s="14"/>
      <c r="P21" s="11">
        <v>45455</v>
      </c>
      <c r="Q21" s="14" t="s">
        <v>13</v>
      </c>
      <c r="R21" s="14">
        <f>IFERROR(VLOOKUP(Table1[[#This Row],[NOM]],Tableau8[],3,0),"")</f>
        <v>0</v>
      </c>
      <c r="S21" s="14"/>
    </row>
    <row r="22" spans="3:19" x14ac:dyDescent="0.3">
      <c r="C22" s="12" t="s">
        <v>10</v>
      </c>
      <c r="D22" s="9">
        <v>95013698</v>
      </c>
      <c r="E22" s="13" t="s">
        <v>148</v>
      </c>
      <c r="F22" s="10">
        <v>45541</v>
      </c>
      <c r="G22" s="8">
        <v>25</v>
      </c>
      <c r="H22" s="3" t="s">
        <v>189</v>
      </c>
      <c r="I22" s="14"/>
      <c r="J22" s="14"/>
      <c r="K22" s="14"/>
      <c r="L22" s="14"/>
      <c r="M22" s="14"/>
      <c r="N22" t="s">
        <v>437</v>
      </c>
      <c r="O22" s="14"/>
      <c r="P22" s="11">
        <v>45460</v>
      </c>
      <c r="Q22" s="14" t="s">
        <v>13</v>
      </c>
      <c r="R22" s="14" t="str">
        <f>IFERROR(VLOOKUP(Table1[[#This Row],[NOM]],Tableau8[],3,0),"")</f>
        <v>inv nom/prenom</v>
      </c>
      <c r="S22" s="14"/>
    </row>
    <row r="23" spans="3:19" x14ac:dyDescent="0.3">
      <c r="C23" s="12" t="s">
        <v>10</v>
      </c>
      <c r="D23" s="9">
        <v>95841181</v>
      </c>
      <c r="E23" s="13" t="s">
        <v>148</v>
      </c>
      <c r="F23" s="10">
        <v>45541</v>
      </c>
      <c r="G23" s="8">
        <v>40.450000000000003</v>
      </c>
      <c r="H23" s="3" t="s">
        <v>155</v>
      </c>
      <c r="I23" s="14"/>
      <c r="J23" s="14"/>
      <c r="K23" s="14"/>
      <c r="L23" s="14"/>
      <c r="M23" s="14"/>
      <c r="N23" t="s">
        <v>438</v>
      </c>
      <c r="O23" s="14"/>
      <c r="P23" s="11">
        <v>45467</v>
      </c>
      <c r="Q23" s="14" t="s">
        <v>13</v>
      </c>
      <c r="R23" s="14">
        <f>IFERROR(VLOOKUP(Table1[[#This Row],[NOM]],Tableau8[],3,0),"")</f>
        <v>0</v>
      </c>
      <c r="S23" s="14"/>
    </row>
    <row r="24" spans="3:19" x14ac:dyDescent="0.3">
      <c r="C24" s="12" t="s">
        <v>10</v>
      </c>
      <c r="D24" s="9">
        <v>100225461</v>
      </c>
      <c r="E24" s="13" t="s">
        <v>11</v>
      </c>
      <c r="F24" s="10"/>
      <c r="G24" s="8">
        <v>25</v>
      </c>
      <c r="H24" s="3" t="s">
        <v>155</v>
      </c>
      <c r="I24" s="14"/>
      <c r="J24" s="14"/>
      <c r="K24" s="14"/>
      <c r="L24" s="14"/>
      <c r="M24" s="14"/>
      <c r="N24" t="s">
        <v>437</v>
      </c>
      <c r="O24" s="14"/>
      <c r="P24" s="11">
        <v>45537</v>
      </c>
      <c r="Q24" s="14" t="s">
        <v>13</v>
      </c>
      <c r="R24" s="14">
        <f>IFERROR(VLOOKUP(Table1[[#This Row],[NOM]],Tableau8[],3,0),"")</f>
        <v>0</v>
      </c>
      <c r="S24" s="14"/>
    </row>
    <row r="25" spans="3:19" x14ac:dyDescent="0.3">
      <c r="C25" s="12" t="s">
        <v>10</v>
      </c>
      <c r="D25" s="9">
        <v>94136999</v>
      </c>
      <c r="E25" s="13" t="s">
        <v>148</v>
      </c>
      <c r="F25" s="10">
        <v>45541</v>
      </c>
      <c r="G25" s="8">
        <v>16.5</v>
      </c>
      <c r="H25" s="3" t="s">
        <v>356</v>
      </c>
      <c r="I25" s="14"/>
      <c r="J25" s="14"/>
      <c r="K25" s="14"/>
      <c r="L25" s="14"/>
      <c r="M25" s="14"/>
      <c r="N25" t="s">
        <v>438</v>
      </c>
      <c r="O25" s="14"/>
      <c r="P25" s="11">
        <v>45454</v>
      </c>
      <c r="Q25" s="14" t="s">
        <v>13</v>
      </c>
      <c r="R25" s="14" t="str">
        <f>IFERROR(VLOOKUP(Table1[[#This Row],[NOM]],Tableau8[],3,0),"")</f>
        <v/>
      </c>
      <c r="S25" s="14"/>
    </row>
    <row r="26" spans="3:19" x14ac:dyDescent="0.3">
      <c r="C26" s="12" t="s">
        <v>10</v>
      </c>
      <c r="D26" s="9">
        <v>93095920</v>
      </c>
      <c r="E26" s="13" t="s">
        <v>148</v>
      </c>
      <c r="F26" s="10">
        <v>45541</v>
      </c>
      <c r="G26" s="8">
        <v>101.1</v>
      </c>
      <c r="H26" s="3" t="s">
        <v>224</v>
      </c>
      <c r="I26" s="14"/>
      <c r="J26" s="14"/>
      <c r="K26" s="14"/>
      <c r="L26" s="14"/>
      <c r="M26" s="14"/>
      <c r="N26" t="s">
        <v>438</v>
      </c>
      <c r="O26" s="14"/>
      <c r="P26" s="11">
        <v>45448</v>
      </c>
      <c r="Q26" s="14" t="s">
        <v>13</v>
      </c>
      <c r="R26" s="14">
        <f>IFERROR(VLOOKUP(Table1[[#This Row],[NOM]],Tableau8[],3,0),"")</f>
        <v>0</v>
      </c>
      <c r="S26" s="14"/>
    </row>
    <row r="27" spans="3:19" x14ac:dyDescent="0.3">
      <c r="C27" s="12" t="s">
        <v>10</v>
      </c>
      <c r="D27" s="9">
        <v>93095049</v>
      </c>
      <c r="E27" s="13" t="s">
        <v>148</v>
      </c>
      <c r="F27" s="10">
        <v>45541</v>
      </c>
      <c r="G27" s="8">
        <v>25</v>
      </c>
      <c r="H27" s="3" t="s">
        <v>224</v>
      </c>
      <c r="I27" s="14"/>
      <c r="J27" s="14"/>
      <c r="K27" s="14"/>
      <c r="L27" s="14"/>
      <c r="M27" s="14"/>
      <c r="N27" t="s">
        <v>437</v>
      </c>
      <c r="O27" s="14"/>
      <c r="P27" s="11">
        <v>45448</v>
      </c>
      <c r="Q27" s="14" t="s">
        <v>13</v>
      </c>
      <c r="R27" s="14">
        <f>IFERROR(VLOOKUP(Table1[[#This Row],[NOM]],Tableau8[],3,0),"")</f>
        <v>0</v>
      </c>
      <c r="S27" s="14"/>
    </row>
    <row r="28" spans="3:19" x14ac:dyDescent="0.3">
      <c r="C28" s="12" t="s">
        <v>10</v>
      </c>
      <c r="D28" s="9">
        <v>91163042</v>
      </c>
      <c r="E28" s="13" t="s">
        <v>148</v>
      </c>
      <c r="F28" s="10">
        <v>45541</v>
      </c>
      <c r="G28" s="8">
        <v>37.450000000000003</v>
      </c>
      <c r="H28" s="3" t="s">
        <v>434</v>
      </c>
      <c r="I28" s="14"/>
      <c r="J28" s="14"/>
      <c r="K28" s="14"/>
      <c r="L28" s="14"/>
      <c r="M28" s="14"/>
      <c r="N28" t="s">
        <v>438</v>
      </c>
      <c r="O28" s="14"/>
      <c r="P28" s="11">
        <v>45434</v>
      </c>
      <c r="Q28" s="14" t="s">
        <v>13</v>
      </c>
      <c r="R28" s="14" t="str">
        <f>IFERROR(VLOOKUP(Table1[[#This Row],[NOM]],Tableau8[],3,0),"")</f>
        <v/>
      </c>
      <c r="S28" s="14"/>
    </row>
    <row r="29" spans="3:19" x14ac:dyDescent="0.3">
      <c r="C29" s="12" t="s">
        <v>10</v>
      </c>
      <c r="D29" s="9">
        <v>94987038</v>
      </c>
      <c r="E29" s="13" t="s">
        <v>148</v>
      </c>
      <c r="F29" s="10">
        <v>45541</v>
      </c>
      <c r="G29" s="8">
        <v>9</v>
      </c>
      <c r="H29" s="3" t="s">
        <v>191</v>
      </c>
      <c r="I29" s="14"/>
      <c r="J29" s="14"/>
      <c r="K29" s="14"/>
      <c r="L29" s="14"/>
      <c r="M29" s="14"/>
      <c r="N29" t="s">
        <v>437</v>
      </c>
      <c r="O29" s="14"/>
      <c r="P29" s="11">
        <v>45460</v>
      </c>
      <c r="Q29" s="14" t="s">
        <v>13</v>
      </c>
      <c r="R29" s="14">
        <f>IFERROR(VLOOKUP(Table1[[#This Row],[NOM]],Tableau8[],3,0),"")</f>
        <v>0</v>
      </c>
      <c r="S29" s="14"/>
    </row>
    <row r="30" spans="3:19" x14ac:dyDescent="0.3">
      <c r="C30" s="12" t="s">
        <v>10</v>
      </c>
      <c r="D30" s="9">
        <v>94303367</v>
      </c>
      <c r="E30" s="13" t="s">
        <v>148</v>
      </c>
      <c r="F30" s="10">
        <v>45541</v>
      </c>
      <c r="G30" s="8">
        <v>25.65</v>
      </c>
      <c r="H30" s="3" t="s">
        <v>213</v>
      </c>
      <c r="I30" s="14"/>
      <c r="J30" s="14"/>
      <c r="K30" s="14"/>
      <c r="L30" s="14"/>
      <c r="M30" s="14"/>
      <c r="N30" t="s">
        <v>438</v>
      </c>
      <c r="O30" s="14"/>
      <c r="P30" s="11">
        <v>45455</v>
      </c>
      <c r="Q30" s="14" t="s">
        <v>13</v>
      </c>
      <c r="R30" s="14" t="str">
        <f>IFERROR(VLOOKUP(Table1[[#This Row],[NOM]],Tableau8[],3,0),"")</f>
        <v>commentaire2</v>
      </c>
      <c r="S30" s="14"/>
    </row>
    <row r="31" spans="3:19" x14ac:dyDescent="0.3">
      <c r="C31" s="12" t="s">
        <v>10</v>
      </c>
      <c r="D31" s="9">
        <v>94300664</v>
      </c>
      <c r="E31" s="13" t="s">
        <v>148</v>
      </c>
      <c r="F31" s="10">
        <v>45541</v>
      </c>
      <c r="G31" s="8">
        <v>25</v>
      </c>
      <c r="H31" s="3" t="s">
        <v>213</v>
      </c>
      <c r="I31" s="14"/>
      <c r="J31" s="14"/>
      <c r="K31" s="14"/>
      <c r="L31" s="14"/>
      <c r="M31" s="14"/>
      <c r="N31" t="s">
        <v>437</v>
      </c>
      <c r="O31" s="14"/>
      <c r="P31" s="11">
        <v>45455</v>
      </c>
      <c r="Q31" s="14" t="s">
        <v>13</v>
      </c>
      <c r="R31" s="14" t="str">
        <f>IFERROR(VLOOKUP(Table1[[#This Row],[NOM]],Tableau8[],3,0),"")</f>
        <v>commentaire2</v>
      </c>
      <c r="S31" s="14"/>
    </row>
    <row r="32" spans="3:19" x14ac:dyDescent="0.3">
      <c r="C32" s="12" t="s">
        <v>10</v>
      </c>
      <c r="D32" s="9">
        <v>95442964</v>
      </c>
      <c r="E32" s="13" t="s">
        <v>148</v>
      </c>
      <c r="F32" s="10">
        <v>45541</v>
      </c>
      <c r="G32" s="8">
        <v>57.95</v>
      </c>
      <c r="H32" s="3" t="s">
        <v>289</v>
      </c>
      <c r="I32" s="14"/>
      <c r="J32" s="14"/>
      <c r="K32" s="14"/>
      <c r="L32" s="14"/>
      <c r="M32" s="14"/>
      <c r="N32" t="s">
        <v>438</v>
      </c>
      <c r="O32" s="14"/>
      <c r="P32" s="11">
        <v>45463</v>
      </c>
      <c r="Q32" s="14" t="s">
        <v>13</v>
      </c>
      <c r="R32" s="14" t="str">
        <f>IFERROR(VLOOKUP(Table1[[#This Row],[NOM]],Tableau8[],3,0),"")</f>
        <v/>
      </c>
      <c r="S32" s="14"/>
    </row>
    <row r="33" spans="3:19" x14ac:dyDescent="0.3">
      <c r="C33" s="12" t="s">
        <v>10</v>
      </c>
      <c r="D33" s="9">
        <v>92688844</v>
      </c>
      <c r="E33" s="13" t="s">
        <v>148</v>
      </c>
      <c r="F33" s="10">
        <v>45541</v>
      </c>
      <c r="G33" s="8">
        <v>25</v>
      </c>
      <c r="H33" s="3" t="s">
        <v>225</v>
      </c>
      <c r="I33" s="14"/>
      <c r="J33" s="14"/>
      <c r="K33" s="14"/>
      <c r="L33" s="14"/>
      <c r="M33" s="14"/>
      <c r="N33" t="s">
        <v>437</v>
      </c>
      <c r="O33" s="14"/>
      <c r="P33" s="11">
        <v>45445</v>
      </c>
      <c r="Q33" s="14" t="s">
        <v>13</v>
      </c>
      <c r="R33" s="14">
        <f>IFERROR(VLOOKUP(Table1[[#This Row],[NOM]],Tableau8[],3,0),"")</f>
        <v>0</v>
      </c>
      <c r="S33" s="14"/>
    </row>
    <row r="34" spans="3:19" x14ac:dyDescent="0.3">
      <c r="C34" s="12" t="s">
        <v>10</v>
      </c>
      <c r="D34" s="9">
        <v>92688011</v>
      </c>
      <c r="E34" s="13" t="s">
        <v>148</v>
      </c>
      <c r="F34" s="10">
        <v>45541</v>
      </c>
      <c r="G34" s="8">
        <v>21.7</v>
      </c>
      <c r="H34" s="3" t="s">
        <v>225</v>
      </c>
      <c r="I34" s="14"/>
      <c r="J34" s="14"/>
      <c r="K34" s="14"/>
      <c r="L34" s="14"/>
      <c r="M34" s="14"/>
      <c r="N34" t="s">
        <v>438</v>
      </c>
      <c r="O34" s="14"/>
      <c r="P34" s="11">
        <v>45445</v>
      </c>
      <c r="Q34" s="14" t="s">
        <v>13</v>
      </c>
      <c r="R34" s="14">
        <f>IFERROR(VLOOKUP(Table1[[#This Row],[NOM]],Tableau8[],3,0),"")</f>
        <v>0</v>
      </c>
      <c r="S34" s="14"/>
    </row>
    <row r="35" spans="3:19" x14ac:dyDescent="0.3">
      <c r="C35" s="12" t="s">
        <v>10</v>
      </c>
      <c r="D35" s="9">
        <v>91781965</v>
      </c>
      <c r="E35" s="13" t="s">
        <v>148</v>
      </c>
      <c r="F35" s="10">
        <v>45541</v>
      </c>
      <c r="G35" s="8">
        <v>133.1</v>
      </c>
      <c r="H35" s="3" t="s">
        <v>422</v>
      </c>
      <c r="I35" s="14"/>
      <c r="J35" s="14"/>
      <c r="K35" s="14"/>
      <c r="L35" s="14"/>
      <c r="M35" s="14"/>
      <c r="N35" t="s">
        <v>438</v>
      </c>
      <c r="O35" s="14"/>
      <c r="P35" s="11">
        <v>45439</v>
      </c>
      <c r="Q35" s="14" t="s">
        <v>13</v>
      </c>
      <c r="R35" s="14" t="str">
        <f>IFERROR(VLOOKUP(Table1[[#This Row],[NOM]],Tableau8[],3,0),"")</f>
        <v/>
      </c>
      <c r="S35" s="14"/>
    </row>
    <row r="36" spans="3:19" x14ac:dyDescent="0.3">
      <c r="C36" s="12" t="s">
        <v>10</v>
      </c>
      <c r="D36" s="9">
        <v>94321070</v>
      </c>
      <c r="E36" s="13" t="s">
        <v>148</v>
      </c>
      <c r="F36" s="10">
        <v>45541</v>
      </c>
      <c r="G36" s="8">
        <v>28.75</v>
      </c>
      <c r="H36" s="3" t="s">
        <v>352</v>
      </c>
      <c r="I36" s="14"/>
      <c r="J36" s="14"/>
      <c r="K36" s="14"/>
      <c r="L36" s="14"/>
      <c r="M36" s="14"/>
      <c r="N36" t="s">
        <v>438</v>
      </c>
      <c r="O36" s="14"/>
      <c r="P36" s="11">
        <v>45455</v>
      </c>
      <c r="Q36" s="14" t="s">
        <v>13</v>
      </c>
      <c r="R36" s="14" t="str">
        <f>IFERROR(VLOOKUP(Table1[[#This Row],[NOM]],Tableau8[],3,0),"")</f>
        <v/>
      </c>
      <c r="S36" s="14"/>
    </row>
    <row r="37" spans="3:19" x14ac:dyDescent="0.3">
      <c r="C37" s="12" t="s">
        <v>10</v>
      </c>
      <c r="D37" s="9">
        <v>94416624</v>
      </c>
      <c r="E37" s="13" t="s">
        <v>148</v>
      </c>
      <c r="F37" s="10">
        <v>45541</v>
      </c>
      <c r="G37" s="8">
        <v>49.8</v>
      </c>
      <c r="H37" s="3" t="s">
        <v>210</v>
      </c>
      <c r="I37" s="14"/>
      <c r="J37" s="14"/>
      <c r="K37" s="14"/>
      <c r="L37" s="14"/>
      <c r="M37" s="14"/>
      <c r="N37" t="s">
        <v>438</v>
      </c>
      <c r="O37" s="14"/>
      <c r="P37" s="11">
        <v>45456</v>
      </c>
      <c r="Q37" s="14" t="s">
        <v>13</v>
      </c>
      <c r="R37" s="14">
        <f>IFERROR(VLOOKUP(Table1[[#This Row],[NOM]],Tableau8[],3,0),"")</f>
        <v>0</v>
      </c>
      <c r="S37" s="14"/>
    </row>
    <row r="38" spans="3:19" x14ac:dyDescent="0.3">
      <c r="C38" s="12" t="s">
        <v>10</v>
      </c>
      <c r="D38" s="9">
        <v>94392951</v>
      </c>
      <c r="E38" s="13" t="s">
        <v>148</v>
      </c>
      <c r="F38" s="10">
        <v>45541</v>
      </c>
      <c r="G38" s="8">
        <v>25</v>
      </c>
      <c r="H38" s="3" t="s">
        <v>210</v>
      </c>
      <c r="I38" s="14"/>
      <c r="J38" s="14"/>
      <c r="K38" s="14"/>
      <c r="L38" s="14"/>
      <c r="M38" s="14"/>
      <c r="N38" t="s">
        <v>437</v>
      </c>
      <c r="O38" s="14"/>
      <c r="P38" s="11">
        <v>45456</v>
      </c>
      <c r="Q38" s="14" t="s">
        <v>13</v>
      </c>
      <c r="R38" s="14">
        <f>IFERROR(VLOOKUP(Table1[[#This Row],[NOM]],Tableau8[],3,0),"")</f>
        <v>0</v>
      </c>
      <c r="S38" s="14"/>
    </row>
    <row r="39" spans="3:19" x14ac:dyDescent="0.3">
      <c r="C39" s="12" t="s">
        <v>10</v>
      </c>
      <c r="D39" s="9">
        <v>95791209</v>
      </c>
      <c r="E39" s="13" t="s">
        <v>148</v>
      </c>
      <c r="F39" s="10">
        <v>45541</v>
      </c>
      <c r="G39" s="8">
        <v>51.1</v>
      </c>
      <c r="H39" s="3" t="s">
        <v>271</v>
      </c>
      <c r="I39" s="14"/>
      <c r="J39" s="14"/>
      <c r="K39" s="14"/>
      <c r="L39" s="14"/>
      <c r="M39" s="14"/>
      <c r="N39" t="s">
        <v>438</v>
      </c>
      <c r="O39" s="14"/>
      <c r="P39" s="11">
        <v>45466</v>
      </c>
      <c r="Q39" s="14" t="s">
        <v>13</v>
      </c>
      <c r="R39" s="14" t="str">
        <f>IFERROR(VLOOKUP(Table1[[#This Row],[NOM]],Tableau8[],3,0),"")</f>
        <v/>
      </c>
      <c r="S39" s="14"/>
    </row>
    <row r="40" spans="3:19" x14ac:dyDescent="0.3">
      <c r="C40" s="12" t="s">
        <v>10</v>
      </c>
      <c r="D40" s="9">
        <v>94455953</v>
      </c>
      <c r="E40" s="13" t="s">
        <v>148</v>
      </c>
      <c r="F40" s="10">
        <v>45541</v>
      </c>
      <c r="G40" s="8">
        <v>61.05</v>
      </c>
      <c r="H40" s="3" t="s">
        <v>344</v>
      </c>
      <c r="I40" s="14"/>
      <c r="J40" s="14"/>
      <c r="K40" s="14"/>
      <c r="L40" s="14"/>
      <c r="M40" s="14"/>
      <c r="N40" t="s">
        <v>438</v>
      </c>
      <c r="O40" s="14"/>
      <c r="P40" s="11">
        <v>45456</v>
      </c>
      <c r="Q40" s="14" t="s">
        <v>13</v>
      </c>
      <c r="R40" s="14" t="str">
        <f>IFERROR(VLOOKUP(Table1[[#This Row],[NOM]],Tableau8[],3,0),"")</f>
        <v/>
      </c>
      <c r="S40" s="14"/>
    </row>
    <row r="41" spans="3:19" x14ac:dyDescent="0.3">
      <c r="C41" s="12" t="s">
        <v>10</v>
      </c>
      <c r="D41" s="9">
        <v>92458592</v>
      </c>
      <c r="E41" s="13" t="s">
        <v>148</v>
      </c>
      <c r="F41" s="10">
        <v>45541</v>
      </c>
      <c r="G41" s="8">
        <v>9</v>
      </c>
      <c r="H41" s="3" t="s">
        <v>227</v>
      </c>
      <c r="I41" s="14"/>
      <c r="J41" s="14"/>
      <c r="K41" s="14"/>
      <c r="L41" s="14"/>
      <c r="M41" s="14"/>
      <c r="N41" t="s">
        <v>437</v>
      </c>
      <c r="O41" s="14"/>
      <c r="P41" s="11">
        <v>45443</v>
      </c>
      <c r="Q41" s="14" t="s">
        <v>13</v>
      </c>
      <c r="R41" s="14">
        <f>IFERROR(VLOOKUP(Table1[[#This Row],[NOM]],Tableau8[],3,0),"")</f>
        <v>0</v>
      </c>
      <c r="S41" s="14"/>
    </row>
    <row r="42" spans="3:19" x14ac:dyDescent="0.3">
      <c r="C42" s="12" t="s">
        <v>10</v>
      </c>
      <c r="D42" s="9">
        <v>92456085</v>
      </c>
      <c r="E42" s="13" t="s">
        <v>148</v>
      </c>
      <c r="F42" s="10">
        <v>45541</v>
      </c>
      <c r="G42" s="8">
        <v>69.45</v>
      </c>
      <c r="H42" s="3" t="s">
        <v>227</v>
      </c>
      <c r="I42" s="14"/>
      <c r="J42" s="14"/>
      <c r="K42" s="14"/>
      <c r="L42" s="14"/>
      <c r="M42" s="14"/>
      <c r="N42" t="s">
        <v>438</v>
      </c>
      <c r="O42" s="14"/>
      <c r="P42" s="11">
        <v>45443</v>
      </c>
      <c r="Q42" s="14" t="s">
        <v>13</v>
      </c>
      <c r="R42" s="14">
        <f>IFERROR(VLOOKUP(Table1[[#This Row],[NOM]],Tableau8[],3,0),"")</f>
        <v>0</v>
      </c>
      <c r="S42" s="14"/>
    </row>
    <row r="43" spans="3:19" x14ac:dyDescent="0.3">
      <c r="C43" s="12" t="s">
        <v>10</v>
      </c>
      <c r="D43" s="9">
        <v>94111508</v>
      </c>
      <c r="E43" s="13" t="s">
        <v>148</v>
      </c>
      <c r="F43" s="10">
        <v>45541</v>
      </c>
      <c r="G43" s="8">
        <v>25</v>
      </c>
      <c r="H43" s="3" t="s">
        <v>217</v>
      </c>
      <c r="I43" s="14"/>
      <c r="J43" s="14"/>
      <c r="K43" s="14"/>
      <c r="L43" s="14"/>
      <c r="M43" s="14"/>
      <c r="N43" t="s">
        <v>437</v>
      </c>
      <c r="O43" s="14"/>
      <c r="P43" s="11">
        <v>45454</v>
      </c>
      <c r="Q43" s="14" t="s">
        <v>13</v>
      </c>
      <c r="R43" s="14">
        <f>IFERROR(VLOOKUP(Table1[[#This Row],[NOM]],Tableau8[],3,0),"")</f>
        <v>0</v>
      </c>
      <c r="S43" s="14"/>
    </row>
    <row r="44" spans="3:19" x14ac:dyDescent="0.3">
      <c r="C44" s="12" t="s">
        <v>10</v>
      </c>
      <c r="D44" s="9">
        <v>94109853</v>
      </c>
      <c r="E44" s="13" t="s">
        <v>148</v>
      </c>
      <c r="F44" s="10">
        <v>45541</v>
      </c>
      <c r="G44" s="8">
        <v>26.95</v>
      </c>
      <c r="H44" s="3" t="s">
        <v>217</v>
      </c>
      <c r="I44" s="14"/>
      <c r="J44" s="14"/>
      <c r="K44" s="14"/>
      <c r="L44" s="14"/>
      <c r="M44" s="14"/>
      <c r="N44" t="s">
        <v>438</v>
      </c>
      <c r="O44" s="14"/>
      <c r="P44" s="11">
        <v>45454</v>
      </c>
      <c r="Q44" s="14" t="s">
        <v>13</v>
      </c>
      <c r="R44" s="14">
        <f>IFERROR(VLOOKUP(Table1[[#This Row],[NOM]],Tableau8[],3,0),"")</f>
        <v>0</v>
      </c>
      <c r="S44" s="14"/>
    </row>
    <row r="45" spans="3:19" x14ac:dyDescent="0.3">
      <c r="C45" s="12" t="s">
        <v>10</v>
      </c>
      <c r="D45" s="9">
        <v>93956452</v>
      </c>
      <c r="E45" s="13" t="s">
        <v>148</v>
      </c>
      <c r="F45" s="10">
        <v>45541</v>
      </c>
      <c r="G45" s="8">
        <v>52.7</v>
      </c>
      <c r="H45" s="3" t="s">
        <v>366</v>
      </c>
      <c r="I45" s="14"/>
      <c r="J45" s="14"/>
      <c r="K45" s="14"/>
      <c r="L45" s="14"/>
      <c r="M45" s="14"/>
      <c r="N45" t="s">
        <v>438</v>
      </c>
      <c r="O45" s="14"/>
      <c r="P45" s="11">
        <v>45453</v>
      </c>
      <c r="Q45" s="14" t="s">
        <v>13</v>
      </c>
      <c r="R45" s="14" t="str">
        <f>IFERROR(VLOOKUP(Table1[[#This Row],[NOM]],Tableau8[],3,0),"")</f>
        <v/>
      </c>
      <c r="S45" s="14"/>
    </row>
    <row r="46" spans="3:19" x14ac:dyDescent="0.3">
      <c r="C46" s="12" t="s">
        <v>10</v>
      </c>
      <c r="D46" s="9">
        <v>95843532</v>
      </c>
      <c r="E46" s="13" t="s">
        <v>148</v>
      </c>
      <c r="F46" s="10">
        <v>45541</v>
      </c>
      <c r="G46" s="8">
        <v>9</v>
      </c>
      <c r="H46" s="3" t="s">
        <v>171</v>
      </c>
      <c r="I46" s="14"/>
      <c r="J46" s="14"/>
      <c r="K46" s="14"/>
      <c r="L46" s="14"/>
      <c r="M46" s="14"/>
      <c r="N46" t="s">
        <v>437</v>
      </c>
      <c r="O46" s="14"/>
      <c r="P46" s="11">
        <v>45467</v>
      </c>
      <c r="Q46" s="14" t="s">
        <v>13</v>
      </c>
      <c r="R46" s="14">
        <f>IFERROR(VLOOKUP(Table1[[#This Row],[NOM]],Tableau8[],3,0),"")</f>
        <v>0</v>
      </c>
      <c r="S46" s="14"/>
    </row>
    <row r="47" spans="3:19" x14ac:dyDescent="0.3">
      <c r="C47" s="12" t="s">
        <v>10</v>
      </c>
      <c r="D47" s="9">
        <v>95152405</v>
      </c>
      <c r="E47" s="13" t="s">
        <v>148</v>
      </c>
      <c r="F47" s="10">
        <v>45541</v>
      </c>
      <c r="G47" s="8">
        <v>16.899999999999999</v>
      </c>
      <c r="H47" s="3" t="s">
        <v>309</v>
      </c>
      <c r="I47" s="14"/>
      <c r="J47" s="14"/>
      <c r="K47" s="14"/>
      <c r="L47" s="14"/>
      <c r="M47" s="14"/>
      <c r="N47" t="s">
        <v>438</v>
      </c>
      <c r="O47" s="14"/>
      <c r="P47" s="11">
        <v>45461</v>
      </c>
      <c r="Q47" s="14" t="s">
        <v>13</v>
      </c>
      <c r="R47" s="14" t="str">
        <f>IFERROR(VLOOKUP(Table1[[#This Row],[NOM]],Tableau8[],3,0),"")</f>
        <v/>
      </c>
      <c r="S47" s="14"/>
    </row>
    <row r="48" spans="3:19" x14ac:dyDescent="0.3">
      <c r="C48" s="12" t="s">
        <v>10</v>
      </c>
      <c r="D48" s="9">
        <v>92699680</v>
      </c>
      <c r="E48" s="13" t="s">
        <v>148</v>
      </c>
      <c r="F48" s="10">
        <v>45541</v>
      </c>
      <c r="G48" s="8">
        <v>26.2</v>
      </c>
      <c r="H48" s="3" t="s">
        <v>218</v>
      </c>
      <c r="I48" s="14"/>
      <c r="J48" s="14"/>
      <c r="K48" s="14"/>
      <c r="L48" s="14"/>
      <c r="M48" s="14"/>
      <c r="N48" t="s">
        <v>438</v>
      </c>
      <c r="O48" s="14"/>
      <c r="P48" s="11">
        <v>45445</v>
      </c>
      <c r="Q48" s="14" t="s">
        <v>13</v>
      </c>
      <c r="R48" s="14">
        <f>IFERROR(VLOOKUP(Table1[[#This Row],[NOM]],Tableau8[],3,0),"")</f>
        <v>0</v>
      </c>
      <c r="S48" s="14"/>
    </row>
    <row r="49" spans="3:19" x14ac:dyDescent="0.3">
      <c r="C49" s="12" t="s">
        <v>10</v>
      </c>
      <c r="D49" s="9">
        <v>94106201</v>
      </c>
      <c r="E49" s="13" t="s">
        <v>148</v>
      </c>
      <c r="F49" s="10">
        <v>45541</v>
      </c>
      <c r="G49" s="8">
        <v>25</v>
      </c>
      <c r="H49" s="3" t="s">
        <v>218</v>
      </c>
      <c r="I49" s="14"/>
      <c r="J49" s="14"/>
      <c r="K49" s="14"/>
      <c r="L49" s="14"/>
      <c r="M49" s="14"/>
      <c r="N49" t="s">
        <v>437</v>
      </c>
      <c r="O49" s="14"/>
      <c r="P49" s="11">
        <v>45454</v>
      </c>
      <c r="Q49" s="14" t="s">
        <v>13</v>
      </c>
      <c r="R49" s="14">
        <f>IFERROR(VLOOKUP(Table1[[#This Row],[NOM]],Tableau8[],3,0),"")</f>
        <v>0</v>
      </c>
      <c r="S49" s="14"/>
    </row>
    <row r="50" spans="3:19" x14ac:dyDescent="0.3">
      <c r="C50" s="12" t="s">
        <v>10</v>
      </c>
      <c r="D50" s="9">
        <v>93940750</v>
      </c>
      <c r="E50" s="13" t="s">
        <v>148</v>
      </c>
      <c r="F50" s="10">
        <v>45541</v>
      </c>
      <c r="G50" s="8">
        <v>40.950000000000003</v>
      </c>
      <c r="H50" s="3" t="s">
        <v>368</v>
      </c>
      <c r="I50" s="14"/>
      <c r="J50" s="14"/>
      <c r="K50" s="14"/>
      <c r="L50" s="14"/>
      <c r="M50" s="14"/>
      <c r="N50" t="s">
        <v>438</v>
      </c>
      <c r="O50" s="14"/>
      <c r="P50" s="11">
        <v>45453</v>
      </c>
      <c r="Q50" s="14" t="s">
        <v>13</v>
      </c>
      <c r="R50" s="14" t="str">
        <f>IFERROR(VLOOKUP(Table1[[#This Row],[NOM]],Tableau8[],3,0),"")</f>
        <v/>
      </c>
      <c r="S50" s="14"/>
    </row>
    <row r="51" spans="3:19" x14ac:dyDescent="0.3">
      <c r="C51" s="12" t="s">
        <v>10</v>
      </c>
      <c r="D51" s="9">
        <v>93906308</v>
      </c>
      <c r="E51" s="13" t="s">
        <v>148</v>
      </c>
      <c r="F51" s="10">
        <v>45541</v>
      </c>
      <c r="G51" s="8">
        <v>65.45</v>
      </c>
      <c r="H51" s="3" t="s">
        <v>371</v>
      </c>
      <c r="I51" s="14"/>
      <c r="J51" s="14"/>
      <c r="K51" s="14"/>
      <c r="L51" s="14"/>
      <c r="M51" s="14"/>
      <c r="N51" t="s">
        <v>438</v>
      </c>
      <c r="O51" s="14"/>
      <c r="P51" s="11">
        <v>45453</v>
      </c>
      <c r="Q51" s="14" t="s">
        <v>13</v>
      </c>
      <c r="R51" s="14" t="str">
        <f>IFERROR(VLOOKUP(Table1[[#This Row],[NOM]],Tableau8[],3,0),"")</f>
        <v/>
      </c>
      <c r="S51" s="14"/>
    </row>
    <row r="52" spans="3:19" x14ac:dyDescent="0.3">
      <c r="C52" s="12" t="s">
        <v>10</v>
      </c>
      <c r="D52" s="9">
        <v>94894196</v>
      </c>
      <c r="E52" s="13" t="s">
        <v>148</v>
      </c>
      <c r="F52" s="10">
        <v>45541</v>
      </c>
      <c r="G52" s="8">
        <v>62.1</v>
      </c>
      <c r="H52" s="3" t="s">
        <v>84</v>
      </c>
      <c r="I52" s="14"/>
      <c r="J52" s="14"/>
      <c r="K52" s="14"/>
      <c r="L52" s="14"/>
      <c r="M52" s="14"/>
      <c r="N52" t="s">
        <v>438</v>
      </c>
      <c r="O52" s="14"/>
      <c r="P52" s="11">
        <v>45459</v>
      </c>
      <c r="Q52" s="14" t="s">
        <v>13</v>
      </c>
      <c r="R52" s="14">
        <f>IFERROR(VLOOKUP(Table1[[#This Row],[NOM]],Tableau8[],3,0),"")</f>
        <v>0</v>
      </c>
      <c r="S52" s="14"/>
    </row>
    <row r="53" spans="3:19" x14ac:dyDescent="0.3">
      <c r="C53" s="12" t="s">
        <v>10</v>
      </c>
      <c r="D53" s="9">
        <v>94890011</v>
      </c>
      <c r="E53" s="13" t="s">
        <v>148</v>
      </c>
      <c r="F53" s="10">
        <v>45541</v>
      </c>
      <c r="G53" s="8">
        <v>25</v>
      </c>
      <c r="H53" s="3" t="s">
        <v>84</v>
      </c>
      <c r="I53" s="14"/>
      <c r="J53" s="14"/>
      <c r="K53" s="14"/>
      <c r="L53" s="14"/>
      <c r="M53" s="14"/>
      <c r="N53" t="s">
        <v>437</v>
      </c>
      <c r="O53" s="14"/>
      <c r="P53" s="11">
        <v>45459</v>
      </c>
      <c r="Q53" s="14" t="s">
        <v>13</v>
      </c>
      <c r="R53" s="14">
        <f>IFERROR(VLOOKUP(Table1[[#This Row],[NOM]],Tableau8[],3,0),"")</f>
        <v>0</v>
      </c>
      <c r="S53" s="14"/>
    </row>
    <row r="54" spans="3:19" x14ac:dyDescent="0.3">
      <c r="C54" s="12" t="s">
        <v>10</v>
      </c>
      <c r="D54" s="9">
        <v>91750530</v>
      </c>
      <c r="E54" s="13" t="s">
        <v>148</v>
      </c>
      <c r="F54" s="10">
        <v>45541</v>
      </c>
      <c r="G54" s="8">
        <v>58.55</v>
      </c>
      <c r="H54" s="3" t="s">
        <v>423</v>
      </c>
      <c r="I54" s="14"/>
      <c r="J54" s="14"/>
      <c r="K54" s="14"/>
      <c r="L54" s="14"/>
      <c r="M54" s="14"/>
      <c r="N54" t="s">
        <v>438</v>
      </c>
      <c r="O54" s="14"/>
      <c r="P54" s="11">
        <v>45439</v>
      </c>
      <c r="Q54" s="14" t="s">
        <v>13</v>
      </c>
      <c r="R54" s="14" t="str">
        <f>IFERROR(VLOOKUP(Table1[[#This Row],[NOM]],Tableau8[],3,0),"")</f>
        <v/>
      </c>
      <c r="S54" s="14"/>
    </row>
    <row r="55" spans="3:19" x14ac:dyDescent="0.3">
      <c r="C55" s="12" t="s">
        <v>10</v>
      </c>
      <c r="D55" s="9">
        <v>95425427</v>
      </c>
      <c r="E55" s="13" t="s">
        <v>148</v>
      </c>
      <c r="F55" s="10">
        <v>45541</v>
      </c>
      <c r="G55" s="8">
        <v>39</v>
      </c>
      <c r="H55" s="3" t="s">
        <v>293</v>
      </c>
      <c r="I55" s="14"/>
      <c r="J55" s="14"/>
      <c r="K55" s="14"/>
      <c r="L55" s="14"/>
      <c r="M55" s="14"/>
      <c r="N55" t="s">
        <v>438</v>
      </c>
      <c r="O55" s="14"/>
      <c r="P55" s="11">
        <v>45463</v>
      </c>
      <c r="Q55" s="14" t="s">
        <v>13</v>
      </c>
      <c r="R55" s="14" t="str">
        <f>IFERROR(VLOOKUP(Table1[[#This Row],[NOM]],Tableau8[],3,0),"")</f>
        <v/>
      </c>
      <c r="S55" s="14"/>
    </row>
    <row r="56" spans="3:19" x14ac:dyDescent="0.3">
      <c r="C56" s="12" t="s">
        <v>10</v>
      </c>
      <c r="D56" s="9">
        <v>96175827</v>
      </c>
      <c r="E56" s="13" t="s">
        <v>148</v>
      </c>
      <c r="F56" s="10">
        <v>45541</v>
      </c>
      <c r="G56" s="8">
        <v>25</v>
      </c>
      <c r="H56" s="3" t="s">
        <v>162</v>
      </c>
      <c r="I56" s="14"/>
      <c r="J56" s="14"/>
      <c r="K56" s="14"/>
      <c r="L56" s="14"/>
      <c r="M56" s="14"/>
      <c r="N56" t="s">
        <v>437</v>
      </c>
      <c r="O56" s="14"/>
      <c r="P56" s="11">
        <v>45469</v>
      </c>
      <c r="Q56" s="14" t="s">
        <v>13</v>
      </c>
      <c r="R56" s="14">
        <f>IFERROR(VLOOKUP(Table1[[#This Row],[NOM]],Tableau8[],3,0),"")</f>
        <v>0</v>
      </c>
      <c r="S56" s="14"/>
    </row>
    <row r="57" spans="3:19" x14ac:dyDescent="0.3">
      <c r="C57" s="12" t="s">
        <v>10</v>
      </c>
      <c r="D57" s="9">
        <v>95673102</v>
      </c>
      <c r="E57" s="13" t="s">
        <v>148</v>
      </c>
      <c r="F57" s="10">
        <v>45541</v>
      </c>
      <c r="G57" s="8">
        <v>87.95</v>
      </c>
      <c r="H57" s="3" t="s">
        <v>277</v>
      </c>
      <c r="I57" s="14"/>
      <c r="J57" s="14"/>
      <c r="K57" s="14"/>
      <c r="L57" s="14"/>
      <c r="M57" s="14"/>
      <c r="N57" t="s">
        <v>438</v>
      </c>
      <c r="O57" s="14"/>
      <c r="P57" s="11">
        <v>45465</v>
      </c>
      <c r="Q57" s="14" t="s">
        <v>13</v>
      </c>
      <c r="R57" s="14" t="str">
        <f>IFERROR(VLOOKUP(Table1[[#This Row],[NOM]],Tableau8[],3,0),"")</f>
        <v/>
      </c>
      <c r="S57" s="14"/>
    </row>
    <row r="58" spans="3:19" x14ac:dyDescent="0.3">
      <c r="C58" s="12" t="s">
        <v>10</v>
      </c>
      <c r="D58" s="9">
        <v>96515865</v>
      </c>
      <c r="E58" s="13" t="s">
        <v>148</v>
      </c>
      <c r="F58" s="10">
        <v>45541</v>
      </c>
      <c r="G58" s="8">
        <v>30.2</v>
      </c>
      <c r="H58" s="3" t="s">
        <v>235</v>
      </c>
      <c r="I58" s="14"/>
      <c r="J58" s="14"/>
      <c r="K58" s="14"/>
      <c r="L58" s="14"/>
      <c r="M58" s="14"/>
      <c r="N58" t="s">
        <v>438</v>
      </c>
      <c r="O58" s="14"/>
      <c r="P58" s="11">
        <v>45473</v>
      </c>
      <c r="Q58" s="14" t="s">
        <v>13</v>
      </c>
      <c r="R58" s="14" t="str">
        <f>IFERROR(VLOOKUP(Table1[[#This Row],[NOM]],Tableau8[],3,0),"")</f>
        <v/>
      </c>
      <c r="S58" s="14"/>
    </row>
    <row r="59" spans="3:19" x14ac:dyDescent="0.3">
      <c r="C59" s="12" t="s">
        <v>10</v>
      </c>
      <c r="D59" s="9">
        <v>92639512</v>
      </c>
      <c r="E59" s="13" t="s">
        <v>148</v>
      </c>
      <c r="F59" s="10">
        <v>45541</v>
      </c>
      <c r="G59" s="8">
        <v>25</v>
      </c>
      <c r="H59" s="3" t="s">
        <v>226</v>
      </c>
      <c r="I59" s="14"/>
      <c r="J59" s="14"/>
      <c r="K59" s="14"/>
      <c r="L59" s="14"/>
      <c r="M59" s="14"/>
      <c r="N59" t="s">
        <v>437</v>
      </c>
      <c r="O59" s="14"/>
      <c r="P59" s="11">
        <v>45445</v>
      </c>
      <c r="Q59" s="14" t="s">
        <v>13</v>
      </c>
      <c r="R59" s="14">
        <f>IFERROR(VLOOKUP(Table1[[#This Row],[NOM]],Tableau8[],3,0),"")</f>
        <v>0</v>
      </c>
      <c r="S59" s="14"/>
    </row>
    <row r="60" spans="3:19" x14ac:dyDescent="0.3">
      <c r="C60" s="12" t="s">
        <v>10</v>
      </c>
      <c r="D60" s="9">
        <v>91571812</v>
      </c>
      <c r="E60" s="13" t="s">
        <v>148</v>
      </c>
      <c r="F60" s="10">
        <v>45541</v>
      </c>
      <c r="G60" s="8">
        <v>46.55</v>
      </c>
      <c r="H60" s="3" t="s">
        <v>123</v>
      </c>
      <c r="I60" s="14"/>
      <c r="J60" s="14"/>
      <c r="K60" s="14"/>
      <c r="L60" s="14"/>
      <c r="M60" s="14"/>
      <c r="N60" t="s">
        <v>438</v>
      </c>
      <c r="O60" s="14"/>
      <c r="P60" s="11">
        <v>45437</v>
      </c>
      <c r="Q60" s="14" t="s">
        <v>13</v>
      </c>
      <c r="R60" s="14">
        <f>IFERROR(VLOOKUP(Table1[[#This Row],[NOM]],Tableau8[],3,0),"")</f>
        <v>0</v>
      </c>
      <c r="S60" s="14"/>
    </row>
    <row r="61" spans="3:19" x14ac:dyDescent="0.3">
      <c r="C61" s="12" t="s">
        <v>10</v>
      </c>
      <c r="D61" s="9">
        <v>94118011</v>
      </c>
      <c r="E61" s="13" t="s">
        <v>148</v>
      </c>
      <c r="F61" s="10">
        <v>45541</v>
      </c>
      <c r="G61" s="8">
        <v>25</v>
      </c>
      <c r="H61" s="3" t="s">
        <v>123</v>
      </c>
      <c r="I61" s="14"/>
      <c r="J61" s="14"/>
      <c r="K61" s="14"/>
      <c r="L61" s="14"/>
      <c r="M61" s="14"/>
      <c r="N61" t="s">
        <v>437</v>
      </c>
      <c r="O61" s="14"/>
      <c r="P61" s="11">
        <v>45454</v>
      </c>
      <c r="Q61" s="14" t="s">
        <v>13</v>
      </c>
      <c r="R61" s="14">
        <f>IFERROR(VLOOKUP(Table1[[#This Row],[NOM]],Tableau8[],3,0),"")</f>
        <v>0</v>
      </c>
      <c r="S61" s="14"/>
    </row>
    <row r="62" spans="3:19" x14ac:dyDescent="0.3">
      <c r="C62" s="12" t="s">
        <v>10</v>
      </c>
      <c r="D62" s="9">
        <v>95060450</v>
      </c>
      <c r="E62" s="13" t="s">
        <v>148</v>
      </c>
      <c r="F62" s="10">
        <v>45541</v>
      </c>
      <c r="G62" s="8">
        <v>25</v>
      </c>
      <c r="H62" s="3" t="s">
        <v>73</v>
      </c>
      <c r="I62" s="14"/>
      <c r="J62" s="14"/>
      <c r="K62" s="14"/>
      <c r="L62" s="14"/>
      <c r="M62" s="14"/>
      <c r="N62" t="s">
        <v>437</v>
      </c>
      <c r="O62" s="14"/>
      <c r="P62" s="11">
        <v>45460</v>
      </c>
      <c r="Q62" s="14" t="s">
        <v>13</v>
      </c>
      <c r="R62" s="14">
        <f>IFERROR(VLOOKUP(Table1[[#This Row],[NOM]],Tableau8[],3,0),"")</f>
        <v>0</v>
      </c>
      <c r="S62" s="14"/>
    </row>
    <row r="63" spans="3:19" x14ac:dyDescent="0.3">
      <c r="C63" s="12" t="s">
        <v>10</v>
      </c>
      <c r="D63" s="9">
        <v>95059263</v>
      </c>
      <c r="E63" s="13" t="s">
        <v>148</v>
      </c>
      <c r="F63" s="10">
        <v>45541</v>
      </c>
      <c r="G63" s="8">
        <v>41.75</v>
      </c>
      <c r="H63" s="3" t="s">
        <v>73</v>
      </c>
      <c r="I63" s="14"/>
      <c r="J63" s="14"/>
      <c r="K63" s="14"/>
      <c r="L63" s="14"/>
      <c r="M63" s="14"/>
      <c r="N63" t="s">
        <v>438</v>
      </c>
      <c r="O63" s="14"/>
      <c r="P63" s="11">
        <v>45460</v>
      </c>
      <c r="Q63" s="14" t="s">
        <v>13</v>
      </c>
      <c r="R63" s="14">
        <f>IFERROR(VLOOKUP(Table1[[#This Row],[NOM]],Tableau8[],3,0),"")</f>
        <v>0</v>
      </c>
      <c r="S63" s="14"/>
    </row>
    <row r="64" spans="3:19" x14ac:dyDescent="0.3">
      <c r="C64" s="12" t="s">
        <v>10</v>
      </c>
      <c r="D64" s="9">
        <v>91852782</v>
      </c>
      <c r="E64" s="13" t="s">
        <v>148</v>
      </c>
      <c r="F64" s="10">
        <v>45541</v>
      </c>
      <c r="G64" s="8">
        <v>54.35</v>
      </c>
      <c r="H64" s="3" t="s">
        <v>167</v>
      </c>
      <c r="I64" s="14"/>
      <c r="J64" s="14"/>
      <c r="K64" s="14"/>
      <c r="L64" s="14"/>
      <c r="M64" s="14"/>
      <c r="N64" t="s">
        <v>438</v>
      </c>
      <c r="O64" s="14"/>
      <c r="P64" s="11">
        <v>45439</v>
      </c>
      <c r="Q64" s="14" t="s">
        <v>13</v>
      </c>
      <c r="R64" s="14">
        <f>IFERROR(VLOOKUP(Table1[[#This Row],[NOM]],Tableau8[],3,0),"")</f>
        <v>0</v>
      </c>
      <c r="S64" s="14"/>
    </row>
    <row r="65" spans="3:19" x14ac:dyDescent="0.3">
      <c r="C65" s="12" t="s">
        <v>10</v>
      </c>
      <c r="D65" s="9">
        <v>95932787</v>
      </c>
      <c r="E65" s="13" t="s">
        <v>148</v>
      </c>
      <c r="F65" s="10">
        <v>45541</v>
      </c>
      <c r="G65" s="8">
        <v>25</v>
      </c>
      <c r="H65" s="3" t="s">
        <v>167</v>
      </c>
      <c r="I65" s="14"/>
      <c r="J65" s="14"/>
      <c r="K65" s="14"/>
      <c r="L65" s="14"/>
      <c r="M65" s="14"/>
      <c r="N65" t="s">
        <v>437</v>
      </c>
      <c r="O65" s="14"/>
      <c r="P65" s="11">
        <v>45467</v>
      </c>
      <c r="Q65" s="14" t="s">
        <v>13</v>
      </c>
      <c r="R65" s="14">
        <f>IFERROR(VLOOKUP(Table1[[#This Row],[NOM]],Tableau8[],3,0),"")</f>
        <v>0</v>
      </c>
      <c r="S65" s="14"/>
    </row>
    <row r="66" spans="3:19" x14ac:dyDescent="0.3">
      <c r="C66" s="12" t="s">
        <v>10</v>
      </c>
      <c r="D66" s="9">
        <v>95289040</v>
      </c>
      <c r="E66" s="13" t="s">
        <v>148</v>
      </c>
      <c r="F66" s="10">
        <v>45541</v>
      </c>
      <c r="G66" s="8">
        <v>47.6</v>
      </c>
      <c r="H66" s="3" t="s">
        <v>303</v>
      </c>
      <c r="I66" s="14"/>
      <c r="J66" s="14"/>
      <c r="K66" s="14"/>
      <c r="L66" s="14"/>
      <c r="M66" s="14"/>
      <c r="N66" t="s">
        <v>438</v>
      </c>
      <c r="O66" s="14"/>
      <c r="P66" s="11">
        <v>45462</v>
      </c>
      <c r="Q66" s="14" t="s">
        <v>13</v>
      </c>
      <c r="R66" s="14" t="str">
        <f>IFERROR(VLOOKUP(Table1[[#This Row],[NOM]],Tableau8[],3,0),"")</f>
        <v/>
      </c>
      <c r="S66" s="14"/>
    </row>
    <row r="67" spans="3:19" x14ac:dyDescent="0.3">
      <c r="C67" s="12" t="s">
        <v>10</v>
      </c>
      <c r="D67" s="9">
        <v>94813269</v>
      </c>
      <c r="E67" s="13" t="s">
        <v>148</v>
      </c>
      <c r="F67" s="10">
        <v>45541</v>
      </c>
      <c r="G67" s="8">
        <v>50.3</v>
      </c>
      <c r="H67" s="3" t="s">
        <v>60</v>
      </c>
      <c r="I67" s="14"/>
      <c r="J67" s="14"/>
      <c r="K67" s="14"/>
      <c r="L67" s="14"/>
      <c r="M67" s="14"/>
      <c r="N67" t="s">
        <v>438</v>
      </c>
      <c r="O67" s="14"/>
      <c r="P67" s="11">
        <v>45459</v>
      </c>
      <c r="Q67" s="14" t="s">
        <v>13</v>
      </c>
      <c r="R67" s="14">
        <f>IFERROR(VLOOKUP(Table1[[#This Row],[NOM]],Tableau8[],3,0),"")</f>
        <v>0</v>
      </c>
      <c r="S67" s="14"/>
    </row>
    <row r="68" spans="3:19" x14ac:dyDescent="0.3">
      <c r="C68" s="12" t="s">
        <v>10</v>
      </c>
      <c r="D68" s="9">
        <v>95336343</v>
      </c>
      <c r="E68" s="13" t="s">
        <v>148</v>
      </c>
      <c r="F68" s="10">
        <v>45541</v>
      </c>
      <c r="G68" s="8">
        <v>25</v>
      </c>
      <c r="H68" s="3" t="s">
        <v>60</v>
      </c>
      <c r="I68" s="14"/>
      <c r="J68" s="14"/>
      <c r="K68" s="14"/>
      <c r="L68" s="14"/>
      <c r="M68" s="14"/>
      <c r="N68" t="s">
        <v>437</v>
      </c>
      <c r="O68" s="14"/>
      <c r="P68" s="11">
        <v>45462</v>
      </c>
      <c r="Q68" s="14" t="s">
        <v>13</v>
      </c>
      <c r="R68" s="14">
        <f>IFERROR(VLOOKUP(Table1[[#This Row],[NOM]],Tableau8[],3,0),"")</f>
        <v>0</v>
      </c>
      <c r="S68" s="14"/>
    </row>
    <row r="69" spans="3:19" x14ac:dyDescent="0.3">
      <c r="C69" s="12" t="s">
        <v>10</v>
      </c>
      <c r="D69" s="9">
        <v>94423553</v>
      </c>
      <c r="E69" s="13" t="s">
        <v>148</v>
      </c>
      <c r="F69" s="10">
        <v>45541</v>
      </c>
      <c r="G69" s="8">
        <v>25</v>
      </c>
      <c r="H69" s="3" t="s">
        <v>111</v>
      </c>
      <c r="I69" s="14"/>
      <c r="J69" s="14"/>
      <c r="K69" s="14"/>
      <c r="L69" s="14"/>
      <c r="M69" s="14"/>
      <c r="N69" t="s">
        <v>437</v>
      </c>
      <c r="O69" s="14"/>
      <c r="P69" s="11">
        <v>45456</v>
      </c>
      <c r="Q69" s="14" t="s">
        <v>13</v>
      </c>
      <c r="R69" s="14">
        <f>IFERROR(VLOOKUP(Table1[[#This Row],[NOM]],Tableau8[],3,0),"")</f>
        <v>0</v>
      </c>
      <c r="S69" s="14"/>
    </row>
    <row r="70" spans="3:19" x14ac:dyDescent="0.3">
      <c r="C70" s="12" t="s">
        <v>10</v>
      </c>
      <c r="D70" s="9">
        <v>94544485</v>
      </c>
      <c r="E70" s="13" t="s">
        <v>148</v>
      </c>
      <c r="F70" s="10">
        <v>45541</v>
      </c>
      <c r="G70" s="8">
        <v>70.2</v>
      </c>
      <c r="H70" s="3" t="s">
        <v>111</v>
      </c>
      <c r="I70" s="14"/>
      <c r="J70" s="14"/>
      <c r="K70" s="14"/>
      <c r="L70" s="14"/>
      <c r="M70" s="14"/>
      <c r="N70" t="s">
        <v>438</v>
      </c>
      <c r="O70" s="14"/>
      <c r="P70" s="11">
        <v>45457</v>
      </c>
      <c r="Q70" s="14" t="s">
        <v>13</v>
      </c>
      <c r="R70" s="14">
        <f>IFERROR(VLOOKUP(Table1[[#This Row],[NOM]],Tableau8[],3,0),"")</f>
        <v>0</v>
      </c>
      <c r="S70" s="14"/>
    </row>
    <row r="71" spans="3:19" x14ac:dyDescent="0.3">
      <c r="C71" s="12" t="s">
        <v>10</v>
      </c>
      <c r="D71" s="9">
        <v>92577450</v>
      </c>
      <c r="E71" s="13" t="s">
        <v>148</v>
      </c>
      <c r="F71" s="10">
        <v>45541</v>
      </c>
      <c r="G71" s="8">
        <v>65</v>
      </c>
      <c r="H71" s="3" t="s">
        <v>410</v>
      </c>
      <c r="I71" s="14"/>
      <c r="J71" s="14"/>
      <c r="K71" s="14"/>
      <c r="L71" s="14"/>
      <c r="M71" s="14"/>
      <c r="N71" t="s">
        <v>438</v>
      </c>
      <c r="O71" s="14"/>
      <c r="P71" s="11">
        <v>45444</v>
      </c>
      <c r="Q71" s="14" t="s">
        <v>13</v>
      </c>
      <c r="R71" s="14" t="str">
        <f>IFERROR(VLOOKUP(Table1[[#This Row],[NOM]],Tableau8[],3,0),"")</f>
        <v/>
      </c>
      <c r="S71" s="14"/>
    </row>
    <row r="72" spans="3:19" x14ac:dyDescent="0.3">
      <c r="C72" s="12" t="s">
        <v>10</v>
      </c>
      <c r="D72" s="9">
        <v>93027109</v>
      </c>
      <c r="E72" s="13" t="s">
        <v>148</v>
      </c>
      <c r="F72" s="10">
        <v>45541</v>
      </c>
      <c r="G72" s="8">
        <v>68.95</v>
      </c>
      <c r="H72" s="3" t="s">
        <v>397</v>
      </c>
      <c r="I72" s="14"/>
      <c r="J72" s="14"/>
      <c r="K72" s="14"/>
      <c r="L72" s="14"/>
      <c r="M72" s="14"/>
      <c r="N72" t="s">
        <v>438</v>
      </c>
      <c r="O72" s="14"/>
      <c r="P72" s="11">
        <v>45447</v>
      </c>
      <c r="Q72" s="14" t="s">
        <v>13</v>
      </c>
      <c r="R72" s="14" t="str">
        <f>IFERROR(VLOOKUP(Table1[[#This Row],[NOM]],Tableau8[],3,0),"")</f>
        <v/>
      </c>
      <c r="S72" s="14"/>
    </row>
    <row r="73" spans="3:19" x14ac:dyDescent="0.3">
      <c r="C73" s="12" t="s">
        <v>10</v>
      </c>
      <c r="D73" s="9">
        <v>94143455</v>
      </c>
      <c r="E73" s="13" t="s">
        <v>148</v>
      </c>
      <c r="F73" s="10">
        <v>45541</v>
      </c>
      <c r="G73" s="8">
        <v>46.5</v>
      </c>
      <c r="H73" s="3" t="s">
        <v>355</v>
      </c>
      <c r="I73" s="14"/>
      <c r="J73" s="14"/>
      <c r="K73" s="14"/>
      <c r="L73" s="14"/>
      <c r="M73" s="14"/>
      <c r="N73" t="s">
        <v>438</v>
      </c>
      <c r="O73" s="14"/>
      <c r="P73" s="11">
        <v>45454</v>
      </c>
      <c r="Q73" s="14" t="s">
        <v>13</v>
      </c>
      <c r="R73" s="14" t="str">
        <f>IFERROR(VLOOKUP(Table1[[#This Row],[NOM]],Tableau8[],3,0),"")</f>
        <v/>
      </c>
      <c r="S73" s="14"/>
    </row>
    <row r="74" spans="3:19" x14ac:dyDescent="0.3">
      <c r="C74" s="12" t="s">
        <v>10</v>
      </c>
      <c r="D74" s="9">
        <v>91360601</v>
      </c>
      <c r="E74" s="13" t="s">
        <v>148</v>
      </c>
      <c r="F74" s="10">
        <v>45541</v>
      </c>
      <c r="G74" s="8">
        <v>18.149999999999999</v>
      </c>
      <c r="H74" s="3" t="s">
        <v>108</v>
      </c>
      <c r="I74" s="14"/>
      <c r="J74" s="14"/>
      <c r="K74" s="14"/>
      <c r="L74" s="14"/>
      <c r="M74" s="14"/>
      <c r="N74" t="s">
        <v>438</v>
      </c>
      <c r="O74" s="14"/>
      <c r="P74" s="11">
        <v>45435</v>
      </c>
      <c r="Q74" s="14" t="s">
        <v>13</v>
      </c>
      <c r="R74" s="14">
        <f>IFERROR(VLOOKUP(Table1[[#This Row],[NOM]],Tableau8[],3,0),"")</f>
        <v>0</v>
      </c>
      <c r="S74" s="14"/>
    </row>
    <row r="75" spans="3:19" x14ac:dyDescent="0.3">
      <c r="C75" s="12" t="s">
        <v>10</v>
      </c>
      <c r="D75" s="9">
        <v>94468218</v>
      </c>
      <c r="E75" s="13" t="s">
        <v>148</v>
      </c>
      <c r="F75" s="10">
        <v>45541</v>
      </c>
      <c r="G75" s="8">
        <v>25</v>
      </c>
      <c r="H75" s="3" t="s">
        <v>108</v>
      </c>
      <c r="I75" s="14"/>
      <c r="J75" s="14"/>
      <c r="K75" s="14"/>
      <c r="L75" s="14"/>
      <c r="M75" s="14"/>
      <c r="N75" t="s">
        <v>437</v>
      </c>
      <c r="O75" s="14"/>
      <c r="P75" s="11">
        <v>45456</v>
      </c>
      <c r="Q75" s="14" t="s">
        <v>13</v>
      </c>
      <c r="R75" s="14">
        <f>IFERROR(VLOOKUP(Table1[[#This Row],[NOM]],Tableau8[],3,0),"")</f>
        <v>0</v>
      </c>
      <c r="S75" s="14"/>
    </row>
    <row r="76" spans="3:19" x14ac:dyDescent="0.3">
      <c r="C76" s="12" t="s">
        <v>10</v>
      </c>
      <c r="D76" s="9">
        <v>93961224</v>
      </c>
      <c r="E76" s="13" t="s">
        <v>148</v>
      </c>
      <c r="F76" s="10">
        <v>45541</v>
      </c>
      <c r="G76" s="8">
        <v>36.9</v>
      </c>
      <c r="H76" s="3" t="s">
        <v>221</v>
      </c>
      <c r="I76" s="14"/>
      <c r="J76" s="14"/>
      <c r="K76" s="14"/>
      <c r="L76" s="14"/>
      <c r="M76" s="14"/>
      <c r="N76" t="s">
        <v>438</v>
      </c>
      <c r="O76" s="14"/>
      <c r="P76" s="11">
        <v>45453</v>
      </c>
      <c r="Q76" s="14" t="s">
        <v>13</v>
      </c>
      <c r="R76" s="14">
        <f>IFERROR(VLOOKUP(Table1[[#This Row],[NOM]],Tableau8[],3,0),"")</f>
        <v>0</v>
      </c>
      <c r="S76" s="14"/>
    </row>
    <row r="77" spans="3:19" x14ac:dyDescent="0.3">
      <c r="C77" s="12" t="s">
        <v>10</v>
      </c>
      <c r="D77" s="9">
        <v>93959312</v>
      </c>
      <c r="E77" s="13" t="s">
        <v>148</v>
      </c>
      <c r="F77" s="10">
        <v>45541</v>
      </c>
      <c r="G77" s="8">
        <v>9</v>
      </c>
      <c r="H77" s="3" t="s">
        <v>221</v>
      </c>
      <c r="I77" s="14"/>
      <c r="J77" s="14"/>
      <c r="K77" s="14"/>
      <c r="L77" s="14"/>
      <c r="M77" s="14"/>
      <c r="N77" t="s">
        <v>437</v>
      </c>
      <c r="O77" s="14"/>
      <c r="P77" s="11">
        <v>45453</v>
      </c>
      <c r="Q77" s="14" t="s">
        <v>13</v>
      </c>
      <c r="R77" s="14">
        <f>IFERROR(VLOOKUP(Table1[[#This Row],[NOM]],Tableau8[],3,0),"")</f>
        <v>0</v>
      </c>
      <c r="S77" s="14"/>
    </row>
    <row r="78" spans="3:19" x14ac:dyDescent="0.3">
      <c r="C78" s="12" t="s">
        <v>10</v>
      </c>
      <c r="D78" s="9">
        <v>91579144</v>
      </c>
      <c r="E78" s="13" t="s">
        <v>148</v>
      </c>
      <c r="F78" s="10">
        <v>45541</v>
      </c>
      <c r="G78" s="8">
        <v>23.7</v>
      </c>
      <c r="H78" s="3" t="s">
        <v>426</v>
      </c>
      <c r="I78" s="14"/>
      <c r="J78" s="14"/>
      <c r="K78" s="14"/>
      <c r="L78" s="14"/>
      <c r="M78" s="14"/>
      <c r="N78" t="s">
        <v>438</v>
      </c>
      <c r="O78" s="14"/>
      <c r="P78" s="11">
        <v>45437</v>
      </c>
      <c r="Q78" s="14" t="s">
        <v>13</v>
      </c>
      <c r="R78" s="14" t="str">
        <f>IFERROR(VLOOKUP(Table1[[#This Row],[NOM]],Tableau8[],3,0),"")</f>
        <v/>
      </c>
      <c r="S78" s="14"/>
    </row>
    <row r="79" spans="3:19" x14ac:dyDescent="0.3">
      <c r="C79" s="12" t="s">
        <v>10</v>
      </c>
      <c r="D79" s="9">
        <v>93156469</v>
      </c>
      <c r="E79" s="13" t="s">
        <v>148</v>
      </c>
      <c r="F79" s="10">
        <v>45541</v>
      </c>
      <c r="G79" s="8">
        <v>91.9</v>
      </c>
      <c r="H79" s="3" t="s">
        <v>205</v>
      </c>
      <c r="I79" s="14"/>
      <c r="J79" s="14"/>
      <c r="K79" s="14"/>
      <c r="L79" s="14"/>
      <c r="M79" s="14"/>
      <c r="N79" t="s">
        <v>438</v>
      </c>
      <c r="O79" s="14"/>
      <c r="P79" s="11">
        <v>45448</v>
      </c>
      <c r="Q79" s="14" t="s">
        <v>13</v>
      </c>
      <c r="R79" s="14">
        <f>IFERROR(VLOOKUP(Table1[[#This Row],[NOM]],Tableau8[],3,0),"")</f>
        <v>0</v>
      </c>
      <c r="S79" s="14"/>
    </row>
    <row r="80" spans="3:19" x14ac:dyDescent="0.3">
      <c r="C80" s="12" t="s">
        <v>10</v>
      </c>
      <c r="D80" s="9">
        <v>94613758</v>
      </c>
      <c r="E80" s="13" t="s">
        <v>148</v>
      </c>
      <c r="F80" s="10">
        <v>45541</v>
      </c>
      <c r="G80" s="8">
        <v>25</v>
      </c>
      <c r="H80" s="3" t="s">
        <v>205</v>
      </c>
      <c r="I80" s="14"/>
      <c r="J80" s="14"/>
      <c r="K80" s="14"/>
      <c r="L80" s="14"/>
      <c r="M80" s="14"/>
      <c r="N80" t="s">
        <v>437</v>
      </c>
      <c r="O80" s="14"/>
      <c r="P80" s="11">
        <v>45457</v>
      </c>
      <c r="Q80" s="14" t="s">
        <v>13</v>
      </c>
      <c r="R80" s="14">
        <f>IFERROR(VLOOKUP(Table1[[#This Row],[NOM]],Tableau8[],3,0),"")</f>
        <v>0</v>
      </c>
      <c r="S80" s="14"/>
    </row>
    <row r="81" spans="3:19" x14ac:dyDescent="0.3">
      <c r="C81" s="12" t="s">
        <v>10</v>
      </c>
      <c r="D81" s="9">
        <v>95596741</v>
      </c>
      <c r="E81" s="13" t="s">
        <v>148</v>
      </c>
      <c r="F81" s="10">
        <v>45541</v>
      </c>
      <c r="G81" s="8">
        <v>34.9</v>
      </c>
      <c r="H81" s="3" t="s">
        <v>278</v>
      </c>
      <c r="I81" s="14"/>
      <c r="J81" s="14"/>
      <c r="K81" s="14"/>
      <c r="L81" s="14"/>
      <c r="M81" s="14"/>
      <c r="N81" t="s">
        <v>438</v>
      </c>
      <c r="O81" s="14"/>
      <c r="P81" s="11">
        <v>45464</v>
      </c>
      <c r="Q81" s="14" t="s">
        <v>13</v>
      </c>
      <c r="R81" s="14" t="str">
        <f>IFERROR(VLOOKUP(Table1[[#This Row],[NOM]],Tableau8[],3,0),"")</f>
        <v/>
      </c>
      <c r="S81" s="14"/>
    </row>
    <row r="82" spans="3:19" x14ac:dyDescent="0.3">
      <c r="C82" s="12" t="s">
        <v>10</v>
      </c>
      <c r="D82" s="9">
        <v>96132171</v>
      </c>
      <c r="E82" s="13" t="s">
        <v>148</v>
      </c>
      <c r="F82" s="10">
        <v>45541</v>
      </c>
      <c r="G82" s="8">
        <v>21.15</v>
      </c>
      <c r="H82" s="3" t="s">
        <v>258</v>
      </c>
      <c r="I82" s="14"/>
      <c r="J82" s="14"/>
      <c r="K82" s="14"/>
      <c r="L82" s="14"/>
      <c r="M82" s="14"/>
      <c r="N82" t="s">
        <v>438</v>
      </c>
      <c r="O82" s="14"/>
      <c r="P82" s="11">
        <v>45469</v>
      </c>
      <c r="Q82" s="14" t="s">
        <v>13</v>
      </c>
      <c r="R82" s="14" t="str">
        <f>IFERROR(VLOOKUP(Table1[[#This Row],[NOM]],Tableau8[],3,0),"")</f>
        <v/>
      </c>
      <c r="S82" s="14"/>
    </row>
    <row r="83" spans="3:19" x14ac:dyDescent="0.3">
      <c r="C83" s="12" t="s">
        <v>10</v>
      </c>
      <c r="D83" s="9">
        <v>93977491</v>
      </c>
      <c r="E83" s="13" t="s">
        <v>148</v>
      </c>
      <c r="F83" s="10">
        <v>45541</v>
      </c>
      <c r="G83" s="8">
        <v>33.200000000000003</v>
      </c>
      <c r="H83" s="3" t="s">
        <v>363</v>
      </c>
      <c r="I83" s="14"/>
      <c r="J83" s="14"/>
      <c r="K83" s="14"/>
      <c r="L83" s="14"/>
      <c r="M83" s="14"/>
      <c r="N83" t="s">
        <v>438</v>
      </c>
      <c r="O83" s="14"/>
      <c r="P83" s="11">
        <v>45453</v>
      </c>
      <c r="Q83" s="14" t="s">
        <v>13</v>
      </c>
      <c r="R83" s="14" t="str">
        <f>IFERROR(VLOOKUP(Table1[[#This Row],[NOM]],Tableau8[],3,0),"")</f>
        <v/>
      </c>
      <c r="S83" s="14"/>
    </row>
    <row r="84" spans="3:19" x14ac:dyDescent="0.3">
      <c r="C84" s="12" t="s">
        <v>10</v>
      </c>
      <c r="D84" s="9">
        <v>95331792</v>
      </c>
      <c r="E84" s="13" t="s">
        <v>148</v>
      </c>
      <c r="F84" s="10">
        <v>45541</v>
      </c>
      <c r="G84" s="8">
        <v>58.45</v>
      </c>
      <c r="H84" s="3" t="s">
        <v>296</v>
      </c>
      <c r="I84" s="14"/>
      <c r="J84" s="14"/>
      <c r="K84" s="14"/>
      <c r="L84" s="14"/>
      <c r="M84" s="14"/>
      <c r="N84" t="s">
        <v>438</v>
      </c>
      <c r="O84" s="14"/>
      <c r="P84" s="11">
        <v>45462</v>
      </c>
      <c r="Q84" s="14" t="s">
        <v>13</v>
      </c>
      <c r="R84" s="14" t="str">
        <f>IFERROR(VLOOKUP(Table1[[#This Row],[NOM]],Tableau8[],3,0),"")</f>
        <v/>
      </c>
      <c r="S84" s="14"/>
    </row>
    <row r="85" spans="3:19" x14ac:dyDescent="0.3">
      <c r="C85" s="12" t="s">
        <v>10</v>
      </c>
      <c r="D85" s="9">
        <v>95317904</v>
      </c>
      <c r="E85" s="13" t="s">
        <v>148</v>
      </c>
      <c r="F85" s="10">
        <v>45541</v>
      </c>
      <c r="G85" s="8">
        <v>26.45</v>
      </c>
      <c r="H85" s="3" t="s">
        <v>298</v>
      </c>
      <c r="I85" s="14"/>
      <c r="J85" s="14"/>
      <c r="K85" s="14"/>
      <c r="L85" s="14"/>
      <c r="M85" s="14"/>
      <c r="N85" t="s">
        <v>438</v>
      </c>
      <c r="O85" s="14"/>
      <c r="P85" s="11">
        <v>45462</v>
      </c>
      <c r="Q85" s="14" t="s">
        <v>13</v>
      </c>
      <c r="R85" s="14" t="str">
        <f>IFERROR(VLOOKUP(Table1[[#This Row],[NOM]],Tableau8[],3,0),"")</f>
        <v/>
      </c>
      <c r="S85" s="14"/>
    </row>
    <row r="86" spans="3:19" x14ac:dyDescent="0.3">
      <c r="C86" s="12" t="s">
        <v>10</v>
      </c>
      <c r="D86" s="9">
        <v>95344265</v>
      </c>
      <c r="E86" s="13" t="s">
        <v>148</v>
      </c>
      <c r="F86" s="10">
        <v>45541</v>
      </c>
      <c r="G86" s="8">
        <v>44.3</v>
      </c>
      <c r="H86" s="3" t="s">
        <v>52</v>
      </c>
      <c r="I86" s="14"/>
      <c r="J86" s="14"/>
      <c r="K86" s="14"/>
      <c r="L86" s="14"/>
      <c r="M86" s="14"/>
      <c r="N86" t="s">
        <v>438</v>
      </c>
      <c r="O86" s="14"/>
      <c r="P86" s="11">
        <v>45462</v>
      </c>
      <c r="Q86" s="14" t="s">
        <v>13</v>
      </c>
      <c r="R86" s="14">
        <f>IFERROR(VLOOKUP(Table1[[#This Row],[NOM]],Tableau8[],3,0),"")</f>
        <v>0</v>
      </c>
      <c r="S86" s="14"/>
    </row>
    <row r="87" spans="3:19" x14ac:dyDescent="0.3">
      <c r="C87" s="12" t="s">
        <v>10</v>
      </c>
      <c r="D87" s="9">
        <v>95754275</v>
      </c>
      <c r="E87" s="13" t="s">
        <v>148</v>
      </c>
      <c r="F87" s="10">
        <v>45541</v>
      </c>
      <c r="G87" s="8">
        <v>25</v>
      </c>
      <c r="H87" s="3" t="s">
        <v>52</v>
      </c>
      <c r="I87" s="14"/>
      <c r="J87" s="14"/>
      <c r="K87" s="14"/>
      <c r="L87" s="14"/>
      <c r="M87" s="14"/>
      <c r="N87" t="s">
        <v>437</v>
      </c>
      <c r="O87" s="14"/>
      <c r="P87" s="11">
        <v>45466</v>
      </c>
      <c r="Q87" s="14" t="s">
        <v>13</v>
      </c>
      <c r="R87" s="14">
        <f>IFERROR(VLOOKUP(Table1[[#This Row],[NOM]],Tableau8[],3,0),"")</f>
        <v>0</v>
      </c>
      <c r="S87" s="14"/>
    </row>
    <row r="88" spans="3:19" x14ac:dyDescent="0.3">
      <c r="C88" s="12" t="s">
        <v>10</v>
      </c>
      <c r="D88" s="9">
        <v>95199994</v>
      </c>
      <c r="E88" s="13" t="s">
        <v>148</v>
      </c>
      <c r="F88" s="10">
        <v>45541</v>
      </c>
      <c r="G88" s="8">
        <v>13.15</v>
      </c>
      <c r="H88" s="3" t="s">
        <v>308</v>
      </c>
      <c r="I88" s="14"/>
      <c r="J88" s="14"/>
      <c r="K88" s="14"/>
      <c r="L88" s="14"/>
      <c r="M88" s="14"/>
      <c r="N88" t="s">
        <v>438</v>
      </c>
      <c r="O88" s="14"/>
      <c r="P88" s="11">
        <v>45461</v>
      </c>
      <c r="Q88" s="14" t="s">
        <v>13</v>
      </c>
      <c r="R88" s="14" t="str">
        <f>IFERROR(VLOOKUP(Table1[[#This Row],[NOM]],Tableau8[],3,0),"")</f>
        <v/>
      </c>
      <c r="S88" s="14"/>
    </row>
    <row r="89" spans="3:19" x14ac:dyDescent="0.3">
      <c r="C89" s="12" t="s">
        <v>10</v>
      </c>
      <c r="D89" s="9">
        <v>91165199</v>
      </c>
      <c r="E89" s="13" t="s">
        <v>148</v>
      </c>
      <c r="F89" s="10">
        <v>45541</v>
      </c>
      <c r="G89" s="8">
        <v>28.3</v>
      </c>
      <c r="H89" s="3" t="s">
        <v>433</v>
      </c>
      <c r="I89" s="14"/>
      <c r="J89" s="14"/>
      <c r="K89" s="14"/>
      <c r="L89" s="14"/>
      <c r="M89" s="14"/>
      <c r="N89" t="s">
        <v>438</v>
      </c>
      <c r="O89" s="14"/>
      <c r="P89" s="11">
        <v>45434</v>
      </c>
      <c r="Q89" s="14" t="s">
        <v>13</v>
      </c>
      <c r="R89" s="14" t="str">
        <f>IFERROR(VLOOKUP(Table1[[#This Row],[NOM]],Tableau8[],3,0),"")</f>
        <v/>
      </c>
      <c r="S89" s="14"/>
    </row>
    <row r="90" spans="3:19" x14ac:dyDescent="0.3">
      <c r="C90" s="12" t="s">
        <v>10</v>
      </c>
      <c r="D90" s="9">
        <v>94899129</v>
      </c>
      <c r="E90" s="13" t="s">
        <v>148</v>
      </c>
      <c r="F90" s="10">
        <v>45541</v>
      </c>
      <c r="G90" s="8">
        <v>9</v>
      </c>
      <c r="H90" s="3" t="s">
        <v>194</v>
      </c>
      <c r="I90" s="14"/>
      <c r="J90" s="14"/>
      <c r="K90" s="14"/>
      <c r="L90" s="14"/>
      <c r="M90" s="14"/>
      <c r="N90" t="s">
        <v>437</v>
      </c>
      <c r="O90" s="14"/>
      <c r="P90" s="11">
        <v>45459</v>
      </c>
      <c r="Q90" s="14" t="s">
        <v>13</v>
      </c>
      <c r="R90" s="14">
        <f>IFERROR(VLOOKUP(Table1[[#This Row],[NOM]],Tableau8[],3,0),"")</f>
        <v>0</v>
      </c>
      <c r="S90" s="14"/>
    </row>
    <row r="91" spans="3:19" x14ac:dyDescent="0.3">
      <c r="C91" s="12" t="s">
        <v>10</v>
      </c>
      <c r="D91" s="9">
        <v>91886350</v>
      </c>
      <c r="E91" s="13" t="s">
        <v>148</v>
      </c>
      <c r="F91" s="10">
        <v>45541</v>
      </c>
      <c r="G91" s="8">
        <v>53.95</v>
      </c>
      <c r="H91" s="3" t="s">
        <v>419</v>
      </c>
      <c r="I91" s="14"/>
      <c r="J91" s="14"/>
      <c r="K91" s="14"/>
      <c r="L91" s="14"/>
      <c r="M91" s="14"/>
      <c r="N91" t="s">
        <v>438</v>
      </c>
      <c r="O91" s="14"/>
      <c r="P91" s="11">
        <v>45440</v>
      </c>
      <c r="Q91" s="14" t="s">
        <v>13</v>
      </c>
      <c r="R91" s="14" t="str">
        <f>IFERROR(VLOOKUP(Table1[[#This Row],[NOM]],Tableau8[],3,0),"")</f>
        <v/>
      </c>
      <c r="S91" s="14"/>
    </row>
    <row r="92" spans="3:19" x14ac:dyDescent="0.3">
      <c r="C92" s="12" t="s">
        <v>10</v>
      </c>
      <c r="D92" s="9">
        <v>94848814</v>
      </c>
      <c r="E92" s="13" t="s">
        <v>148</v>
      </c>
      <c r="F92" s="10">
        <v>45541</v>
      </c>
      <c r="G92" s="8">
        <v>25</v>
      </c>
      <c r="H92" s="3" t="s">
        <v>198</v>
      </c>
      <c r="I92" s="14"/>
      <c r="J92" s="14"/>
      <c r="K92" s="14"/>
      <c r="L92" s="14"/>
      <c r="M92" s="14"/>
      <c r="N92" t="s">
        <v>437</v>
      </c>
      <c r="O92" s="14"/>
      <c r="P92" s="11">
        <v>45459</v>
      </c>
      <c r="Q92" s="14" t="s">
        <v>13</v>
      </c>
      <c r="R92" s="14">
        <f>IFERROR(VLOOKUP(Table1[[#This Row],[NOM]],Tableau8[],3,0),"")</f>
        <v>0</v>
      </c>
      <c r="S92" s="14"/>
    </row>
    <row r="93" spans="3:19" x14ac:dyDescent="0.3">
      <c r="C93" s="12" t="s">
        <v>10</v>
      </c>
      <c r="D93" s="9">
        <v>93872756</v>
      </c>
      <c r="E93" s="13" t="s">
        <v>148</v>
      </c>
      <c r="F93" s="10">
        <v>45541</v>
      </c>
      <c r="G93" s="8">
        <v>36.4</v>
      </c>
      <c r="H93" s="3" t="s">
        <v>374</v>
      </c>
      <c r="I93" s="14"/>
      <c r="J93" s="14"/>
      <c r="K93" s="14"/>
      <c r="L93" s="14"/>
      <c r="M93" s="14"/>
      <c r="N93" t="s">
        <v>438</v>
      </c>
      <c r="O93" s="14"/>
      <c r="P93" s="11">
        <v>45453</v>
      </c>
      <c r="Q93" s="14" t="s">
        <v>13</v>
      </c>
      <c r="R93" s="14" t="str">
        <f>IFERROR(VLOOKUP(Table1[[#This Row],[NOM]],Tableau8[],3,0),"")</f>
        <v/>
      </c>
      <c r="S93" s="14"/>
    </row>
    <row r="94" spans="3:19" x14ac:dyDescent="0.3">
      <c r="C94" s="12" t="s">
        <v>10</v>
      </c>
      <c r="D94" s="9">
        <v>91175421</v>
      </c>
      <c r="E94" s="13" t="s">
        <v>148</v>
      </c>
      <c r="F94" s="10">
        <v>45541</v>
      </c>
      <c r="G94" s="8">
        <v>52.05</v>
      </c>
      <c r="H94" s="3" t="s">
        <v>432</v>
      </c>
      <c r="I94" s="14"/>
      <c r="J94" s="14"/>
      <c r="K94" s="14"/>
      <c r="L94" s="14"/>
      <c r="M94" s="14"/>
      <c r="N94" t="s">
        <v>438</v>
      </c>
      <c r="O94" s="14"/>
      <c r="P94" s="11">
        <v>45434</v>
      </c>
      <c r="Q94" s="14" t="s">
        <v>13</v>
      </c>
      <c r="R94" s="14" t="str">
        <f>IFERROR(VLOOKUP(Table1[[#This Row],[NOM]],Tableau8[],3,0),"")</f>
        <v/>
      </c>
      <c r="S94" s="14"/>
    </row>
    <row r="95" spans="3:19" x14ac:dyDescent="0.3">
      <c r="C95" s="12" t="s">
        <v>10</v>
      </c>
      <c r="D95" s="9">
        <v>92658916</v>
      </c>
      <c r="E95" s="13" t="s">
        <v>148</v>
      </c>
      <c r="F95" s="10">
        <v>45541</v>
      </c>
      <c r="G95" s="8">
        <v>21.7</v>
      </c>
      <c r="H95" s="3" t="s">
        <v>145</v>
      </c>
      <c r="I95" s="14"/>
      <c r="J95" s="14"/>
      <c r="K95" s="14"/>
      <c r="L95" s="14"/>
      <c r="M95" s="14"/>
      <c r="N95" t="s">
        <v>438</v>
      </c>
      <c r="O95" s="14"/>
      <c r="P95" s="11">
        <v>45445</v>
      </c>
      <c r="Q95" s="14" t="s">
        <v>13</v>
      </c>
      <c r="R95" s="14" t="str">
        <f>IFERROR(VLOOKUP(Table1[[#This Row],[NOM]],Tableau8[],3,0),"")</f>
        <v>inv nom/prenom</v>
      </c>
      <c r="S95" s="14"/>
    </row>
    <row r="96" spans="3:19" x14ac:dyDescent="0.3">
      <c r="C96" s="12" t="s">
        <v>10</v>
      </c>
      <c r="D96" s="9">
        <v>95034707</v>
      </c>
      <c r="E96" s="13" t="s">
        <v>148</v>
      </c>
      <c r="F96" s="10">
        <v>45541</v>
      </c>
      <c r="G96" s="8">
        <v>25</v>
      </c>
      <c r="H96" s="3" t="s">
        <v>145</v>
      </c>
      <c r="I96" s="14"/>
      <c r="J96" s="14"/>
      <c r="K96" s="14"/>
      <c r="L96" s="14"/>
      <c r="M96" s="14"/>
      <c r="N96" t="s">
        <v>437</v>
      </c>
      <c r="O96" s="14"/>
      <c r="P96" s="11">
        <v>45460</v>
      </c>
      <c r="Q96" s="14" t="s">
        <v>13</v>
      </c>
      <c r="R96" s="14" t="str">
        <f>IFERROR(VLOOKUP(Table1[[#This Row],[NOM]],Tableau8[],3,0),"")</f>
        <v>inv nom/prenom</v>
      </c>
      <c r="S96" s="14"/>
    </row>
    <row r="97" spans="3:19" x14ac:dyDescent="0.3">
      <c r="C97" s="12" t="s">
        <v>10</v>
      </c>
      <c r="D97" s="9">
        <v>95300718</v>
      </c>
      <c r="E97" s="13" t="s">
        <v>148</v>
      </c>
      <c r="F97" s="10">
        <v>45541</v>
      </c>
      <c r="G97" s="8">
        <v>103.35</v>
      </c>
      <c r="H97" s="3" t="s">
        <v>301</v>
      </c>
      <c r="I97" s="14"/>
      <c r="J97" s="14"/>
      <c r="K97" s="14"/>
      <c r="L97" s="14"/>
      <c r="M97" s="14"/>
      <c r="N97" t="s">
        <v>438</v>
      </c>
      <c r="O97" s="14"/>
      <c r="P97" s="11">
        <v>45462</v>
      </c>
      <c r="Q97" s="14" t="s">
        <v>13</v>
      </c>
      <c r="R97" s="14" t="str">
        <f>IFERROR(VLOOKUP(Table1[[#This Row],[NOM]],Tableau8[],3,0),"")</f>
        <v/>
      </c>
      <c r="S97" s="14"/>
    </row>
    <row r="98" spans="3:19" x14ac:dyDescent="0.3">
      <c r="C98" s="12" t="s">
        <v>10</v>
      </c>
      <c r="D98" s="9">
        <v>91184642</v>
      </c>
      <c r="E98" s="13" t="s">
        <v>148</v>
      </c>
      <c r="F98" s="10">
        <v>45541</v>
      </c>
      <c r="G98" s="8">
        <v>41.65</v>
      </c>
      <c r="H98" s="3" t="s">
        <v>431</v>
      </c>
      <c r="I98" s="14"/>
      <c r="J98" s="14"/>
      <c r="K98" s="14"/>
      <c r="L98" s="14"/>
      <c r="M98" s="14"/>
      <c r="N98" t="s">
        <v>438</v>
      </c>
      <c r="O98" s="14"/>
      <c r="P98" s="11">
        <v>45434</v>
      </c>
      <c r="Q98" s="14" t="s">
        <v>13</v>
      </c>
      <c r="R98" s="14" t="str">
        <f>IFERROR(VLOOKUP(Table1[[#This Row],[NOM]],Tableau8[],3,0),"")</f>
        <v/>
      </c>
      <c r="S98" s="14"/>
    </row>
    <row r="99" spans="3:19" x14ac:dyDescent="0.3">
      <c r="C99" s="12" t="s">
        <v>10</v>
      </c>
      <c r="D99" s="9">
        <v>94901331</v>
      </c>
      <c r="E99" s="13" t="s">
        <v>148</v>
      </c>
      <c r="F99" s="10">
        <v>45541</v>
      </c>
      <c r="G99" s="8">
        <v>25</v>
      </c>
      <c r="H99" s="3" t="s">
        <v>193</v>
      </c>
      <c r="I99" s="14"/>
      <c r="J99" s="14"/>
      <c r="K99" s="14"/>
      <c r="L99" s="14"/>
      <c r="M99" s="14"/>
      <c r="N99" t="s">
        <v>437</v>
      </c>
      <c r="O99" s="14"/>
      <c r="P99" s="11">
        <v>45459</v>
      </c>
      <c r="Q99" s="14" t="s">
        <v>13</v>
      </c>
      <c r="R99" s="14">
        <f>IFERROR(VLOOKUP(Table1[[#This Row],[NOM]],Tableau8[],3,0),"")</f>
        <v>0</v>
      </c>
      <c r="S99" s="14"/>
    </row>
    <row r="100" spans="3:19" x14ac:dyDescent="0.3">
      <c r="C100" s="12" t="s">
        <v>10</v>
      </c>
      <c r="D100" s="9">
        <v>92795235</v>
      </c>
      <c r="E100" s="13" t="s">
        <v>148</v>
      </c>
      <c r="F100" s="10">
        <v>45541</v>
      </c>
      <c r="G100" s="8">
        <v>101.1</v>
      </c>
      <c r="H100" s="3" t="s">
        <v>144</v>
      </c>
      <c r="I100" s="14"/>
      <c r="J100" s="14"/>
      <c r="K100" s="14"/>
      <c r="L100" s="14"/>
      <c r="M100" s="14"/>
      <c r="N100" t="s">
        <v>438</v>
      </c>
      <c r="O100" s="14"/>
      <c r="P100" s="11">
        <v>45446</v>
      </c>
      <c r="Q100" s="14" t="s">
        <v>13</v>
      </c>
      <c r="R100" s="14">
        <f>IFERROR(VLOOKUP(Table1[[#This Row],[NOM]],Tableau8[],3,0),"")</f>
        <v>0</v>
      </c>
      <c r="S100" s="14"/>
    </row>
    <row r="101" spans="3:19" x14ac:dyDescent="0.3">
      <c r="C101" s="12" t="s">
        <v>10</v>
      </c>
      <c r="D101" s="9">
        <v>93072385</v>
      </c>
      <c r="E101" s="13" t="s">
        <v>148</v>
      </c>
      <c r="F101" s="10">
        <v>45541</v>
      </c>
      <c r="G101" s="8">
        <v>25</v>
      </c>
      <c r="H101" s="3" t="s">
        <v>144</v>
      </c>
      <c r="I101" s="14"/>
      <c r="J101" s="14"/>
      <c r="K101" s="14"/>
      <c r="L101" s="14"/>
      <c r="M101" s="14"/>
      <c r="N101" t="s">
        <v>437</v>
      </c>
      <c r="O101" s="14"/>
      <c r="P101" s="11">
        <v>45447</v>
      </c>
      <c r="Q101" s="14" t="s">
        <v>13</v>
      </c>
      <c r="R101" s="14">
        <f>IFERROR(VLOOKUP(Table1[[#This Row],[NOM]],Tableau8[],3,0),"")</f>
        <v>0</v>
      </c>
      <c r="S101" s="14"/>
    </row>
    <row r="102" spans="3:19" x14ac:dyDescent="0.3">
      <c r="C102" s="12" t="s">
        <v>10</v>
      </c>
      <c r="D102" s="9">
        <v>94837519</v>
      </c>
      <c r="E102" s="13" t="s">
        <v>148</v>
      </c>
      <c r="F102" s="10">
        <v>45541</v>
      </c>
      <c r="G102" s="8">
        <v>41.9</v>
      </c>
      <c r="H102" s="3" t="s">
        <v>328</v>
      </c>
      <c r="I102" s="14"/>
      <c r="J102" s="14"/>
      <c r="K102" s="14"/>
      <c r="L102" s="14"/>
      <c r="M102" s="14"/>
      <c r="N102" t="s">
        <v>438</v>
      </c>
      <c r="O102" s="14"/>
      <c r="P102" s="11">
        <v>45459</v>
      </c>
      <c r="Q102" s="14" t="s">
        <v>13</v>
      </c>
      <c r="R102" s="14" t="str">
        <f>IFERROR(VLOOKUP(Table1[[#This Row],[NOM]],Tableau8[],3,0),"")</f>
        <v/>
      </c>
      <c r="S102" s="14"/>
    </row>
    <row r="103" spans="3:19" x14ac:dyDescent="0.3">
      <c r="C103" s="12" t="s">
        <v>10</v>
      </c>
      <c r="D103" s="9">
        <v>95013872</v>
      </c>
      <c r="E103" s="13" t="s">
        <v>148</v>
      </c>
      <c r="F103" s="10">
        <v>45541</v>
      </c>
      <c r="G103" s="8">
        <v>68.349999999999994</v>
      </c>
      <c r="H103" s="3" t="s">
        <v>315</v>
      </c>
      <c r="I103" s="14"/>
      <c r="J103" s="14"/>
      <c r="K103" s="14"/>
      <c r="L103" s="14"/>
      <c r="M103" s="14"/>
      <c r="N103" t="s">
        <v>438</v>
      </c>
      <c r="O103" s="14"/>
      <c r="P103" s="11">
        <v>45460</v>
      </c>
      <c r="Q103" s="14" t="s">
        <v>13</v>
      </c>
      <c r="R103" s="14" t="str">
        <f>IFERROR(VLOOKUP(Table1[[#This Row],[NOM]],Tableau8[],3,0),"")</f>
        <v/>
      </c>
      <c r="S103" s="14"/>
    </row>
    <row r="104" spans="3:19" x14ac:dyDescent="0.3">
      <c r="C104" s="12" t="s">
        <v>10</v>
      </c>
      <c r="D104" s="9">
        <v>92853862</v>
      </c>
      <c r="E104" s="13" t="s">
        <v>148</v>
      </c>
      <c r="F104" s="10">
        <v>45541</v>
      </c>
      <c r="G104" s="8">
        <v>89.3</v>
      </c>
      <c r="H104" s="3" t="s">
        <v>400</v>
      </c>
      <c r="I104" s="14"/>
      <c r="J104" s="14"/>
      <c r="K104" s="14"/>
      <c r="L104" s="14"/>
      <c r="M104" s="14"/>
      <c r="N104" t="s">
        <v>438</v>
      </c>
      <c r="O104" s="14"/>
      <c r="P104" s="11">
        <v>45446</v>
      </c>
      <c r="Q104" s="14" t="s">
        <v>13</v>
      </c>
      <c r="R104" s="14" t="str">
        <f>IFERROR(VLOOKUP(Table1[[#This Row],[NOM]],Tableau8[],3,0),"")</f>
        <v/>
      </c>
      <c r="S104" s="14"/>
    </row>
    <row r="105" spans="3:19" x14ac:dyDescent="0.3">
      <c r="C105" s="12" t="s">
        <v>10</v>
      </c>
      <c r="D105" s="9">
        <v>95455497</v>
      </c>
      <c r="E105" s="13" t="s">
        <v>148</v>
      </c>
      <c r="F105" s="10">
        <v>45541</v>
      </c>
      <c r="G105" s="8">
        <v>63.95</v>
      </c>
      <c r="H105" s="3" t="s">
        <v>287</v>
      </c>
      <c r="I105" s="14"/>
      <c r="J105" s="14"/>
      <c r="K105" s="14"/>
      <c r="L105" s="14"/>
      <c r="M105" s="14"/>
      <c r="N105" t="s">
        <v>438</v>
      </c>
      <c r="O105" s="14"/>
      <c r="P105" s="11">
        <v>45463</v>
      </c>
      <c r="Q105" s="14" t="s">
        <v>13</v>
      </c>
      <c r="R105" s="14" t="str">
        <f>IFERROR(VLOOKUP(Table1[[#This Row],[NOM]],Tableau8[],3,0),"")</f>
        <v/>
      </c>
      <c r="S105" s="14"/>
    </row>
    <row r="106" spans="3:19" x14ac:dyDescent="0.3">
      <c r="C106" s="12" t="s">
        <v>10</v>
      </c>
      <c r="D106" s="9">
        <v>94425409</v>
      </c>
      <c r="E106" s="13" t="s">
        <v>148</v>
      </c>
      <c r="F106" s="10">
        <v>45541</v>
      </c>
      <c r="G106" s="8">
        <v>24.85</v>
      </c>
      <c r="H106" s="3" t="s">
        <v>346</v>
      </c>
      <c r="I106" s="14"/>
      <c r="J106" s="14"/>
      <c r="K106" s="14"/>
      <c r="L106" s="14"/>
      <c r="M106" s="14"/>
      <c r="N106" t="s">
        <v>438</v>
      </c>
      <c r="O106" s="14"/>
      <c r="P106" s="11">
        <v>45456</v>
      </c>
      <c r="Q106" s="14" t="s">
        <v>13</v>
      </c>
      <c r="R106" s="14" t="str">
        <f>IFERROR(VLOOKUP(Table1[[#This Row],[NOM]],Tableau8[],3,0),"")</f>
        <v/>
      </c>
      <c r="S106" s="14"/>
    </row>
    <row r="107" spans="3:19" x14ac:dyDescent="0.3">
      <c r="C107" s="12" t="s">
        <v>10</v>
      </c>
      <c r="D107" s="9">
        <v>95157937</v>
      </c>
      <c r="E107" s="13" t="s">
        <v>148</v>
      </c>
      <c r="F107" s="10">
        <v>45541</v>
      </c>
      <c r="G107" s="8">
        <v>25</v>
      </c>
      <c r="H107" s="3" t="s">
        <v>169</v>
      </c>
      <c r="I107" s="14"/>
      <c r="J107" s="14"/>
      <c r="K107" s="14"/>
      <c r="L107" s="14"/>
      <c r="M107" s="14"/>
      <c r="N107" t="s">
        <v>437</v>
      </c>
      <c r="O107" s="14"/>
      <c r="P107" s="11">
        <v>45461</v>
      </c>
      <c r="Q107" s="14" t="s">
        <v>13</v>
      </c>
      <c r="R107" s="14">
        <f>IFERROR(VLOOKUP(Table1[[#This Row],[NOM]],Tableau8[],3,0),"")</f>
        <v>0</v>
      </c>
      <c r="S107" s="14"/>
    </row>
    <row r="108" spans="3:19" x14ac:dyDescent="0.3">
      <c r="C108" s="12" t="s">
        <v>10</v>
      </c>
      <c r="D108" s="9">
        <v>95906429</v>
      </c>
      <c r="E108" s="13" t="s">
        <v>148</v>
      </c>
      <c r="F108" s="10">
        <v>45541</v>
      </c>
      <c r="G108" s="8">
        <v>17.95</v>
      </c>
      <c r="H108" s="3" t="s">
        <v>169</v>
      </c>
      <c r="I108" s="14"/>
      <c r="J108" s="14"/>
      <c r="K108" s="14"/>
      <c r="L108" s="14"/>
      <c r="M108" s="14"/>
      <c r="N108" t="s">
        <v>438</v>
      </c>
      <c r="O108" s="14"/>
      <c r="P108" s="11">
        <v>45467</v>
      </c>
      <c r="Q108" s="14" t="s">
        <v>13</v>
      </c>
      <c r="R108" s="14">
        <f>IFERROR(VLOOKUP(Table1[[#This Row],[NOM]],Tableau8[],3,0),"")</f>
        <v>0</v>
      </c>
      <c r="S108" s="14"/>
    </row>
    <row r="109" spans="3:19" x14ac:dyDescent="0.3">
      <c r="C109" s="12" t="s">
        <v>10</v>
      </c>
      <c r="D109" s="9">
        <v>94902149</v>
      </c>
      <c r="E109" s="13" t="s">
        <v>148</v>
      </c>
      <c r="F109" s="10">
        <v>45541</v>
      </c>
      <c r="G109" s="8">
        <v>24.45</v>
      </c>
      <c r="H109" s="3" t="s">
        <v>322</v>
      </c>
      <c r="I109" s="14"/>
      <c r="J109" s="14"/>
      <c r="K109" s="14"/>
      <c r="L109" s="14"/>
      <c r="M109" s="14"/>
      <c r="N109" t="s">
        <v>438</v>
      </c>
      <c r="O109" s="14"/>
      <c r="P109" s="11">
        <v>45459</v>
      </c>
      <c r="Q109" s="14" t="s">
        <v>13</v>
      </c>
      <c r="R109" s="14" t="str">
        <f>IFERROR(VLOOKUP(Table1[[#This Row],[NOM]],Tableau8[],3,0),"")</f>
        <v/>
      </c>
      <c r="S109" s="14"/>
    </row>
    <row r="110" spans="3:19" x14ac:dyDescent="0.3">
      <c r="C110" s="12" t="s">
        <v>10</v>
      </c>
      <c r="D110" s="9">
        <v>93958959</v>
      </c>
      <c r="E110" s="13" t="s">
        <v>148</v>
      </c>
      <c r="F110" s="10">
        <v>45541</v>
      </c>
      <c r="G110" s="8">
        <v>41.4</v>
      </c>
      <c r="H110" s="3" t="s">
        <v>365</v>
      </c>
      <c r="I110" s="14"/>
      <c r="J110" s="14"/>
      <c r="K110" s="14"/>
      <c r="L110" s="14"/>
      <c r="M110" s="14"/>
      <c r="N110" t="s">
        <v>438</v>
      </c>
      <c r="O110" s="14"/>
      <c r="P110" s="11">
        <v>45453</v>
      </c>
      <c r="Q110" s="14" t="s">
        <v>13</v>
      </c>
      <c r="R110" s="14" t="str">
        <f>IFERROR(VLOOKUP(Table1[[#This Row],[NOM]],Tableau8[],3,0),"")</f>
        <v/>
      </c>
      <c r="S110" s="14"/>
    </row>
    <row r="111" spans="3:19" x14ac:dyDescent="0.3">
      <c r="C111" s="12" t="s">
        <v>10</v>
      </c>
      <c r="D111" s="9">
        <v>96502992</v>
      </c>
      <c r="E111" s="13" t="s">
        <v>148</v>
      </c>
      <c r="F111" s="10">
        <v>45541</v>
      </c>
      <c r="G111" s="8">
        <v>19.75</v>
      </c>
      <c r="H111" s="3" t="s">
        <v>236</v>
      </c>
      <c r="I111" s="14"/>
      <c r="J111" s="14"/>
      <c r="K111" s="14"/>
      <c r="L111" s="14"/>
      <c r="M111" s="14"/>
      <c r="N111" t="s">
        <v>438</v>
      </c>
      <c r="O111" s="14"/>
      <c r="P111" s="11">
        <v>45473</v>
      </c>
      <c r="Q111" s="14" t="s">
        <v>13</v>
      </c>
      <c r="R111" s="14" t="str">
        <f>IFERROR(VLOOKUP(Table1[[#This Row],[NOM]],Tableau8[],3,0),"")</f>
        <v/>
      </c>
      <c r="S111" s="14"/>
    </row>
    <row r="112" spans="3:19" x14ac:dyDescent="0.3">
      <c r="C112" s="12" t="s">
        <v>10</v>
      </c>
      <c r="D112" s="9">
        <v>93631386</v>
      </c>
      <c r="E112" s="13" t="s">
        <v>148</v>
      </c>
      <c r="F112" s="10">
        <v>45541</v>
      </c>
      <c r="G112" s="8">
        <v>42.65</v>
      </c>
      <c r="H112" s="3" t="s">
        <v>389</v>
      </c>
      <c r="I112" s="14"/>
      <c r="J112" s="14"/>
      <c r="K112" s="14"/>
      <c r="L112" s="14"/>
      <c r="M112" s="14"/>
      <c r="N112" t="s">
        <v>438</v>
      </c>
      <c r="O112" s="14"/>
      <c r="P112" s="11">
        <v>45451</v>
      </c>
      <c r="Q112" s="14" t="s">
        <v>13</v>
      </c>
      <c r="R112" s="14" t="str">
        <f>IFERROR(VLOOKUP(Table1[[#This Row],[NOM]],Tableau8[],3,0),"")</f>
        <v/>
      </c>
      <c r="S112" s="14"/>
    </row>
    <row r="113" spans="3:19" x14ac:dyDescent="0.3">
      <c r="C113" s="12" t="s">
        <v>10</v>
      </c>
      <c r="D113" s="9">
        <v>96259606</v>
      </c>
      <c r="E113" s="13" t="s">
        <v>148</v>
      </c>
      <c r="F113" s="10">
        <v>45541</v>
      </c>
      <c r="G113" s="8">
        <v>24.45</v>
      </c>
      <c r="H113" s="3" t="s">
        <v>251</v>
      </c>
      <c r="I113" s="14"/>
      <c r="J113" s="14"/>
      <c r="K113" s="14"/>
      <c r="L113" s="14"/>
      <c r="M113" s="14"/>
      <c r="N113" t="s">
        <v>438</v>
      </c>
      <c r="O113" s="14"/>
      <c r="P113" s="11">
        <v>45470</v>
      </c>
      <c r="Q113" s="14" t="s">
        <v>13</v>
      </c>
      <c r="R113" s="14" t="str">
        <f>IFERROR(VLOOKUP(Table1[[#This Row],[NOM]],Tableau8[],3,0),"")</f>
        <v/>
      </c>
      <c r="S113" s="14"/>
    </row>
    <row r="114" spans="3:19" x14ac:dyDescent="0.3">
      <c r="C114" s="12" t="s">
        <v>10</v>
      </c>
      <c r="D114" s="9">
        <v>95916882</v>
      </c>
      <c r="E114" s="13" t="s">
        <v>148</v>
      </c>
      <c r="F114" s="10">
        <v>45541</v>
      </c>
      <c r="G114" s="8">
        <v>9</v>
      </c>
      <c r="H114" s="3" t="s">
        <v>168</v>
      </c>
      <c r="I114" s="14"/>
      <c r="J114" s="14"/>
      <c r="K114" s="14"/>
      <c r="L114" s="14"/>
      <c r="M114" s="14"/>
      <c r="N114" t="s">
        <v>437</v>
      </c>
      <c r="O114" s="14"/>
      <c r="P114" s="11">
        <v>45467</v>
      </c>
      <c r="Q114" s="14" t="s">
        <v>13</v>
      </c>
      <c r="R114" s="14">
        <f>IFERROR(VLOOKUP(Table1[[#This Row],[NOM]],Tableau8[],3,0),"")</f>
        <v>0</v>
      </c>
      <c r="S114" s="14"/>
    </row>
    <row r="115" spans="3:19" x14ac:dyDescent="0.3">
      <c r="C115" s="12" t="s">
        <v>10</v>
      </c>
      <c r="D115" s="9">
        <v>94720399</v>
      </c>
      <c r="E115" s="13" t="s">
        <v>148</v>
      </c>
      <c r="F115" s="10">
        <v>45541</v>
      </c>
      <c r="G115" s="8">
        <v>17.899999999999999</v>
      </c>
      <c r="H115" s="3" t="s">
        <v>339</v>
      </c>
      <c r="I115" s="14"/>
      <c r="J115" s="14"/>
      <c r="K115" s="14"/>
      <c r="L115" s="14"/>
      <c r="M115" s="14"/>
      <c r="N115" t="s">
        <v>438</v>
      </c>
      <c r="O115" s="14"/>
      <c r="P115" s="11">
        <v>45458</v>
      </c>
      <c r="Q115" s="14" t="s">
        <v>13</v>
      </c>
      <c r="R115" s="14" t="str">
        <f>IFERROR(VLOOKUP(Table1[[#This Row],[NOM]],Tableau8[],3,0),"")</f>
        <v/>
      </c>
      <c r="S115" s="14"/>
    </row>
    <row r="116" spans="3:19" x14ac:dyDescent="0.3">
      <c r="C116" s="12" t="s">
        <v>10</v>
      </c>
      <c r="D116" s="9">
        <v>94321725</v>
      </c>
      <c r="E116" s="13" t="s">
        <v>148</v>
      </c>
      <c r="F116" s="10">
        <v>45541</v>
      </c>
      <c r="G116" s="8">
        <v>33.200000000000003</v>
      </c>
      <c r="H116" s="3" t="s">
        <v>86</v>
      </c>
      <c r="I116" s="14"/>
      <c r="J116" s="14"/>
      <c r="K116" s="14"/>
      <c r="L116" s="14"/>
      <c r="M116" s="14"/>
      <c r="N116" t="s">
        <v>438</v>
      </c>
      <c r="O116" s="14"/>
      <c r="P116" s="11">
        <v>45455</v>
      </c>
      <c r="Q116" s="14" t="s">
        <v>13</v>
      </c>
      <c r="R116" s="14">
        <f>IFERROR(VLOOKUP(Table1[[#This Row],[NOM]],Tableau8[],3,0),"")</f>
        <v>0</v>
      </c>
      <c r="S116" s="14"/>
    </row>
    <row r="117" spans="3:19" x14ac:dyDescent="0.3">
      <c r="C117" s="12" t="s">
        <v>10</v>
      </c>
      <c r="D117" s="9">
        <v>94887995</v>
      </c>
      <c r="E117" s="13" t="s">
        <v>148</v>
      </c>
      <c r="F117" s="10">
        <v>45541</v>
      </c>
      <c r="G117" s="8">
        <v>9</v>
      </c>
      <c r="H117" s="3" t="s">
        <v>86</v>
      </c>
      <c r="I117" s="14"/>
      <c r="J117" s="14"/>
      <c r="K117" s="14"/>
      <c r="L117" s="14"/>
      <c r="M117" s="14"/>
      <c r="N117" t="s">
        <v>437</v>
      </c>
      <c r="O117" s="14"/>
      <c r="P117" s="11">
        <v>45459</v>
      </c>
      <c r="Q117" s="14" t="s">
        <v>13</v>
      </c>
      <c r="R117" s="14">
        <f>IFERROR(VLOOKUP(Table1[[#This Row],[NOM]],Tableau8[],3,0),"")</f>
        <v>0</v>
      </c>
      <c r="S117" s="14"/>
    </row>
    <row r="118" spans="3:19" x14ac:dyDescent="0.3">
      <c r="C118" s="12" t="s">
        <v>10</v>
      </c>
      <c r="D118" s="9">
        <v>94247555</v>
      </c>
      <c r="E118" s="13" t="s">
        <v>148</v>
      </c>
      <c r="F118" s="10">
        <v>45541</v>
      </c>
      <c r="G118" s="8">
        <v>17.95</v>
      </c>
      <c r="H118" s="3" t="s">
        <v>81</v>
      </c>
      <c r="I118" s="14"/>
      <c r="J118" s="14"/>
      <c r="K118" s="14"/>
      <c r="L118" s="14"/>
      <c r="M118" s="14"/>
      <c r="N118" t="s">
        <v>438</v>
      </c>
      <c r="O118" s="14"/>
      <c r="P118" s="11">
        <v>45455</v>
      </c>
      <c r="Q118" s="14" t="s">
        <v>13</v>
      </c>
      <c r="R118" s="14">
        <f>IFERROR(VLOOKUP(Table1[[#This Row],[NOM]],Tableau8[],3,0),"")</f>
        <v>0</v>
      </c>
      <c r="S118" s="14"/>
    </row>
    <row r="119" spans="3:19" x14ac:dyDescent="0.3">
      <c r="C119" s="12" t="s">
        <v>10</v>
      </c>
      <c r="D119" s="9">
        <v>94924665</v>
      </c>
      <c r="E119" s="13" t="s">
        <v>148</v>
      </c>
      <c r="F119" s="10">
        <v>45541</v>
      </c>
      <c r="G119" s="8">
        <v>25</v>
      </c>
      <c r="H119" s="3" t="s">
        <v>81</v>
      </c>
      <c r="I119" s="14"/>
      <c r="J119" s="14"/>
      <c r="K119" s="14"/>
      <c r="L119" s="14"/>
      <c r="M119" s="14"/>
      <c r="N119" t="s">
        <v>437</v>
      </c>
      <c r="O119" s="14"/>
      <c r="P119" s="11">
        <v>45460</v>
      </c>
      <c r="Q119" s="14" t="s">
        <v>13</v>
      </c>
      <c r="R119" s="14">
        <f>IFERROR(VLOOKUP(Table1[[#This Row],[NOM]],Tableau8[],3,0),"")</f>
        <v>0</v>
      </c>
      <c r="S119" s="14"/>
    </row>
    <row r="120" spans="3:19" x14ac:dyDescent="0.3">
      <c r="C120" s="12" t="s">
        <v>10</v>
      </c>
      <c r="D120" s="9">
        <v>91656371</v>
      </c>
      <c r="E120" s="13" t="s">
        <v>148</v>
      </c>
      <c r="F120" s="10">
        <v>45541</v>
      </c>
      <c r="G120" s="8">
        <v>17.7</v>
      </c>
      <c r="H120" s="3" t="s">
        <v>182</v>
      </c>
      <c r="I120" s="14"/>
      <c r="J120" s="14"/>
      <c r="K120" s="14"/>
      <c r="L120" s="14"/>
      <c r="M120" s="14"/>
      <c r="N120" t="s">
        <v>438</v>
      </c>
      <c r="O120" s="14"/>
      <c r="P120" s="11">
        <v>45438</v>
      </c>
      <c r="Q120" s="14" t="s">
        <v>13</v>
      </c>
      <c r="R120" s="14">
        <f>IFERROR(VLOOKUP(Table1[[#This Row],[NOM]],Tableau8[],3,0),"")</f>
        <v>0</v>
      </c>
      <c r="S120" s="14"/>
    </row>
    <row r="121" spans="3:19" x14ac:dyDescent="0.3">
      <c r="C121" s="12" t="s">
        <v>10</v>
      </c>
      <c r="D121" s="9">
        <v>95266614</v>
      </c>
      <c r="E121" s="13" t="s">
        <v>148</v>
      </c>
      <c r="F121" s="10">
        <v>45541</v>
      </c>
      <c r="G121" s="8">
        <v>25</v>
      </c>
      <c r="H121" s="3" t="s">
        <v>182</v>
      </c>
      <c r="I121" s="14"/>
      <c r="J121" s="14"/>
      <c r="K121" s="14"/>
      <c r="L121" s="14"/>
      <c r="M121" s="14"/>
      <c r="N121" t="s">
        <v>437</v>
      </c>
      <c r="O121" s="14"/>
      <c r="P121" s="11">
        <v>45462</v>
      </c>
      <c r="Q121" s="14" t="s">
        <v>13</v>
      </c>
      <c r="R121" s="14">
        <f>IFERROR(VLOOKUP(Table1[[#This Row],[NOM]],Tableau8[],3,0),"")</f>
        <v>0</v>
      </c>
      <c r="S121" s="14"/>
    </row>
    <row r="122" spans="3:19" x14ac:dyDescent="0.3">
      <c r="C122" s="12" t="s">
        <v>10</v>
      </c>
      <c r="D122" s="9">
        <v>92992264</v>
      </c>
      <c r="E122" s="13" t="s">
        <v>148</v>
      </c>
      <c r="F122" s="10">
        <v>45541</v>
      </c>
      <c r="G122" s="8">
        <v>95.85</v>
      </c>
      <c r="H122" s="3" t="s">
        <v>398</v>
      </c>
      <c r="I122" s="14"/>
      <c r="J122" s="14"/>
      <c r="K122" s="14"/>
      <c r="L122" s="14"/>
      <c r="M122" s="14"/>
      <c r="N122" t="s">
        <v>438</v>
      </c>
      <c r="O122" s="14"/>
      <c r="P122" s="11">
        <v>45447</v>
      </c>
      <c r="Q122" s="14" t="s">
        <v>13</v>
      </c>
      <c r="R122" s="14" t="str">
        <f>IFERROR(VLOOKUP(Table1[[#This Row],[NOM]],Tableau8[],3,0),"")</f>
        <v/>
      </c>
      <c r="S122" s="14"/>
    </row>
    <row r="123" spans="3:19" x14ac:dyDescent="0.3">
      <c r="C123" s="12" t="s">
        <v>10</v>
      </c>
      <c r="D123" s="9">
        <v>95915869</v>
      </c>
      <c r="E123" s="13" t="s">
        <v>148</v>
      </c>
      <c r="F123" s="10">
        <v>45541</v>
      </c>
      <c r="G123" s="8">
        <v>90.85</v>
      </c>
      <c r="H123" s="3" t="s">
        <v>267</v>
      </c>
      <c r="I123" s="14"/>
      <c r="J123" s="14"/>
      <c r="K123" s="14"/>
      <c r="L123" s="14"/>
      <c r="M123" s="14"/>
      <c r="N123" t="s">
        <v>438</v>
      </c>
      <c r="O123" s="14"/>
      <c r="P123" s="11">
        <v>45467</v>
      </c>
      <c r="Q123" s="14" t="s">
        <v>13</v>
      </c>
      <c r="R123" s="14" t="str">
        <f>IFERROR(VLOOKUP(Table1[[#This Row],[NOM]],Tableau8[],3,0),"")</f>
        <v/>
      </c>
      <c r="S123" s="14"/>
    </row>
    <row r="124" spans="3:19" x14ac:dyDescent="0.3">
      <c r="C124" s="12" t="s">
        <v>10</v>
      </c>
      <c r="D124" s="9">
        <v>96245332</v>
      </c>
      <c r="E124" s="13" t="s">
        <v>148</v>
      </c>
      <c r="F124" s="10">
        <v>45541</v>
      </c>
      <c r="G124" s="8">
        <v>36.1</v>
      </c>
      <c r="H124" s="3" t="s">
        <v>252</v>
      </c>
      <c r="I124" s="14"/>
      <c r="J124" s="14"/>
      <c r="K124" s="14"/>
      <c r="L124" s="14"/>
      <c r="M124" s="14"/>
      <c r="N124" t="s">
        <v>438</v>
      </c>
      <c r="O124" s="14"/>
      <c r="P124" s="11">
        <v>45470</v>
      </c>
      <c r="Q124" s="14" t="s">
        <v>13</v>
      </c>
      <c r="R124" s="14" t="str">
        <f>IFERROR(VLOOKUP(Table1[[#This Row],[NOM]],Tableau8[],3,0),"")</f>
        <v/>
      </c>
      <c r="S124" s="14"/>
    </row>
    <row r="125" spans="3:19" x14ac:dyDescent="0.3">
      <c r="C125" s="12" t="s">
        <v>10</v>
      </c>
      <c r="D125" s="9">
        <v>93988837</v>
      </c>
      <c r="E125" s="13" t="s">
        <v>148</v>
      </c>
      <c r="F125" s="10">
        <v>45541</v>
      </c>
      <c r="G125" s="8">
        <v>33.85</v>
      </c>
      <c r="H125" s="3" t="s">
        <v>360</v>
      </c>
      <c r="I125" s="14"/>
      <c r="J125" s="14"/>
      <c r="K125" s="14"/>
      <c r="L125" s="14"/>
      <c r="M125" s="14"/>
      <c r="N125" t="s">
        <v>438</v>
      </c>
      <c r="O125" s="14"/>
      <c r="P125" s="11">
        <v>45453</v>
      </c>
      <c r="Q125" s="14" t="s">
        <v>13</v>
      </c>
      <c r="R125" s="14" t="str">
        <f>IFERROR(VLOOKUP(Table1[[#This Row],[NOM]],Tableau8[],3,0),"")</f>
        <v/>
      </c>
      <c r="S125" s="14"/>
    </row>
    <row r="126" spans="3:19" x14ac:dyDescent="0.3">
      <c r="C126" s="12" t="s">
        <v>10</v>
      </c>
      <c r="D126" s="9">
        <v>94344672</v>
      </c>
      <c r="E126" s="13" t="s">
        <v>148</v>
      </c>
      <c r="F126" s="10">
        <v>45541</v>
      </c>
      <c r="G126" s="8">
        <v>45.5</v>
      </c>
      <c r="H126" s="3" t="s">
        <v>173</v>
      </c>
      <c r="I126" s="14"/>
      <c r="J126" s="14"/>
      <c r="K126" s="14"/>
      <c r="L126" s="14"/>
      <c r="M126" s="14"/>
      <c r="N126" t="s">
        <v>438</v>
      </c>
      <c r="O126" s="14"/>
      <c r="P126" s="11">
        <v>45456</v>
      </c>
      <c r="Q126" s="14" t="s">
        <v>13</v>
      </c>
      <c r="R126" s="14">
        <f>IFERROR(VLOOKUP(Table1[[#This Row],[NOM]],Tableau8[],3,0),"")</f>
        <v>0</v>
      </c>
      <c r="S126" s="14"/>
    </row>
    <row r="127" spans="3:19" x14ac:dyDescent="0.3">
      <c r="C127" s="12" t="s">
        <v>10</v>
      </c>
      <c r="D127" s="9">
        <v>95650694</v>
      </c>
      <c r="E127" s="13" t="s">
        <v>148</v>
      </c>
      <c r="F127" s="10">
        <v>45541</v>
      </c>
      <c r="G127" s="8">
        <v>25</v>
      </c>
      <c r="H127" s="3" t="s">
        <v>173</v>
      </c>
      <c r="I127" s="14"/>
      <c r="J127" s="14"/>
      <c r="K127" s="14"/>
      <c r="L127" s="14"/>
      <c r="M127" s="14"/>
      <c r="N127" t="s">
        <v>437</v>
      </c>
      <c r="O127" s="14"/>
      <c r="P127" s="11">
        <v>45465</v>
      </c>
      <c r="Q127" s="14" t="s">
        <v>13</v>
      </c>
      <c r="R127" s="14">
        <f>IFERROR(VLOOKUP(Table1[[#This Row],[NOM]],Tableau8[],3,0),"")</f>
        <v>0</v>
      </c>
      <c r="S127" s="14"/>
    </row>
    <row r="128" spans="3:19" x14ac:dyDescent="0.3">
      <c r="C128" s="12" t="s">
        <v>10</v>
      </c>
      <c r="D128" s="9">
        <v>91558423</v>
      </c>
      <c r="E128" s="13" t="s">
        <v>148</v>
      </c>
      <c r="F128" s="10">
        <v>45541</v>
      </c>
      <c r="G128" s="8">
        <v>64.45</v>
      </c>
      <c r="H128" s="3" t="s">
        <v>427</v>
      </c>
      <c r="I128" s="14"/>
      <c r="J128" s="14"/>
      <c r="K128" s="14"/>
      <c r="L128" s="14"/>
      <c r="M128" s="14"/>
      <c r="N128" t="s">
        <v>438</v>
      </c>
      <c r="O128" s="14"/>
      <c r="P128" s="11">
        <v>45437</v>
      </c>
      <c r="Q128" s="14" t="s">
        <v>13</v>
      </c>
      <c r="R128" s="14" t="str">
        <f>IFERROR(VLOOKUP(Table1[[#This Row],[NOM]],Tableau8[],3,0),"")</f>
        <v/>
      </c>
      <c r="S128" s="14"/>
    </row>
    <row r="129" spans="3:19" x14ac:dyDescent="0.3">
      <c r="C129" s="12" t="s">
        <v>10</v>
      </c>
      <c r="D129" s="9">
        <v>91557690</v>
      </c>
      <c r="E129" s="13" t="s">
        <v>148</v>
      </c>
      <c r="F129" s="10">
        <v>45541</v>
      </c>
      <c r="G129" s="8">
        <v>23.7</v>
      </c>
      <c r="H129" s="3" t="s">
        <v>427</v>
      </c>
      <c r="I129" s="14"/>
      <c r="J129" s="14"/>
      <c r="K129" s="14"/>
      <c r="L129" s="14"/>
      <c r="M129" s="14"/>
      <c r="N129" t="s">
        <v>438</v>
      </c>
      <c r="O129" s="14"/>
      <c r="P129" s="11">
        <v>45437</v>
      </c>
      <c r="Q129" s="14" t="s">
        <v>13</v>
      </c>
      <c r="R129" s="14" t="str">
        <f>IFERROR(VLOOKUP(Table1[[#This Row],[NOM]],Tableau8[],3,0),"")</f>
        <v/>
      </c>
      <c r="S129" s="14"/>
    </row>
    <row r="130" spans="3:19" x14ac:dyDescent="0.3">
      <c r="C130" s="12" t="s">
        <v>10</v>
      </c>
      <c r="D130" s="9">
        <v>92559245</v>
      </c>
      <c r="E130" s="13" t="s">
        <v>148</v>
      </c>
      <c r="F130" s="10">
        <v>45541</v>
      </c>
      <c r="G130" s="8">
        <v>30.7</v>
      </c>
      <c r="H130" s="3" t="s">
        <v>412</v>
      </c>
      <c r="I130" s="14"/>
      <c r="J130" s="14"/>
      <c r="K130" s="14"/>
      <c r="L130" s="14"/>
      <c r="M130" s="14"/>
      <c r="N130" t="s">
        <v>438</v>
      </c>
      <c r="O130" s="14"/>
      <c r="P130" s="11">
        <v>45444</v>
      </c>
      <c r="Q130" s="14" t="s">
        <v>13</v>
      </c>
      <c r="R130" s="14" t="str">
        <f>IFERROR(VLOOKUP(Table1[[#This Row],[NOM]],Tableau8[],3,0),"")</f>
        <v/>
      </c>
      <c r="S130" s="14"/>
    </row>
    <row r="131" spans="3:19" x14ac:dyDescent="0.3">
      <c r="C131" s="12" t="s">
        <v>10</v>
      </c>
      <c r="D131" s="9">
        <v>95489149</v>
      </c>
      <c r="E131" s="13" t="s">
        <v>148</v>
      </c>
      <c r="F131" s="10">
        <v>45541</v>
      </c>
      <c r="G131" s="8">
        <v>25</v>
      </c>
      <c r="H131" s="3" t="s">
        <v>23</v>
      </c>
      <c r="I131" s="14"/>
      <c r="J131" s="14"/>
      <c r="K131" s="14"/>
      <c r="L131" s="14"/>
      <c r="M131" s="14"/>
      <c r="N131" t="s">
        <v>437</v>
      </c>
      <c r="O131" s="14"/>
      <c r="P131" s="11">
        <v>45463</v>
      </c>
      <c r="Q131" s="14" t="s">
        <v>13</v>
      </c>
      <c r="R131" s="14">
        <f>IFERROR(VLOOKUP(Table1[[#This Row],[NOM]],Tableau8[],3,0),"")</f>
        <v>0</v>
      </c>
      <c r="S131" s="14"/>
    </row>
    <row r="132" spans="3:19" x14ac:dyDescent="0.3">
      <c r="C132" s="12" t="s">
        <v>10</v>
      </c>
      <c r="D132" s="9">
        <v>95766950</v>
      </c>
      <c r="E132" s="13" t="s">
        <v>148</v>
      </c>
      <c r="F132" s="10">
        <v>45541</v>
      </c>
      <c r="G132" s="8">
        <v>79</v>
      </c>
      <c r="H132" s="3" t="s">
        <v>23</v>
      </c>
      <c r="I132" s="14"/>
      <c r="J132" s="14"/>
      <c r="K132" s="14"/>
      <c r="L132" s="14"/>
      <c r="M132" s="14"/>
      <c r="N132" t="s">
        <v>438</v>
      </c>
      <c r="O132" s="14"/>
      <c r="P132" s="11">
        <v>45466</v>
      </c>
      <c r="Q132" s="14" t="s">
        <v>13</v>
      </c>
      <c r="R132" s="14">
        <f>IFERROR(VLOOKUP(Table1[[#This Row],[NOM]],Tableau8[],3,0),"")</f>
        <v>0</v>
      </c>
      <c r="S132" s="14"/>
    </row>
    <row r="133" spans="3:19" x14ac:dyDescent="0.3">
      <c r="C133" s="12" t="s">
        <v>10</v>
      </c>
      <c r="D133" s="9">
        <v>96523453</v>
      </c>
      <c r="E133" s="13" t="s">
        <v>148</v>
      </c>
      <c r="F133" s="10">
        <v>45541</v>
      </c>
      <c r="G133" s="8">
        <v>2.9</v>
      </c>
      <c r="H133" s="3" t="s">
        <v>23</v>
      </c>
      <c r="I133" s="14"/>
      <c r="J133" s="14"/>
      <c r="K133" s="14"/>
      <c r="L133" s="14"/>
      <c r="M133" s="14"/>
      <c r="N133" t="s">
        <v>438</v>
      </c>
      <c r="O133" s="14"/>
      <c r="P133" s="11">
        <v>45473</v>
      </c>
      <c r="Q133" s="14" t="s">
        <v>13</v>
      </c>
      <c r="R133" s="14">
        <f>IFERROR(VLOOKUP(Table1[[#This Row],[NOM]],Tableau8[],3,0),"")</f>
        <v>0</v>
      </c>
      <c r="S133" s="14"/>
    </row>
    <row r="134" spans="3:19" x14ac:dyDescent="0.3">
      <c r="C134" s="12" t="s">
        <v>10</v>
      </c>
      <c r="D134" s="9">
        <v>96438047</v>
      </c>
      <c r="E134" s="13" t="s">
        <v>148</v>
      </c>
      <c r="F134" s="10">
        <v>45541</v>
      </c>
      <c r="G134" s="8">
        <v>33.950000000000003</v>
      </c>
      <c r="H134" s="3" t="s">
        <v>242</v>
      </c>
      <c r="I134" s="14"/>
      <c r="J134" s="14"/>
      <c r="K134" s="14"/>
      <c r="L134" s="14"/>
      <c r="M134" s="14"/>
      <c r="N134" t="s">
        <v>438</v>
      </c>
      <c r="O134" s="14"/>
      <c r="P134" s="11">
        <v>45472</v>
      </c>
      <c r="Q134" s="14" t="s">
        <v>13</v>
      </c>
      <c r="R134" s="14" t="str">
        <f>IFERROR(VLOOKUP(Table1[[#This Row],[NOM]],Tableau8[],3,0),"")</f>
        <v/>
      </c>
      <c r="S134" s="14"/>
    </row>
    <row r="135" spans="3:19" x14ac:dyDescent="0.3">
      <c r="C135" s="12" t="s">
        <v>10</v>
      </c>
      <c r="D135" s="9">
        <v>94671851</v>
      </c>
      <c r="E135" s="13" t="s">
        <v>148</v>
      </c>
      <c r="F135" s="10">
        <v>45541</v>
      </c>
      <c r="G135" s="8">
        <v>52.5</v>
      </c>
      <c r="H135" s="3" t="s">
        <v>69</v>
      </c>
      <c r="I135" s="14"/>
      <c r="J135" s="14"/>
      <c r="K135" s="14"/>
      <c r="L135" s="14"/>
      <c r="M135" s="14"/>
      <c r="N135" t="s">
        <v>438</v>
      </c>
      <c r="O135" s="14"/>
      <c r="P135" s="11">
        <v>45458</v>
      </c>
      <c r="Q135" s="14" t="s">
        <v>13</v>
      </c>
      <c r="R135" s="14">
        <f>IFERROR(VLOOKUP(Table1[[#This Row],[NOM]],Tableau8[],3,0),"")</f>
        <v>0</v>
      </c>
      <c r="S135" s="14"/>
    </row>
    <row r="136" spans="3:19" x14ac:dyDescent="0.3">
      <c r="C136" s="12" t="s">
        <v>10</v>
      </c>
      <c r="D136" s="9">
        <v>95192253</v>
      </c>
      <c r="E136" s="13" t="s">
        <v>148</v>
      </c>
      <c r="F136" s="10">
        <v>45541</v>
      </c>
      <c r="G136" s="8">
        <v>25</v>
      </c>
      <c r="H136" s="3" t="s">
        <v>69</v>
      </c>
      <c r="I136" s="14"/>
      <c r="J136" s="14"/>
      <c r="K136" s="14"/>
      <c r="L136" s="14"/>
      <c r="M136" s="14"/>
      <c r="N136" t="s">
        <v>437</v>
      </c>
      <c r="O136" s="14"/>
      <c r="P136" s="11">
        <v>45461</v>
      </c>
      <c r="Q136" s="14" t="s">
        <v>13</v>
      </c>
      <c r="R136" s="14">
        <f>IFERROR(VLOOKUP(Table1[[#This Row],[NOM]],Tableau8[],3,0),"")</f>
        <v>0</v>
      </c>
      <c r="S136" s="14"/>
    </row>
    <row r="137" spans="3:19" x14ac:dyDescent="0.3">
      <c r="C137" s="12" t="s">
        <v>10</v>
      </c>
      <c r="D137" s="9">
        <v>92813442</v>
      </c>
      <c r="E137" s="13" t="s">
        <v>148</v>
      </c>
      <c r="F137" s="10">
        <v>45541</v>
      </c>
      <c r="G137" s="8">
        <v>24.5</v>
      </c>
      <c r="H137" s="3" t="s">
        <v>401</v>
      </c>
      <c r="I137" s="14"/>
      <c r="J137" s="14"/>
      <c r="K137" s="14"/>
      <c r="L137" s="14"/>
      <c r="M137" s="14"/>
      <c r="N137" t="s">
        <v>438</v>
      </c>
      <c r="O137" s="14"/>
      <c r="P137" s="11">
        <v>45446</v>
      </c>
      <c r="Q137" s="14" t="s">
        <v>13</v>
      </c>
      <c r="R137" s="14" t="str">
        <f>IFERROR(VLOOKUP(Table1[[#This Row],[NOM]],Tableau8[],3,0),"")</f>
        <v/>
      </c>
      <c r="S137" s="14"/>
    </row>
    <row r="138" spans="3:19" x14ac:dyDescent="0.3">
      <c r="C138" s="12" t="s">
        <v>10</v>
      </c>
      <c r="D138" s="9">
        <v>92636745</v>
      </c>
      <c r="E138" s="13" t="s">
        <v>148</v>
      </c>
      <c r="F138" s="10">
        <v>45541</v>
      </c>
      <c r="G138" s="8">
        <v>104.7</v>
      </c>
      <c r="H138" s="3" t="s">
        <v>408</v>
      </c>
      <c r="I138" s="14"/>
      <c r="J138" s="14"/>
      <c r="K138" s="14"/>
      <c r="L138" s="14"/>
      <c r="M138" s="14"/>
      <c r="N138" t="s">
        <v>438</v>
      </c>
      <c r="O138" s="14"/>
      <c r="P138" s="11">
        <v>45445</v>
      </c>
      <c r="Q138" s="14" t="s">
        <v>13</v>
      </c>
      <c r="R138" s="14" t="str">
        <f>IFERROR(VLOOKUP(Table1[[#This Row],[NOM]],Tableau8[],3,0),"")</f>
        <v/>
      </c>
      <c r="S138" s="14"/>
    </row>
    <row r="139" spans="3:19" x14ac:dyDescent="0.3">
      <c r="C139" s="12" t="s">
        <v>10</v>
      </c>
      <c r="D139" s="9">
        <v>94300156</v>
      </c>
      <c r="E139" s="13" t="s">
        <v>148</v>
      </c>
      <c r="F139" s="10">
        <v>45541</v>
      </c>
      <c r="G139" s="8">
        <v>25</v>
      </c>
      <c r="H139" s="3" t="s">
        <v>185</v>
      </c>
      <c r="I139" s="14"/>
      <c r="J139" s="14"/>
      <c r="K139" s="14"/>
      <c r="L139" s="14"/>
      <c r="M139" s="14"/>
      <c r="N139" t="s">
        <v>437</v>
      </c>
      <c r="O139" s="14"/>
      <c r="P139" s="11">
        <v>45455</v>
      </c>
      <c r="Q139" s="14" t="s">
        <v>13</v>
      </c>
      <c r="R139" s="14">
        <f>IFERROR(VLOOKUP(Table1[[#This Row],[NOM]],Tableau8[],3,0),"")</f>
        <v>0</v>
      </c>
      <c r="S139" s="14"/>
    </row>
    <row r="140" spans="3:19" x14ac:dyDescent="0.3">
      <c r="C140" s="12" t="s">
        <v>10</v>
      </c>
      <c r="D140" s="9">
        <v>95242085</v>
      </c>
      <c r="E140" s="13" t="s">
        <v>148</v>
      </c>
      <c r="F140" s="10">
        <v>45541</v>
      </c>
      <c r="G140" s="8">
        <v>67.349999999999994</v>
      </c>
      <c r="H140" s="3" t="s">
        <v>185</v>
      </c>
      <c r="I140" s="14"/>
      <c r="J140" s="14"/>
      <c r="K140" s="14"/>
      <c r="L140" s="14"/>
      <c r="M140" s="14"/>
      <c r="N140" t="s">
        <v>438</v>
      </c>
      <c r="O140" s="14"/>
      <c r="P140" s="11">
        <v>45462</v>
      </c>
      <c r="Q140" s="14" t="s">
        <v>13</v>
      </c>
      <c r="R140" s="14">
        <f>IFERROR(VLOOKUP(Table1[[#This Row],[NOM]],Tableau8[],3,0),"")</f>
        <v>0</v>
      </c>
      <c r="S140" s="14"/>
    </row>
    <row r="141" spans="3:19" x14ac:dyDescent="0.3">
      <c r="C141" s="12" t="s">
        <v>10</v>
      </c>
      <c r="D141" s="9">
        <v>93711457</v>
      </c>
      <c r="E141" s="13" t="s">
        <v>148</v>
      </c>
      <c r="F141" s="10">
        <v>45541</v>
      </c>
      <c r="G141" s="8">
        <v>44.7</v>
      </c>
      <c r="H141" s="3" t="s">
        <v>386</v>
      </c>
      <c r="I141" s="14"/>
      <c r="J141" s="14"/>
      <c r="K141" s="14"/>
      <c r="L141" s="14"/>
      <c r="M141" s="14"/>
      <c r="N141" t="s">
        <v>438</v>
      </c>
      <c r="O141" s="14"/>
      <c r="P141" s="11">
        <v>45452</v>
      </c>
      <c r="Q141" s="14" t="s">
        <v>13</v>
      </c>
      <c r="R141" s="14" t="str">
        <f>IFERROR(VLOOKUP(Table1[[#This Row],[NOM]],Tableau8[],3,0),"")</f>
        <v/>
      </c>
      <c r="S141" s="14"/>
    </row>
    <row r="142" spans="3:19" x14ac:dyDescent="0.3">
      <c r="C142" s="12" t="s">
        <v>10</v>
      </c>
      <c r="D142" s="9">
        <v>95174360</v>
      </c>
      <c r="E142" s="13" t="s">
        <v>148</v>
      </c>
      <c r="F142" s="10">
        <v>45541</v>
      </c>
      <c r="G142" s="8">
        <v>25</v>
      </c>
      <c r="H142" s="3" t="s">
        <v>186</v>
      </c>
      <c r="I142" s="14"/>
      <c r="J142" s="14"/>
      <c r="K142" s="14"/>
      <c r="L142" s="14"/>
      <c r="M142" s="14"/>
      <c r="N142" t="s">
        <v>437</v>
      </c>
      <c r="O142" s="14"/>
      <c r="P142" s="11">
        <v>45461</v>
      </c>
      <c r="Q142" s="14" t="s">
        <v>13</v>
      </c>
      <c r="R142" s="14">
        <f>IFERROR(VLOOKUP(Table1[[#This Row],[NOM]],Tableau8[],3,0),"")</f>
        <v>0</v>
      </c>
      <c r="S142" s="14"/>
    </row>
    <row r="143" spans="3:19" x14ac:dyDescent="0.3">
      <c r="C143" s="12" t="s">
        <v>10</v>
      </c>
      <c r="D143" s="9">
        <v>95172233</v>
      </c>
      <c r="E143" s="13" t="s">
        <v>148</v>
      </c>
      <c r="F143" s="10">
        <v>45541</v>
      </c>
      <c r="G143" s="8">
        <v>43.7</v>
      </c>
      <c r="H143" s="3" t="s">
        <v>186</v>
      </c>
      <c r="I143" s="14"/>
      <c r="J143" s="14"/>
      <c r="K143" s="14"/>
      <c r="L143" s="14"/>
      <c r="M143" s="14"/>
      <c r="N143" t="s">
        <v>438</v>
      </c>
      <c r="O143" s="14"/>
      <c r="P143" s="11">
        <v>45461</v>
      </c>
      <c r="Q143" s="14" t="s">
        <v>13</v>
      </c>
      <c r="R143" s="14">
        <f>IFERROR(VLOOKUP(Table1[[#This Row],[NOM]],Tableau8[],3,0),"")</f>
        <v>0</v>
      </c>
      <c r="S143" s="14"/>
    </row>
    <row r="144" spans="3:19" x14ac:dyDescent="0.3">
      <c r="C144" s="12" t="s">
        <v>10</v>
      </c>
      <c r="D144" s="9">
        <v>95259394</v>
      </c>
      <c r="E144" s="13" t="s">
        <v>148</v>
      </c>
      <c r="F144" s="10">
        <v>45541</v>
      </c>
      <c r="G144" s="8">
        <v>42.85</v>
      </c>
      <c r="H144" s="3" t="s">
        <v>304</v>
      </c>
      <c r="I144" s="14"/>
      <c r="J144" s="14"/>
      <c r="K144" s="14"/>
      <c r="L144" s="14"/>
      <c r="M144" s="14"/>
      <c r="N144" t="s">
        <v>438</v>
      </c>
      <c r="O144" s="14"/>
      <c r="P144" s="11">
        <v>45462</v>
      </c>
      <c r="Q144" s="14" t="s">
        <v>13</v>
      </c>
      <c r="R144" s="14" t="str">
        <f>IFERROR(VLOOKUP(Table1[[#This Row],[NOM]],Tableau8[],3,0),"")</f>
        <v/>
      </c>
      <c r="S144" s="14"/>
    </row>
    <row r="145" spans="3:19" x14ac:dyDescent="0.3">
      <c r="C145" s="12" t="s">
        <v>10</v>
      </c>
      <c r="D145" s="9">
        <v>91164650</v>
      </c>
      <c r="E145" s="13" t="s">
        <v>148</v>
      </c>
      <c r="F145" s="10">
        <v>45541</v>
      </c>
      <c r="G145" s="8">
        <v>48.9</v>
      </c>
      <c r="H145" s="3" t="s">
        <v>201</v>
      </c>
      <c r="I145" s="14"/>
      <c r="J145" s="14"/>
      <c r="K145" s="14"/>
      <c r="L145" s="14"/>
      <c r="M145" s="14"/>
      <c r="N145" t="s">
        <v>438</v>
      </c>
      <c r="O145" s="14"/>
      <c r="P145" s="11">
        <v>45434</v>
      </c>
      <c r="Q145" s="14" t="s">
        <v>13</v>
      </c>
      <c r="R145" s="14">
        <f>IFERROR(VLOOKUP(Table1[[#This Row],[NOM]],Tableau8[],3,0),"")</f>
        <v>0</v>
      </c>
      <c r="S145" s="14"/>
    </row>
    <row r="146" spans="3:19" x14ac:dyDescent="0.3">
      <c r="C146" s="12" t="s">
        <v>10</v>
      </c>
      <c r="D146" s="9">
        <v>94732909</v>
      </c>
      <c r="E146" s="13" t="s">
        <v>148</v>
      </c>
      <c r="F146" s="10">
        <v>45541</v>
      </c>
      <c r="G146" s="8">
        <v>25</v>
      </c>
      <c r="H146" s="3" t="s">
        <v>201</v>
      </c>
      <c r="I146" s="14"/>
      <c r="J146" s="14"/>
      <c r="K146" s="14"/>
      <c r="L146" s="14"/>
      <c r="M146" s="14"/>
      <c r="N146" t="s">
        <v>437</v>
      </c>
      <c r="O146" s="14"/>
      <c r="P146" s="11">
        <v>45458</v>
      </c>
      <c r="Q146" s="14" t="s">
        <v>13</v>
      </c>
      <c r="R146" s="14">
        <f>IFERROR(VLOOKUP(Table1[[#This Row],[NOM]],Tableau8[],3,0),"")</f>
        <v>0</v>
      </c>
      <c r="S146" s="14"/>
    </row>
    <row r="147" spans="3:19" x14ac:dyDescent="0.3">
      <c r="C147" s="12" t="s">
        <v>10</v>
      </c>
      <c r="D147" s="9">
        <v>95760860</v>
      </c>
      <c r="E147" s="13" t="s">
        <v>148</v>
      </c>
      <c r="F147" s="10">
        <v>45541</v>
      </c>
      <c r="G147" s="8">
        <v>31.1</v>
      </c>
      <c r="H147" s="3" t="s">
        <v>275</v>
      </c>
      <c r="I147" s="14"/>
      <c r="J147" s="14"/>
      <c r="K147" s="14"/>
      <c r="L147" s="14"/>
      <c r="M147" s="14"/>
      <c r="N147" t="s">
        <v>438</v>
      </c>
      <c r="O147" s="14"/>
      <c r="P147" s="11">
        <v>45466</v>
      </c>
      <c r="Q147" s="14" t="s">
        <v>13</v>
      </c>
      <c r="R147" s="14" t="str">
        <f>IFERROR(VLOOKUP(Table1[[#This Row],[NOM]],Tableau8[],3,0),"")</f>
        <v/>
      </c>
      <c r="S147" s="14"/>
    </row>
    <row r="148" spans="3:19" x14ac:dyDescent="0.3">
      <c r="C148" s="12" t="s">
        <v>10</v>
      </c>
      <c r="D148" s="9">
        <v>92931598</v>
      </c>
      <c r="E148" s="13" t="s">
        <v>148</v>
      </c>
      <c r="F148" s="10">
        <v>45541</v>
      </c>
      <c r="G148" s="8">
        <v>41.45</v>
      </c>
      <c r="H148" s="3" t="s">
        <v>399</v>
      </c>
      <c r="I148" s="14"/>
      <c r="J148" s="14"/>
      <c r="K148" s="14"/>
      <c r="L148" s="14"/>
      <c r="M148" s="14"/>
      <c r="N148" t="s">
        <v>438</v>
      </c>
      <c r="O148" s="14"/>
      <c r="P148" s="11">
        <v>45447</v>
      </c>
      <c r="Q148" s="14" t="s">
        <v>13</v>
      </c>
      <c r="R148" s="14" t="str">
        <f>IFERROR(VLOOKUP(Table1[[#This Row],[NOM]],Tableau8[],3,0),"")</f>
        <v/>
      </c>
      <c r="S148" s="14"/>
    </row>
    <row r="149" spans="3:19" x14ac:dyDescent="0.3">
      <c r="C149" s="12" t="s">
        <v>10</v>
      </c>
      <c r="D149" s="9">
        <v>94784369</v>
      </c>
      <c r="E149" s="13" t="s">
        <v>148</v>
      </c>
      <c r="F149" s="10">
        <v>45541</v>
      </c>
      <c r="G149" s="8">
        <v>65</v>
      </c>
      <c r="H149" s="3" t="s">
        <v>333</v>
      </c>
      <c r="I149" s="14"/>
      <c r="J149" s="14"/>
      <c r="K149" s="14"/>
      <c r="L149" s="14"/>
      <c r="M149" s="14"/>
      <c r="N149" t="s">
        <v>438</v>
      </c>
      <c r="O149" s="14"/>
      <c r="P149" s="11">
        <v>45459</v>
      </c>
      <c r="Q149" s="14" t="s">
        <v>13</v>
      </c>
      <c r="R149" s="14" t="str">
        <f>IFERROR(VLOOKUP(Table1[[#This Row],[NOM]],Tableau8[],3,0),"")</f>
        <v/>
      </c>
      <c r="S149" s="14"/>
    </row>
    <row r="150" spans="3:19" x14ac:dyDescent="0.3">
      <c r="C150" s="12" t="s">
        <v>10</v>
      </c>
      <c r="D150" s="9">
        <v>95429345</v>
      </c>
      <c r="E150" s="13" t="s">
        <v>148</v>
      </c>
      <c r="F150" s="10">
        <v>45541</v>
      </c>
      <c r="G150" s="8">
        <v>24.2</v>
      </c>
      <c r="H150" s="3" t="s">
        <v>291</v>
      </c>
      <c r="I150" s="14"/>
      <c r="J150" s="14"/>
      <c r="K150" s="14"/>
      <c r="L150" s="14"/>
      <c r="M150" s="14"/>
      <c r="N150" t="s">
        <v>438</v>
      </c>
      <c r="O150" s="14"/>
      <c r="P150" s="11">
        <v>45463</v>
      </c>
      <c r="Q150" s="14" t="s">
        <v>13</v>
      </c>
      <c r="R150" s="14" t="str">
        <f>IFERROR(VLOOKUP(Table1[[#This Row],[NOM]],Tableau8[],3,0),"")</f>
        <v/>
      </c>
      <c r="S150" s="14"/>
    </row>
    <row r="151" spans="3:19" x14ac:dyDescent="0.3">
      <c r="C151" s="12" t="s">
        <v>10</v>
      </c>
      <c r="D151" s="9">
        <v>94021215</v>
      </c>
      <c r="E151" s="13" t="s">
        <v>148</v>
      </c>
      <c r="F151" s="10">
        <v>45541</v>
      </c>
      <c r="G151" s="8">
        <v>25</v>
      </c>
      <c r="H151" s="3" t="s">
        <v>215</v>
      </c>
      <c r="I151" s="14"/>
      <c r="J151" s="14"/>
      <c r="K151" s="14"/>
      <c r="L151" s="14"/>
      <c r="M151" s="14"/>
      <c r="N151" t="s">
        <v>437</v>
      </c>
      <c r="O151" s="14"/>
      <c r="P151" s="11">
        <v>45454</v>
      </c>
      <c r="Q151" s="14" t="s">
        <v>13</v>
      </c>
      <c r="R151" s="14">
        <f>IFERROR(VLOOKUP(Table1[[#This Row],[NOM]],Tableau8[],3,0),"")</f>
        <v>0</v>
      </c>
      <c r="S151" s="14"/>
    </row>
    <row r="152" spans="3:19" x14ac:dyDescent="0.3">
      <c r="C152" s="12" t="s">
        <v>10</v>
      </c>
      <c r="D152" s="9">
        <v>94177762</v>
      </c>
      <c r="E152" s="13" t="s">
        <v>148</v>
      </c>
      <c r="F152" s="10">
        <v>45541</v>
      </c>
      <c r="G152" s="8">
        <v>126.35</v>
      </c>
      <c r="H152" s="3" t="s">
        <v>215</v>
      </c>
      <c r="I152" s="14"/>
      <c r="J152" s="14"/>
      <c r="K152" s="14"/>
      <c r="L152" s="14"/>
      <c r="M152" s="14"/>
      <c r="N152" t="s">
        <v>438</v>
      </c>
      <c r="O152" s="14"/>
      <c r="P152" s="11">
        <v>45455</v>
      </c>
      <c r="Q152" s="14" t="s">
        <v>13</v>
      </c>
      <c r="R152" s="14">
        <f>IFERROR(VLOOKUP(Table1[[#This Row],[NOM]],Tableau8[],3,0),"")</f>
        <v>0</v>
      </c>
      <c r="S152" s="14"/>
    </row>
    <row r="153" spans="3:19" x14ac:dyDescent="0.3">
      <c r="C153" s="12" t="s">
        <v>10</v>
      </c>
      <c r="D153" s="9">
        <v>92137827</v>
      </c>
      <c r="E153" s="13" t="s">
        <v>148</v>
      </c>
      <c r="F153" s="10">
        <v>45541</v>
      </c>
      <c r="G153" s="8">
        <v>25.05</v>
      </c>
      <c r="H153" s="3" t="s">
        <v>402</v>
      </c>
      <c r="I153" s="14"/>
      <c r="J153" s="14"/>
      <c r="K153" s="14"/>
      <c r="L153" s="14"/>
      <c r="M153" s="14"/>
      <c r="N153" t="s">
        <v>438</v>
      </c>
      <c r="O153" s="14"/>
      <c r="P153" s="11">
        <v>45441</v>
      </c>
      <c r="Q153" s="14" t="s">
        <v>13</v>
      </c>
      <c r="R153" s="14" t="str">
        <f>IFERROR(VLOOKUP(Table1[[#This Row],[NOM]],Tableau8[],3,0),"")</f>
        <v/>
      </c>
      <c r="S153" s="14"/>
    </row>
    <row r="154" spans="3:19" x14ac:dyDescent="0.3">
      <c r="C154" s="12" t="s">
        <v>10</v>
      </c>
      <c r="D154" s="9">
        <v>92716590</v>
      </c>
      <c r="E154" s="13" t="s">
        <v>148</v>
      </c>
      <c r="F154" s="10">
        <v>45541</v>
      </c>
      <c r="G154" s="8">
        <v>63</v>
      </c>
      <c r="H154" s="3" t="s">
        <v>402</v>
      </c>
      <c r="I154" s="14"/>
      <c r="J154" s="14"/>
      <c r="K154" s="14"/>
      <c r="L154" s="14"/>
      <c r="M154" s="14"/>
      <c r="N154" t="s">
        <v>438</v>
      </c>
      <c r="O154" s="14"/>
      <c r="P154" s="11">
        <v>45445</v>
      </c>
      <c r="Q154" s="14" t="s">
        <v>13</v>
      </c>
      <c r="R154" s="14" t="str">
        <f>IFERROR(VLOOKUP(Table1[[#This Row],[NOM]],Tableau8[],3,0),"")</f>
        <v/>
      </c>
      <c r="S154" s="14"/>
    </row>
    <row r="155" spans="3:19" x14ac:dyDescent="0.3">
      <c r="C155" s="12" t="s">
        <v>10</v>
      </c>
      <c r="D155" s="9">
        <v>93844841</v>
      </c>
      <c r="E155" s="13" t="s">
        <v>148</v>
      </c>
      <c r="F155" s="10">
        <v>45541</v>
      </c>
      <c r="G155" s="8">
        <v>68.349999999999994</v>
      </c>
      <c r="H155" s="3" t="s">
        <v>376</v>
      </c>
      <c r="I155" s="14"/>
      <c r="J155" s="14"/>
      <c r="K155" s="14"/>
      <c r="L155" s="14"/>
      <c r="M155" s="14"/>
      <c r="N155" t="s">
        <v>438</v>
      </c>
      <c r="O155" s="14"/>
      <c r="P155" s="11">
        <v>45453</v>
      </c>
      <c r="Q155" s="14" t="s">
        <v>13</v>
      </c>
      <c r="R155" s="14" t="str">
        <f>IFERROR(VLOOKUP(Table1[[#This Row],[NOM]],Tableau8[],3,0),"")</f>
        <v/>
      </c>
      <c r="S155" s="14"/>
    </row>
    <row r="156" spans="3:19" x14ac:dyDescent="0.3">
      <c r="C156" s="12" t="s">
        <v>10</v>
      </c>
      <c r="D156" s="9">
        <v>94669482</v>
      </c>
      <c r="E156" s="13" t="s">
        <v>148</v>
      </c>
      <c r="F156" s="10">
        <v>45541</v>
      </c>
      <c r="G156" s="8">
        <v>16.899999999999999</v>
      </c>
      <c r="H156" s="3" t="s">
        <v>197</v>
      </c>
      <c r="I156" s="14"/>
      <c r="J156" s="14"/>
      <c r="K156" s="14"/>
      <c r="L156" s="14"/>
      <c r="M156" s="14"/>
      <c r="N156" t="s">
        <v>438</v>
      </c>
      <c r="O156" s="14"/>
      <c r="P156" s="11">
        <v>45458</v>
      </c>
      <c r="Q156" s="14" t="s">
        <v>13</v>
      </c>
      <c r="R156" s="14">
        <f>IFERROR(VLOOKUP(Table1[[#This Row],[NOM]],Tableau8[],3,0),"")</f>
        <v>0</v>
      </c>
      <c r="S156" s="14"/>
    </row>
    <row r="157" spans="3:19" x14ac:dyDescent="0.3">
      <c r="C157" s="12" t="s">
        <v>10</v>
      </c>
      <c r="D157" s="9">
        <v>94849654</v>
      </c>
      <c r="E157" s="13" t="s">
        <v>148</v>
      </c>
      <c r="F157" s="10">
        <v>45541</v>
      </c>
      <c r="G157" s="8">
        <v>25</v>
      </c>
      <c r="H157" s="3" t="s">
        <v>197</v>
      </c>
      <c r="I157" s="14"/>
      <c r="J157" s="14"/>
      <c r="K157" s="14"/>
      <c r="L157" s="14"/>
      <c r="M157" s="14"/>
      <c r="N157" t="s">
        <v>437</v>
      </c>
      <c r="O157" s="14"/>
      <c r="P157" s="11">
        <v>45459</v>
      </c>
      <c r="Q157" s="14" t="s">
        <v>13</v>
      </c>
      <c r="R157" s="14">
        <f>IFERROR(VLOOKUP(Table1[[#This Row],[NOM]],Tableau8[],3,0),"")</f>
        <v>0</v>
      </c>
      <c r="S157" s="14"/>
    </row>
    <row r="158" spans="3:19" x14ac:dyDescent="0.3">
      <c r="C158" s="12" t="s">
        <v>10</v>
      </c>
      <c r="D158" s="9">
        <v>95171070</v>
      </c>
      <c r="E158" s="13" t="s">
        <v>148</v>
      </c>
      <c r="F158" s="10">
        <v>45541</v>
      </c>
      <c r="G158" s="8">
        <v>48.4</v>
      </c>
      <c r="H158" s="3" t="s">
        <v>175</v>
      </c>
      <c r="I158" s="14"/>
      <c r="J158" s="14"/>
      <c r="K158" s="14"/>
      <c r="L158" s="14"/>
      <c r="M158" s="14"/>
      <c r="N158" t="s">
        <v>438</v>
      </c>
      <c r="O158" s="14"/>
      <c r="P158" s="11">
        <v>45461</v>
      </c>
      <c r="Q158" s="14" t="s">
        <v>13</v>
      </c>
      <c r="R158" s="14">
        <f>IFERROR(VLOOKUP(Table1[[#This Row],[NOM]],Tableau8[],3,0),"")</f>
        <v>0</v>
      </c>
      <c r="S158" s="14"/>
    </row>
    <row r="159" spans="3:19" x14ac:dyDescent="0.3">
      <c r="C159" s="12" t="s">
        <v>10</v>
      </c>
      <c r="D159" s="9">
        <v>95582642</v>
      </c>
      <c r="E159" s="13" t="s">
        <v>148</v>
      </c>
      <c r="F159" s="10">
        <v>45541</v>
      </c>
      <c r="G159" s="8">
        <v>25</v>
      </c>
      <c r="H159" s="3" t="s">
        <v>175</v>
      </c>
      <c r="I159" s="14"/>
      <c r="J159" s="14"/>
      <c r="K159" s="14"/>
      <c r="L159" s="14"/>
      <c r="M159" s="14"/>
      <c r="N159" t="s">
        <v>437</v>
      </c>
      <c r="O159" s="14"/>
      <c r="P159" s="11">
        <v>45464</v>
      </c>
      <c r="Q159" s="14" t="s">
        <v>13</v>
      </c>
      <c r="R159" s="14">
        <f>IFERROR(VLOOKUP(Table1[[#This Row],[NOM]],Tableau8[],3,0),"")</f>
        <v>0</v>
      </c>
      <c r="S159" s="14"/>
    </row>
    <row r="160" spans="3:19" x14ac:dyDescent="0.3">
      <c r="C160" s="12" t="s">
        <v>10</v>
      </c>
      <c r="D160" s="9">
        <v>91356293</v>
      </c>
      <c r="E160" s="13" t="s">
        <v>148</v>
      </c>
      <c r="F160" s="10">
        <v>45541</v>
      </c>
      <c r="G160" s="8">
        <v>38.950000000000003</v>
      </c>
      <c r="H160" s="3" t="s">
        <v>219</v>
      </c>
      <c r="I160" s="14"/>
      <c r="J160" s="14"/>
      <c r="K160" s="14"/>
      <c r="L160" s="14"/>
      <c r="M160" s="14"/>
      <c r="N160" t="s">
        <v>438</v>
      </c>
      <c r="O160" s="14"/>
      <c r="P160" s="11">
        <v>45435</v>
      </c>
      <c r="Q160" s="14" t="s">
        <v>13</v>
      </c>
      <c r="R160" s="14">
        <f>IFERROR(VLOOKUP(Table1[[#This Row],[NOM]],Tableau8[],3,0),"")</f>
        <v>0</v>
      </c>
      <c r="S160" s="14"/>
    </row>
    <row r="161" spans="3:19" x14ac:dyDescent="0.3">
      <c r="C161" s="12" t="s">
        <v>10</v>
      </c>
      <c r="D161" s="9">
        <v>94006015</v>
      </c>
      <c r="E161" s="13" t="s">
        <v>148</v>
      </c>
      <c r="F161" s="10">
        <v>45541</v>
      </c>
      <c r="G161" s="8">
        <v>25</v>
      </c>
      <c r="H161" s="3" t="s">
        <v>219</v>
      </c>
      <c r="I161" s="14"/>
      <c r="J161" s="14"/>
      <c r="K161" s="14"/>
      <c r="L161" s="14"/>
      <c r="M161" s="14"/>
      <c r="N161" t="s">
        <v>437</v>
      </c>
      <c r="O161" s="14"/>
      <c r="P161" s="11">
        <v>45453</v>
      </c>
      <c r="Q161" s="14" t="s">
        <v>13</v>
      </c>
      <c r="R161" s="14">
        <f>IFERROR(VLOOKUP(Table1[[#This Row],[NOM]],Tableau8[],3,0),"")</f>
        <v>0</v>
      </c>
      <c r="S161" s="14"/>
    </row>
    <row r="162" spans="3:19" x14ac:dyDescent="0.3">
      <c r="C162" s="12" t="s">
        <v>10</v>
      </c>
      <c r="D162" s="9">
        <v>94737701</v>
      </c>
      <c r="E162" s="13" t="s">
        <v>148</v>
      </c>
      <c r="F162" s="10">
        <v>45541</v>
      </c>
      <c r="G162" s="8">
        <v>23.95</v>
      </c>
      <c r="H162" s="3" t="s">
        <v>338</v>
      </c>
      <c r="I162" s="14"/>
      <c r="J162" s="14"/>
      <c r="K162" s="14"/>
      <c r="L162" s="14"/>
      <c r="M162" s="14"/>
      <c r="N162" t="s">
        <v>438</v>
      </c>
      <c r="O162" s="14"/>
      <c r="P162" s="11">
        <v>45458</v>
      </c>
      <c r="Q162" s="14" t="s">
        <v>13</v>
      </c>
      <c r="R162" s="14" t="str">
        <f>IFERROR(VLOOKUP(Table1[[#This Row],[NOM]],Tableau8[],3,0),"")</f>
        <v/>
      </c>
      <c r="S162" s="14"/>
    </row>
    <row r="163" spans="3:19" x14ac:dyDescent="0.3">
      <c r="C163" s="12" t="s">
        <v>10</v>
      </c>
      <c r="D163" s="9">
        <v>94035975</v>
      </c>
      <c r="E163" s="13" t="s">
        <v>148</v>
      </c>
      <c r="F163" s="10">
        <v>45541</v>
      </c>
      <c r="G163" s="8">
        <v>22.1</v>
      </c>
      <c r="H163" s="3" t="s">
        <v>359</v>
      </c>
      <c r="I163" s="14"/>
      <c r="J163" s="14"/>
      <c r="K163" s="14"/>
      <c r="L163" s="14"/>
      <c r="M163" s="14"/>
      <c r="N163" t="s">
        <v>438</v>
      </c>
      <c r="O163" s="14"/>
      <c r="P163" s="11">
        <v>45454</v>
      </c>
      <c r="Q163" s="14" t="s">
        <v>13</v>
      </c>
      <c r="R163" s="14" t="str">
        <f>IFERROR(VLOOKUP(Table1[[#This Row],[NOM]],Tableau8[],3,0),"")</f>
        <v/>
      </c>
      <c r="S163" s="14"/>
    </row>
    <row r="164" spans="3:19" x14ac:dyDescent="0.3">
      <c r="C164" s="12" t="s">
        <v>10</v>
      </c>
      <c r="D164" s="9">
        <v>93799620</v>
      </c>
      <c r="E164" s="13" t="s">
        <v>148</v>
      </c>
      <c r="F164" s="10">
        <v>45541</v>
      </c>
      <c r="G164" s="8">
        <v>15.45</v>
      </c>
      <c r="H164" s="3" t="s">
        <v>379</v>
      </c>
      <c r="I164" s="14"/>
      <c r="J164" s="14"/>
      <c r="K164" s="14"/>
      <c r="L164" s="14"/>
      <c r="M164" s="14"/>
      <c r="N164" t="s">
        <v>438</v>
      </c>
      <c r="O164" s="14"/>
      <c r="P164" s="11">
        <v>45452</v>
      </c>
      <c r="Q164" s="14" t="s">
        <v>13</v>
      </c>
      <c r="R164" s="14" t="str">
        <f>IFERROR(VLOOKUP(Table1[[#This Row],[NOM]],Tableau8[],3,0),"")</f>
        <v/>
      </c>
      <c r="S164" s="14"/>
    </row>
    <row r="165" spans="3:19" x14ac:dyDescent="0.3">
      <c r="C165" s="12" t="s">
        <v>10</v>
      </c>
      <c r="D165" s="9">
        <v>94790222</v>
      </c>
      <c r="E165" s="13" t="s">
        <v>148</v>
      </c>
      <c r="F165" s="10">
        <v>45541</v>
      </c>
      <c r="G165" s="8">
        <v>58.85</v>
      </c>
      <c r="H165" s="3" t="s">
        <v>332</v>
      </c>
      <c r="I165" s="14"/>
      <c r="J165" s="14"/>
      <c r="K165" s="14"/>
      <c r="L165" s="14"/>
      <c r="M165" s="14"/>
      <c r="N165" t="s">
        <v>438</v>
      </c>
      <c r="O165" s="14"/>
      <c r="P165" s="11">
        <v>45459</v>
      </c>
      <c r="Q165" s="14" t="s">
        <v>13</v>
      </c>
      <c r="R165" s="14" t="str">
        <f>IFERROR(VLOOKUP(Table1[[#This Row],[NOM]],Tableau8[],3,0),"")</f>
        <v/>
      </c>
      <c r="S165" s="14"/>
    </row>
    <row r="166" spans="3:19" x14ac:dyDescent="0.3">
      <c r="C166" s="12" t="s">
        <v>10</v>
      </c>
      <c r="D166" s="9">
        <v>93724625</v>
      </c>
      <c r="E166" s="13" t="s">
        <v>148</v>
      </c>
      <c r="F166" s="10">
        <v>45541</v>
      </c>
      <c r="G166" s="8">
        <v>37.049999999999997</v>
      </c>
      <c r="H166" s="3" t="s">
        <v>384</v>
      </c>
      <c r="I166" s="14"/>
      <c r="J166" s="14"/>
      <c r="K166" s="14"/>
      <c r="L166" s="14"/>
      <c r="M166" s="14"/>
      <c r="N166" t="s">
        <v>438</v>
      </c>
      <c r="O166" s="14"/>
      <c r="P166" s="11">
        <v>45452</v>
      </c>
      <c r="Q166" s="14" t="s">
        <v>13</v>
      </c>
      <c r="R166" s="14" t="str">
        <f>IFERROR(VLOOKUP(Table1[[#This Row],[NOM]],Tableau8[],3,0),"")</f>
        <v/>
      </c>
      <c r="S166" s="14"/>
    </row>
    <row r="167" spans="3:19" x14ac:dyDescent="0.3">
      <c r="C167" s="12" t="s">
        <v>10</v>
      </c>
      <c r="D167" s="9">
        <v>92480401</v>
      </c>
      <c r="E167" s="13" t="s">
        <v>148</v>
      </c>
      <c r="F167" s="10">
        <v>45541</v>
      </c>
      <c r="G167" s="8">
        <v>87.65</v>
      </c>
      <c r="H167" s="3" t="s">
        <v>204</v>
      </c>
      <c r="I167" s="14"/>
      <c r="J167" s="14"/>
      <c r="K167" s="14"/>
      <c r="L167" s="14"/>
      <c r="M167" s="14"/>
      <c r="N167" t="s">
        <v>438</v>
      </c>
      <c r="O167" s="14"/>
      <c r="P167" s="11">
        <v>45444</v>
      </c>
      <c r="Q167" s="14" t="s">
        <v>13</v>
      </c>
      <c r="R167" s="14">
        <f>IFERROR(VLOOKUP(Table1[[#This Row],[NOM]],Tableau8[],3,0),"")</f>
        <v>0</v>
      </c>
      <c r="S167" s="14"/>
    </row>
    <row r="168" spans="3:19" x14ac:dyDescent="0.3">
      <c r="C168" s="12" t="s">
        <v>10</v>
      </c>
      <c r="D168" s="9">
        <v>94648523</v>
      </c>
      <c r="E168" s="13" t="s">
        <v>148</v>
      </c>
      <c r="F168" s="10">
        <v>45541</v>
      </c>
      <c r="G168" s="8">
        <v>25</v>
      </c>
      <c r="H168" s="3" t="s">
        <v>204</v>
      </c>
      <c r="I168" s="14"/>
      <c r="J168" s="14"/>
      <c r="K168" s="14"/>
      <c r="L168" s="14"/>
      <c r="M168" s="14"/>
      <c r="N168" t="s">
        <v>437</v>
      </c>
      <c r="O168" s="14"/>
      <c r="P168" s="11">
        <v>45458</v>
      </c>
      <c r="Q168" s="14" t="s">
        <v>13</v>
      </c>
      <c r="R168" s="14">
        <f>IFERROR(VLOOKUP(Table1[[#This Row],[NOM]],Tableau8[],3,0),"")</f>
        <v>0</v>
      </c>
      <c r="S168" s="14"/>
    </row>
    <row r="169" spans="3:19" x14ac:dyDescent="0.3">
      <c r="C169" s="12" t="s">
        <v>10</v>
      </c>
      <c r="D169" s="9">
        <v>94837788</v>
      </c>
      <c r="E169" s="13" t="s">
        <v>148</v>
      </c>
      <c r="F169" s="10">
        <v>45541</v>
      </c>
      <c r="G169" s="8">
        <v>9</v>
      </c>
      <c r="H169" s="3" t="s">
        <v>199</v>
      </c>
      <c r="I169" s="14"/>
      <c r="J169" s="14"/>
      <c r="K169" s="14"/>
      <c r="L169" s="14"/>
      <c r="M169" s="14"/>
      <c r="N169" t="s">
        <v>437</v>
      </c>
      <c r="O169" s="14"/>
      <c r="P169" s="11">
        <v>45459</v>
      </c>
      <c r="Q169" s="14" t="s">
        <v>13</v>
      </c>
      <c r="R169" s="14">
        <f>IFERROR(VLOOKUP(Table1[[#This Row],[NOM]],Tableau8[],3,0),"")</f>
        <v>0</v>
      </c>
      <c r="S169" s="14"/>
    </row>
    <row r="170" spans="3:19" x14ac:dyDescent="0.3">
      <c r="C170" s="12" t="s">
        <v>10</v>
      </c>
      <c r="D170" s="9">
        <v>94444891</v>
      </c>
      <c r="E170" s="13" t="s">
        <v>148</v>
      </c>
      <c r="F170" s="10">
        <v>45541</v>
      </c>
      <c r="G170" s="8">
        <v>9</v>
      </c>
      <c r="H170" s="3" t="s">
        <v>208</v>
      </c>
      <c r="I170" s="14"/>
      <c r="J170" s="14"/>
      <c r="K170" s="14"/>
      <c r="L170" s="14"/>
      <c r="M170" s="14"/>
      <c r="N170" t="s">
        <v>437</v>
      </c>
      <c r="O170" s="14"/>
      <c r="P170" s="11">
        <v>45456</v>
      </c>
      <c r="Q170" s="14" t="s">
        <v>13</v>
      </c>
      <c r="R170" s="14">
        <f>IFERROR(VLOOKUP(Table1[[#This Row],[NOM]],Tableau8[],3,0),"")</f>
        <v>0</v>
      </c>
      <c r="S170" s="14"/>
    </row>
    <row r="171" spans="3:19" x14ac:dyDescent="0.3">
      <c r="C171" s="12" t="s">
        <v>10</v>
      </c>
      <c r="D171" s="9">
        <v>96372260</v>
      </c>
      <c r="E171" s="13" t="s">
        <v>148</v>
      </c>
      <c r="F171" s="10">
        <v>45541</v>
      </c>
      <c r="G171" s="8">
        <v>63.4</v>
      </c>
      <c r="H171" s="3" t="s">
        <v>246</v>
      </c>
      <c r="I171" s="14"/>
      <c r="J171" s="14"/>
      <c r="K171" s="14"/>
      <c r="L171" s="14"/>
      <c r="M171" s="14"/>
      <c r="N171" t="s">
        <v>438</v>
      </c>
      <c r="O171" s="14"/>
      <c r="P171" s="11">
        <v>45471</v>
      </c>
      <c r="Q171" s="14" t="s">
        <v>13</v>
      </c>
      <c r="R171" s="14" t="str">
        <f>IFERROR(VLOOKUP(Table1[[#This Row],[NOM]],Tableau8[],3,0),"")</f>
        <v/>
      </c>
      <c r="S171" s="14"/>
    </row>
    <row r="172" spans="3:19" x14ac:dyDescent="0.3">
      <c r="C172" s="12" t="s">
        <v>10</v>
      </c>
      <c r="D172" s="9">
        <v>95581838</v>
      </c>
      <c r="E172" s="13" t="s">
        <v>148</v>
      </c>
      <c r="F172" s="10">
        <v>45541</v>
      </c>
      <c r="G172" s="8">
        <v>25</v>
      </c>
      <c r="H172" s="3" t="s">
        <v>176</v>
      </c>
      <c r="I172" s="14"/>
      <c r="J172" s="14"/>
      <c r="K172" s="14"/>
      <c r="L172" s="14"/>
      <c r="M172" s="14"/>
      <c r="N172" t="s">
        <v>437</v>
      </c>
      <c r="O172" s="14"/>
      <c r="P172" s="11">
        <v>45464</v>
      </c>
      <c r="Q172" s="14" t="s">
        <v>13</v>
      </c>
      <c r="R172" s="14">
        <f>IFERROR(VLOOKUP(Table1[[#This Row],[NOM]],Tableau8[],3,0),"")</f>
        <v>0</v>
      </c>
      <c r="S172" s="14"/>
    </row>
    <row r="173" spans="3:19" x14ac:dyDescent="0.3">
      <c r="C173" s="12" t="s">
        <v>10</v>
      </c>
      <c r="D173" s="9">
        <v>95117017</v>
      </c>
      <c r="E173" s="13" t="s">
        <v>148</v>
      </c>
      <c r="F173" s="10">
        <v>45541</v>
      </c>
      <c r="G173" s="8">
        <v>29.45</v>
      </c>
      <c r="H173" s="3" t="s">
        <v>311</v>
      </c>
      <c r="I173" s="14"/>
      <c r="J173" s="14"/>
      <c r="K173" s="14"/>
      <c r="L173" s="14"/>
      <c r="M173" s="14"/>
      <c r="N173" t="s">
        <v>438</v>
      </c>
      <c r="O173" s="14"/>
      <c r="P173" s="11">
        <v>45461</v>
      </c>
      <c r="Q173" s="14" t="s">
        <v>13</v>
      </c>
      <c r="R173" s="14" t="str">
        <f>IFERROR(VLOOKUP(Table1[[#This Row],[NOM]],Tableau8[],3,0),"")</f>
        <v/>
      </c>
      <c r="S173" s="14"/>
    </row>
    <row r="174" spans="3:19" x14ac:dyDescent="0.3">
      <c r="C174" s="12" t="s">
        <v>10</v>
      </c>
      <c r="D174" s="9">
        <v>95316809</v>
      </c>
      <c r="E174" s="13" t="s">
        <v>148</v>
      </c>
      <c r="F174" s="10">
        <v>45541</v>
      </c>
      <c r="G174" s="8">
        <v>29.65</v>
      </c>
      <c r="H174" s="3" t="s">
        <v>299</v>
      </c>
      <c r="I174" s="14"/>
      <c r="J174" s="14"/>
      <c r="K174" s="14"/>
      <c r="L174" s="14"/>
      <c r="M174" s="14"/>
      <c r="N174" t="s">
        <v>438</v>
      </c>
      <c r="O174" s="14"/>
      <c r="P174" s="11">
        <v>45462</v>
      </c>
      <c r="Q174" s="14" t="s">
        <v>13</v>
      </c>
      <c r="R174" s="14" t="str">
        <f>IFERROR(VLOOKUP(Table1[[#This Row],[NOM]],Tableau8[],3,0),"")</f>
        <v/>
      </c>
      <c r="S174" s="14"/>
    </row>
    <row r="175" spans="3:19" x14ac:dyDescent="0.3">
      <c r="C175" s="12" t="s">
        <v>10</v>
      </c>
      <c r="D175" s="9">
        <v>94152762</v>
      </c>
      <c r="E175" s="13" t="s">
        <v>148</v>
      </c>
      <c r="F175" s="10">
        <v>45541</v>
      </c>
      <c r="G175" s="8">
        <v>53.6</v>
      </c>
      <c r="H175" s="3" t="s">
        <v>216</v>
      </c>
      <c r="I175" s="14"/>
      <c r="J175" s="14"/>
      <c r="K175" s="14"/>
      <c r="L175" s="14"/>
      <c r="M175" s="14"/>
      <c r="N175" t="s">
        <v>438</v>
      </c>
      <c r="O175" s="14"/>
      <c r="P175" s="11">
        <v>45454</v>
      </c>
      <c r="Q175" s="14" t="s">
        <v>13</v>
      </c>
      <c r="R175" s="14">
        <f>IFERROR(VLOOKUP(Table1[[#This Row],[NOM]],Tableau8[],3,0),"")</f>
        <v>0</v>
      </c>
      <c r="S175" s="14"/>
    </row>
    <row r="176" spans="3:19" x14ac:dyDescent="0.3">
      <c r="C176" s="12" t="s">
        <v>10</v>
      </c>
      <c r="D176" s="9">
        <v>94151055</v>
      </c>
      <c r="E176" s="13" t="s">
        <v>148</v>
      </c>
      <c r="F176" s="10">
        <v>45541</v>
      </c>
      <c r="G176" s="8">
        <v>25</v>
      </c>
      <c r="H176" s="3" t="s">
        <v>216</v>
      </c>
      <c r="I176" s="14"/>
      <c r="J176" s="14"/>
      <c r="K176" s="14"/>
      <c r="L176" s="14"/>
      <c r="M176" s="14"/>
      <c r="N176" t="s">
        <v>437</v>
      </c>
      <c r="O176" s="14"/>
      <c r="P176" s="11">
        <v>45454</v>
      </c>
      <c r="Q176" s="14" t="s">
        <v>13</v>
      </c>
      <c r="R176" s="14">
        <f>IFERROR(VLOOKUP(Table1[[#This Row],[NOM]],Tableau8[],3,0),"")</f>
        <v>0</v>
      </c>
      <c r="S176" s="14"/>
    </row>
    <row r="177" spans="3:19" x14ac:dyDescent="0.3">
      <c r="C177" s="12" t="s">
        <v>10</v>
      </c>
      <c r="D177" s="9">
        <v>95222268</v>
      </c>
      <c r="E177" s="13" t="s">
        <v>148</v>
      </c>
      <c r="F177" s="10">
        <v>45541</v>
      </c>
      <c r="G177" s="8">
        <v>25</v>
      </c>
      <c r="H177" s="3" t="s">
        <v>68</v>
      </c>
      <c r="I177" s="14"/>
      <c r="J177" s="14"/>
      <c r="K177" s="14"/>
      <c r="L177" s="14"/>
      <c r="M177" s="14"/>
      <c r="N177" t="s">
        <v>437</v>
      </c>
      <c r="O177" s="14"/>
      <c r="P177" s="11">
        <v>45462</v>
      </c>
      <c r="Q177" s="14" t="s">
        <v>13</v>
      </c>
      <c r="R177" s="14">
        <f>IFERROR(VLOOKUP(Table1[[#This Row],[NOM]],Tableau8[],3,0),"")</f>
        <v>0</v>
      </c>
      <c r="S177" s="14"/>
    </row>
    <row r="178" spans="3:19" x14ac:dyDescent="0.3">
      <c r="C178" s="12" t="s">
        <v>10</v>
      </c>
      <c r="D178" s="9">
        <v>95297529</v>
      </c>
      <c r="E178" s="13" t="s">
        <v>148</v>
      </c>
      <c r="F178" s="10">
        <v>45541</v>
      </c>
      <c r="G178" s="8">
        <v>28.2</v>
      </c>
      <c r="H178" s="3" t="s">
        <v>302</v>
      </c>
      <c r="I178" s="14"/>
      <c r="J178" s="14"/>
      <c r="K178" s="14"/>
      <c r="L178" s="14"/>
      <c r="M178" s="14"/>
      <c r="N178" t="s">
        <v>438</v>
      </c>
      <c r="O178" s="14"/>
      <c r="P178" s="11">
        <v>45462</v>
      </c>
      <c r="Q178" s="14" t="s">
        <v>13</v>
      </c>
      <c r="R178" s="14" t="str">
        <f>IFERROR(VLOOKUP(Table1[[#This Row],[NOM]],Tableau8[],3,0),"")</f>
        <v/>
      </c>
      <c r="S178" s="14"/>
    </row>
    <row r="179" spans="3:19" x14ac:dyDescent="0.3">
      <c r="C179" s="12" t="s">
        <v>10</v>
      </c>
      <c r="D179" s="9">
        <v>96268643</v>
      </c>
      <c r="E179" s="13" t="s">
        <v>148</v>
      </c>
      <c r="F179" s="10">
        <v>45541</v>
      </c>
      <c r="G179" s="8">
        <v>9</v>
      </c>
      <c r="H179" s="3" t="s">
        <v>15</v>
      </c>
      <c r="I179" s="14"/>
      <c r="J179" s="14"/>
      <c r="K179" s="14"/>
      <c r="L179" s="14"/>
      <c r="M179" s="14"/>
      <c r="N179" t="s">
        <v>437</v>
      </c>
      <c r="O179" s="14"/>
      <c r="P179" s="11">
        <v>45470</v>
      </c>
      <c r="Q179" s="14" t="s">
        <v>13</v>
      </c>
      <c r="R179" s="14">
        <f>IFERROR(VLOOKUP(Table1[[#This Row],[NOM]],Tableau8[],3,0),"")</f>
        <v>0</v>
      </c>
      <c r="S179" s="14"/>
    </row>
    <row r="180" spans="3:19" x14ac:dyDescent="0.3">
      <c r="C180" s="12" t="s">
        <v>10</v>
      </c>
      <c r="D180" s="9">
        <v>96668760</v>
      </c>
      <c r="E180" s="13" t="s">
        <v>148</v>
      </c>
      <c r="F180" s="10">
        <v>45541</v>
      </c>
      <c r="G180" s="8">
        <v>24</v>
      </c>
      <c r="H180" s="3" t="s">
        <v>15</v>
      </c>
      <c r="I180" s="14"/>
      <c r="J180" s="14"/>
      <c r="K180" s="14"/>
      <c r="L180" s="14"/>
      <c r="M180" s="14"/>
      <c r="N180" t="s">
        <v>438</v>
      </c>
      <c r="O180" s="14"/>
      <c r="P180" s="11">
        <v>45475</v>
      </c>
      <c r="Q180" s="14" t="s">
        <v>13</v>
      </c>
      <c r="R180" s="14">
        <f>IFERROR(VLOOKUP(Table1[[#This Row],[NOM]],Tableau8[],3,0),"")</f>
        <v>0</v>
      </c>
      <c r="S180" s="14"/>
    </row>
    <row r="181" spans="3:19" x14ac:dyDescent="0.3">
      <c r="C181" s="12" t="s">
        <v>10</v>
      </c>
      <c r="D181" s="9">
        <v>93511566</v>
      </c>
      <c r="E181" s="13" t="s">
        <v>148</v>
      </c>
      <c r="F181" s="10">
        <v>45541</v>
      </c>
      <c r="G181" s="8">
        <v>29.15</v>
      </c>
      <c r="H181" s="3" t="s">
        <v>392</v>
      </c>
      <c r="I181" s="14"/>
      <c r="J181" s="14"/>
      <c r="K181" s="14"/>
      <c r="L181" s="14"/>
      <c r="M181" s="14"/>
      <c r="N181" t="s">
        <v>438</v>
      </c>
      <c r="O181" s="14"/>
      <c r="P181" s="11">
        <v>45450</v>
      </c>
      <c r="Q181" s="14" t="s">
        <v>13</v>
      </c>
      <c r="R181" s="14" t="str">
        <f>IFERROR(VLOOKUP(Table1[[#This Row],[NOM]],Tableau8[],3,0),"")</f>
        <v/>
      </c>
      <c r="S181" s="14"/>
    </row>
    <row r="182" spans="3:19" x14ac:dyDescent="0.3">
      <c r="C182" s="12" t="s">
        <v>10</v>
      </c>
      <c r="D182" s="9">
        <v>92388565</v>
      </c>
      <c r="E182" s="13" t="s">
        <v>148</v>
      </c>
      <c r="F182" s="10">
        <v>45541</v>
      </c>
      <c r="G182" s="8">
        <v>30.15</v>
      </c>
      <c r="H182" s="3" t="s">
        <v>415</v>
      </c>
      <c r="I182" s="14"/>
      <c r="J182" s="14"/>
      <c r="K182" s="14"/>
      <c r="L182" s="14"/>
      <c r="M182" s="14"/>
      <c r="N182" t="s">
        <v>438</v>
      </c>
      <c r="O182" s="14"/>
      <c r="P182" s="11">
        <v>45443</v>
      </c>
      <c r="Q182" s="14" t="s">
        <v>13</v>
      </c>
      <c r="R182" s="14" t="str">
        <f>IFERROR(VLOOKUP(Table1[[#This Row],[NOM]],Tableau8[],3,0),"")</f>
        <v/>
      </c>
      <c r="S182" s="14"/>
    </row>
    <row r="183" spans="3:19" x14ac:dyDescent="0.3">
      <c r="C183" s="12" t="s">
        <v>10</v>
      </c>
      <c r="D183" s="9">
        <v>93424601</v>
      </c>
      <c r="E183" s="13" t="s">
        <v>148</v>
      </c>
      <c r="F183" s="10">
        <v>45541</v>
      </c>
      <c r="G183" s="8">
        <v>91.85</v>
      </c>
      <c r="H183" s="3" t="s">
        <v>393</v>
      </c>
      <c r="I183" s="14"/>
      <c r="J183" s="14"/>
      <c r="K183" s="14"/>
      <c r="L183" s="14"/>
      <c r="M183" s="14"/>
      <c r="N183" t="s">
        <v>438</v>
      </c>
      <c r="O183" s="14"/>
      <c r="P183" s="11">
        <v>45449</v>
      </c>
      <c r="Q183" s="14" t="s">
        <v>13</v>
      </c>
      <c r="R183" s="14" t="str">
        <f>IFERROR(VLOOKUP(Table1[[#This Row],[NOM]],Tableau8[],3,0),"")</f>
        <v/>
      </c>
      <c r="S183" s="14"/>
    </row>
    <row r="184" spans="3:19" x14ac:dyDescent="0.3">
      <c r="C184" s="12" t="s">
        <v>10</v>
      </c>
      <c r="D184" s="9">
        <v>95230833</v>
      </c>
      <c r="E184" s="13" t="s">
        <v>148</v>
      </c>
      <c r="F184" s="10">
        <v>45541</v>
      </c>
      <c r="G184" s="8">
        <v>40.450000000000003</v>
      </c>
      <c r="H184" s="3" t="s">
        <v>307</v>
      </c>
      <c r="I184" s="14"/>
      <c r="J184" s="14"/>
      <c r="K184" s="14"/>
      <c r="L184" s="14"/>
      <c r="M184" s="14"/>
      <c r="N184" t="s">
        <v>438</v>
      </c>
      <c r="O184" s="14"/>
      <c r="P184" s="11">
        <v>45462</v>
      </c>
      <c r="Q184" s="14" t="s">
        <v>13</v>
      </c>
      <c r="R184" s="14" t="str">
        <f>IFERROR(VLOOKUP(Table1[[#This Row],[NOM]],Tableau8[],3,0),"")</f>
        <v/>
      </c>
      <c r="S184" s="14"/>
    </row>
    <row r="185" spans="3:19" x14ac:dyDescent="0.3">
      <c r="C185" s="12" t="s">
        <v>10</v>
      </c>
      <c r="D185" s="9">
        <v>94343238</v>
      </c>
      <c r="E185" s="13" t="s">
        <v>148</v>
      </c>
      <c r="F185" s="10">
        <v>45541</v>
      </c>
      <c r="G185" s="8">
        <v>26</v>
      </c>
      <c r="H185" s="3" t="s">
        <v>350</v>
      </c>
      <c r="I185" s="14"/>
      <c r="J185" s="14"/>
      <c r="K185" s="14"/>
      <c r="L185" s="14"/>
      <c r="M185" s="14"/>
      <c r="N185" t="s">
        <v>438</v>
      </c>
      <c r="O185" s="14"/>
      <c r="P185" s="11">
        <v>45456</v>
      </c>
      <c r="Q185" s="14" t="s">
        <v>13</v>
      </c>
      <c r="R185" s="14" t="str">
        <f>IFERROR(VLOOKUP(Table1[[#This Row],[NOM]],Tableau8[],3,0),"")</f>
        <v/>
      </c>
      <c r="S185" s="14"/>
    </row>
    <row r="186" spans="3:19" x14ac:dyDescent="0.3">
      <c r="C186" s="12" t="s">
        <v>10</v>
      </c>
      <c r="D186" s="9">
        <v>95173102</v>
      </c>
      <c r="E186" s="13" t="s">
        <v>148</v>
      </c>
      <c r="F186" s="10">
        <v>45541</v>
      </c>
      <c r="G186" s="8">
        <v>25</v>
      </c>
      <c r="H186" s="3" t="s">
        <v>187</v>
      </c>
      <c r="I186" s="14"/>
      <c r="J186" s="14"/>
      <c r="K186" s="14"/>
      <c r="L186" s="14"/>
      <c r="M186" s="14"/>
      <c r="N186" t="s">
        <v>437</v>
      </c>
      <c r="O186" s="14"/>
      <c r="P186" s="11">
        <v>45461</v>
      </c>
      <c r="Q186" s="14" t="s">
        <v>13</v>
      </c>
      <c r="R186" s="14">
        <f>IFERROR(VLOOKUP(Table1[[#This Row],[NOM]],Tableau8[],3,0),"")</f>
        <v>0</v>
      </c>
      <c r="S186" s="14"/>
    </row>
    <row r="187" spans="3:19" x14ac:dyDescent="0.3">
      <c r="C187" s="12" t="s">
        <v>10</v>
      </c>
      <c r="D187" s="9">
        <v>95171125</v>
      </c>
      <c r="E187" s="13" t="s">
        <v>148</v>
      </c>
      <c r="F187" s="10">
        <v>45541</v>
      </c>
      <c r="G187" s="8">
        <v>24.15</v>
      </c>
      <c r="H187" s="3" t="s">
        <v>187</v>
      </c>
      <c r="I187" s="14"/>
      <c r="J187" s="14"/>
      <c r="K187" s="14"/>
      <c r="L187" s="14"/>
      <c r="M187" s="14"/>
      <c r="N187" t="s">
        <v>438</v>
      </c>
      <c r="O187" s="14"/>
      <c r="P187" s="11">
        <v>45461</v>
      </c>
      <c r="Q187" s="14" t="s">
        <v>13</v>
      </c>
      <c r="R187" s="14">
        <f>IFERROR(VLOOKUP(Table1[[#This Row],[NOM]],Tableau8[],3,0),"")</f>
        <v>0</v>
      </c>
      <c r="S187" s="14"/>
    </row>
    <row r="188" spans="3:19" x14ac:dyDescent="0.3">
      <c r="C188" s="12" t="s">
        <v>10</v>
      </c>
      <c r="D188" s="9">
        <v>96547338</v>
      </c>
      <c r="E188" s="13" t="s">
        <v>148</v>
      </c>
      <c r="F188" s="10">
        <v>45541</v>
      </c>
      <c r="G188" s="8">
        <v>31.5</v>
      </c>
      <c r="H188" s="3" t="s">
        <v>157</v>
      </c>
      <c r="I188" s="14"/>
      <c r="J188" s="14"/>
      <c r="K188" s="14"/>
      <c r="L188" s="14"/>
      <c r="M188" s="14"/>
      <c r="N188" t="s">
        <v>438</v>
      </c>
      <c r="O188" s="14"/>
      <c r="P188" s="11">
        <v>45473</v>
      </c>
      <c r="Q188" s="14" t="s">
        <v>13</v>
      </c>
      <c r="R188" s="14">
        <f>IFERROR(VLOOKUP(Table1[[#This Row],[NOM]],Tableau8[],3,0),"")</f>
        <v>0</v>
      </c>
      <c r="S188" s="14"/>
    </row>
    <row r="189" spans="3:19" x14ac:dyDescent="0.3">
      <c r="C189" s="12" t="s">
        <v>10</v>
      </c>
      <c r="D189" s="9">
        <v>96546724</v>
      </c>
      <c r="E189" s="13" t="s">
        <v>148</v>
      </c>
      <c r="F189" s="10">
        <v>45541</v>
      </c>
      <c r="G189" s="8">
        <v>25</v>
      </c>
      <c r="H189" s="3" t="s">
        <v>157</v>
      </c>
      <c r="I189" s="14"/>
      <c r="J189" s="14"/>
      <c r="K189" s="14"/>
      <c r="L189" s="14"/>
      <c r="M189" s="14"/>
      <c r="N189" t="s">
        <v>437</v>
      </c>
      <c r="O189" s="14"/>
      <c r="P189" s="11">
        <v>45473</v>
      </c>
      <c r="Q189" s="14" t="s">
        <v>13</v>
      </c>
      <c r="R189" s="14">
        <f>IFERROR(VLOOKUP(Table1[[#This Row],[NOM]],Tableau8[],3,0),"")</f>
        <v>0</v>
      </c>
      <c r="S189" s="14"/>
    </row>
    <row r="190" spans="3:19" x14ac:dyDescent="0.3">
      <c r="C190" s="12" t="s">
        <v>10</v>
      </c>
      <c r="D190" s="9">
        <v>93798910</v>
      </c>
      <c r="E190" s="13" t="s">
        <v>148</v>
      </c>
      <c r="F190" s="10">
        <v>45541</v>
      </c>
      <c r="G190" s="8">
        <v>46.75</v>
      </c>
      <c r="H190" s="3" t="s">
        <v>132</v>
      </c>
      <c r="I190" s="14"/>
      <c r="J190" s="14"/>
      <c r="K190" s="14"/>
      <c r="L190" s="14"/>
      <c r="M190" s="14"/>
      <c r="N190" t="s">
        <v>438</v>
      </c>
      <c r="O190" s="14"/>
      <c r="P190" s="11">
        <v>45452</v>
      </c>
      <c r="Q190" s="14" t="s">
        <v>13</v>
      </c>
      <c r="R190" s="14">
        <f>IFERROR(VLOOKUP(Table1[[#This Row],[NOM]],Tableau8[],3,0),"")</f>
        <v>0</v>
      </c>
      <c r="S190" s="14"/>
    </row>
    <row r="191" spans="3:19" x14ac:dyDescent="0.3">
      <c r="C191" s="12" t="s">
        <v>10</v>
      </c>
      <c r="D191" s="9">
        <v>96548395</v>
      </c>
      <c r="E191" s="13" t="s">
        <v>148</v>
      </c>
      <c r="F191" s="10">
        <v>45541</v>
      </c>
      <c r="G191" s="8">
        <v>25</v>
      </c>
      <c r="H191" s="3" t="s">
        <v>132</v>
      </c>
      <c r="I191" s="14"/>
      <c r="J191" s="14"/>
      <c r="K191" s="14"/>
      <c r="L191" s="14"/>
      <c r="M191" s="14"/>
      <c r="N191" t="s">
        <v>437</v>
      </c>
      <c r="O191" s="14"/>
      <c r="P191" s="11">
        <v>45473</v>
      </c>
      <c r="Q191" s="14" t="s">
        <v>13</v>
      </c>
      <c r="R191" s="14">
        <f>IFERROR(VLOOKUP(Table1[[#This Row],[NOM]],Tableau8[],3,0),"")</f>
        <v>0</v>
      </c>
      <c r="S191" s="14"/>
    </row>
    <row r="192" spans="3:19" x14ac:dyDescent="0.3">
      <c r="C192" s="12" t="s">
        <v>10</v>
      </c>
      <c r="D192" s="9">
        <v>96030130</v>
      </c>
      <c r="E192" s="13" t="s">
        <v>148</v>
      </c>
      <c r="F192" s="10">
        <v>45541</v>
      </c>
      <c r="G192" s="8">
        <v>25</v>
      </c>
      <c r="H192" s="3" t="s">
        <v>164</v>
      </c>
      <c r="I192" s="14"/>
      <c r="J192" s="14"/>
      <c r="K192" s="14"/>
      <c r="L192" s="14"/>
      <c r="M192" s="14"/>
      <c r="N192" t="s">
        <v>437</v>
      </c>
      <c r="O192" s="14"/>
      <c r="P192" s="11">
        <v>45468</v>
      </c>
      <c r="Q192" s="14" t="s">
        <v>13</v>
      </c>
      <c r="R192" s="14">
        <f>IFERROR(VLOOKUP(Table1[[#This Row],[NOM]],Tableau8[],3,0),"")</f>
        <v>0</v>
      </c>
      <c r="S192" s="14"/>
    </row>
    <row r="193" spans="3:19" x14ac:dyDescent="0.3">
      <c r="C193" s="12" t="s">
        <v>10</v>
      </c>
      <c r="D193" s="9">
        <v>93032029</v>
      </c>
      <c r="E193" s="13" t="s">
        <v>148</v>
      </c>
      <c r="F193" s="10">
        <v>45541</v>
      </c>
      <c r="G193" s="8">
        <v>50.25</v>
      </c>
      <c r="H193" s="3" t="s">
        <v>396</v>
      </c>
      <c r="I193" s="14"/>
      <c r="J193" s="14"/>
      <c r="K193" s="14"/>
      <c r="L193" s="14"/>
      <c r="M193" s="14"/>
      <c r="N193" t="s">
        <v>438</v>
      </c>
      <c r="O193" s="14"/>
      <c r="P193" s="11">
        <v>45447</v>
      </c>
      <c r="Q193" s="14" t="s">
        <v>13</v>
      </c>
      <c r="R193" s="14" t="str">
        <f>IFERROR(VLOOKUP(Table1[[#This Row],[NOM]],Tableau8[],3,0),"")</f>
        <v/>
      </c>
      <c r="S193" s="14"/>
    </row>
    <row r="194" spans="3:19" x14ac:dyDescent="0.3">
      <c r="C194" s="12" t="s">
        <v>10</v>
      </c>
      <c r="D194" s="9">
        <v>95474308</v>
      </c>
      <c r="E194" s="13" t="s">
        <v>148</v>
      </c>
      <c r="F194" s="10">
        <v>45541</v>
      </c>
      <c r="G194" s="8">
        <v>25.1</v>
      </c>
      <c r="H194" s="3" t="s">
        <v>286</v>
      </c>
      <c r="I194" s="14"/>
      <c r="J194" s="14"/>
      <c r="K194" s="14"/>
      <c r="L194" s="14"/>
      <c r="M194" s="14"/>
      <c r="N194" t="s">
        <v>438</v>
      </c>
      <c r="O194" s="14"/>
      <c r="P194" s="11">
        <v>45463</v>
      </c>
      <c r="Q194" s="14" t="s">
        <v>13</v>
      </c>
      <c r="R194" s="14" t="str">
        <f>IFERROR(VLOOKUP(Table1[[#This Row],[NOM]],Tableau8[],3,0),"")</f>
        <v/>
      </c>
      <c r="S194" s="14"/>
    </row>
    <row r="195" spans="3:19" x14ac:dyDescent="0.3">
      <c r="C195" s="12" t="s">
        <v>10</v>
      </c>
      <c r="D195" s="9">
        <v>94902105</v>
      </c>
      <c r="E195" s="13" t="s">
        <v>148</v>
      </c>
      <c r="F195" s="10">
        <v>45541</v>
      </c>
      <c r="G195" s="8">
        <v>101.1</v>
      </c>
      <c r="H195" s="3" t="s">
        <v>323</v>
      </c>
      <c r="I195" s="14"/>
      <c r="J195" s="14"/>
      <c r="K195" s="14"/>
      <c r="L195" s="14"/>
      <c r="M195" s="14"/>
      <c r="N195" t="s">
        <v>438</v>
      </c>
      <c r="O195" s="14"/>
      <c r="P195" s="11">
        <v>45459</v>
      </c>
      <c r="Q195" s="14" t="s">
        <v>13</v>
      </c>
      <c r="R195" s="14" t="str">
        <f>IFERROR(VLOOKUP(Table1[[#This Row],[NOM]],Tableau8[],3,0),"")</f>
        <v/>
      </c>
      <c r="S195" s="14"/>
    </row>
    <row r="196" spans="3:19" x14ac:dyDescent="0.3">
      <c r="C196" s="12" t="s">
        <v>10</v>
      </c>
      <c r="D196" s="9">
        <v>93980957</v>
      </c>
      <c r="E196" s="13" t="s">
        <v>148</v>
      </c>
      <c r="F196" s="10">
        <v>45541</v>
      </c>
      <c r="G196" s="8">
        <v>23.75</v>
      </c>
      <c r="H196" s="3" t="s">
        <v>361</v>
      </c>
      <c r="I196" s="14"/>
      <c r="J196" s="14"/>
      <c r="K196" s="14"/>
      <c r="L196" s="14"/>
      <c r="M196" s="14"/>
      <c r="N196" t="s">
        <v>438</v>
      </c>
      <c r="O196" s="14"/>
      <c r="P196" s="11">
        <v>45453</v>
      </c>
      <c r="Q196" s="14" t="s">
        <v>13</v>
      </c>
      <c r="R196" s="14" t="str">
        <f>IFERROR(VLOOKUP(Table1[[#This Row],[NOM]],Tableau8[],3,0),"")</f>
        <v/>
      </c>
      <c r="S196" s="14"/>
    </row>
    <row r="197" spans="3:19" x14ac:dyDescent="0.3">
      <c r="C197" s="12" t="s">
        <v>10</v>
      </c>
      <c r="D197" s="9">
        <v>96177366</v>
      </c>
      <c r="E197" s="13" t="s">
        <v>148</v>
      </c>
      <c r="F197" s="10">
        <v>45541</v>
      </c>
      <c r="G197" s="8">
        <v>25</v>
      </c>
      <c r="H197" s="3" t="s">
        <v>161</v>
      </c>
      <c r="I197" s="14"/>
      <c r="J197" s="14"/>
      <c r="K197" s="14"/>
      <c r="L197" s="14"/>
      <c r="M197" s="14"/>
      <c r="N197" t="s">
        <v>437</v>
      </c>
      <c r="O197" s="14"/>
      <c r="P197" s="11">
        <v>45469</v>
      </c>
      <c r="Q197" s="14" t="s">
        <v>13</v>
      </c>
      <c r="R197" s="14">
        <f>IFERROR(VLOOKUP(Table1[[#This Row],[NOM]],Tableau8[],3,0),"")</f>
        <v>0</v>
      </c>
      <c r="S197" s="14"/>
    </row>
    <row r="198" spans="3:19" x14ac:dyDescent="0.3">
      <c r="C198" s="12" t="s">
        <v>10</v>
      </c>
      <c r="D198" s="9">
        <v>96124663</v>
      </c>
      <c r="E198" s="13" t="s">
        <v>148</v>
      </c>
      <c r="F198" s="10">
        <v>45541</v>
      </c>
      <c r="G198" s="8">
        <v>29.95</v>
      </c>
      <c r="H198" s="3" t="s">
        <v>161</v>
      </c>
      <c r="I198" s="14"/>
      <c r="J198" s="14"/>
      <c r="K198" s="14"/>
      <c r="L198" s="14"/>
      <c r="M198" s="14"/>
      <c r="N198" t="s">
        <v>438</v>
      </c>
      <c r="O198" s="14"/>
      <c r="P198" s="11">
        <v>45469</v>
      </c>
      <c r="Q198" s="14" t="s">
        <v>13</v>
      </c>
      <c r="R198" s="14">
        <f>IFERROR(VLOOKUP(Table1[[#This Row],[NOM]],Tableau8[],3,0),"")</f>
        <v>0</v>
      </c>
      <c r="S198" s="14"/>
    </row>
    <row r="199" spans="3:19" x14ac:dyDescent="0.3">
      <c r="C199" s="12" t="s">
        <v>10</v>
      </c>
      <c r="D199" s="9">
        <v>94664644</v>
      </c>
      <c r="E199" s="13" t="s">
        <v>148</v>
      </c>
      <c r="F199" s="10">
        <v>45541</v>
      </c>
      <c r="G199" s="8">
        <v>25</v>
      </c>
      <c r="H199" s="3" t="s">
        <v>203</v>
      </c>
      <c r="I199" s="14"/>
      <c r="J199" s="14"/>
      <c r="K199" s="14"/>
      <c r="L199" s="14"/>
      <c r="M199" s="14"/>
      <c r="N199" t="s">
        <v>437</v>
      </c>
      <c r="O199" s="14"/>
      <c r="P199" s="11">
        <v>45458</v>
      </c>
      <c r="Q199" s="14" t="s">
        <v>13</v>
      </c>
      <c r="R199" s="14">
        <f>IFERROR(VLOOKUP(Table1[[#This Row],[NOM]],Tableau8[],3,0),"")</f>
        <v>0</v>
      </c>
      <c r="S199" s="14"/>
    </row>
    <row r="200" spans="3:19" x14ac:dyDescent="0.3">
      <c r="C200" s="12" t="s">
        <v>10</v>
      </c>
      <c r="D200" s="9">
        <v>94396222</v>
      </c>
      <c r="E200" s="13" t="s">
        <v>148</v>
      </c>
      <c r="F200" s="10">
        <v>45541</v>
      </c>
      <c r="G200" s="8">
        <v>25</v>
      </c>
      <c r="H200" s="3" t="s">
        <v>113</v>
      </c>
      <c r="I200" s="14"/>
      <c r="J200" s="14"/>
      <c r="K200" s="14"/>
      <c r="L200" s="14"/>
      <c r="M200" s="14"/>
      <c r="N200" t="s">
        <v>437</v>
      </c>
      <c r="O200" s="14"/>
      <c r="P200" s="11">
        <v>45456</v>
      </c>
      <c r="Q200" s="14" t="s">
        <v>13</v>
      </c>
      <c r="R200" s="14">
        <f>IFERROR(VLOOKUP(Table1[[#This Row],[NOM]],Tableau8[],3,0),"")</f>
        <v>0</v>
      </c>
      <c r="S200" s="14"/>
    </row>
    <row r="201" spans="3:19" x14ac:dyDescent="0.3">
      <c r="C201" s="12" t="s">
        <v>10</v>
      </c>
      <c r="D201" s="9">
        <v>94577366</v>
      </c>
      <c r="E201" s="13" t="s">
        <v>148</v>
      </c>
      <c r="F201" s="10">
        <v>45541</v>
      </c>
      <c r="G201" s="8">
        <v>37.799999999999997</v>
      </c>
      <c r="H201" s="3" t="s">
        <v>343</v>
      </c>
      <c r="I201" s="14"/>
      <c r="J201" s="14"/>
      <c r="K201" s="14"/>
      <c r="L201" s="14"/>
      <c r="M201" s="14"/>
      <c r="N201" t="s">
        <v>438</v>
      </c>
      <c r="O201" s="14"/>
      <c r="P201" s="11">
        <v>45457</v>
      </c>
      <c r="Q201" s="14" t="s">
        <v>13</v>
      </c>
      <c r="R201" s="14" t="str">
        <f>IFERROR(VLOOKUP(Table1[[#This Row],[NOM]],Tableau8[],3,0),"")</f>
        <v/>
      </c>
      <c r="S201" s="14"/>
    </row>
    <row r="202" spans="3:19" x14ac:dyDescent="0.3">
      <c r="C202" s="12" t="s">
        <v>10</v>
      </c>
      <c r="D202" s="9">
        <v>94905221</v>
      </c>
      <c r="E202" s="13" t="s">
        <v>148</v>
      </c>
      <c r="F202" s="10">
        <v>45541</v>
      </c>
      <c r="G202" s="8">
        <v>95.85</v>
      </c>
      <c r="H202" s="3" t="s">
        <v>166</v>
      </c>
      <c r="I202" s="14"/>
      <c r="J202" s="14"/>
      <c r="K202" s="14"/>
      <c r="L202" s="14"/>
      <c r="M202" s="14"/>
      <c r="N202" t="s">
        <v>438</v>
      </c>
      <c r="O202" s="14"/>
      <c r="P202" s="11">
        <v>45460</v>
      </c>
      <c r="Q202" s="14" t="s">
        <v>13</v>
      </c>
      <c r="R202" s="14">
        <f>IFERROR(VLOOKUP(Table1[[#This Row],[NOM]],Tableau8[],3,0),"")</f>
        <v>0</v>
      </c>
      <c r="S202" s="14"/>
    </row>
    <row r="203" spans="3:19" x14ac:dyDescent="0.3">
      <c r="C203" s="12" t="s">
        <v>10</v>
      </c>
      <c r="D203" s="9">
        <v>95964435</v>
      </c>
      <c r="E203" s="13" t="s">
        <v>148</v>
      </c>
      <c r="F203" s="10">
        <v>45541</v>
      </c>
      <c r="G203" s="8">
        <v>25</v>
      </c>
      <c r="H203" s="3" t="s">
        <v>166</v>
      </c>
      <c r="I203" s="14"/>
      <c r="J203" s="14"/>
      <c r="K203" s="14"/>
      <c r="L203" s="14"/>
      <c r="M203" s="14"/>
      <c r="N203" t="s">
        <v>437</v>
      </c>
      <c r="O203" s="14"/>
      <c r="P203" s="11">
        <v>45468</v>
      </c>
      <c r="Q203" s="14" t="s">
        <v>13</v>
      </c>
      <c r="R203" s="14">
        <f>IFERROR(VLOOKUP(Table1[[#This Row],[NOM]],Tableau8[],3,0),"")</f>
        <v>0</v>
      </c>
      <c r="S203" s="14"/>
    </row>
    <row r="204" spans="3:19" x14ac:dyDescent="0.3">
      <c r="C204" s="12" t="s">
        <v>10</v>
      </c>
      <c r="D204" s="9">
        <v>96424786</v>
      </c>
      <c r="E204" s="13" t="s">
        <v>148</v>
      </c>
      <c r="F204" s="10">
        <v>45541</v>
      </c>
      <c r="G204" s="8">
        <v>39</v>
      </c>
      <c r="H204" s="3" t="s">
        <v>243</v>
      </c>
      <c r="I204" s="14"/>
      <c r="J204" s="14"/>
      <c r="K204" s="14"/>
      <c r="L204" s="14"/>
      <c r="M204" s="14"/>
      <c r="N204" t="s">
        <v>438</v>
      </c>
      <c r="O204" s="14"/>
      <c r="P204" s="11">
        <v>45472</v>
      </c>
      <c r="Q204" s="14" t="s">
        <v>13</v>
      </c>
      <c r="R204" s="14" t="str">
        <f>IFERROR(VLOOKUP(Table1[[#This Row],[NOM]],Tableau8[],3,0),"")</f>
        <v/>
      </c>
      <c r="S204" s="14"/>
    </row>
    <row r="205" spans="3:19" x14ac:dyDescent="0.3">
      <c r="C205" s="12" t="s">
        <v>10</v>
      </c>
      <c r="D205" s="9">
        <v>93048357</v>
      </c>
      <c r="E205" s="13" t="s">
        <v>148</v>
      </c>
      <c r="F205" s="10">
        <v>45541</v>
      </c>
      <c r="G205" s="8">
        <v>36.299999999999997</v>
      </c>
      <c r="H205" s="3" t="s">
        <v>395</v>
      </c>
      <c r="I205" s="14"/>
      <c r="J205" s="14"/>
      <c r="K205" s="14"/>
      <c r="L205" s="14"/>
      <c r="M205" s="14"/>
      <c r="N205" t="s">
        <v>438</v>
      </c>
      <c r="O205" s="14"/>
      <c r="P205" s="11">
        <v>45447</v>
      </c>
      <c r="Q205" s="14" t="s">
        <v>13</v>
      </c>
      <c r="R205" s="14" t="str">
        <f>IFERROR(VLOOKUP(Table1[[#This Row],[NOM]],Tableau8[],3,0),"")</f>
        <v/>
      </c>
      <c r="S205" s="14"/>
    </row>
    <row r="206" spans="3:19" x14ac:dyDescent="0.3">
      <c r="C206" s="12" t="s">
        <v>10</v>
      </c>
      <c r="D206" s="9">
        <v>91246561</v>
      </c>
      <c r="E206" s="13" t="s">
        <v>148</v>
      </c>
      <c r="F206" s="10">
        <v>45541</v>
      </c>
      <c r="G206" s="8">
        <v>26.75</v>
      </c>
      <c r="H206" s="3" t="s">
        <v>430</v>
      </c>
      <c r="I206" s="14"/>
      <c r="J206" s="14"/>
      <c r="K206" s="14"/>
      <c r="L206" s="14"/>
      <c r="M206" s="14"/>
      <c r="N206" t="s">
        <v>438</v>
      </c>
      <c r="O206" s="14"/>
      <c r="P206" s="11">
        <v>45435</v>
      </c>
      <c r="Q206" s="14" t="s">
        <v>13</v>
      </c>
      <c r="R206" s="14" t="str">
        <f>IFERROR(VLOOKUP(Table1[[#This Row],[NOM]],Tableau8[],3,0),"")</f>
        <v/>
      </c>
      <c r="S206" s="14"/>
    </row>
    <row r="207" spans="3:19" x14ac:dyDescent="0.3">
      <c r="C207" s="12" t="s">
        <v>10</v>
      </c>
      <c r="D207" s="9">
        <v>93425377</v>
      </c>
      <c r="E207" s="13" t="s">
        <v>148</v>
      </c>
      <c r="F207" s="10">
        <v>45541</v>
      </c>
      <c r="G207" s="8">
        <v>25</v>
      </c>
      <c r="H207" s="3" t="s">
        <v>223</v>
      </c>
      <c r="I207" s="14"/>
      <c r="J207" s="14"/>
      <c r="K207" s="14"/>
      <c r="L207" s="14"/>
      <c r="M207" s="14"/>
      <c r="N207" t="s">
        <v>437</v>
      </c>
      <c r="O207" s="14"/>
      <c r="P207" s="11">
        <v>45449</v>
      </c>
      <c r="Q207" s="14" t="s">
        <v>13</v>
      </c>
      <c r="R207" s="14">
        <f>IFERROR(VLOOKUP(Table1[[#This Row],[NOM]],Tableau8[],3,0),"")</f>
        <v>0</v>
      </c>
      <c r="S207" s="14"/>
    </row>
    <row r="208" spans="3:19" x14ac:dyDescent="0.3">
      <c r="C208" s="12" t="s">
        <v>10</v>
      </c>
      <c r="D208" s="9">
        <v>93980711</v>
      </c>
      <c r="E208" s="13" t="s">
        <v>148</v>
      </c>
      <c r="F208" s="10">
        <v>45541</v>
      </c>
      <c r="G208" s="8">
        <v>21.25</v>
      </c>
      <c r="H208" s="3" t="s">
        <v>362</v>
      </c>
      <c r="I208" s="14"/>
      <c r="J208" s="14"/>
      <c r="K208" s="14"/>
      <c r="L208" s="14"/>
      <c r="M208" s="14"/>
      <c r="N208" t="s">
        <v>438</v>
      </c>
      <c r="O208" s="14"/>
      <c r="P208" s="11">
        <v>45453</v>
      </c>
      <c r="Q208" s="14" t="s">
        <v>13</v>
      </c>
      <c r="R208" s="14" t="str">
        <f>IFERROR(VLOOKUP(Table1[[#This Row],[NOM]],Tableau8[],3,0),"")</f>
        <v/>
      </c>
      <c r="S208" s="14"/>
    </row>
    <row r="209" spans="3:19" x14ac:dyDescent="0.3">
      <c r="C209" s="12" t="s">
        <v>10</v>
      </c>
      <c r="D209" s="9">
        <v>92540796</v>
      </c>
      <c r="E209" s="13" t="s">
        <v>148</v>
      </c>
      <c r="F209" s="10">
        <v>45541</v>
      </c>
      <c r="G209" s="8">
        <v>32</v>
      </c>
      <c r="H209" s="3" t="s">
        <v>413</v>
      </c>
      <c r="I209" s="14"/>
      <c r="J209" s="14"/>
      <c r="K209" s="14"/>
      <c r="L209" s="14"/>
      <c r="M209" s="14"/>
      <c r="N209" t="s">
        <v>438</v>
      </c>
      <c r="O209" s="14"/>
      <c r="P209" s="11">
        <v>45444</v>
      </c>
      <c r="Q209" s="14" t="s">
        <v>13</v>
      </c>
      <c r="R209" s="14" t="str">
        <f>IFERROR(VLOOKUP(Table1[[#This Row],[NOM]],Tableau8[],3,0),"")</f>
        <v/>
      </c>
      <c r="S209" s="14"/>
    </row>
    <row r="210" spans="3:19" x14ac:dyDescent="0.3">
      <c r="C210" s="12" t="s">
        <v>10</v>
      </c>
      <c r="D210" s="9">
        <v>94105118</v>
      </c>
      <c r="E210" s="13" t="s">
        <v>148</v>
      </c>
      <c r="F210" s="10">
        <v>45541</v>
      </c>
      <c r="G210" s="8">
        <v>26.95</v>
      </c>
      <c r="H210" s="3" t="s">
        <v>358</v>
      </c>
      <c r="I210" s="14"/>
      <c r="J210" s="14"/>
      <c r="K210" s="14"/>
      <c r="L210" s="14"/>
      <c r="M210" s="14"/>
      <c r="N210" t="s">
        <v>438</v>
      </c>
      <c r="O210" s="14"/>
      <c r="P210" s="11">
        <v>45454</v>
      </c>
      <c r="Q210" s="14" t="s">
        <v>13</v>
      </c>
      <c r="R210" s="14" t="str">
        <f>IFERROR(VLOOKUP(Table1[[#This Row],[NOM]],Tableau8[],3,0),"")</f>
        <v/>
      </c>
      <c r="S210" s="14"/>
    </row>
    <row r="211" spans="3:19" x14ac:dyDescent="0.3">
      <c r="C211" s="12" t="s">
        <v>10</v>
      </c>
      <c r="D211" s="9">
        <v>92195924</v>
      </c>
      <c r="E211" s="13" t="s">
        <v>148</v>
      </c>
      <c r="F211" s="10">
        <v>45541</v>
      </c>
      <c r="G211" s="8">
        <v>24.45</v>
      </c>
      <c r="H211" s="3" t="s">
        <v>417</v>
      </c>
      <c r="I211" s="14"/>
      <c r="J211" s="14"/>
      <c r="K211" s="14"/>
      <c r="L211" s="14"/>
      <c r="M211" s="14"/>
      <c r="N211" t="s">
        <v>438</v>
      </c>
      <c r="O211" s="14"/>
      <c r="P211" s="11">
        <v>45442</v>
      </c>
      <c r="Q211" s="14" t="s">
        <v>13</v>
      </c>
      <c r="R211" s="14" t="str">
        <f>IFERROR(VLOOKUP(Table1[[#This Row],[NOM]],Tableau8[],3,0),"")</f>
        <v/>
      </c>
      <c r="S211" s="14"/>
    </row>
    <row r="212" spans="3:19" x14ac:dyDescent="0.3">
      <c r="C212" s="12" t="s">
        <v>10</v>
      </c>
      <c r="D212" s="9">
        <v>95439119</v>
      </c>
      <c r="E212" s="13" t="s">
        <v>148</v>
      </c>
      <c r="F212" s="10">
        <v>45541</v>
      </c>
      <c r="G212" s="8">
        <v>57.05</v>
      </c>
      <c r="H212" s="3" t="s">
        <v>290</v>
      </c>
      <c r="I212" s="14"/>
      <c r="J212" s="14"/>
      <c r="K212" s="14"/>
      <c r="L212" s="14"/>
      <c r="M212" s="14"/>
      <c r="N212" t="s">
        <v>438</v>
      </c>
      <c r="O212" s="14"/>
      <c r="P212" s="11">
        <v>45463</v>
      </c>
      <c r="Q212" s="14" t="s">
        <v>13</v>
      </c>
      <c r="R212" s="14" t="str">
        <f>IFERROR(VLOOKUP(Table1[[#This Row],[NOM]],Tableau8[],3,0),"")</f>
        <v/>
      </c>
      <c r="S212" s="14"/>
    </row>
    <row r="213" spans="3:19" x14ac:dyDescent="0.3">
      <c r="C213" s="12" t="s">
        <v>10</v>
      </c>
      <c r="D213" s="9">
        <v>96220982</v>
      </c>
      <c r="E213" s="13" t="s">
        <v>148</v>
      </c>
      <c r="F213" s="10">
        <v>45541</v>
      </c>
      <c r="G213" s="8">
        <v>64.95</v>
      </c>
      <c r="H213" s="3" t="s">
        <v>254</v>
      </c>
      <c r="I213" s="14"/>
      <c r="J213" s="14"/>
      <c r="K213" s="14"/>
      <c r="L213" s="14"/>
      <c r="M213" s="14"/>
      <c r="N213" t="s">
        <v>438</v>
      </c>
      <c r="O213" s="14"/>
      <c r="P213" s="11">
        <v>45470</v>
      </c>
      <c r="Q213" s="14" t="s">
        <v>13</v>
      </c>
      <c r="R213" s="14" t="str">
        <f>IFERROR(VLOOKUP(Table1[[#This Row],[NOM]],Tableau8[],3,0),"")</f>
        <v/>
      </c>
      <c r="S213" s="14"/>
    </row>
    <row r="214" spans="3:19" x14ac:dyDescent="0.3">
      <c r="C214" s="12" t="s">
        <v>10</v>
      </c>
      <c r="D214" s="9">
        <v>94906593</v>
      </c>
      <c r="E214" s="13" t="s">
        <v>148</v>
      </c>
      <c r="F214" s="10">
        <v>45541</v>
      </c>
      <c r="G214" s="8">
        <v>64.95</v>
      </c>
      <c r="H214" s="3" t="s">
        <v>321</v>
      </c>
      <c r="I214" s="14"/>
      <c r="J214" s="14"/>
      <c r="K214" s="14"/>
      <c r="L214" s="14"/>
      <c r="M214" s="14"/>
      <c r="N214" t="s">
        <v>438</v>
      </c>
      <c r="O214" s="14"/>
      <c r="P214" s="11">
        <v>45460</v>
      </c>
      <c r="Q214" s="14" t="s">
        <v>13</v>
      </c>
      <c r="R214" s="14" t="str">
        <f>IFERROR(VLOOKUP(Table1[[#This Row],[NOM]],Tableau8[],3,0),"")</f>
        <v/>
      </c>
      <c r="S214" s="14"/>
    </row>
    <row r="215" spans="3:19" x14ac:dyDescent="0.3">
      <c r="C215" s="12" t="s">
        <v>10</v>
      </c>
      <c r="D215" s="9">
        <v>92320978</v>
      </c>
      <c r="E215" s="13" t="s">
        <v>148</v>
      </c>
      <c r="F215" s="10">
        <v>45541</v>
      </c>
      <c r="G215" s="8">
        <v>17.45</v>
      </c>
      <c r="H215" s="3" t="s">
        <v>416</v>
      </c>
      <c r="I215" s="14"/>
      <c r="J215" s="14"/>
      <c r="K215" s="14"/>
      <c r="L215" s="14"/>
      <c r="M215" s="14"/>
      <c r="N215" t="s">
        <v>438</v>
      </c>
      <c r="O215" s="14"/>
      <c r="P215" s="11">
        <v>45442</v>
      </c>
      <c r="Q215" s="14" t="s">
        <v>13</v>
      </c>
      <c r="R215" s="14" t="str">
        <f>IFERROR(VLOOKUP(Table1[[#This Row],[NOM]],Tableau8[],3,0),"")</f>
        <v/>
      </c>
      <c r="S215" s="14"/>
    </row>
    <row r="216" spans="3:19" x14ac:dyDescent="0.3">
      <c r="C216" s="12" t="s">
        <v>10</v>
      </c>
      <c r="D216" s="9">
        <v>93867094</v>
      </c>
      <c r="E216" s="13" t="s">
        <v>148</v>
      </c>
      <c r="F216" s="10">
        <v>45541</v>
      </c>
      <c r="G216" s="8">
        <v>23.7</v>
      </c>
      <c r="H216" s="3" t="s">
        <v>375</v>
      </c>
      <c r="I216" s="14"/>
      <c r="J216" s="14"/>
      <c r="K216" s="14"/>
      <c r="L216" s="14"/>
      <c r="M216" s="14"/>
      <c r="N216" t="s">
        <v>438</v>
      </c>
      <c r="O216" s="14"/>
      <c r="P216" s="11">
        <v>45453</v>
      </c>
      <c r="Q216" s="14" t="s">
        <v>13</v>
      </c>
      <c r="R216" s="14" t="str">
        <f>IFERROR(VLOOKUP(Table1[[#This Row],[NOM]],Tableau8[],3,0),"")</f>
        <v/>
      </c>
      <c r="S216" s="14"/>
    </row>
    <row r="217" spans="3:19" x14ac:dyDescent="0.3">
      <c r="C217" s="12" t="s">
        <v>10</v>
      </c>
      <c r="D217" s="9">
        <v>94851730</v>
      </c>
      <c r="E217" s="13" t="s">
        <v>148</v>
      </c>
      <c r="F217" s="10">
        <v>45541</v>
      </c>
      <c r="G217" s="8">
        <v>51.3</v>
      </c>
      <c r="H217" s="3" t="s">
        <v>257</v>
      </c>
      <c r="I217" s="14"/>
      <c r="J217" s="14"/>
      <c r="K217" s="14"/>
      <c r="L217" s="14"/>
      <c r="M217" s="14"/>
      <c r="N217" t="s">
        <v>438</v>
      </c>
      <c r="O217" s="14"/>
      <c r="P217" s="11">
        <v>45459</v>
      </c>
      <c r="Q217" s="14" t="s">
        <v>13</v>
      </c>
      <c r="R217" s="14" t="str">
        <f>IFERROR(VLOOKUP(Table1[[#This Row],[NOM]],Tableau8[],3,0),"")</f>
        <v/>
      </c>
      <c r="S217" s="14"/>
    </row>
    <row r="218" spans="3:19" x14ac:dyDescent="0.3">
      <c r="C218" s="12" t="s">
        <v>10</v>
      </c>
      <c r="D218" s="9">
        <v>96135325</v>
      </c>
      <c r="E218" s="13" t="s">
        <v>148</v>
      </c>
      <c r="F218" s="10">
        <v>45541</v>
      </c>
      <c r="G218" s="8">
        <v>68.45</v>
      </c>
      <c r="H218" s="3" t="s">
        <v>257</v>
      </c>
      <c r="I218" s="14"/>
      <c r="J218" s="14"/>
      <c r="K218" s="14"/>
      <c r="L218" s="14"/>
      <c r="M218" s="14"/>
      <c r="N218" t="s">
        <v>438</v>
      </c>
      <c r="O218" s="14"/>
      <c r="P218" s="11">
        <v>45469</v>
      </c>
      <c r="Q218" s="14" t="s">
        <v>13</v>
      </c>
      <c r="R218" s="14" t="str">
        <f>IFERROR(VLOOKUP(Table1[[#This Row],[NOM]],Tableau8[],3,0),"")</f>
        <v/>
      </c>
      <c r="S218" s="14"/>
    </row>
    <row r="219" spans="3:19" x14ac:dyDescent="0.3">
      <c r="C219" s="12" t="s">
        <v>10</v>
      </c>
      <c r="D219" s="9">
        <v>94285918</v>
      </c>
      <c r="E219" s="13" t="s">
        <v>148</v>
      </c>
      <c r="F219" s="10">
        <v>45541</v>
      </c>
      <c r="G219" s="8">
        <v>23.9</v>
      </c>
      <c r="H219" s="3" t="s">
        <v>66</v>
      </c>
      <c r="I219" s="14"/>
      <c r="J219" s="14"/>
      <c r="K219" s="14"/>
      <c r="L219" s="14"/>
      <c r="M219" s="14"/>
      <c r="N219" t="s">
        <v>438</v>
      </c>
      <c r="O219" s="14"/>
      <c r="P219" s="11">
        <v>45455</v>
      </c>
      <c r="Q219" s="14" t="s">
        <v>13</v>
      </c>
      <c r="R219" s="14">
        <f>IFERROR(VLOOKUP(Table1[[#This Row],[NOM]],Tableau8[],3,0),"")</f>
        <v>0</v>
      </c>
      <c r="S219" s="14"/>
    </row>
    <row r="220" spans="3:19" x14ac:dyDescent="0.3">
      <c r="C220" s="12" t="s">
        <v>10</v>
      </c>
      <c r="D220" s="9">
        <v>95226932</v>
      </c>
      <c r="E220" s="13" t="s">
        <v>148</v>
      </c>
      <c r="F220" s="10">
        <v>45541</v>
      </c>
      <c r="G220" s="8">
        <v>25</v>
      </c>
      <c r="H220" s="3" t="s">
        <v>66</v>
      </c>
      <c r="I220" s="14"/>
      <c r="J220" s="14"/>
      <c r="K220" s="14"/>
      <c r="L220" s="14"/>
      <c r="M220" s="14"/>
      <c r="N220" t="s">
        <v>437</v>
      </c>
      <c r="O220" s="14"/>
      <c r="P220" s="11">
        <v>45462</v>
      </c>
      <c r="Q220" s="14" t="s">
        <v>13</v>
      </c>
      <c r="R220" s="14">
        <f>IFERROR(VLOOKUP(Table1[[#This Row],[NOM]],Tableau8[],3,0),"")</f>
        <v>0</v>
      </c>
      <c r="S220" s="14"/>
    </row>
    <row r="221" spans="3:19" x14ac:dyDescent="0.3">
      <c r="C221" s="12" t="s">
        <v>10</v>
      </c>
      <c r="D221" s="9">
        <v>92637808</v>
      </c>
      <c r="E221" s="13" t="s">
        <v>148</v>
      </c>
      <c r="F221" s="10">
        <v>45541</v>
      </c>
      <c r="G221" s="8">
        <v>94.35</v>
      </c>
      <c r="H221" s="3" t="s">
        <v>407</v>
      </c>
      <c r="I221" s="14"/>
      <c r="J221" s="14"/>
      <c r="K221" s="14"/>
      <c r="L221" s="14"/>
      <c r="M221" s="14"/>
      <c r="N221" t="s">
        <v>438</v>
      </c>
      <c r="O221" s="14"/>
      <c r="P221" s="11">
        <v>45445</v>
      </c>
      <c r="Q221" s="14" t="s">
        <v>13</v>
      </c>
      <c r="R221" s="14" t="str">
        <f>IFERROR(VLOOKUP(Table1[[#This Row],[NOM]],Tableau8[],3,0),"")</f>
        <v/>
      </c>
      <c r="S221" s="14"/>
    </row>
    <row r="222" spans="3:19" x14ac:dyDescent="0.3">
      <c r="C222" s="12" t="s">
        <v>10</v>
      </c>
      <c r="D222" s="9">
        <v>94242716</v>
      </c>
      <c r="E222" s="13" t="s">
        <v>148</v>
      </c>
      <c r="F222" s="10">
        <v>45541</v>
      </c>
      <c r="G222" s="8">
        <v>24.45</v>
      </c>
      <c r="H222" s="3" t="s">
        <v>353</v>
      </c>
      <c r="I222" s="14"/>
      <c r="J222" s="14"/>
      <c r="K222" s="14"/>
      <c r="L222" s="14"/>
      <c r="M222" s="14"/>
      <c r="N222" t="s">
        <v>438</v>
      </c>
      <c r="O222" s="14"/>
      <c r="P222" s="11">
        <v>45455</v>
      </c>
      <c r="Q222" s="14" t="s">
        <v>13</v>
      </c>
      <c r="R222" s="14" t="str">
        <f>IFERROR(VLOOKUP(Table1[[#This Row],[NOM]],Tableau8[],3,0),"")</f>
        <v/>
      </c>
      <c r="S222" s="14"/>
    </row>
    <row r="223" spans="3:19" x14ac:dyDescent="0.3">
      <c r="C223" s="12" t="s">
        <v>10</v>
      </c>
      <c r="D223" s="9">
        <v>95477854</v>
      </c>
      <c r="E223" s="13" t="s">
        <v>148</v>
      </c>
      <c r="F223" s="10">
        <v>45541</v>
      </c>
      <c r="G223" s="8">
        <v>51.95</v>
      </c>
      <c r="H223" s="3" t="s">
        <v>282</v>
      </c>
      <c r="I223" s="14"/>
      <c r="J223" s="14"/>
      <c r="K223" s="14" t="s">
        <v>283</v>
      </c>
      <c r="L223" s="14" t="s">
        <v>284</v>
      </c>
      <c r="M223" s="14" t="s">
        <v>285</v>
      </c>
      <c r="N223" t="s">
        <v>438</v>
      </c>
      <c r="O223" s="14"/>
      <c r="P223" s="11">
        <v>45463</v>
      </c>
      <c r="Q223" s="14" t="s">
        <v>13</v>
      </c>
      <c r="R223" s="14" t="str">
        <f>IFERROR(VLOOKUP(Table1[[#This Row],[NOM]],Tableau8[],3,0),"")</f>
        <v/>
      </c>
      <c r="S223" s="14"/>
    </row>
    <row r="224" spans="3:19" x14ac:dyDescent="0.3">
      <c r="C224" s="12" t="s">
        <v>10</v>
      </c>
      <c r="D224" s="9">
        <v>96417183</v>
      </c>
      <c r="E224" s="13" t="s">
        <v>148</v>
      </c>
      <c r="F224" s="10">
        <v>45541</v>
      </c>
      <c r="G224" s="8">
        <v>25.65</v>
      </c>
      <c r="H224" s="3" t="s">
        <v>244</v>
      </c>
      <c r="I224" s="14"/>
      <c r="J224" s="14"/>
      <c r="K224" s="14"/>
      <c r="L224" s="14"/>
      <c r="M224" s="14"/>
      <c r="N224" t="s">
        <v>438</v>
      </c>
      <c r="O224" s="14"/>
      <c r="P224" s="11">
        <v>45472</v>
      </c>
      <c r="Q224" s="14" t="s">
        <v>13</v>
      </c>
      <c r="R224" s="14" t="str">
        <f>IFERROR(VLOOKUP(Table1[[#This Row],[NOM]],Tableau8[],3,0),"")</f>
        <v/>
      </c>
      <c r="S224" s="14"/>
    </row>
    <row r="225" spans="3:19" x14ac:dyDescent="0.3">
      <c r="C225" s="12" t="s">
        <v>10</v>
      </c>
      <c r="D225" s="9">
        <v>93975426</v>
      </c>
      <c r="E225" s="13" t="s">
        <v>148</v>
      </c>
      <c r="F225" s="10">
        <v>45541</v>
      </c>
      <c r="G225" s="8">
        <v>40.450000000000003</v>
      </c>
      <c r="H225" s="3" t="s">
        <v>364</v>
      </c>
      <c r="I225" s="14"/>
      <c r="J225" s="14"/>
      <c r="K225" s="14"/>
      <c r="L225" s="14"/>
      <c r="M225" s="14"/>
      <c r="N225" t="s">
        <v>438</v>
      </c>
      <c r="O225" s="14"/>
      <c r="P225" s="11">
        <v>45453</v>
      </c>
      <c r="Q225" s="14" t="s">
        <v>13</v>
      </c>
      <c r="R225" s="14" t="str">
        <f>IFERROR(VLOOKUP(Table1[[#This Row],[NOM]],Tableau8[],3,0),"")</f>
        <v/>
      </c>
      <c r="S225" s="14"/>
    </row>
    <row r="226" spans="3:19" x14ac:dyDescent="0.3">
      <c r="C226" s="12" t="s">
        <v>10</v>
      </c>
      <c r="D226" s="9">
        <v>95863885</v>
      </c>
      <c r="E226" s="13" t="s">
        <v>148</v>
      </c>
      <c r="F226" s="10">
        <v>45541</v>
      </c>
      <c r="G226" s="8">
        <v>25</v>
      </c>
      <c r="H226" s="3" t="s">
        <v>170</v>
      </c>
      <c r="I226" s="14"/>
      <c r="J226" s="14"/>
      <c r="K226" s="14"/>
      <c r="L226" s="14"/>
      <c r="M226" s="14"/>
      <c r="N226" t="s">
        <v>437</v>
      </c>
      <c r="O226" s="14"/>
      <c r="P226" s="11">
        <v>45467</v>
      </c>
      <c r="Q226" s="14" t="s">
        <v>13</v>
      </c>
      <c r="R226" s="14">
        <f>IFERROR(VLOOKUP(Table1[[#This Row],[NOM]],Tableau8[],3,0),"")</f>
        <v>0</v>
      </c>
      <c r="S226" s="14"/>
    </row>
    <row r="227" spans="3:19" x14ac:dyDescent="0.3">
      <c r="C227" s="12" t="s">
        <v>10</v>
      </c>
      <c r="D227" s="9">
        <v>96173971</v>
      </c>
      <c r="E227" s="13" t="s">
        <v>148</v>
      </c>
      <c r="F227" s="10">
        <v>45541</v>
      </c>
      <c r="G227" s="8">
        <v>43.5</v>
      </c>
      <c r="H227" s="3" t="s">
        <v>255</v>
      </c>
      <c r="I227" s="14"/>
      <c r="J227" s="14"/>
      <c r="K227" s="14"/>
      <c r="L227" s="14"/>
      <c r="M227" s="14"/>
      <c r="N227" t="s">
        <v>438</v>
      </c>
      <c r="O227" s="14"/>
      <c r="P227" s="11">
        <v>45469</v>
      </c>
      <c r="Q227" s="14" t="s">
        <v>13</v>
      </c>
      <c r="R227" s="14" t="str">
        <f>IFERROR(VLOOKUP(Table1[[#This Row],[NOM]],Tableau8[],3,0),"")</f>
        <v/>
      </c>
      <c r="S227" s="14"/>
    </row>
    <row r="228" spans="3:19" x14ac:dyDescent="0.3">
      <c r="C228" s="12" t="s">
        <v>10</v>
      </c>
      <c r="D228" s="9">
        <v>95833032</v>
      </c>
      <c r="E228" s="13" t="s">
        <v>148</v>
      </c>
      <c r="F228" s="10">
        <v>45541</v>
      </c>
      <c r="G228" s="8">
        <v>25</v>
      </c>
      <c r="H228" s="3" t="s">
        <v>46</v>
      </c>
      <c r="I228" s="14"/>
      <c r="J228" s="14"/>
      <c r="K228" s="14"/>
      <c r="L228" s="14"/>
      <c r="M228" s="14"/>
      <c r="N228" t="s">
        <v>437</v>
      </c>
      <c r="O228" s="14"/>
      <c r="P228" s="11">
        <v>45467</v>
      </c>
      <c r="Q228" s="14" t="s">
        <v>13</v>
      </c>
      <c r="R228" s="14">
        <f>IFERROR(VLOOKUP(Table1[[#This Row],[NOM]],Tableau8[],3,0),"")</f>
        <v>0</v>
      </c>
      <c r="S228" s="14"/>
    </row>
    <row r="229" spans="3:19" x14ac:dyDescent="0.3">
      <c r="C229" s="12" t="s">
        <v>10</v>
      </c>
      <c r="D229" s="9">
        <v>94756378</v>
      </c>
      <c r="E229" s="13" t="s">
        <v>148</v>
      </c>
      <c r="F229" s="10">
        <v>45541</v>
      </c>
      <c r="G229" s="8">
        <v>25</v>
      </c>
      <c r="H229" s="3" t="s">
        <v>200</v>
      </c>
      <c r="I229" s="14"/>
      <c r="J229" s="14"/>
      <c r="K229" s="14"/>
      <c r="L229" s="14"/>
      <c r="M229" s="14"/>
      <c r="N229" t="s">
        <v>437</v>
      </c>
      <c r="O229" s="14"/>
      <c r="P229" s="11">
        <v>45458</v>
      </c>
      <c r="Q229" s="14" t="s">
        <v>13</v>
      </c>
      <c r="R229" s="14">
        <f>IFERROR(VLOOKUP(Table1[[#This Row],[NOM]],Tableau8[],3,0),"")</f>
        <v>0</v>
      </c>
      <c r="S229" s="14"/>
    </row>
    <row r="230" spans="3:19" x14ac:dyDescent="0.3">
      <c r="C230" s="12" t="s">
        <v>10</v>
      </c>
      <c r="D230" s="9">
        <v>94849897</v>
      </c>
      <c r="E230" s="13" t="s">
        <v>148</v>
      </c>
      <c r="F230" s="10">
        <v>45541</v>
      </c>
      <c r="G230" s="8">
        <v>41.1</v>
      </c>
      <c r="H230" s="3" t="s">
        <v>327</v>
      </c>
      <c r="I230" s="14"/>
      <c r="J230" s="14"/>
      <c r="K230" s="14"/>
      <c r="L230" s="14"/>
      <c r="M230" s="14"/>
      <c r="N230" t="s">
        <v>438</v>
      </c>
      <c r="O230" s="14"/>
      <c r="P230" s="11">
        <v>45459</v>
      </c>
      <c r="Q230" s="14" t="s">
        <v>13</v>
      </c>
      <c r="R230" s="14" t="str">
        <f>IFERROR(VLOOKUP(Table1[[#This Row],[NOM]],Tableau8[],3,0),"")</f>
        <v/>
      </c>
      <c r="S230" s="14"/>
    </row>
    <row r="231" spans="3:19" x14ac:dyDescent="0.3">
      <c r="C231" s="12" t="s">
        <v>10</v>
      </c>
      <c r="D231" s="9">
        <v>94877474</v>
      </c>
      <c r="E231" s="13" t="s">
        <v>148</v>
      </c>
      <c r="F231" s="10">
        <v>45541</v>
      </c>
      <c r="G231" s="8">
        <v>99.6</v>
      </c>
      <c r="H231" s="3" t="s">
        <v>195</v>
      </c>
      <c r="I231" s="14"/>
      <c r="J231" s="14"/>
      <c r="K231" s="14"/>
      <c r="L231" s="14"/>
      <c r="M231" s="14"/>
      <c r="N231" t="s">
        <v>438</v>
      </c>
      <c r="O231" s="14"/>
      <c r="P231" s="11">
        <v>45459</v>
      </c>
      <c r="Q231" s="14" t="s">
        <v>13</v>
      </c>
      <c r="R231" s="14">
        <f>IFERROR(VLOOKUP(Table1[[#This Row],[NOM]],Tableau8[],3,0),"")</f>
        <v>0</v>
      </c>
      <c r="S231" s="14"/>
    </row>
    <row r="232" spans="3:19" x14ac:dyDescent="0.3">
      <c r="C232" s="12" t="s">
        <v>10</v>
      </c>
      <c r="D232" s="9">
        <v>94870997</v>
      </c>
      <c r="E232" s="13" t="s">
        <v>148</v>
      </c>
      <c r="F232" s="10">
        <v>45541</v>
      </c>
      <c r="G232" s="8">
        <v>9</v>
      </c>
      <c r="H232" s="3" t="s">
        <v>195</v>
      </c>
      <c r="I232" s="14"/>
      <c r="J232" s="14"/>
      <c r="K232" s="14"/>
      <c r="L232" s="14"/>
      <c r="M232" s="14"/>
      <c r="N232" t="s">
        <v>437</v>
      </c>
      <c r="O232" s="14"/>
      <c r="P232" s="11">
        <v>45459</v>
      </c>
      <c r="Q232" s="14" t="s">
        <v>13</v>
      </c>
      <c r="R232" s="14">
        <f>IFERROR(VLOOKUP(Table1[[#This Row],[NOM]],Tableau8[],3,0),"")</f>
        <v>0</v>
      </c>
      <c r="S232" s="14"/>
    </row>
    <row r="233" spans="3:19" x14ac:dyDescent="0.3">
      <c r="C233" s="12" t="s">
        <v>10</v>
      </c>
      <c r="D233" s="9">
        <v>96464415</v>
      </c>
      <c r="E233" s="13" t="s">
        <v>148</v>
      </c>
      <c r="F233" s="10">
        <v>45541</v>
      </c>
      <c r="G233" s="8">
        <v>27.1</v>
      </c>
      <c r="H233" s="3" t="s">
        <v>241</v>
      </c>
      <c r="I233" s="14"/>
      <c r="J233" s="14"/>
      <c r="K233" s="14"/>
      <c r="L233" s="14"/>
      <c r="M233" s="14"/>
      <c r="N233" t="s">
        <v>438</v>
      </c>
      <c r="O233" s="14"/>
      <c r="P233" s="11">
        <v>45472</v>
      </c>
      <c r="Q233" s="14" t="s">
        <v>13</v>
      </c>
      <c r="R233" s="14" t="str">
        <f>IFERROR(VLOOKUP(Table1[[#This Row],[NOM]],Tableau8[],3,0),"")</f>
        <v/>
      </c>
      <c r="S233" s="14"/>
    </row>
    <row r="234" spans="3:19" x14ac:dyDescent="0.3">
      <c r="C234" s="12" t="s">
        <v>10</v>
      </c>
      <c r="D234" s="9">
        <v>94949175</v>
      </c>
      <c r="E234" s="13" t="s">
        <v>148</v>
      </c>
      <c r="F234" s="10">
        <v>45541</v>
      </c>
      <c r="G234" s="8">
        <v>64.45</v>
      </c>
      <c r="H234" s="3" t="s">
        <v>317</v>
      </c>
      <c r="I234" s="14"/>
      <c r="J234" s="14"/>
      <c r="K234" s="14"/>
      <c r="L234" s="14"/>
      <c r="M234" s="14"/>
      <c r="N234" t="s">
        <v>438</v>
      </c>
      <c r="O234" s="14"/>
      <c r="P234" s="11">
        <v>45460</v>
      </c>
      <c r="Q234" s="14" t="s">
        <v>13</v>
      </c>
      <c r="R234" s="14" t="str">
        <f>IFERROR(VLOOKUP(Table1[[#This Row],[NOM]],Tableau8[],3,0),"")</f>
        <v/>
      </c>
      <c r="S234" s="14"/>
    </row>
    <row r="235" spans="3:19" x14ac:dyDescent="0.3">
      <c r="C235" s="12" t="s">
        <v>10</v>
      </c>
      <c r="D235" s="9">
        <v>94166732</v>
      </c>
      <c r="E235" s="13" t="s">
        <v>148</v>
      </c>
      <c r="F235" s="10">
        <v>45541</v>
      </c>
      <c r="G235" s="8">
        <v>9</v>
      </c>
      <c r="H235" s="3" t="s">
        <v>214</v>
      </c>
      <c r="I235" s="14"/>
      <c r="J235" s="14"/>
      <c r="K235" s="14"/>
      <c r="L235" s="14"/>
      <c r="M235" s="14"/>
      <c r="N235" t="s">
        <v>437</v>
      </c>
      <c r="O235" s="14"/>
      <c r="P235" s="11">
        <v>45454</v>
      </c>
      <c r="Q235" s="14" t="s">
        <v>13</v>
      </c>
      <c r="R235" s="14">
        <f>IFERROR(VLOOKUP(Table1[[#This Row],[NOM]],Tableau8[],3,0),"")</f>
        <v>0</v>
      </c>
      <c r="S235" s="14"/>
    </row>
    <row r="236" spans="3:19" x14ac:dyDescent="0.3">
      <c r="C236" s="12" t="s">
        <v>10</v>
      </c>
      <c r="D236" s="9">
        <v>94285147</v>
      </c>
      <c r="E236" s="13" t="s">
        <v>148</v>
      </c>
      <c r="F236" s="10">
        <v>45541</v>
      </c>
      <c r="G236" s="8">
        <v>19.649999999999999</v>
      </c>
      <c r="H236" s="3" t="s">
        <v>214</v>
      </c>
      <c r="I236" s="14"/>
      <c r="J236" s="14"/>
      <c r="K236" s="14"/>
      <c r="L236" s="14"/>
      <c r="M236" s="14"/>
      <c r="N236" t="s">
        <v>438</v>
      </c>
      <c r="O236" s="14"/>
      <c r="P236" s="11">
        <v>45455</v>
      </c>
      <c r="Q236" s="14" t="s">
        <v>13</v>
      </c>
      <c r="R236" s="14">
        <f>IFERROR(VLOOKUP(Table1[[#This Row],[NOM]],Tableau8[],3,0),"")</f>
        <v>0</v>
      </c>
      <c r="S236" s="14"/>
    </row>
    <row r="237" spans="3:19" x14ac:dyDescent="0.3">
      <c r="C237" s="12" t="s">
        <v>10</v>
      </c>
      <c r="D237" s="9">
        <v>94792483</v>
      </c>
      <c r="E237" s="13" t="s">
        <v>148</v>
      </c>
      <c r="F237" s="10">
        <v>45541</v>
      </c>
      <c r="G237" s="8">
        <v>64.45</v>
      </c>
      <c r="H237" s="3" t="s">
        <v>331</v>
      </c>
      <c r="I237" s="14"/>
      <c r="J237" s="14"/>
      <c r="K237" s="14"/>
      <c r="L237" s="14"/>
      <c r="M237" s="14"/>
      <c r="N237" t="s">
        <v>438</v>
      </c>
      <c r="O237" s="14"/>
      <c r="P237" s="11">
        <v>45459</v>
      </c>
      <c r="Q237" s="14" t="s">
        <v>13</v>
      </c>
      <c r="R237" s="14" t="str">
        <f>IFERROR(VLOOKUP(Table1[[#This Row],[NOM]],Tableau8[],3,0),"")</f>
        <v/>
      </c>
      <c r="S237" s="14"/>
    </row>
    <row r="238" spans="3:19" x14ac:dyDescent="0.3">
      <c r="C238" s="12" t="s">
        <v>10</v>
      </c>
      <c r="D238" s="9">
        <v>92668786</v>
      </c>
      <c r="E238" s="13" t="s">
        <v>148</v>
      </c>
      <c r="F238" s="10">
        <v>45541</v>
      </c>
      <c r="G238" s="8">
        <v>24.95</v>
      </c>
      <c r="H238" s="3" t="s">
        <v>404</v>
      </c>
      <c r="I238" s="14"/>
      <c r="J238" s="14"/>
      <c r="K238" s="14"/>
      <c r="L238" s="14"/>
      <c r="M238" s="14"/>
      <c r="N238" t="s">
        <v>438</v>
      </c>
      <c r="O238" s="14"/>
      <c r="P238" s="11">
        <v>45445</v>
      </c>
      <c r="Q238" s="14" t="s">
        <v>13</v>
      </c>
      <c r="R238" s="14" t="str">
        <f>IFERROR(VLOOKUP(Table1[[#This Row],[NOM]],Tableau8[],3,0),"")</f>
        <v/>
      </c>
      <c r="S238" s="14"/>
    </row>
    <row r="239" spans="3:19" x14ac:dyDescent="0.3">
      <c r="C239" s="12" t="s">
        <v>10</v>
      </c>
      <c r="D239" s="9">
        <v>91327719</v>
      </c>
      <c r="E239" s="13" t="s">
        <v>148</v>
      </c>
      <c r="F239" s="10">
        <v>45541</v>
      </c>
      <c r="G239" s="8">
        <v>37.85</v>
      </c>
      <c r="H239" s="3" t="s">
        <v>429</v>
      </c>
      <c r="I239" s="14"/>
      <c r="J239" s="14"/>
      <c r="K239" s="14"/>
      <c r="L239" s="14"/>
      <c r="M239" s="14"/>
      <c r="N239" t="s">
        <v>438</v>
      </c>
      <c r="O239" s="14"/>
      <c r="P239" s="11">
        <v>45435</v>
      </c>
      <c r="Q239" s="14" t="s">
        <v>13</v>
      </c>
      <c r="R239" s="14" t="str">
        <f>IFERROR(VLOOKUP(Table1[[#This Row],[NOM]],Tableau8[],3,0),"")</f>
        <v/>
      </c>
      <c r="S239" s="14"/>
    </row>
    <row r="240" spans="3:19" x14ac:dyDescent="0.3">
      <c r="C240" s="12" t="s">
        <v>10</v>
      </c>
      <c r="D240" s="9">
        <v>94505617</v>
      </c>
      <c r="E240" s="13" t="s">
        <v>148</v>
      </c>
      <c r="F240" s="10">
        <v>45541</v>
      </c>
      <c r="G240" s="8">
        <v>25</v>
      </c>
      <c r="H240" s="3" t="s">
        <v>106</v>
      </c>
      <c r="I240" s="14"/>
      <c r="J240" s="14"/>
      <c r="K240" s="14"/>
      <c r="L240" s="14"/>
      <c r="M240" s="14"/>
      <c r="N240" t="s">
        <v>437</v>
      </c>
      <c r="O240" s="14"/>
      <c r="P240" s="11">
        <v>45457</v>
      </c>
      <c r="Q240" s="14" t="s">
        <v>13</v>
      </c>
      <c r="R240" s="14">
        <f>IFERROR(VLOOKUP(Table1[[#This Row],[NOM]],Tableau8[],3,0),"")</f>
        <v>0</v>
      </c>
      <c r="S240" s="14"/>
    </row>
    <row r="241" spans="3:19" x14ac:dyDescent="0.3">
      <c r="C241" s="12" t="s">
        <v>10</v>
      </c>
      <c r="D241" s="9">
        <v>93915249</v>
      </c>
      <c r="E241" s="13" t="s">
        <v>148</v>
      </c>
      <c r="F241" s="10">
        <v>45541</v>
      </c>
      <c r="G241" s="8">
        <v>24.15</v>
      </c>
      <c r="H241" s="3" t="s">
        <v>202</v>
      </c>
      <c r="I241" s="14"/>
      <c r="J241" s="14"/>
      <c r="K241" s="14"/>
      <c r="L241" s="14"/>
      <c r="M241" s="14"/>
      <c r="N241" t="s">
        <v>438</v>
      </c>
      <c r="O241" s="14"/>
      <c r="P241" s="11">
        <v>45453</v>
      </c>
      <c r="Q241" s="14" t="s">
        <v>13</v>
      </c>
      <c r="R241" s="14">
        <f>IFERROR(VLOOKUP(Table1[[#This Row],[NOM]],Tableau8[],3,0),"")</f>
        <v>0</v>
      </c>
      <c r="S241" s="14"/>
    </row>
    <row r="242" spans="3:19" x14ac:dyDescent="0.3">
      <c r="C242" s="12" t="s">
        <v>10</v>
      </c>
      <c r="D242" s="9">
        <v>94679436</v>
      </c>
      <c r="E242" s="13" t="s">
        <v>148</v>
      </c>
      <c r="F242" s="10">
        <v>45541</v>
      </c>
      <c r="G242" s="8">
        <v>25</v>
      </c>
      <c r="H242" s="3" t="s">
        <v>202</v>
      </c>
      <c r="I242" s="14"/>
      <c r="J242" s="14"/>
      <c r="K242" s="14"/>
      <c r="L242" s="14"/>
      <c r="M242" s="14"/>
      <c r="N242" t="s">
        <v>437</v>
      </c>
      <c r="O242" s="14"/>
      <c r="P242" s="11">
        <v>45458</v>
      </c>
      <c r="Q242" s="14" t="s">
        <v>13</v>
      </c>
      <c r="R242" s="14">
        <f>IFERROR(VLOOKUP(Table1[[#This Row],[NOM]],Tableau8[],3,0),"")</f>
        <v>0</v>
      </c>
      <c r="S242" s="14"/>
    </row>
    <row r="243" spans="3:19" x14ac:dyDescent="0.3">
      <c r="C243" s="12" t="s">
        <v>10</v>
      </c>
      <c r="D243" s="9">
        <v>95305472</v>
      </c>
      <c r="E243" s="13" t="s">
        <v>148</v>
      </c>
      <c r="F243" s="10">
        <v>45541</v>
      </c>
      <c r="G243" s="8">
        <v>25.65</v>
      </c>
      <c r="H243" s="3" t="s">
        <v>300</v>
      </c>
      <c r="I243" s="14"/>
      <c r="J243" s="14"/>
      <c r="K243" s="14"/>
      <c r="L243" s="14"/>
      <c r="M243" s="14"/>
      <c r="N243" t="s">
        <v>438</v>
      </c>
      <c r="O243" s="14"/>
      <c r="P243" s="11">
        <v>45462</v>
      </c>
      <c r="Q243" s="14" t="s">
        <v>13</v>
      </c>
      <c r="R243" s="14" t="str">
        <f>IFERROR(VLOOKUP(Table1[[#This Row],[NOM]],Tableau8[],3,0),"")</f>
        <v/>
      </c>
      <c r="S243" s="14"/>
    </row>
    <row r="244" spans="3:19" x14ac:dyDescent="0.3">
      <c r="C244" s="12" t="s">
        <v>10</v>
      </c>
      <c r="D244" s="9">
        <v>94123451</v>
      </c>
      <c r="E244" s="13" t="s">
        <v>148</v>
      </c>
      <c r="F244" s="10">
        <v>45541</v>
      </c>
      <c r="G244" s="8">
        <v>39</v>
      </c>
      <c r="H244" s="3" t="s">
        <v>357</v>
      </c>
      <c r="I244" s="14"/>
      <c r="J244" s="14"/>
      <c r="K244" s="14"/>
      <c r="L244" s="14"/>
      <c r="M244" s="14"/>
      <c r="N244" t="s">
        <v>438</v>
      </c>
      <c r="O244" s="14"/>
      <c r="P244" s="11">
        <v>45454</v>
      </c>
      <c r="Q244" s="14" t="s">
        <v>13</v>
      </c>
      <c r="R244" s="14" t="str">
        <f>IFERROR(VLOOKUP(Table1[[#This Row],[NOM]],Tableau8[],3,0),"")</f>
        <v/>
      </c>
      <c r="S244" s="14"/>
    </row>
    <row r="245" spans="3:19" x14ac:dyDescent="0.3">
      <c r="C245" s="12" t="s">
        <v>10</v>
      </c>
      <c r="D245" s="9">
        <v>95063344</v>
      </c>
      <c r="E245" s="13" t="s">
        <v>148</v>
      </c>
      <c r="F245" s="10">
        <v>45541</v>
      </c>
      <c r="G245" s="8">
        <v>26.9</v>
      </c>
      <c r="H245" s="3" t="s">
        <v>314</v>
      </c>
      <c r="I245" s="14"/>
      <c r="J245" s="14"/>
      <c r="K245" s="14"/>
      <c r="L245" s="14"/>
      <c r="M245" s="14"/>
      <c r="N245" t="s">
        <v>438</v>
      </c>
      <c r="O245" s="14"/>
      <c r="P245" s="11">
        <v>45461</v>
      </c>
      <c r="Q245" s="14" t="s">
        <v>13</v>
      </c>
      <c r="R245" s="14" t="str">
        <f>IFERROR(VLOOKUP(Table1[[#This Row],[NOM]],Tableau8[],3,0),"")</f>
        <v/>
      </c>
      <c r="S245" s="14"/>
    </row>
    <row r="246" spans="3:19" x14ac:dyDescent="0.3">
      <c r="C246" s="12" t="s">
        <v>10</v>
      </c>
      <c r="D246" s="9">
        <v>93542331</v>
      </c>
      <c r="E246" s="13" t="s">
        <v>148</v>
      </c>
      <c r="F246" s="10">
        <v>45541</v>
      </c>
      <c r="G246" s="8">
        <v>35.35</v>
      </c>
      <c r="H246" s="3" t="s">
        <v>137</v>
      </c>
      <c r="I246" s="14"/>
      <c r="J246" s="14"/>
      <c r="K246" s="14"/>
      <c r="L246" s="14"/>
      <c r="M246" s="14"/>
      <c r="N246" t="s">
        <v>438</v>
      </c>
      <c r="O246" s="14"/>
      <c r="P246" s="11">
        <v>45450</v>
      </c>
      <c r="Q246" s="14" t="s">
        <v>13</v>
      </c>
      <c r="R246" s="14">
        <f>IFERROR(VLOOKUP(Table1[[#This Row],[NOM]],Tableau8[],3,0),"")</f>
        <v>0</v>
      </c>
      <c r="S246" s="14"/>
    </row>
    <row r="247" spans="3:19" x14ac:dyDescent="0.3">
      <c r="C247" s="12" t="s">
        <v>10</v>
      </c>
      <c r="D247" s="9">
        <v>94668484</v>
      </c>
      <c r="E247" s="13" t="s">
        <v>148</v>
      </c>
      <c r="F247" s="10">
        <v>45541</v>
      </c>
      <c r="G247" s="8">
        <v>25</v>
      </c>
      <c r="H247" s="3" t="s">
        <v>137</v>
      </c>
      <c r="I247" s="14"/>
      <c r="J247" s="14"/>
      <c r="K247" s="14"/>
      <c r="L247" s="14"/>
      <c r="M247" s="14"/>
      <c r="N247" t="s">
        <v>437</v>
      </c>
      <c r="O247" s="14"/>
      <c r="P247" s="11">
        <v>45458</v>
      </c>
      <c r="Q247" s="14" t="s">
        <v>13</v>
      </c>
      <c r="R247" s="14">
        <f>IFERROR(VLOOKUP(Table1[[#This Row],[NOM]],Tableau8[],3,0),"")</f>
        <v>0</v>
      </c>
      <c r="S247" s="14"/>
    </row>
    <row r="248" spans="3:19" x14ac:dyDescent="0.3">
      <c r="C248" s="12" t="s">
        <v>10</v>
      </c>
      <c r="D248" s="9">
        <v>93283738</v>
      </c>
      <c r="E248" s="13" t="s">
        <v>148</v>
      </c>
      <c r="F248" s="10">
        <v>45541</v>
      </c>
      <c r="G248" s="8">
        <v>70.150000000000006</v>
      </c>
      <c r="H248" s="3" t="s">
        <v>220</v>
      </c>
      <c r="I248" s="14"/>
      <c r="J248" s="14"/>
      <c r="K248" s="14"/>
      <c r="L248" s="14"/>
      <c r="M248" s="14"/>
      <c r="N248" t="s">
        <v>438</v>
      </c>
      <c r="O248" s="14"/>
      <c r="P248" s="11">
        <v>45449</v>
      </c>
      <c r="Q248" s="14" t="s">
        <v>13</v>
      </c>
      <c r="R248" s="14">
        <f>IFERROR(VLOOKUP(Table1[[#This Row],[NOM]],Tableau8[],3,0),"")</f>
        <v>0</v>
      </c>
      <c r="S248" s="14"/>
    </row>
    <row r="249" spans="3:19" x14ac:dyDescent="0.3">
      <c r="C249" s="12" t="s">
        <v>10</v>
      </c>
      <c r="D249" s="9">
        <v>93998682</v>
      </c>
      <c r="E249" s="13" t="s">
        <v>148</v>
      </c>
      <c r="F249" s="10">
        <v>45541</v>
      </c>
      <c r="G249" s="8">
        <v>25</v>
      </c>
      <c r="H249" s="3" t="s">
        <v>220</v>
      </c>
      <c r="I249" s="14"/>
      <c r="J249" s="14"/>
      <c r="K249" s="14"/>
      <c r="L249" s="14"/>
      <c r="M249" s="14"/>
      <c r="N249" t="s">
        <v>437</v>
      </c>
      <c r="O249" s="14"/>
      <c r="P249" s="11">
        <v>45453</v>
      </c>
      <c r="Q249" s="14" t="s">
        <v>13</v>
      </c>
      <c r="R249" s="14">
        <f>IFERROR(VLOOKUP(Table1[[#This Row],[NOM]],Tableau8[],3,0),"")</f>
        <v>0</v>
      </c>
      <c r="S249" s="14"/>
    </row>
    <row r="250" spans="3:19" x14ac:dyDescent="0.3">
      <c r="C250" s="12" t="s">
        <v>10</v>
      </c>
      <c r="D250" s="9">
        <v>94895674</v>
      </c>
      <c r="E250" s="13" t="s">
        <v>148</v>
      </c>
      <c r="F250" s="10">
        <v>45541</v>
      </c>
      <c r="G250" s="8">
        <v>25</v>
      </c>
      <c r="H250" s="3" t="s">
        <v>83</v>
      </c>
      <c r="I250" s="14"/>
      <c r="J250" s="14"/>
      <c r="K250" s="14"/>
      <c r="L250" s="14"/>
      <c r="M250" s="14"/>
      <c r="N250" t="s">
        <v>437</v>
      </c>
      <c r="O250" s="14"/>
      <c r="P250" s="11">
        <v>45459</v>
      </c>
      <c r="Q250" s="14" t="s">
        <v>13</v>
      </c>
      <c r="R250" s="14">
        <f>IFERROR(VLOOKUP(Table1[[#This Row],[NOM]],Tableau8[],3,0),"")</f>
        <v>0</v>
      </c>
      <c r="S250" s="14"/>
    </row>
    <row r="251" spans="3:19" x14ac:dyDescent="0.3">
      <c r="C251" s="12" t="s">
        <v>10</v>
      </c>
      <c r="D251" s="9">
        <v>95137267</v>
      </c>
      <c r="E251" s="13" t="s">
        <v>148</v>
      </c>
      <c r="F251" s="10">
        <v>45541</v>
      </c>
      <c r="G251" s="8">
        <v>21.7</v>
      </c>
      <c r="H251" s="3" t="s">
        <v>310</v>
      </c>
      <c r="I251" s="14"/>
      <c r="J251" s="14"/>
      <c r="K251" s="14"/>
      <c r="L251" s="14"/>
      <c r="M251" s="14"/>
      <c r="N251" t="s">
        <v>438</v>
      </c>
      <c r="O251" s="14"/>
      <c r="P251" s="11">
        <v>45461</v>
      </c>
      <c r="Q251" s="14" t="s">
        <v>13</v>
      </c>
      <c r="R251" s="14" t="str">
        <f>IFERROR(VLOOKUP(Table1[[#This Row],[NOM]],Tableau8[],3,0),"")</f>
        <v/>
      </c>
      <c r="S251" s="14"/>
    </row>
    <row r="252" spans="3:19" x14ac:dyDescent="0.3">
      <c r="C252" s="12" t="s">
        <v>10</v>
      </c>
      <c r="D252" s="9">
        <v>92984407</v>
      </c>
      <c r="E252" s="13" t="s">
        <v>148</v>
      </c>
      <c r="F252" s="10">
        <v>45541</v>
      </c>
      <c r="G252" s="8">
        <v>65.900000000000006</v>
      </c>
      <c r="H252" s="3" t="s">
        <v>143</v>
      </c>
      <c r="I252" s="14"/>
      <c r="J252" s="14"/>
      <c r="K252" s="14"/>
      <c r="L252" s="14"/>
      <c r="M252" s="14"/>
      <c r="N252" t="s">
        <v>438</v>
      </c>
      <c r="O252" s="14"/>
      <c r="P252" s="11">
        <v>45447</v>
      </c>
      <c r="Q252" s="14" t="s">
        <v>13</v>
      </c>
      <c r="R252" s="14">
        <f>IFERROR(VLOOKUP(Table1[[#This Row],[NOM]],Tableau8[],3,0),"")</f>
        <v>0</v>
      </c>
      <c r="S252" s="14"/>
    </row>
    <row r="253" spans="3:19" x14ac:dyDescent="0.3">
      <c r="C253" s="12" t="s">
        <v>10</v>
      </c>
      <c r="D253" s="9">
        <v>96567160</v>
      </c>
      <c r="E253" s="13" t="s">
        <v>148</v>
      </c>
      <c r="F253" s="10">
        <v>45541</v>
      </c>
      <c r="G253" s="8">
        <v>25</v>
      </c>
      <c r="H253" s="3" t="s">
        <v>143</v>
      </c>
      <c r="I253" s="14"/>
      <c r="J253" s="14"/>
      <c r="K253" s="14"/>
      <c r="L253" s="14"/>
      <c r="M253" s="14"/>
      <c r="N253" t="s">
        <v>437</v>
      </c>
      <c r="O253" s="14"/>
      <c r="P253" s="11">
        <v>45473</v>
      </c>
      <c r="Q253" s="14" t="s">
        <v>13</v>
      </c>
      <c r="R253" s="14">
        <f>IFERROR(VLOOKUP(Table1[[#This Row],[NOM]],Tableau8[],3,0),"")</f>
        <v>0</v>
      </c>
      <c r="S253" s="14"/>
    </row>
    <row r="254" spans="3:19" x14ac:dyDescent="0.3">
      <c r="C254" s="12" t="s">
        <v>10</v>
      </c>
      <c r="D254" s="9">
        <v>94691761</v>
      </c>
      <c r="E254" s="13" t="s">
        <v>148</v>
      </c>
      <c r="F254" s="10">
        <v>45541</v>
      </c>
      <c r="G254" s="8">
        <v>9</v>
      </c>
      <c r="H254" s="3" t="s">
        <v>97</v>
      </c>
      <c r="I254" s="14"/>
      <c r="J254" s="14"/>
      <c r="K254" s="14"/>
      <c r="L254" s="14"/>
      <c r="M254" s="14"/>
      <c r="N254" t="s">
        <v>437</v>
      </c>
      <c r="O254" s="14"/>
      <c r="P254" s="11">
        <v>45458</v>
      </c>
      <c r="Q254" s="14" t="s">
        <v>13</v>
      </c>
      <c r="R254" s="14">
        <f>IFERROR(VLOOKUP(Table1[[#This Row],[NOM]],Tableau8[],3,0),"")</f>
        <v>0</v>
      </c>
      <c r="S254" s="14"/>
    </row>
    <row r="255" spans="3:19" x14ac:dyDescent="0.3">
      <c r="C255" s="12" t="s">
        <v>10</v>
      </c>
      <c r="D255" s="9">
        <v>92493089</v>
      </c>
      <c r="E255" s="13" t="s">
        <v>148</v>
      </c>
      <c r="F255" s="10">
        <v>45541</v>
      </c>
      <c r="G255" s="8">
        <v>60.5</v>
      </c>
      <c r="H255" s="3" t="s">
        <v>209</v>
      </c>
      <c r="I255" s="14"/>
      <c r="J255" s="14"/>
      <c r="K255" s="14"/>
      <c r="L255" s="14"/>
      <c r="M255" s="14"/>
      <c r="N255" t="s">
        <v>438</v>
      </c>
      <c r="O255" s="14"/>
      <c r="P255" s="11">
        <v>45444</v>
      </c>
      <c r="Q255" s="14" t="s">
        <v>13</v>
      </c>
      <c r="R255" s="14">
        <f>IFERROR(VLOOKUP(Table1[[#This Row],[NOM]],Tableau8[],3,0),"")</f>
        <v>0</v>
      </c>
      <c r="S255" s="14"/>
    </row>
    <row r="256" spans="3:19" x14ac:dyDescent="0.3">
      <c r="C256" s="12" t="s">
        <v>10</v>
      </c>
      <c r="D256" s="9">
        <v>94419173</v>
      </c>
      <c r="E256" s="13" t="s">
        <v>148</v>
      </c>
      <c r="F256" s="10">
        <v>45541</v>
      </c>
      <c r="G256" s="8">
        <v>25</v>
      </c>
      <c r="H256" s="3" t="s">
        <v>209</v>
      </c>
      <c r="I256" s="14"/>
      <c r="J256" s="14"/>
      <c r="K256" s="14"/>
      <c r="L256" s="14"/>
      <c r="M256" s="14"/>
      <c r="N256" t="s">
        <v>437</v>
      </c>
      <c r="O256" s="14"/>
      <c r="P256" s="11">
        <v>45456</v>
      </c>
      <c r="Q256" s="14" t="s">
        <v>13</v>
      </c>
      <c r="R256" s="14">
        <f>IFERROR(VLOOKUP(Table1[[#This Row],[NOM]],Tableau8[],3,0),"")</f>
        <v>0</v>
      </c>
      <c r="S256" s="14"/>
    </row>
    <row r="257" spans="3:19" x14ac:dyDescent="0.3">
      <c r="C257" s="12" t="s">
        <v>10</v>
      </c>
      <c r="D257" s="9">
        <v>96063446</v>
      </c>
      <c r="E257" s="13" t="s">
        <v>148</v>
      </c>
      <c r="F257" s="10">
        <v>45541</v>
      </c>
      <c r="G257" s="8">
        <v>37.549999999999997</v>
      </c>
      <c r="H257" s="3" t="s">
        <v>264</v>
      </c>
      <c r="I257" s="14"/>
      <c r="J257" s="14"/>
      <c r="K257" s="14"/>
      <c r="L257" s="14"/>
      <c r="M257" s="14"/>
      <c r="N257" t="s">
        <v>438</v>
      </c>
      <c r="O257" s="14"/>
      <c r="P257" s="11">
        <v>45468</v>
      </c>
      <c r="Q257" s="14" t="s">
        <v>13</v>
      </c>
      <c r="R257" s="14" t="str">
        <f>IFERROR(VLOOKUP(Table1[[#This Row],[NOM]],Tableau8[],3,0),"")</f>
        <v/>
      </c>
      <c r="S257" s="14"/>
    </row>
    <row r="258" spans="3:19" x14ac:dyDescent="0.3">
      <c r="C258" s="12" t="s">
        <v>10</v>
      </c>
      <c r="D258" s="9">
        <v>93534733</v>
      </c>
      <c r="E258" s="13" t="s">
        <v>148</v>
      </c>
      <c r="F258" s="10">
        <v>45541</v>
      </c>
      <c r="G258" s="8">
        <v>52.75</v>
      </c>
      <c r="H258" s="3" t="s">
        <v>391</v>
      </c>
      <c r="I258" s="14"/>
      <c r="J258" s="14"/>
      <c r="K258" s="14"/>
      <c r="L258" s="14"/>
      <c r="M258" s="14"/>
      <c r="N258" t="s">
        <v>438</v>
      </c>
      <c r="O258" s="14"/>
      <c r="P258" s="11">
        <v>45450</v>
      </c>
      <c r="Q258" s="14" t="s">
        <v>13</v>
      </c>
      <c r="R258" s="14" t="str">
        <f>IFERROR(VLOOKUP(Table1[[#This Row],[NOM]],Tableau8[],3,0),"")</f>
        <v/>
      </c>
      <c r="S258" s="14"/>
    </row>
    <row r="259" spans="3:19" x14ac:dyDescent="0.3">
      <c r="C259" s="12" t="s">
        <v>10</v>
      </c>
      <c r="D259" s="9">
        <v>93928523</v>
      </c>
      <c r="E259" s="13" t="s">
        <v>148</v>
      </c>
      <c r="F259" s="10">
        <v>45541</v>
      </c>
      <c r="G259" s="8">
        <v>31.1</v>
      </c>
      <c r="H259" s="3" t="s">
        <v>370</v>
      </c>
      <c r="I259" s="14"/>
      <c r="J259" s="14"/>
      <c r="K259" s="14"/>
      <c r="L259" s="14"/>
      <c r="M259" s="14"/>
      <c r="N259" t="s">
        <v>438</v>
      </c>
      <c r="O259" s="14"/>
      <c r="P259" s="11">
        <v>45453</v>
      </c>
      <c r="Q259" s="14" t="s">
        <v>13</v>
      </c>
      <c r="R259" s="14" t="str">
        <f>IFERROR(VLOOKUP(Table1[[#This Row],[NOM]],Tableau8[],3,0),"")</f>
        <v/>
      </c>
      <c r="S259" s="14"/>
    </row>
    <row r="260" spans="3:19" x14ac:dyDescent="0.3">
      <c r="C260" s="12" t="s">
        <v>10</v>
      </c>
      <c r="D260" s="9">
        <v>95898542</v>
      </c>
      <c r="E260" s="13" t="s">
        <v>148</v>
      </c>
      <c r="F260" s="10">
        <v>45541</v>
      </c>
      <c r="G260" s="8">
        <v>91.9</v>
      </c>
      <c r="H260" s="3" t="s">
        <v>268</v>
      </c>
      <c r="I260" s="14"/>
      <c r="J260" s="14"/>
      <c r="K260" s="14"/>
      <c r="L260" s="14"/>
      <c r="M260" s="14"/>
      <c r="N260" t="s">
        <v>438</v>
      </c>
      <c r="O260" s="14"/>
      <c r="P260" s="11">
        <v>45467</v>
      </c>
      <c r="Q260" s="14" t="s">
        <v>13</v>
      </c>
      <c r="R260" s="14" t="str">
        <f>IFERROR(VLOOKUP(Table1[[#This Row],[NOM]],Tableau8[],3,0),"")</f>
        <v/>
      </c>
      <c r="S260" s="14"/>
    </row>
    <row r="261" spans="3:19" x14ac:dyDescent="0.3">
      <c r="C261" s="12" t="s">
        <v>10</v>
      </c>
      <c r="D261" s="9">
        <v>93874595</v>
      </c>
      <c r="E261" s="13" t="s">
        <v>148</v>
      </c>
      <c r="F261" s="10">
        <v>45541</v>
      </c>
      <c r="G261" s="8">
        <v>46.45</v>
      </c>
      <c r="H261" s="3" t="s">
        <v>373</v>
      </c>
      <c r="I261" s="14"/>
      <c r="J261" s="14"/>
      <c r="K261" s="14"/>
      <c r="L261" s="14"/>
      <c r="M261" s="14"/>
      <c r="N261" t="s">
        <v>438</v>
      </c>
      <c r="O261" s="14"/>
      <c r="P261" s="11">
        <v>45453</v>
      </c>
      <c r="Q261" s="14" t="s">
        <v>13</v>
      </c>
      <c r="R261" s="14" t="str">
        <f>IFERROR(VLOOKUP(Table1[[#This Row],[NOM]],Tableau8[],3,0),"")</f>
        <v/>
      </c>
      <c r="S261" s="14"/>
    </row>
    <row r="262" spans="3:19" x14ac:dyDescent="0.3">
      <c r="C262" s="12" t="s">
        <v>10</v>
      </c>
      <c r="D262" s="9">
        <v>95105991</v>
      </c>
      <c r="E262" s="13" t="s">
        <v>148</v>
      </c>
      <c r="F262" s="10">
        <v>45541</v>
      </c>
      <c r="G262" s="8">
        <v>43.95</v>
      </c>
      <c r="H262" s="3" t="s">
        <v>312</v>
      </c>
      <c r="I262" s="14"/>
      <c r="J262" s="14"/>
      <c r="K262" s="14"/>
      <c r="L262" s="14"/>
      <c r="M262" s="14"/>
      <c r="N262" t="s">
        <v>438</v>
      </c>
      <c r="O262" s="14"/>
      <c r="P262" s="11">
        <v>45461</v>
      </c>
      <c r="Q262" s="14" t="s">
        <v>13</v>
      </c>
      <c r="R262" s="14" t="str">
        <f>IFERROR(VLOOKUP(Table1[[#This Row],[NOM]],Tableau8[],3,0),"")</f>
        <v/>
      </c>
      <c r="S262" s="14"/>
    </row>
    <row r="263" spans="3:19" x14ac:dyDescent="0.3">
      <c r="C263" s="12" t="s">
        <v>10</v>
      </c>
      <c r="D263" s="9">
        <v>94986265</v>
      </c>
      <c r="E263" s="13" t="s">
        <v>148</v>
      </c>
      <c r="F263" s="10">
        <v>45541</v>
      </c>
      <c r="G263" s="8">
        <v>55.65</v>
      </c>
      <c r="H263" s="3" t="s">
        <v>316</v>
      </c>
      <c r="I263" s="14"/>
      <c r="J263" s="14"/>
      <c r="K263" s="14"/>
      <c r="L263" s="14"/>
      <c r="M263" s="14"/>
      <c r="N263" t="s">
        <v>438</v>
      </c>
      <c r="O263" s="14"/>
      <c r="P263" s="11">
        <v>45460</v>
      </c>
      <c r="Q263" s="14" t="s">
        <v>13</v>
      </c>
      <c r="R263" s="14" t="str">
        <f>IFERROR(VLOOKUP(Table1[[#This Row],[NOM]],Tableau8[],3,0),"")</f>
        <v/>
      </c>
      <c r="S263" s="14"/>
    </row>
    <row r="264" spans="3:19" x14ac:dyDescent="0.3">
      <c r="C264" s="12" t="s">
        <v>10</v>
      </c>
      <c r="D264" s="9">
        <v>92565327</v>
      </c>
      <c r="E264" s="13" t="s">
        <v>148</v>
      </c>
      <c r="F264" s="10">
        <v>45541</v>
      </c>
      <c r="G264" s="8">
        <v>87.95</v>
      </c>
      <c r="H264" s="3" t="s">
        <v>411</v>
      </c>
      <c r="I264" s="14"/>
      <c r="J264" s="14"/>
      <c r="K264" s="14"/>
      <c r="L264" s="14"/>
      <c r="M264" s="14"/>
      <c r="N264" t="s">
        <v>438</v>
      </c>
      <c r="O264" s="14"/>
      <c r="P264" s="11">
        <v>45444</v>
      </c>
      <c r="Q264" s="14" t="s">
        <v>13</v>
      </c>
      <c r="R264" s="14" t="str">
        <f>IFERROR(VLOOKUP(Table1[[#This Row],[NOM]],Tableau8[],3,0),"")</f>
        <v/>
      </c>
      <c r="S264" s="14"/>
    </row>
    <row r="265" spans="3:19" x14ac:dyDescent="0.3">
      <c r="C265" s="12" t="s">
        <v>10</v>
      </c>
      <c r="D265" s="9">
        <v>94378949</v>
      </c>
      <c r="E265" s="13" t="s">
        <v>148</v>
      </c>
      <c r="F265" s="10">
        <v>45541</v>
      </c>
      <c r="G265" s="8">
        <v>25</v>
      </c>
      <c r="H265" s="3" t="s">
        <v>211</v>
      </c>
      <c r="I265" s="14"/>
      <c r="J265" s="14"/>
      <c r="K265" s="14"/>
      <c r="L265" s="14"/>
      <c r="M265" s="14"/>
      <c r="N265" t="s">
        <v>437</v>
      </c>
      <c r="O265" s="14"/>
      <c r="P265" s="11">
        <v>45456</v>
      </c>
      <c r="Q265" s="14" t="s">
        <v>13</v>
      </c>
      <c r="R265" s="14">
        <f>IFERROR(VLOOKUP(Table1[[#This Row],[NOM]],Tableau8[],3,0),"")</f>
        <v>0</v>
      </c>
      <c r="S265" s="14"/>
    </row>
    <row r="266" spans="3:19" x14ac:dyDescent="0.3">
      <c r="C266" s="12" t="s">
        <v>10</v>
      </c>
      <c r="D266" s="9">
        <v>91462567</v>
      </c>
      <c r="E266" s="13" t="s">
        <v>148</v>
      </c>
      <c r="F266" s="10">
        <v>45541</v>
      </c>
      <c r="G266" s="8">
        <v>58.15</v>
      </c>
      <c r="H266" s="3" t="s">
        <v>428</v>
      </c>
      <c r="I266" s="14"/>
      <c r="J266" s="14"/>
      <c r="K266" s="14"/>
      <c r="L266" s="14"/>
      <c r="M266" s="14"/>
      <c r="N266" t="s">
        <v>438</v>
      </c>
      <c r="O266" s="14"/>
      <c r="P266" s="11">
        <v>45436</v>
      </c>
      <c r="Q266" s="14" t="s">
        <v>13</v>
      </c>
      <c r="R266" s="14" t="str">
        <f>IFERROR(VLOOKUP(Table1[[#This Row],[NOM]],Tableau8[],3,0),"")</f>
        <v/>
      </c>
      <c r="S266" s="14"/>
    </row>
    <row r="267" spans="3:19" x14ac:dyDescent="0.3">
      <c r="C267" s="12" t="s">
        <v>10</v>
      </c>
      <c r="D267" s="9">
        <v>95370824</v>
      </c>
      <c r="E267" s="13" t="s">
        <v>148</v>
      </c>
      <c r="F267" s="10">
        <v>45541</v>
      </c>
      <c r="G267" s="8">
        <v>40.35</v>
      </c>
      <c r="H267" s="3" t="s">
        <v>295</v>
      </c>
      <c r="I267" s="14"/>
      <c r="J267" s="14"/>
      <c r="K267" s="14"/>
      <c r="L267" s="14"/>
      <c r="M267" s="14"/>
      <c r="N267" t="s">
        <v>438</v>
      </c>
      <c r="O267" s="14"/>
      <c r="P267" s="11">
        <v>45463</v>
      </c>
      <c r="Q267" s="14" t="s">
        <v>13</v>
      </c>
      <c r="R267" s="14" t="str">
        <f>IFERROR(VLOOKUP(Table1[[#This Row],[NOM]],Tableau8[],3,0),"")</f>
        <v/>
      </c>
      <c r="S267" s="14"/>
    </row>
    <row r="268" spans="3:19" x14ac:dyDescent="0.3">
      <c r="C268" s="12" t="s">
        <v>10</v>
      </c>
      <c r="D268" s="9">
        <v>93787419</v>
      </c>
      <c r="E268" s="13" t="s">
        <v>148</v>
      </c>
      <c r="F268" s="10">
        <v>45541</v>
      </c>
      <c r="G268" s="8">
        <v>44.1</v>
      </c>
      <c r="H268" s="3" t="s">
        <v>381</v>
      </c>
      <c r="I268" s="14"/>
      <c r="J268" s="14"/>
      <c r="K268" s="14"/>
      <c r="L268" s="14"/>
      <c r="M268" s="14"/>
      <c r="N268" t="s">
        <v>438</v>
      </c>
      <c r="O268" s="14"/>
      <c r="P268" s="11">
        <v>45452</v>
      </c>
      <c r="Q268" s="14" t="s">
        <v>13</v>
      </c>
      <c r="R268" s="14" t="str">
        <f>IFERROR(VLOOKUP(Table1[[#This Row],[NOM]],Tableau8[],3,0),"")</f>
        <v/>
      </c>
      <c r="S268" s="14"/>
    </row>
    <row r="269" spans="3:19" x14ac:dyDescent="0.3">
      <c r="C269" s="12" t="s">
        <v>10</v>
      </c>
      <c r="D269" s="9">
        <v>95583370</v>
      </c>
      <c r="E269" s="13" t="s">
        <v>148</v>
      </c>
      <c r="F269" s="10">
        <v>45541</v>
      </c>
      <c r="G269" s="8">
        <v>53.15</v>
      </c>
      <c r="H269" s="3" t="s">
        <v>279</v>
      </c>
      <c r="I269" s="14"/>
      <c r="J269" s="14"/>
      <c r="K269" s="14"/>
      <c r="L269" s="14"/>
      <c r="M269" s="14"/>
      <c r="N269" t="s">
        <v>438</v>
      </c>
      <c r="O269" s="14"/>
      <c r="P269" s="11">
        <v>45464</v>
      </c>
      <c r="Q269" s="14" t="s">
        <v>13</v>
      </c>
      <c r="R269" s="14" t="str">
        <f>IFERROR(VLOOKUP(Table1[[#This Row],[NOM]],Tableau8[],3,0),"")</f>
        <v/>
      </c>
      <c r="S269" s="14"/>
    </row>
    <row r="270" spans="3:19" x14ac:dyDescent="0.3">
      <c r="C270" s="12" t="s">
        <v>10</v>
      </c>
      <c r="D270" s="9">
        <v>95499101</v>
      </c>
      <c r="E270" s="13" t="s">
        <v>148</v>
      </c>
      <c r="F270" s="10">
        <v>45541</v>
      </c>
      <c r="G270" s="8">
        <v>25</v>
      </c>
      <c r="H270" s="3" t="s">
        <v>179</v>
      </c>
      <c r="I270" s="14"/>
      <c r="J270" s="14"/>
      <c r="K270" s="14"/>
      <c r="L270" s="14"/>
      <c r="M270" s="14"/>
      <c r="N270" t="s">
        <v>437</v>
      </c>
      <c r="O270" s="14"/>
      <c r="P270" s="11">
        <v>45464</v>
      </c>
      <c r="Q270" s="14" t="s">
        <v>13</v>
      </c>
      <c r="R270" s="14">
        <f>IFERROR(VLOOKUP(Table1[[#This Row],[NOM]],Tableau8[],3,0),"")</f>
        <v>0</v>
      </c>
      <c r="S270" s="14"/>
    </row>
    <row r="271" spans="3:19" x14ac:dyDescent="0.3">
      <c r="C271" s="12" t="s">
        <v>10</v>
      </c>
      <c r="D271" s="9">
        <v>93585184</v>
      </c>
      <c r="E271" s="13" t="s">
        <v>148</v>
      </c>
      <c r="F271" s="10">
        <v>45541</v>
      </c>
      <c r="G271" s="8">
        <v>28.2</v>
      </c>
      <c r="H271" s="3" t="s">
        <v>390</v>
      </c>
      <c r="I271" s="14"/>
      <c r="J271" s="14"/>
      <c r="K271" s="14"/>
      <c r="L271" s="14"/>
      <c r="M271" s="14"/>
      <c r="N271" t="s">
        <v>438</v>
      </c>
      <c r="O271" s="14"/>
      <c r="P271" s="11">
        <v>45451</v>
      </c>
      <c r="Q271" s="14" t="s">
        <v>13</v>
      </c>
      <c r="R271" s="14" t="str">
        <f>IFERROR(VLOOKUP(Table1[[#This Row],[NOM]],Tableau8[],3,0),"")</f>
        <v/>
      </c>
      <c r="S271" s="14"/>
    </row>
    <row r="272" spans="3:19" x14ac:dyDescent="0.3">
      <c r="C272" s="12" t="s">
        <v>10</v>
      </c>
      <c r="D272" s="9">
        <v>93950395</v>
      </c>
      <c r="E272" s="13" t="s">
        <v>148</v>
      </c>
      <c r="F272" s="10">
        <v>45541</v>
      </c>
      <c r="G272" s="8">
        <v>112.7</v>
      </c>
      <c r="H272" s="3" t="s">
        <v>190</v>
      </c>
      <c r="I272" s="14"/>
      <c r="J272" s="14"/>
      <c r="K272" s="14"/>
      <c r="L272" s="14"/>
      <c r="M272" s="14"/>
      <c r="N272" t="s">
        <v>438</v>
      </c>
      <c r="O272" s="14"/>
      <c r="P272" s="11">
        <v>45453</v>
      </c>
      <c r="Q272" s="14" t="s">
        <v>13</v>
      </c>
      <c r="R272" s="14">
        <f>IFERROR(VLOOKUP(Table1[[#This Row],[NOM]],Tableau8[],3,0),"")</f>
        <v>0</v>
      </c>
      <c r="S272" s="14"/>
    </row>
    <row r="273" spans="3:19" x14ac:dyDescent="0.3">
      <c r="C273" s="12" t="s">
        <v>10</v>
      </c>
      <c r="D273" s="9">
        <v>94998984</v>
      </c>
      <c r="E273" s="13" t="s">
        <v>148</v>
      </c>
      <c r="F273" s="10">
        <v>45541</v>
      </c>
      <c r="G273" s="8">
        <v>25</v>
      </c>
      <c r="H273" s="3" t="s">
        <v>190</v>
      </c>
      <c r="I273" s="14"/>
      <c r="J273" s="14"/>
      <c r="K273" s="14"/>
      <c r="L273" s="14"/>
      <c r="M273" s="14"/>
      <c r="N273" t="s">
        <v>437</v>
      </c>
      <c r="O273" s="14"/>
      <c r="P273" s="11">
        <v>45460</v>
      </c>
      <c r="Q273" s="14" t="s">
        <v>13</v>
      </c>
      <c r="R273" s="14">
        <f>IFERROR(VLOOKUP(Table1[[#This Row],[NOM]],Tableau8[],3,0),"")</f>
        <v>0</v>
      </c>
      <c r="S273" s="14"/>
    </row>
    <row r="274" spans="3:19" x14ac:dyDescent="0.3">
      <c r="C274" s="12" t="s">
        <v>10</v>
      </c>
      <c r="D274" s="9">
        <v>94416082</v>
      </c>
      <c r="E274" s="13" t="s">
        <v>148</v>
      </c>
      <c r="F274" s="10">
        <v>45541</v>
      </c>
      <c r="G274" s="8">
        <v>38.049999999999997</v>
      </c>
      <c r="H274" s="3" t="s">
        <v>347</v>
      </c>
      <c r="I274" s="14"/>
      <c r="J274" s="14"/>
      <c r="K274" s="14"/>
      <c r="L274" s="14"/>
      <c r="M274" s="14"/>
      <c r="N274" t="s">
        <v>438</v>
      </c>
      <c r="O274" s="14"/>
      <c r="P274" s="11">
        <v>45456</v>
      </c>
      <c r="Q274" s="14" t="s">
        <v>13</v>
      </c>
      <c r="R274" s="14" t="str">
        <f>IFERROR(VLOOKUP(Table1[[#This Row],[NOM]],Tableau8[],3,0),"")</f>
        <v/>
      </c>
      <c r="S274" s="14"/>
    </row>
    <row r="275" spans="3:19" x14ac:dyDescent="0.3">
      <c r="C275" s="12" t="s">
        <v>10</v>
      </c>
      <c r="D275" s="9">
        <v>93951134</v>
      </c>
      <c r="E275" s="13" t="s">
        <v>148</v>
      </c>
      <c r="F275" s="10">
        <v>45541</v>
      </c>
      <c r="G275" s="8">
        <v>25</v>
      </c>
      <c r="H275" s="3" t="s">
        <v>222</v>
      </c>
      <c r="I275" s="14"/>
      <c r="J275" s="14"/>
      <c r="K275" s="14"/>
      <c r="L275" s="14"/>
      <c r="M275" s="14"/>
      <c r="N275" t="s">
        <v>437</v>
      </c>
      <c r="O275" s="14"/>
      <c r="P275" s="11">
        <v>45453</v>
      </c>
      <c r="Q275" s="14" t="s">
        <v>13</v>
      </c>
      <c r="R275" s="14">
        <f>IFERROR(VLOOKUP(Table1[[#This Row],[NOM]],Tableau8[],3,0),"")</f>
        <v>0</v>
      </c>
      <c r="S275" s="14"/>
    </row>
    <row r="276" spans="3:19" x14ac:dyDescent="0.3">
      <c r="C276" s="12" t="s">
        <v>10</v>
      </c>
      <c r="D276" s="9">
        <v>94740928</v>
      </c>
      <c r="E276" s="13" t="s">
        <v>148</v>
      </c>
      <c r="F276" s="10">
        <v>45541</v>
      </c>
      <c r="G276" s="8">
        <v>34.15</v>
      </c>
      <c r="H276" s="3" t="s">
        <v>337</v>
      </c>
      <c r="I276" s="14"/>
      <c r="J276" s="14"/>
      <c r="K276" s="14"/>
      <c r="L276" s="14"/>
      <c r="M276" s="14"/>
      <c r="N276" t="s">
        <v>438</v>
      </c>
      <c r="O276" s="14"/>
      <c r="P276" s="11">
        <v>45458</v>
      </c>
      <c r="Q276" s="14" t="s">
        <v>13</v>
      </c>
      <c r="R276" s="14" t="str">
        <f>IFERROR(VLOOKUP(Table1[[#This Row],[NOM]],Tableau8[],3,0),"")</f>
        <v/>
      </c>
      <c r="S276" s="14"/>
    </row>
    <row r="277" spans="3:19" x14ac:dyDescent="0.3">
      <c r="C277" s="12" t="s">
        <v>10</v>
      </c>
      <c r="D277" s="9">
        <v>94226950</v>
      </c>
      <c r="E277" s="13" t="s">
        <v>148</v>
      </c>
      <c r="F277" s="10">
        <v>45541</v>
      </c>
      <c r="G277" s="8">
        <v>34.65</v>
      </c>
      <c r="H277" s="3" t="s">
        <v>354</v>
      </c>
      <c r="I277" s="14"/>
      <c r="J277" s="14"/>
      <c r="K277" s="14"/>
      <c r="L277" s="14"/>
      <c r="M277" s="14"/>
      <c r="N277" t="s">
        <v>438</v>
      </c>
      <c r="O277" s="14"/>
      <c r="P277" s="11">
        <v>45455</v>
      </c>
      <c r="Q277" s="14" t="s">
        <v>13</v>
      </c>
      <c r="R277" s="14" t="str">
        <f>IFERROR(VLOOKUP(Table1[[#This Row],[NOM]],Tableau8[],3,0),"")</f>
        <v/>
      </c>
      <c r="S277" s="14"/>
    </row>
    <row r="278" spans="3:19" x14ac:dyDescent="0.3">
      <c r="C278" s="12" t="s">
        <v>10</v>
      </c>
      <c r="D278" s="9">
        <v>94869953</v>
      </c>
      <c r="E278" s="13" t="s">
        <v>148</v>
      </c>
      <c r="F278" s="10">
        <v>45541</v>
      </c>
      <c r="G278" s="8">
        <v>25</v>
      </c>
      <c r="H278" s="3" t="s">
        <v>196</v>
      </c>
      <c r="I278" s="14"/>
      <c r="J278" s="14"/>
      <c r="K278" s="14"/>
      <c r="L278" s="14"/>
      <c r="M278" s="14"/>
      <c r="N278" t="s">
        <v>437</v>
      </c>
      <c r="O278" s="14"/>
      <c r="P278" s="11">
        <v>45459</v>
      </c>
      <c r="Q278" s="14" t="s">
        <v>13</v>
      </c>
      <c r="R278" s="14">
        <f>IFERROR(VLOOKUP(Table1[[#This Row],[NOM]],Tableau8[],3,0),"")</f>
        <v>0</v>
      </c>
      <c r="S278" s="14"/>
    </row>
    <row r="279" spans="3:19" x14ac:dyDescent="0.3">
      <c r="C279" s="12" t="s">
        <v>10</v>
      </c>
      <c r="D279" s="9">
        <v>95057232</v>
      </c>
      <c r="E279" s="13" t="s">
        <v>148</v>
      </c>
      <c r="F279" s="10">
        <v>45541</v>
      </c>
      <c r="G279" s="8">
        <v>25</v>
      </c>
      <c r="H279" s="3" t="s">
        <v>75</v>
      </c>
      <c r="I279" s="14"/>
      <c r="J279" s="14"/>
      <c r="K279" s="14"/>
      <c r="L279" s="14"/>
      <c r="M279" s="14"/>
      <c r="N279" t="s">
        <v>437</v>
      </c>
      <c r="O279" s="14"/>
      <c r="P279" s="11">
        <v>45460</v>
      </c>
      <c r="Q279" s="14" t="s">
        <v>13</v>
      </c>
      <c r="R279" s="14">
        <f>IFERROR(VLOOKUP(Table1[[#This Row],[NOM]],Tableau8[],3,0),"")</f>
        <v>0</v>
      </c>
      <c r="S279" s="14"/>
    </row>
    <row r="280" spans="3:19" x14ac:dyDescent="0.3">
      <c r="C280" s="12" t="s">
        <v>10</v>
      </c>
      <c r="D280" s="9">
        <v>95596198</v>
      </c>
      <c r="E280" s="13" t="s">
        <v>148</v>
      </c>
      <c r="F280" s="10">
        <v>45541</v>
      </c>
      <c r="G280" s="8">
        <v>25</v>
      </c>
      <c r="H280" s="3" t="s">
        <v>174</v>
      </c>
      <c r="I280" s="14"/>
      <c r="J280" s="14"/>
      <c r="K280" s="14"/>
      <c r="L280" s="14"/>
      <c r="M280" s="14"/>
      <c r="N280" t="s">
        <v>437</v>
      </c>
      <c r="O280" s="14"/>
      <c r="P280" s="11">
        <v>45464</v>
      </c>
      <c r="Q280" s="14" t="s">
        <v>13</v>
      </c>
      <c r="R280" s="14">
        <f>IFERROR(VLOOKUP(Table1[[#This Row],[NOM]],Tableau8[],3,0),"")</f>
        <v>0</v>
      </c>
      <c r="S280" s="14"/>
    </row>
    <row r="281" spans="3:19" x14ac:dyDescent="0.3">
      <c r="C281" s="12" t="s">
        <v>10</v>
      </c>
      <c r="D281" s="9">
        <v>95595679</v>
      </c>
      <c r="E281" s="13" t="s">
        <v>148</v>
      </c>
      <c r="F281" s="10">
        <v>45541</v>
      </c>
      <c r="G281" s="8">
        <v>43.35</v>
      </c>
      <c r="H281" s="3" t="s">
        <v>174</v>
      </c>
      <c r="I281" s="14"/>
      <c r="J281" s="14"/>
      <c r="K281" s="14"/>
      <c r="L281" s="14"/>
      <c r="M281" s="14"/>
      <c r="N281" t="s">
        <v>438</v>
      </c>
      <c r="O281" s="14"/>
      <c r="P281" s="11">
        <v>45464</v>
      </c>
      <c r="Q281" s="14" t="s">
        <v>13</v>
      </c>
      <c r="R281" s="14">
        <f>IFERROR(VLOOKUP(Table1[[#This Row],[NOM]],Tableau8[],3,0),"")</f>
        <v>0</v>
      </c>
      <c r="S281" s="14"/>
    </row>
    <row r="282" spans="3:19" x14ac:dyDescent="0.3">
      <c r="C282" s="12" t="s">
        <v>10</v>
      </c>
      <c r="D282" s="9">
        <v>94347152</v>
      </c>
      <c r="E282" s="13" t="s">
        <v>148</v>
      </c>
      <c r="F282" s="10">
        <v>45541</v>
      </c>
      <c r="G282" s="8">
        <v>36.4</v>
      </c>
      <c r="H282" s="3" t="s">
        <v>349</v>
      </c>
      <c r="I282" s="14"/>
      <c r="J282" s="14"/>
      <c r="K282" s="14"/>
      <c r="L282" s="14"/>
      <c r="M282" s="14"/>
      <c r="N282" t="s">
        <v>438</v>
      </c>
      <c r="O282" s="14"/>
      <c r="P282" s="11">
        <v>45456</v>
      </c>
      <c r="Q282" s="14" t="s">
        <v>13</v>
      </c>
      <c r="R282" s="14" t="str">
        <f>IFERROR(VLOOKUP(Table1[[#This Row],[NOM]],Tableau8[],3,0),"")</f>
        <v/>
      </c>
      <c r="S282" s="14"/>
    </row>
    <row r="283" spans="3:19" x14ac:dyDescent="0.3">
      <c r="C283" s="12" t="s">
        <v>10</v>
      </c>
      <c r="D283" s="9">
        <v>94980236</v>
      </c>
      <c r="E283" s="13" t="s">
        <v>148</v>
      </c>
      <c r="F283" s="10">
        <v>45541</v>
      </c>
      <c r="G283" s="8">
        <v>26.7</v>
      </c>
      <c r="H283" s="3" t="s">
        <v>281</v>
      </c>
      <c r="I283" s="14"/>
      <c r="J283" s="14"/>
      <c r="K283" s="14"/>
      <c r="L283" s="14"/>
      <c r="M283" s="14"/>
      <c r="N283" t="s">
        <v>438</v>
      </c>
      <c r="O283" s="14"/>
      <c r="P283" s="11">
        <v>45460</v>
      </c>
      <c r="Q283" s="14" t="s">
        <v>13</v>
      </c>
      <c r="R283" s="14" t="str">
        <f>IFERROR(VLOOKUP(Table1[[#This Row],[NOM]],Tableau8[],3,0),"")</f>
        <v/>
      </c>
      <c r="S283" s="14"/>
    </row>
    <row r="284" spans="3:19" x14ac:dyDescent="0.3">
      <c r="C284" s="12" t="s">
        <v>10</v>
      </c>
      <c r="D284" s="9">
        <v>95509483</v>
      </c>
      <c r="E284" s="13" t="s">
        <v>148</v>
      </c>
      <c r="F284" s="10">
        <v>45541</v>
      </c>
      <c r="G284" s="8">
        <v>63</v>
      </c>
      <c r="H284" s="3" t="s">
        <v>281</v>
      </c>
      <c r="I284" s="14"/>
      <c r="J284" s="14"/>
      <c r="K284" s="14"/>
      <c r="L284" s="14"/>
      <c r="M284" s="14"/>
      <c r="N284" t="s">
        <v>438</v>
      </c>
      <c r="O284" s="14"/>
      <c r="P284" s="11">
        <v>45464</v>
      </c>
      <c r="Q284" s="14" t="s">
        <v>13</v>
      </c>
      <c r="R284" s="14" t="str">
        <f>IFERROR(VLOOKUP(Table1[[#This Row],[NOM]],Tableau8[],3,0),"")</f>
        <v/>
      </c>
      <c r="S284" s="14"/>
    </row>
    <row r="285" spans="3:19" x14ac:dyDescent="0.3">
      <c r="C285" s="12" t="s">
        <v>10</v>
      </c>
      <c r="D285" s="9">
        <v>91594452</v>
      </c>
      <c r="E285" s="13" t="s">
        <v>148</v>
      </c>
      <c r="F285" s="10">
        <v>45541</v>
      </c>
      <c r="G285" s="8">
        <v>31.2</v>
      </c>
      <c r="H285" s="3" t="s">
        <v>425</v>
      </c>
      <c r="I285" s="14"/>
      <c r="J285" s="14"/>
      <c r="K285" s="14"/>
      <c r="L285" s="14"/>
      <c r="M285" s="14"/>
      <c r="N285" t="s">
        <v>438</v>
      </c>
      <c r="O285" s="14"/>
      <c r="P285" s="11">
        <v>45437</v>
      </c>
      <c r="Q285" s="14" t="s">
        <v>13</v>
      </c>
      <c r="R285" s="14" t="str">
        <f>IFERROR(VLOOKUP(Table1[[#This Row],[NOM]],Tableau8[],3,0),"")</f>
        <v/>
      </c>
      <c r="S285" s="14"/>
    </row>
    <row r="286" spans="3:19" x14ac:dyDescent="0.3">
      <c r="C286" s="12" t="s">
        <v>10</v>
      </c>
      <c r="D286" s="9">
        <v>95938151</v>
      </c>
      <c r="E286" s="13" t="s">
        <v>148</v>
      </c>
      <c r="F286" s="10">
        <v>45541</v>
      </c>
      <c r="G286" s="8">
        <v>93.35</v>
      </c>
      <c r="H286" s="3" t="s">
        <v>266</v>
      </c>
      <c r="I286" s="14"/>
      <c r="J286" s="14"/>
      <c r="K286" s="14"/>
      <c r="L286" s="14"/>
      <c r="M286" s="14"/>
      <c r="N286" t="s">
        <v>438</v>
      </c>
      <c r="O286" s="14"/>
      <c r="P286" s="11">
        <v>45467</v>
      </c>
      <c r="Q286" s="14" t="s">
        <v>13</v>
      </c>
      <c r="R286" s="14" t="str">
        <f>IFERROR(VLOOKUP(Table1[[#This Row],[NOM]],Tableau8[],3,0),"")</f>
        <v/>
      </c>
      <c r="S286" s="14"/>
    </row>
    <row r="287" spans="3:19" x14ac:dyDescent="0.3">
      <c r="C287" s="12" t="s">
        <v>10</v>
      </c>
      <c r="D287" s="9">
        <v>93830352</v>
      </c>
      <c r="E287" s="13" t="s">
        <v>148</v>
      </c>
      <c r="F287" s="10">
        <v>45541</v>
      </c>
      <c r="G287" s="8">
        <v>111.05</v>
      </c>
      <c r="H287" s="3" t="s">
        <v>378</v>
      </c>
      <c r="I287" s="14"/>
      <c r="J287" s="14"/>
      <c r="K287" s="14"/>
      <c r="L287" s="14"/>
      <c r="M287" s="14"/>
      <c r="N287" t="s">
        <v>438</v>
      </c>
      <c r="O287" s="14"/>
      <c r="P287" s="11">
        <v>45452</v>
      </c>
      <c r="Q287" s="14" t="s">
        <v>13</v>
      </c>
      <c r="R287" s="14" t="str">
        <f>IFERROR(VLOOKUP(Table1[[#This Row],[NOM]],Tableau8[],3,0),"")</f>
        <v/>
      </c>
      <c r="S287" s="14"/>
    </row>
    <row r="288" spans="3:19" x14ac:dyDescent="0.3">
      <c r="C288" s="12" t="s">
        <v>10</v>
      </c>
      <c r="D288" s="9">
        <v>95738112</v>
      </c>
      <c r="E288" s="13" t="s">
        <v>148</v>
      </c>
      <c r="F288" s="10">
        <v>45541</v>
      </c>
      <c r="G288" s="8">
        <v>99.65</v>
      </c>
      <c r="H288" s="3" t="s">
        <v>276</v>
      </c>
      <c r="I288" s="14"/>
      <c r="J288" s="14"/>
      <c r="K288" s="14"/>
      <c r="L288" s="14"/>
      <c r="M288" s="14"/>
      <c r="N288" t="s">
        <v>438</v>
      </c>
      <c r="O288" s="14"/>
      <c r="P288" s="11">
        <v>45466</v>
      </c>
      <c r="Q288" s="14" t="s">
        <v>13</v>
      </c>
      <c r="R288" s="14" t="str">
        <f>IFERROR(VLOOKUP(Table1[[#This Row],[NOM]],Tableau8[],3,0),"")</f>
        <v/>
      </c>
      <c r="S288" s="14"/>
    </row>
    <row r="289" spans="3:19" x14ac:dyDescent="0.3">
      <c r="C289" s="12" t="s">
        <v>10</v>
      </c>
      <c r="D289" s="9">
        <v>94449842</v>
      </c>
      <c r="E289" s="13" t="s">
        <v>148</v>
      </c>
      <c r="F289" s="10">
        <v>45541</v>
      </c>
      <c r="G289" s="8">
        <v>87.95</v>
      </c>
      <c r="H289" s="3" t="s">
        <v>345</v>
      </c>
      <c r="I289" s="14"/>
      <c r="J289" s="14"/>
      <c r="K289" s="14"/>
      <c r="L289" s="14"/>
      <c r="M289" s="14"/>
      <c r="N289" t="s">
        <v>438</v>
      </c>
      <c r="O289" s="14"/>
      <c r="P289" s="11">
        <v>45456</v>
      </c>
      <c r="Q289" s="14" t="s">
        <v>13</v>
      </c>
      <c r="R289" s="14" t="str">
        <f>IFERROR(VLOOKUP(Table1[[#This Row],[NOM]],Tableau8[],3,0),"")</f>
        <v/>
      </c>
      <c r="S289" s="14"/>
    </row>
    <row r="290" spans="3:19" x14ac:dyDescent="0.3">
      <c r="C290" s="12" t="s">
        <v>10</v>
      </c>
      <c r="D290" s="9">
        <v>93734960</v>
      </c>
      <c r="E290" s="13" t="s">
        <v>148</v>
      </c>
      <c r="F290" s="10">
        <v>45541</v>
      </c>
      <c r="G290" s="8">
        <v>25</v>
      </c>
      <c r="H290" s="3" t="s">
        <v>135</v>
      </c>
      <c r="I290" s="14"/>
      <c r="J290" s="14"/>
      <c r="K290" s="14"/>
      <c r="L290" s="14"/>
      <c r="M290" s="14"/>
      <c r="N290" t="s">
        <v>437</v>
      </c>
      <c r="O290" s="14"/>
      <c r="P290" s="11">
        <v>45452</v>
      </c>
      <c r="Q290" s="14" t="s">
        <v>13</v>
      </c>
      <c r="R290" s="14">
        <f>IFERROR(VLOOKUP(Table1[[#This Row],[NOM]],Tableau8[],3,0),"")</f>
        <v>0</v>
      </c>
      <c r="S290" s="14"/>
    </row>
    <row r="291" spans="3:19" x14ac:dyDescent="0.3">
      <c r="C291" s="12" t="s">
        <v>10</v>
      </c>
      <c r="D291" s="9">
        <v>93733537</v>
      </c>
      <c r="E291" s="13" t="s">
        <v>148</v>
      </c>
      <c r="F291" s="10">
        <v>45541</v>
      </c>
      <c r="G291" s="8">
        <v>109.45</v>
      </c>
      <c r="H291" s="3" t="s">
        <v>135</v>
      </c>
      <c r="I291" s="14"/>
      <c r="J291" s="14"/>
      <c r="K291" s="14"/>
      <c r="L291" s="14"/>
      <c r="M291" s="14"/>
      <c r="N291" t="s">
        <v>438</v>
      </c>
      <c r="O291" s="14"/>
      <c r="P291" s="11">
        <v>45452</v>
      </c>
      <c r="Q291" s="14" t="s">
        <v>13</v>
      </c>
      <c r="R291" s="14">
        <f>IFERROR(VLOOKUP(Table1[[#This Row],[NOM]],Tableau8[],3,0),"")</f>
        <v>0</v>
      </c>
      <c r="S291" s="14"/>
    </row>
    <row r="292" spans="3:19" x14ac:dyDescent="0.3">
      <c r="C292" s="12" t="s">
        <v>10</v>
      </c>
      <c r="D292" s="9">
        <v>93720176</v>
      </c>
      <c r="E292" s="13" t="s">
        <v>148</v>
      </c>
      <c r="F292" s="10">
        <v>45541</v>
      </c>
      <c r="G292" s="8">
        <v>14</v>
      </c>
      <c r="H292" s="3" t="s">
        <v>385</v>
      </c>
      <c r="I292" s="14"/>
      <c r="J292" s="14"/>
      <c r="K292" s="14"/>
      <c r="L292" s="14"/>
      <c r="M292" s="14"/>
      <c r="N292" t="s">
        <v>438</v>
      </c>
      <c r="O292" s="14"/>
      <c r="P292" s="11">
        <v>45452</v>
      </c>
      <c r="Q292" s="14" t="s">
        <v>13</v>
      </c>
      <c r="R292" s="14" t="str">
        <f>IFERROR(VLOOKUP(Table1[[#This Row],[NOM]],Tableau8[],3,0),"")</f>
        <v/>
      </c>
      <c r="S292" s="14"/>
    </row>
    <row r="293" spans="3:19" x14ac:dyDescent="0.3">
      <c r="C293" s="12" t="s">
        <v>10</v>
      </c>
      <c r="D293" s="9">
        <v>96074746</v>
      </c>
      <c r="E293" s="13" t="s">
        <v>148</v>
      </c>
      <c r="F293" s="10">
        <v>45541</v>
      </c>
      <c r="G293" s="8">
        <v>24.45</v>
      </c>
      <c r="H293" s="3" t="s">
        <v>263</v>
      </c>
      <c r="I293" s="14"/>
      <c r="J293" s="14"/>
      <c r="K293" s="14"/>
      <c r="L293" s="14"/>
      <c r="M293" s="14"/>
      <c r="N293" t="s">
        <v>438</v>
      </c>
      <c r="O293" s="14"/>
      <c r="P293" s="11">
        <v>45469</v>
      </c>
      <c r="Q293" s="14" t="s">
        <v>13</v>
      </c>
      <c r="R293" s="14" t="str">
        <f>IFERROR(VLOOKUP(Table1[[#This Row],[NOM]],Tableau8[],3,0),"")</f>
        <v/>
      </c>
      <c r="S293" s="14"/>
    </row>
    <row r="294" spans="3:19" x14ac:dyDescent="0.3">
      <c r="C294" s="12" t="s">
        <v>10</v>
      </c>
      <c r="D294" s="9">
        <v>95773094</v>
      </c>
      <c r="E294" s="13" t="s">
        <v>148</v>
      </c>
      <c r="F294" s="10">
        <v>45541</v>
      </c>
      <c r="G294" s="8">
        <v>57.25</v>
      </c>
      <c r="H294" s="3" t="s">
        <v>274</v>
      </c>
      <c r="I294" s="14"/>
      <c r="J294" s="14"/>
      <c r="K294" s="14"/>
      <c r="L294" s="14"/>
      <c r="M294" s="14"/>
      <c r="N294" t="s">
        <v>438</v>
      </c>
      <c r="O294" s="14"/>
      <c r="P294" s="11">
        <v>45466</v>
      </c>
      <c r="Q294" s="14" t="s">
        <v>13</v>
      </c>
      <c r="R294" s="14" t="str">
        <f>IFERROR(VLOOKUP(Table1[[#This Row],[NOM]],Tableau8[],3,0),"")</f>
        <v/>
      </c>
      <c r="S294" s="14"/>
    </row>
    <row r="295" spans="3:19" x14ac:dyDescent="0.3">
      <c r="C295" s="12" t="s">
        <v>10</v>
      </c>
      <c r="D295" s="9">
        <v>92419865</v>
      </c>
      <c r="E295" s="13" t="s">
        <v>148</v>
      </c>
      <c r="F295" s="10">
        <v>45541</v>
      </c>
      <c r="G295" s="8">
        <v>64.45</v>
      </c>
      <c r="H295" s="3" t="s">
        <v>414</v>
      </c>
      <c r="I295" s="14"/>
      <c r="J295" s="14"/>
      <c r="K295" s="14"/>
      <c r="L295" s="14"/>
      <c r="M295" s="14"/>
      <c r="N295" t="s">
        <v>438</v>
      </c>
      <c r="O295" s="14"/>
      <c r="P295" s="11">
        <v>45443</v>
      </c>
      <c r="Q295" s="14" t="s">
        <v>13</v>
      </c>
      <c r="R295" s="14" t="str">
        <f>IFERROR(VLOOKUP(Table1[[#This Row],[NOM]],Tableau8[],3,0),"")</f>
        <v/>
      </c>
      <c r="S295" s="14"/>
    </row>
    <row r="296" spans="3:19" x14ac:dyDescent="0.3">
      <c r="C296" s="12" t="s">
        <v>10</v>
      </c>
      <c r="D296" s="9">
        <v>91163191</v>
      </c>
      <c r="E296" s="13" t="s">
        <v>148</v>
      </c>
      <c r="F296" s="10">
        <v>45541</v>
      </c>
      <c r="G296" s="8">
        <v>25.35</v>
      </c>
      <c r="H296" s="3" t="s">
        <v>207</v>
      </c>
      <c r="I296" s="14"/>
      <c r="J296" s="14"/>
      <c r="K296" s="14"/>
      <c r="L296" s="14"/>
      <c r="M296" s="14"/>
      <c r="N296" t="s">
        <v>438</v>
      </c>
      <c r="O296" s="14"/>
      <c r="P296" s="11">
        <v>45434</v>
      </c>
      <c r="Q296" s="14" t="s">
        <v>13</v>
      </c>
      <c r="R296" s="14">
        <f>IFERROR(VLOOKUP(Table1[[#This Row],[NOM]],Tableau8[],3,0),"")</f>
        <v>0</v>
      </c>
      <c r="S296" s="14"/>
    </row>
    <row r="297" spans="3:19" x14ac:dyDescent="0.3">
      <c r="C297" s="12" t="s">
        <v>10</v>
      </c>
      <c r="D297" s="9">
        <v>94517575</v>
      </c>
      <c r="E297" s="13" t="s">
        <v>148</v>
      </c>
      <c r="F297" s="10">
        <v>45541</v>
      </c>
      <c r="G297" s="8">
        <v>25</v>
      </c>
      <c r="H297" s="3" t="s">
        <v>207</v>
      </c>
      <c r="I297" s="14"/>
      <c r="J297" s="14"/>
      <c r="K297" s="14"/>
      <c r="L297" s="14"/>
      <c r="M297" s="14"/>
      <c r="N297" t="s">
        <v>437</v>
      </c>
      <c r="O297" s="14"/>
      <c r="P297" s="11">
        <v>45457</v>
      </c>
      <c r="Q297" s="14" t="s">
        <v>13</v>
      </c>
      <c r="R297" s="14">
        <f>IFERROR(VLOOKUP(Table1[[#This Row],[NOM]],Tableau8[],3,0),"")</f>
        <v>0</v>
      </c>
      <c r="S297" s="14"/>
    </row>
    <row r="298" spans="3:19" x14ac:dyDescent="0.3">
      <c r="C298" s="12" t="s">
        <v>10</v>
      </c>
      <c r="D298" s="9">
        <v>95456772</v>
      </c>
      <c r="E298" s="13" t="s">
        <v>148</v>
      </c>
      <c r="F298" s="10">
        <v>45541</v>
      </c>
      <c r="G298" s="8">
        <v>25</v>
      </c>
      <c r="H298" s="3" t="s">
        <v>48</v>
      </c>
      <c r="I298" s="14"/>
      <c r="J298" s="14"/>
      <c r="K298" s="14"/>
      <c r="L298" s="14"/>
      <c r="M298" s="14"/>
      <c r="N298" t="s">
        <v>437</v>
      </c>
      <c r="O298" s="14"/>
      <c r="P298" s="11">
        <v>45463</v>
      </c>
      <c r="Q298" s="14" t="s">
        <v>13</v>
      </c>
      <c r="R298" s="14">
        <f>IFERROR(VLOOKUP(Table1[[#This Row],[NOM]],Tableau8[],3,0),"")</f>
        <v>0</v>
      </c>
      <c r="S298" s="14"/>
    </row>
    <row r="299" spans="3:19" x14ac:dyDescent="0.3">
      <c r="C299" s="12" t="s">
        <v>10</v>
      </c>
      <c r="D299" s="9">
        <v>95793571</v>
      </c>
      <c r="E299" s="13" t="s">
        <v>148</v>
      </c>
      <c r="F299" s="10">
        <v>45541</v>
      </c>
      <c r="G299" s="8">
        <v>96.85</v>
      </c>
      <c r="H299" s="3" t="s">
        <v>48</v>
      </c>
      <c r="I299" s="14"/>
      <c r="J299" s="14"/>
      <c r="K299" s="14"/>
      <c r="L299" s="14"/>
      <c r="M299" s="14"/>
      <c r="N299" t="s">
        <v>438</v>
      </c>
      <c r="O299" s="14"/>
      <c r="P299" s="11">
        <v>45466</v>
      </c>
      <c r="Q299" s="14" t="s">
        <v>13</v>
      </c>
      <c r="R299" s="14">
        <f>IFERROR(VLOOKUP(Table1[[#This Row],[NOM]],Tableau8[],3,0),"")</f>
        <v>0</v>
      </c>
      <c r="S299" s="14"/>
    </row>
    <row r="300" spans="3:19" x14ac:dyDescent="0.3">
      <c r="C300" s="12" t="s">
        <v>10</v>
      </c>
      <c r="D300" s="9">
        <v>95428096</v>
      </c>
      <c r="E300" s="13" t="s">
        <v>148</v>
      </c>
      <c r="F300" s="10">
        <v>45541</v>
      </c>
      <c r="G300" s="8">
        <v>89.95</v>
      </c>
      <c r="H300" s="3" t="s">
        <v>292</v>
      </c>
      <c r="I300" s="14"/>
      <c r="J300" s="14"/>
      <c r="K300" s="14"/>
      <c r="L300" s="14"/>
      <c r="M300" s="14"/>
      <c r="N300" t="s">
        <v>438</v>
      </c>
      <c r="O300" s="14"/>
      <c r="P300" s="11">
        <v>45463</v>
      </c>
      <c r="Q300" s="14" t="s">
        <v>13</v>
      </c>
      <c r="R300" s="14" t="str">
        <f>IFERROR(VLOOKUP(Table1[[#This Row],[NOM]],Tableau8[],3,0),"")</f>
        <v/>
      </c>
      <c r="S300" s="14"/>
    </row>
    <row r="301" spans="3:19" x14ac:dyDescent="0.3">
      <c r="C301" s="12" t="s">
        <v>10</v>
      </c>
      <c r="D301" s="9">
        <v>95966670</v>
      </c>
      <c r="E301" s="13" t="s">
        <v>148</v>
      </c>
      <c r="F301" s="10">
        <v>45541</v>
      </c>
      <c r="G301" s="8">
        <v>99.65</v>
      </c>
      <c r="H301" s="3" t="s">
        <v>265</v>
      </c>
      <c r="I301" s="14"/>
      <c r="J301" s="14"/>
      <c r="K301" s="14"/>
      <c r="L301" s="14"/>
      <c r="M301" s="14"/>
      <c r="N301" t="s">
        <v>438</v>
      </c>
      <c r="O301" s="14"/>
      <c r="P301" s="11">
        <v>45468</v>
      </c>
      <c r="Q301" s="14" t="s">
        <v>13</v>
      </c>
      <c r="R301" s="14" t="str">
        <f>IFERROR(VLOOKUP(Table1[[#This Row],[NOM]],Tableau8[],3,0),"")</f>
        <v/>
      </c>
      <c r="S301" s="14"/>
    </row>
    <row r="302" spans="3:19" x14ac:dyDescent="0.3">
      <c r="C302" s="12" t="s">
        <v>10</v>
      </c>
      <c r="D302" s="9">
        <v>94743967</v>
      </c>
      <c r="E302" s="13" t="s">
        <v>148</v>
      </c>
      <c r="F302" s="10">
        <v>45541</v>
      </c>
      <c r="G302" s="8">
        <v>69.849999999999994</v>
      </c>
      <c r="H302" s="3" t="s">
        <v>335</v>
      </c>
      <c r="I302" s="14"/>
      <c r="J302" s="14"/>
      <c r="K302" s="14"/>
      <c r="L302" s="14"/>
      <c r="M302" s="14"/>
      <c r="N302" t="s">
        <v>438</v>
      </c>
      <c r="O302" s="14"/>
      <c r="P302" s="11">
        <v>45458</v>
      </c>
      <c r="Q302" s="14" t="s">
        <v>13</v>
      </c>
      <c r="R302" s="14" t="str">
        <f>IFERROR(VLOOKUP(Table1[[#This Row],[NOM]],Tableau8[],3,0),"")</f>
        <v/>
      </c>
      <c r="S302" s="14"/>
    </row>
    <row r="303" spans="3:19" x14ac:dyDescent="0.3">
      <c r="C303" s="12" t="s">
        <v>10</v>
      </c>
      <c r="D303" s="9">
        <v>93996168</v>
      </c>
      <c r="E303" s="13" t="s">
        <v>148</v>
      </c>
      <c r="F303" s="10">
        <v>45541</v>
      </c>
      <c r="G303" s="8">
        <v>9</v>
      </c>
      <c r="H303" s="3" t="s">
        <v>127</v>
      </c>
      <c r="I303" s="14"/>
      <c r="J303" s="14"/>
      <c r="K303" s="14"/>
      <c r="L303" s="14"/>
      <c r="M303" s="14"/>
      <c r="N303" t="s">
        <v>437</v>
      </c>
      <c r="O303" s="14"/>
      <c r="P303" s="11">
        <v>45453</v>
      </c>
      <c r="Q303" s="14" t="s">
        <v>13</v>
      </c>
      <c r="R303" s="14">
        <f>IFERROR(VLOOKUP(Table1[[#This Row],[NOM]],Tableau8[],3,0),"")</f>
        <v>0</v>
      </c>
      <c r="S303" s="14"/>
    </row>
    <row r="304" spans="3:19" x14ac:dyDescent="0.3">
      <c r="C304" s="12" t="s">
        <v>10</v>
      </c>
      <c r="D304" s="9">
        <v>96571026</v>
      </c>
      <c r="E304" s="13" t="s">
        <v>148</v>
      </c>
      <c r="F304" s="10">
        <v>45541</v>
      </c>
      <c r="G304" s="8">
        <v>75.599999999999994</v>
      </c>
      <c r="H304" s="3" t="s">
        <v>233</v>
      </c>
      <c r="I304" s="14"/>
      <c r="J304" s="14"/>
      <c r="K304" s="14"/>
      <c r="L304" s="14"/>
      <c r="M304" s="14"/>
      <c r="N304" t="s">
        <v>438</v>
      </c>
      <c r="O304" s="14"/>
      <c r="P304" s="11">
        <v>45473</v>
      </c>
      <c r="Q304" s="14" t="s">
        <v>13</v>
      </c>
      <c r="R304" s="14" t="str">
        <f>IFERROR(VLOOKUP(Table1[[#This Row],[NOM]],Tableau8[],3,0),"")</f>
        <v/>
      </c>
      <c r="S304" s="14"/>
    </row>
    <row r="305" spans="3:19" x14ac:dyDescent="0.3">
      <c r="C305" s="12" t="s">
        <v>10</v>
      </c>
      <c r="D305" s="9">
        <v>93838332</v>
      </c>
      <c r="E305" s="13" t="s">
        <v>148</v>
      </c>
      <c r="F305" s="10">
        <v>45541</v>
      </c>
      <c r="G305" s="8">
        <v>72.3</v>
      </c>
      <c r="H305" s="3" t="s">
        <v>377</v>
      </c>
      <c r="I305" s="14"/>
      <c r="J305" s="14"/>
      <c r="K305" s="14"/>
      <c r="L305" s="14"/>
      <c r="M305" s="14"/>
      <c r="N305" t="s">
        <v>438</v>
      </c>
      <c r="O305" s="14"/>
      <c r="P305" s="11">
        <v>45452</v>
      </c>
      <c r="Q305" s="14" t="s">
        <v>13</v>
      </c>
      <c r="R305" s="14" t="str">
        <f>IFERROR(VLOOKUP(Table1[[#This Row],[NOM]],Tableau8[],3,0),"")</f>
        <v/>
      </c>
      <c r="S305" s="14"/>
    </row>
    <row r="306" spans="3:19" x14ac:dyDescent="0.3">
      <c r="C306" s="12" t="s">
        <v>10</v>
      </c>
      <c r="D306" s="9">
        <v>95411574</v>
      </c>
      <c r="E306" s="13" t="s">
        <v>148</v>
      </c>
      <c r="F306" s="10">
        <v>45541</v>
      </c>
      <c r="G306" s="8">
        <v>66.45</v>
      </c>
      <c r="H306" s="3" t="s">
        <v>280</v>
      </c>
      <c r="I306" s="14"/>
      <c r="J306" s="14"/>
      <c r="K306" s="14"/>
      <c r="L306" s="14"/>
      <c r="M306" s="14"/>
      <c r="N306" t="s">
        <v>438</v>
      </c>
      <c r="O306" s="14"/>
      <c r="P306" s="11">
        <v>45463</v>
      </c>
      <c r="Q306" s="14" t="s">
        <v>13</v>
      </c>
      <c r="R306" s="14" t="str">
        <f>IFERROR(VLOOKUP(Table1[[#This Row],[NOM]],Tableau8[],3,0),"")</f>
        <v/>
      </c>
      <c r="S306" s="14"/>
    </row>
    <row r="307" spans="3:19" x14ac:dyDescent="0.3">
      <c r="C307" s="12" t="s">
        <v>10</v>
      </c>
      <c r="D307" s="9">
        <v>95565215</v>
      </c>
      <c r="E307" s="13" t="s">
        <v>148</v>
      </c>
      <c r="F307" s="10">
        <v>45541</v>
      </c>
      <c r="G307" s="8">
        <v>24</v>
      </c>
      <c r="H307" s="3" t="s">
        <v>280</v>
      </c>
      <c r="I307" s="14"/>
      <c r="J307" s="14"/>
      <c r="K307" s="14"/>
      <c r="L307" s="14"/>
      <c r="M307" s="14"/>
      <c r="N307" t="s">
        <v>438</v>
      </c>
      <c r="O307" s="14"/>
      <c r="P307" s="11">
        <v>45464</v>
      </c>
      <c r="Q307" s="14" t="s">
        <v>13</v>
      </c>
      <c r="R307" s="14" t="str">
        <f>IFERROR(VLOOKUP(Table1[[#This Row],[NOM]],Tableau8[],3,0),"")</f>
        <v/>
      </c>
      <c r="S307" s="14"/>
    </row>
    <row r="308" spans="3:19" x14ac:dyDescent="0.3">
      <c r="C308" s="12" t="s">
        <v>10</v>
      </c>
      <c r="D308" s="9">
        <v>95324417</v>
      </c>
      <c r="E308" s="13" t="s">
        <v>148</v>
      </c>
      <c r="F308" s="10">
        <v>45541</v>
      </c>
      <c r="G308" s="8">
        <v>45.1</v>
      </c>
      <c r="H308" s="3" t="s">
        <v>297</v>
      </c>
      <c r="I308" s="14"/>
      <c r="J308" s="14"/>
      <c r="K308" s="14"/>
      <c r="L308" s="14"/>
      <c r="M308" s="14"/>
      <c r="N308" t="s">
        <v>438</v>
      </c>
      <c r="O308" s="14"/>
      <c r="P308" s="11">
        <v>45462</v>
      </c>
      <c r="Q308" s="14" t="s">
        <v>13</v>
      </c>
      <c r="R308" s="14" t="str">
        <f>IFERROR(VLOOKUP(Table1[[#This Row],[NOM]],Tableau8[],3,0),"")</f>
        <v/>
      </c>
      <c r="S308" s="14"/>
    </row>
    <row r="309" spans="3:19" x14ac:dyDescent="0.3">
      <c r="C309" s="12" t="s">
        <v>10</v>
      </c>
      <c r="D309" s="9">
        <v>94321176</v>
      </c>
      <c r="E309" s="13" t="s">
        <v>148</v>
      </c>
      <c r="F309" s="10">
        <v>45541</v>
      </c>
      <c r="G309" s="8">
        <v>64.45</v>
      </c>
      <c r="H309" s="3" t="s">
        <v>351</v>
      </c>
      <c r="I309" s="14"/>
      <c r="J309" s="14"/>
      <c r="K309" s="14"/>
      <c r="L309" s="14"/>
      <c r="M309" s="14"/>
      <c r="N309" t="s">
        <v>438</v>
      </c>
      <c r="O309" s="14"/>
      <c r="P309" s="11">
        <v>45455</v>
      </c>
      <c r="Q309" s="14" t="s">
        <v>13</v>
      </c>
      <c r="R309" s="14" t="str">
        <f>IFERROR(VLOOKUP(Table1[[#This Row],[NOM]],Tableau8[],3,0),"")</f>
        <v/>
      </c>
      <c r="S309" s="14"/>
    </row>
    <row r="310" spans="3:19" x14ac:dyDescent="0.3">
      <c r="C310" s="12" t="s">
        <v>10</v>
      </c>
      <c r="D310" s="9">
        <v>93750342</v>
      </c>
      <c r="E310" s="13" t="s">
        <v>148</v>
      </c>
      <c r="F310" s="10">
        <v>45541</v>
      </c>
      <c r="G310" s="8">
        <v>63</v>
      </c>
      <c r="H310" s="3" t="s">
        <v>383</v>
      </c>
      <c r="I310" s="14"/>
      <c r="J310" s="14"/>
      <c r="K310" s="14"/>
      <c r="L310" s="14"/>
      <c r="M310" s="14"/>
      <c r="N310" t="s">
        <v>438</v>
      </c>
      <c r="O310" s="14"/>
      <c r="P310" s="11">
        <v>45452</v>
      </c>
      <c r="Q310" s="14" t="s">
        <v>13</v>
      </c>
      <c r="R310" s="14" t="str">
        <f>IFERROR(VLOOKUP(Table1[[#This Row],[NOM]],Tableau8[],3,0),"")</f>
        <v/>
      </c>
      <c r="S310" s="14"/>
    </row>
    <row r="311" spans="3:19" x14ac:dyDescent="0.3">
      <c r="C311" s="12" t="s">
        <v>10</v>
      </c>
      <c r="D311" s="9">
        <v>91998951</v>
      </c>
      <c r="E311" s="13" t="s">
        <v>148</v>
      </c>
      <c r="F311" s="10">
        <v>45541</v>
      </c>
      <c r="G311" s="8">
        <v>31.95</v>
      </c>
      <c r="H311" s="3" t="s">
        <v>418</v>
      </c>
      <c r="I311" s="14"/>
      <c r="J311" s="14"/>
      <c r="K311" s="14"/>
      <c r="L311" s="14"/>
      <c r="M311" s="14"/>
      <c r="N311" t="s">
        <v>438</v>
      </c>
      <c r="O311" s="14"/>
      <c r="P311" s="11">
        <v>45440</v>
      </c>
      <c r="Q311" s="14" t="s">
        <v>13</v>
      </c>
      <c r="R311" s="14" t="str">
        <f>IFERROR(VLOOKUP(Table1[[#This Row],[NOM]],Tableau8[],3,0),"")</f>
        <v/>
      </c>
      <c r="S311" s="14"/>
    </row>
    <row r="312" spans="3:19" x14ac:dyDescent="0.3">
      <c r="C312" s="12" t="s">
        <v>10</v>
      </c>
      <c r="D312" s="9">
        <v>93965641</v>
      </c>
      <c r="E312" s="13" t="s">
        <v>148</v>
      </c>
      <c r="F312" s="10">
        <v>45541</v>
      </c>
      <c r="G312" s="8">
        <v>73.55</v>
      </c>
      <c r="H312" s="3" t="s">
        <v>184</v>
      </c>
      <c r="I312" s="14"/>
      <c r="J312" s="14"/>
      <c r="K312" s="14"/>
      <c r="L312" s="14"/>
      <c r="M312" s="14"/>
      <c r="N312" t="s">
        <v>438</v>
      </c>
      <c r="O312" s="14"/>
      <c r="P312" s="11">
        <v>45453</v>
      </c>
      <c r="Q312" s="14" t="s">
        <v>13</v>
      </c>
      <c r="R312" s="14">
        <f>IFERROR(VLOOKUP(Table1[[#This Row],[NOM]],Tableau8[],3,0),"")</f>
        <v>0</v>
      </c>
      <c r="S312" s="14"/>
    </row>
    <row r="313" spans="3:19" x14ac:dyDescent="0.3">
      <c r="C313" s="12" t="s">
        <v>10</v>
      </c>
      <c r="D313" s="9">
        <v>95254021</v>
      </c>
      <c r="E313" s="13" t="s">
        <v>148</v>
      </c>
      <c r="F313" s="10">
        <v>45541</v>
      </c>
      <c r="G313" s="8">
        <v>25</v>
      </c>
      <c r="H313" s="3" t="s">
        <v>184</v>
      </c>
      <c r="I313" s="14"/>
      <c r="J313" s="14"/>
      <c r="K313" s="14"/>
      <c r="L313" s="14"/>
      <c r="M313" s="14"/>
      <c r="N313" t="s">
        <v>437</v>
      </c>
      <c r="O313" s="14"/>
      <c r="P313" s="11">
        <v>45462</v>
      </c>
      <c r="Q313" s="14" t="s">
        <v>13</v>
      </c>
      <c r="R313" s="14">
        <f>IFERROR(VLOOKUP(Table1[[#This Row],[NOM]],Tableau8[],3,0),"")</f>
        <v>0</v>
      </c>
      <c r="S313" s="14"/>
    </row>
    <row r="314" spans="3:19" x14ac:dyDescent="0.3">
      <c r="C314" s="12" t="s">
        <v>10</v>
      </c>
      <c r="D314" s="9">
        <v>93895384</v>
      </c>
      <c r="E314" s="13" t="s">
        <v>148</v>
      </c>
      <c r="F314" s="10">
        <v>45541</v>
      </c>
      <c r="G314" s="8">
        <v>20.55</v>
      </c>
      <c r="H314" s="3" t="s">
        <v>372</v>
      </c>
      <c r="I314" s="14"/>
      <c r="J314" s="14"/>
      <c r="K314" s="14"/>
      <c r="L314" s="14"/>
      <c r="M314" s="14"/>
      <c r="N314" t="s">
        <v>438</v>
      </c>
      <c r="O314" s="14"/>
      <c r="P314" s="11">
        <v>45453</v>
      </c>
      <c r="Q314" s="14" t="s">
        <v>13</v>
      </c>
      <c r="R314" s="14" t="str">
        <f>IFERROR(VLOOKUP(Table1[[#This Row],[NOM]],Tableau8[],3,0),"")</f>
        <v/>
      </c>
      <c r="S314" s="14"/>
    </row>
    <row r="315" spans="3:19" x14ac:dyDescent="0.3">
      <c r="C315" s="12" t="s">
        <v>10</v>
      </c>
      <c r="D315" s="9">
        <v>96381480</v>
      </c>
      <c r="E315" s="13" t="s">
        <v>148</v>
      </c>
      <c r="F315" s="10">
        <v>45541</v>
      </c>
      <c r="G315" s="8">
        <v>97.6</v>
      </c>
      <c r="H315" s="3" t="s">
        <v>245</v>
      </c>
      <c r="I315" s="14"/>
      <c r="J315" s="14"/>
      <c r="K315" s="14"/>
      <c r="L315" s="14"/>
      <c r="M315" s="14"/>
      <c r="N315" t="s">
        <v>438</v>
      </c>
      <c r="O315" s="14"/>
      <c r="P315" s="11">
        <v>45471</v>
      </c>
      <c r="Q315" s="14" t="s">
        <v>13</v>
      </c>
      <c r="R315" s="14" t="str">
        <f>IFERROR(VLOOKUP(Table1[[#This Row],[NOM]],Tableau8[],3,0),"")</f>
        <v/>
      </c>
      <c r="S315" s="14"/>
    </row>
    <row r="316" spans="3:19" x14ac:dyDescent="0.3">
      <c r="C316" s="12" t="s">
        <v>10</v>
      </c>
      <c r="D316" s="9">
        <v>96843778</v>
      </c>
      <c r="E316" s="13" t="s">
        <v>148</v>
      </c>
      <c r="F316" s="10">
        <v>45541</v>
      </c>
      <c r="G316" s="8">
        <v>25</v>
      </c>
      <c r="H316" s="3" t="s">
        <v>156</v>
      </c>
      <c r="I316" s="14"/>
      <c r="J316" s="14"/>
      <c r="K316" s="14"/>
      <c r="L316" s="14"/>
      <c r="M316" s="14"/>
      <c r="N316" t="s">
        <v>437</v>
      </c>
      <c r="O316" s="14"/>
      <c r="P316" s="11">
        <v>45477</v>
      </c>
      <c r="Q316" s="14" t="s">
        <v>13</v>
      </c>
      <c r="R316" s="14">
        <f>IFERROR(VLOOKUP(Table1[[#This Row],[NOM]],Tableau8[],3,0),"")</f>
        <v>0</v>
      </c>
      <c r="S316" s="14"/>
    </row>
    <row r="317" spans="3:19" x14ac:dyDescent="0.3">
      <c r="C317" s="12" t="s">
        <v>10</v>
      </c>
      <c r="D317" s="9">
        <v>96187035</v>
      </c>
      <c r="E317" s="13" t="s">
        <v>148</v>
      </c>
      <c r="F317" s="10">
        <v>45541</v>
      </c>
      <c r="G317" s="8">
        <v>9</v>
      </c>
      <c r="H317" s="3" t="s">
        <v>29</v>
      </c>
      <c r="I317" s="14"/>
      <c r="J317" s="14"/>
      <c r="K317" s="14"/>
      <c r="L317" s="14"/>
      <c r="M317" s="14"/>
      <c r="N317" t="s">
        <v>437</v>
      </c>
      <c r="O317" s="14"/>
      <c r="P317" s="11">
        <v>45469</v>
      </c>
      <c r="Q317" s="14" t="s">
        <v>13</v>
      </c>
      <c r="R317" s="14">
        <f>IFERROR(VLOOKUP(Table1[[#This Row],[NOM]],Tableau8[],3,0),"")</f>
        <v>0</v>
      </c>
      <c r="S317" s="14"/>
    </row>
    <row r="318" spans="3:19" x14ac:dyDescent="0.3">
      <c r="C318" s="12" t="s">
        <v>10</v>
      </c>
      <c r="D318" s="9">
        <v>95379356</v>
      </c>
      <c r="E318" s="13" t="s">
        <v>148</v>
      </c>
      <c r="F318" s="10">
        <v>45541</v>
      </c>
      <c r="G318" s="8">
        <v>59.15</v>
      </c>
      <c r="H318" s="3" t="s">
        <v>294</v>
      </c>
      <c r="I318" s="14"/>
      <c r="J318" s="14"/>
      <c r="K318" s="14"/>
      <c r="L318" s="14"/>
      <c r="M318" s="14"/>
      <c r="N318" t="s">
        <v>438</v>
      </c>
      <c r="O318" s="14"/>
      <c r="P318" s="11">
        <v>45463</v>
      </c>
      <c r="Q318" s="14" t="s">
        <v>13</v>
      </c>
      <c r="R318" s="14" t="str">
        <f>IFERROR(VLOOKUP(Table1[[#This Row],[NOM]],Tableau8[],3,0),"")</f>
        <v/>
      </c>
      <c r="S318" s="14"/>
    </row>
    <row r="319" spans="3:19" x14ac:dyDescent="0.3">
      <c r="C319" s="12" t="s">
        <v>10</v>
      </c>
      <c r="D319" s="9">
        <v>92621093</v>
      </c>
      <c r="E319" s="13" t="s">
        <v>148</v>
      </c>
      <c r="F319" s="10">
        <v>45541</v>
      </c>
      <c r="G319" s="8">
        <v>52.35</v>
      </c>
      <c r="H319" s="3" t="s">
        <v>126</v>
      </c>
      <c r="I319" s="14"/>
      <c r="J319" s="14"/>
      <c r="K319" s="14"/>
      <c r="L319" s="14"/>
      <c r="M319" s="14"/>
      <c r="N319" t="s">
        <v>438</v>
      </c>
      <c r="O319" s="14"/>
      <c r="P319" s="11">
        <v>45445</v>
      </c>
      <c r="Q319" s="14" t="s">
        <v>13</v>
      </c>
      <c r="R319" s="14">
        <f>IFERROR(VLOOKUP(Table1[[#This Row],[NOM]],Tableau8[],3,0),"")</f>
        <v>0</v>
      </c>
      <c r="S319" s="14"/>
    </row>
    <row r="320" spans="3:19" x14ac:dyDescent="0.3">
      <c r="C320" s="12" t="s">
        <v>10</v>
      </c>
      <c r="D320" s="9">
        <v>94005957</v>
      </c>
      <c r="E320" s="13" t="s">
        <v>148</v>
      </c>
      <c r="F320" s="10">
        <v>45541</v>
      </c>
      <c r="G320" s="8">
        <v>25</v>
      </c>
      <c r="H320" s="3" t="s">
        <v>126</v>
      </c>
      <c r="I320" s="14"/>
      <c r="J320" s="14"/>
      <c r="K320" s="14"/>
      <c r="L320" s="14"/>
      <c r="M320" s="14"/>
      <c r="N320" t="s">
        <v>437</v>
      </c>
      <c r="O320" s="14"/>
      <c r="P320" s="11">
        <v>45453</v>
      </c>
      <c r="Q320" s="14" t="s">
        <v>13</v>
      </c>
      <c r="R320" s="14">
        <f>IFERROR(VLOOKUP(Table1[[#This Row],[NOM]],Tableau8[],3,0),"")</f>
        <v>0</v>
      </c>
      <c r="S320" s="14"/>
    </row>
    <row r="321" spans="3:19" x14ac:dyDescent="0.3">
      <c r="C321" s="12" t="s">
        <v>10</v>
      </c>
      <c r="D321" s="9">
        <v>95775769</v>
      </c>
      <c r="E321" s="13" t="s">
        <v>148</v>
      </c>
      <c r="F321" s="10">
        <v>45541</v>
      </c>
      <c r="G321" s="8">
        <v>24.45</v>
      </c>
      <c r="H321" s="3" t="s">
        <v>273</v>
      </c>
      <c r="I321" s="14"/>
      <c r="J321" s="14"/>
      <c r="K321" s="14"/>
      <c r="L321" s="14"/>
      <c r="M321" s="14"/>
      <c r="N321" t="s">
        <v>438</v>
      </c>
      <c r="O321" s="14"/>
      <c r="P321" s="11">
        <v>45466</v>
      </c>
      <c r="Q321" s="14" t="s">
        <v>13</v>
      </c>
      <c r="R321" s="14" t="str">
        <f>IFERROR(VLOOKUP(Table1[[#This Row],[NOM]],Tableau8[],3,0),"")</f>
        <v/>
      </c>
      <c r="S321" s="14"/>
    </row>
    <row r="322" spans="3:19" x14ac:dyDescent="0.3">
      <c r="C322" s="12" t="s">
        <v>10</v>
      </c>
      <c r="D322" s="9">
        <v>93642597</v>
      </c>
      <c r="E322" s="13" t="s">
        <v>148</v>
      </c>
      <c r="F322" s="10">
        <v>45541</v>
      </c>
      <c r="G322" s="8">
        <v>29.45</v>
      </c>
      <c r="H322" s="3" t="s">
        <v>388</v>
      </c>
      <c r="I322" s="14"/>
      <c r="J322" s="14"/>
      <c r="K322" s="14"/>
      <c r="L322" s="14"/>
      <c r="M322" s="14"/>
      <c r="N322" t="s">
        <v>438</v>
      </c>
      <c r="O322" s="14"/>
      <c r="P322" s="11">
        <v>45451</v>
      </c>
      <c r="Q322" s="14" t="s">
        <v>13</v>
      </c>
      <c r="R322" s="14" t="str">
        <f>IFERROR(VLOOKUP(Table1[[#This Row],[NOM]],Tableau8[],3,0),"")</f>
        <v/>
      </c>
      <c r="S322" s="14"/>
    </row>
    <row r="323" spans="3:19" x14ac:dyDescent="0.3">
      <c r="C323" s="12" t="s">
        <v>10</v>
      </c>
      <c r="D323" s="9">
        <v>93953928</v>
      </c>
      <c r="E323" s="13" t="s">
        <v>148</v>
      </c>
      <c r="F323" s="10">
        <v>45541</v>
      </c>
      <c r="G323" s="8">
        <v>17.45</v>
      </c>
      <c r="H323" s="3" t="s">
        <v>367</v>
      </c>
      <c r="I323" s="14"/>
      <c r="J323" s="14"/>
      <c r="K323" s="14"/>
      <c r="L323" s="14"/>
      <c r="M323" s="14"/>
      <c r="N323" t="s">
        <v>438</v>
      </c>
      <c r="O323" s="14"/>
      <c r="P323" s="11">
        <v>45453</v>
      </c>
      <c r="Q323" s="14" t="s">
        <v>13</v>
      </c>
      <c r="R323" s="14" t="str">
        <f>IFERROR(VLOOKUP(Table1[[#This Row],[NOM]],Tableau8[],3,0),"")</f>
        <v/>
      </c>
      <c r="S323" s="14"/>
    </row>
    <row r="324" spans="3:19" x14ac:dyDescent="0.3">
      <c r="C324" s="12" t="s">
        <v>10</v>
      </c>
      <c r="D324" s="9">
        <v>93928781</v>
      </c>
      <c r="E324" s="13" t="s">
        <v>148</v>
      </c>
      <c r="F324" s="10">
        <v>45541</v>
      </c>
      <c r="G324" s="8">
        <v>44</v>
      </c>
      <c r="H324" s="3" t="s">
        <v>256</v>
      </c>
      <c r="I324" s="14"/>
      <c r="J324" s="14"/>
      <c r="K324" s="14"/>
      <c r="L324" s="14"/>
      <c r="M324" s="14"/>
      <c r="N324" t="s">
        <v>438</v>
      </c>
      <c r="O324" s="14"/>
      <c r="P324" s="11">
        <v>45453</v>
      </c>
      <c r="Q324" s="14" t="s">
        <v>13</v>
      </c>
      <c r="R324" s="14" t="str">
        <f>IFERROR(VLOOKUP(Table1[[#This Row],[NOM]],Tableau8[],3,0),"")</f>
        <v/>
      </c>
      <c r="S324" s="14"/>
    </row>
    <row r="325" spans="3:19" x14ac:dyDescent="0.3">
      <c r="C325" s="12" t="s">
        <v>10</v>
      </c>
      <c r="D325" s="9">
        <v>96142155</v>
      </c>
      <c r="E325" s="13" t="s">
        <v>148</v>
      </c>
      <c r="F325" s="10">
        <v>45541</v>
      </c>
      <c r="G325" s="8">
        <v>29.85</v>
      </c>
      <c r="H325" s="3" t="s">
        <v>256</v>
      </c>
      <c r="I325" s="14"/>
      <c r="J325" s="14"/>
      <c r="K325" s="14"/>
      <c r="L325" s="14"/>
      <c r="M325" s="14"/>
      <c r="N325" t="s">
        <v>438</v>
      </c>
      <c r="O325" s="14"/>
      <c r="P325" s="11">
        <v>45469</v>
      </c>
      <c r="Q325" s="14" t="s">
        <v>13</v>
      </c>
      <c r="R325" s="14" t="str">
        <f>IFERROR(VLOOKUP(Table1[[#This Row],[NOM]],Tableau8[],3,0),"")</f>
        <v/>
      </c>
      <c r="S325" s="14"/>
    </row>
    <row r="326" spans="3:19" x14ac:dyDescent="0.3">
      <c r="C326" s="12" t="s">
        <v>10</v>
      </c>
      <c r="D326" s="9">
        <v>94881099</v>
      </c>
      <c r="E326" s="13" t="s">
        <v>148</v>
      </c>
      <c r="F326" s="10">
        <v>45541</v>
      </c>
      <c r="G326" s="8">
        <v>39.4</v>
      </c>
      <c r="H326" s="3" t="s">
        <v>324</v>
      </c>
      <c r="I326" s="14"/>
      <c r="J326" s="14"/>
      <c r="K326" s="14"/>
      <c r="L326" s="14"/>
      <c r="M326" s="14"/>
      <c r="N326" t="s">
        <v>438</v>
      </c>
      <c r="O326" s="14"/>
      <c r="P326" s="11">
        <v>45459</v>
      </c>
      <c r="Q326" s="14" t="s">
        <v>13</v>
      </c>
      <c r="R326" s="14" t="str">
        <f>IFERROR(VLOOKUP(Table1[[#This Row],[NOM]],Tableau8[],3,0),"")</f>
        <v/>
      </c>
      <c r="S326" s="14"/>
    </row>
    <row r="327" spans="3:19" x14ac:dyDescent="0.3">
      <c r="C327" s="12" t="s">
        <v>10</v>
      </c>
      <c r="D327" s="9">
        <v>91695785</v>
      </c>
      <c r="E327" s="13" t="s">
        <v>148</v>
      </c>
      <c r="F327" s="10">
        <v>45541</v>
      </c>
      <c r="G327" s="8">
        <v>56.05</v>
      </c>
      <c r="H327" s="3" t="s">
        <v>424</v>
      </c>
      <c r="I327" s="14"/>
      <c r="J327" s="14"/>
      <c r="K327" s="14"/>
      <c r="L327" s="14"/>
      <c r="M327" s="14"/>
      <c r="N327" t="s">
        <v>438</v>
      </c>
      <c r="O327" s="14"/>
      <c r="P327" s="11">
        <v>45438</v>
      </c>
      <c r="Q327" s="14" t="s">
        <v>13</v>
      </c>
      <c r="R327" s="14" t="str">
        <f>IFERROR(VLOOKUP(Table1[[#This Row],[NOM]],Tableau8[],3,0),"")</f>
        <v/>
      </c>
      <c r="S327" s="14"/>
    </row>
    <row r="328" spans="3:19" x14ac:dyDescent="0.3">
      <c r="C328" s="12" t="s">
        <v>10</v>
      </c>
      <c r="D328" s="9">
        <v>92686551</v>
      </c>
      <c r="E328" s="13" t="s">
        <v>148</v>
      </c>
      <c r="F328" s="10">
        <v>45541</v>
      </c>
      <c r="G328" s="8">
        <v>129.30000000000001</v>
      </c>
      <c r="H328" s="3" t="s">
        <v>403</v>
      </c>
      <c r="I328" s="14"/>
      <c r="J328" s="14"/>
      <c r="K328" s="14"/>
      <c r="L328" s="14"/>
      <c r="M328" s="14"/>
      <c r="N328" t="s">
        <v>438</v>
      </c>
      <c r="O328" s="14"/>
      <c r="P328" s="11">
        <v>45445</v>
      </c>
      <c r="Q328" s="14" t="s">
        <v>13</v>
      </c>
      <c r="R328" s="14" t="str">
        <f>IFERROR(VLOOKUP(Table1[[#This Row],[NOM]],Tableau8[],3,0),"")</f>
        <v/>
      </c>
      <c r="S328" s="14"/>
    </row>
    <row r="329" spans="3:19" x14ac:dyDescent="0.3">
      <c r="C329" s="12" t="s">
        <v>10</v>
      </c>
      <c r="D329" s="9">
        <v>95788864</v>
      </c>
      <c r="E329" s="13" t="s">
        <v>148</v>
      </c>
      <c r="F329" s="10">
        <v>45541</v>
      </c>
      <c r="G329" s="8">
        <v>30.95</v>
      </c>
      <c r="H329" s="3" t="s">
        <v>272</v>
      </c>
      <c r="I329" s="14"/>
      <c r="J329" s="14"/>
      <c r="K329" s="14"/>
      <c r="L329" s="14"/>
      <c r="M329" s="14"/>
      <c r="N329" t="s">
        <v>438</v>
      </c>
      <c r="O329" s="14"/>
      <c r="P329" s="11">
        <v>45466</v>
      </c>
      <c r="Q329" s="14" t="s">
        <v>13</v>
      </c>
      <c r="R329" s="14" t="str">
        <f>IFERROR(VLOOKUP(Table1[[#This Row],[NOM]],Tableau8[],3,0),"")</f>
        <v/>
      </c>
      <c r="S329" s="14"/>
    </row>
    <row r="330" spans="3:19" x14ac:dyDescent="0.3">
      <c r="C330" s="12" t="s">
        <v>10</v>
      </c>
      <c r="D330" s="9">
        <v>96493413</v>
      </c>
      <c r="E330" s="13" t="s">
        <v>148</v>
      </c>
      <c r="F330" s="10">
        <v>45541</v>
      </c>
      <c r="G330" s="8">
        <v>39</v>
      </c>
      <c r="H330" s="3" t="s">
        <v>239</v>
      </c>
      <c r="I330" s="14"/>
      <c r="J330" s="14"/>
      <c r="K330" s="14"/>
      <c r="L330" s="14"/>
      <c r="M330" s="14"/>
      <c r="N330" t="s">
        <v>438</v>
      </c>
      <c r="O330" s="14"/>
      <c r="P330" s="11">
        <v>45472</v>
      </c>
      <c r="Q330" s="14" t="s">
        <v>13</v>
      </c>
      <c r="R330" s="14" t="str">
        <f>IFERROR(VLOOKUP(Table1[[#This Row],[NOM]],Tableau8[],3,0),"")</f>
        <v/>
      </c>
      <c r="S330" s="14"/>
    </row>
    <row r="331" spans="3:19" x14ac:dyDescent="0.3">
      <c r="C331" s="12" t="s">
        <v>10</v>
      </c>
      <c r="D331" s="9">
        <v>91649457</v>
      </c>
      <c r="E331" s="13" t="s">
        <v>148</v>
      </c>
      <c r="F331" s="10">
        <v>45541</v>
      </c>
      <c r="G331" s="8">
        <v>32.65</v>
      </c>
      <c r="H331" s="3" t="s">
        <v>129</v>
      </c>
      <c r="I331" s="14"/>
      <c r="J331" s="14"/>
      <c r="K331" s="14"/>
      <c r="L331" s="14"/>
      <c r="M331" s="14"/>
      <c r="N331" t="s">
        <v>438</v>
      </c>
      <c r="O331" s="14"/>
      <c r="P331" s="11">
        <v>45438</v>
      </c>
      <c r="Q331" s="14" t="s">
        <v>13</v>
      </c>
      <c r="R331" s="14">
        <f>IFERROR(VLOOKUP(Table1[[#This Row],[NOM]],Tableau8[],3,0),"")</f>
        <v>0</v>
      </c>
      <c r="S331" s="14"/>
    </row>
    <row r="332" spans="3:19" x14ac:dyDescent="0.3">
      <c r="C332" s="12" t="s">
        <v>10</v>
      </c>
      <c r="D332" s="9">
        <v>93973368</v>
      </c>
      <c r="E332" s="13" t="s">
        <v>148</v>
      </c>
      <c r="F332" s="10">
        <v>45541</v>
      </c>
      <c r="G332" s="8">
        <v>9</v>
      </c>
      <c r="H332" s="3" t="s">
        <v>129</v>
      </c>
      <c r="I332" s="14"/>
      <c r="J332" s="14"/>
      <c r="K332" s="14"/>
      <c r="L332" s="14"/>
      <c r="M332" s="14"/>
      <c r="N332" t="s">
        <v>437</v>
      </c>
      <c r="O332" s="14"/>
      <c r="P332" s="11">
        <v>45453</v>
      </c>
      <c r="Q332" s="14" t="s">
        <v>13</v>
      </c>
      <c r="R332" s="14">
        <f>IFERROR(VLOOKUP(Table1[[#This Row],[NOM]],Tableau8[],3,0),"")</f>
        <v>0</v>
      </c>
      <c r="S332" s="14"/>
    </row>
    <row r="333" spans="3:19" x14ac:dyDescent="0.3">
      <c r="C333" s="12" t="s">
        <v>10</v>
      </c>
      <c r="D333" s="9">
        <v>96229141</v>
      </c>
      <c r="E333" s="13" t="s">
        <v>148</v>
      </c>
      <c r="F333" s="10">
        <v>45541</v>
      </c>
      <c r="G333" s="8">
        <v>101.1</v>
      </c>
      <c r="H333" s="3" t="s">
        <v>253</v>
      </c>
      <c r="I333" s="14"/>
      <c r="J333" s="14"/>
      <c r="K333" s="14"/>
      <c r="L333" s="14"/>
      <c r="M333" s="14"/>
      <c r="N333" t="s">
        <v>438</v>
      </c>
      <c r="O333" s="14"/>
      <c r="P333" s="11">
        <v>45470</v>
      </c>
      <c r="Q333" s="14" t="s">
        <v>13</v>
      </c>
      <c r="R333" s="14" t="str">
        <f>IFERROR(VLOOKUP(Table1[[#This Row],[NOM]],Tableau8[],3,0),"")</f>
        <v/>
      </c>
      <c r="S333" s="14"/>
    </row>
    <row r="334" spans="3:19" x14ac:dyDescent="0.3">
      <c r="C334" s="12" t="s">
        <v>10</v>
      </c>
      <c r="D334" s="9">
        <v>94601817</v>
      </c>
      <c r="E334" s="13" t="s">
        <v>148</v>
      </c>
      <c r="F334" s="10">
        <v>45541</v>
      </c>
      <c r="G334" s="8">
        <v>34.950000000000003</v>
      </c>
      <c r="H334" s="3" t="s">
        <v>342</v>
      </c>
      <c r="I334" s="14"/>
      <c r="J334" s="14"/>
      <c r="K334" s="14"/>
      <c r="L334" s="14"/>
      <c r="M334" s="14"/>
      <c r="N334" t="s">
        <v>438</v>
      </c>
      <c r="O334" s="14"/>
      <c r="P334" s="11">
        <v>45457</v>
      </c>
      <c r="Q334" s="14" t="s">
        <v>13</v>
      </c>
      <c r="R334" s="14" t="str">
        <f>IFERROR(VLOOKUP(Table1[[#This Row],[NOM]],Tableau8[],3,0),"")</f>
        <v/>
      </c>
      <c r="S334" s="14"/>
    </row>
    <row r="335" spans="3:19" x14ac:dyDescent="0.3">
      <c r="C335" s="12" t="s">
        <v>10</v>
      </c>
      <c r="D335" s="9">
        <v>95035302</v>
      </c>
      <c r="E335" s="13" t="s">
        <v>148</v>
      </c>
      <c r="F335" s="10">
        <v>45541</v>
      </c>
      <c r="G335" s="8">
        <v>40.9</v>
      </c>
      <c r="H335" s="3" t="s">
        <v>183</v>
      </c>
      <c r="I335" s="14"/>
      <c r="J335" s="14"/>
      <c r="K335" s="14"/>
      <c r="L335" s="14"/>
      <c r="M335" s="14"/>
      <c r="N335" t="s">
        <v>438</v>
      </c>
      <c r="O335" s="14"/>
      <c r="P335" s="11">
        <v>45460</v>
      </c>
      <c r="Q335" s="14" t="s">
        <v>13</v>
      </c>
      <c r="R335" s="14">
        <f>IFERROR(VLOOKUP(Table1[[#This Row],[NOM]],Tableau8[],3,0),"")</f>
        <v>0</v>
      </c>
      <c r="S335" s="14"/>
    </row>
    <row r="336" spans="3:19" x14ac:dyDescent="0.3">
      <c r="C336" s="12" t="s">
        <v>10</v>
      </c>
      <c r="D336" s="9">
        <v>95264552</v>
      </c>
      <c r="E336" s="13" t="s">
        <v>148</v>
      </c>
      <c r="F336" s="10">
        <v>45541</v>
      </c>
      <c r="G336" s="8">
        <v>9</v>
      </c>
      <c r="H336" s="3" t="s">
        <v>183</v>
      </c>
      <c r="I336" s="14"/>
      <c r="J336" s="14"/>
      <c r="K336" s="14"/>
      <c r="L336" s="14"/>
      <c r="M336" s="14"/>
      <c r="N336" t="s">
        <v>437</v>
      </c>
      <c r="O336" s="14"/>
      <c r="P336" s="11">
        <v>45462</v>
      </c>
      <c r="Q336" s="14" t="s">
        <v>13</v>
      </c>
      <c r="R336" s="14">
        <f>IFERROR(VLOOKUP(Table1[[#This Row],[NOM]],Tableau8[],3,0),"")</f>
        <v>0</v>
      </c>
      <c r="S336" s="14"/>
    </row>
    <row r="337" spans="3:19" x14ac:dyDescent="0.3">
      <c r="C337" s="12" t="s">
        <v>10</v>
      </c>
      <c r="D337" s="9">
        <v>91810459</v>
      </c>
      <c r="E337" s="13" t="s">
        <v>148</v>
      </c>
      <c r="F337" s="10">
        <v>45541</v>
      </c>
      <c r="G337" s="8">
        <v>52.5</v>
      </c>
      <c r="H337" s="3" t="s">
        <v>421</v>
      </c>
      <c r="I337" s="14"/>
      <c r="J337" s="14"/>
      <c r="K337" s="14"/>
      <c r="L337" s="14"/>
      <c r="M337" s="14"/>
      <c r="N337" t="s">
        <v>438</v>
      </c>
      <c r="O337" s="14"/>
      <c r="P337" s="11">
        <v>45439</v>
      </c>
      <c r="Q337" s="14" t="s">
        <v>13</v>
      </c>
      <c r="R337" s="14" t="str">
        <f>IFERROR(VLOOKUP(Table1[[#This Row],[NOM]],Tableau8[],3,0),"")</f>
        <v/>
      </c>
      <c r="S337" s="14"/>
    </row>
    <row r="338" spans="3:19" x14ac:dyDescent="0.3">
      <c r="C338" s="12" t="s">
        <v>10</v>
      </c>
      <c r="D338" s="9">
        <v>96089159</v>
      </c>
      <c r="E338" s="13" t="s">
        <v>148</v>
      </c>
      <c r="F338" s="10">
        <v>45541</v>
      </c>
      <c r="G338" s="8">
        <v>64.45</v>
      </c>
      <c r="H338" s="3" t="s">
        <v>262</v>
      </c>
      <c r="I338" s="14"/>
      <c r="J338" s="14"/>
      <c r="K338" s="14"/>
      <c r="L338" s="14"/>
      <c r="M338" s="14"/>
      <c r="N338" t="s">
        <v>438</v>
      </c>
      <c r="O338" s="14"/>
      <c r="P338" s="11">
        <v>45469</v>
      </c>
      <c r="Q338" s="14" t="s">
        <v>13</v>
      </c>
      <c r="R338" s="14" t="str">
        <f>IFERROR(VLOOKUP(Table1[[#This Row],[NOM]],Tableau8[],3,0),"")</f>
        <v/>
      </c>
      <c r="S338" s="14"/>
    </row>
    <row r="339" spans="3:19" x14ac:dyDescent="0.3">
      <c r="C339" s="12" t="s">
        <v>10</v>
      </c>
      <c r="D339" s="9">
        <v>94743086</v>
      </c>
      <c r="E339" s="13" t="s">
        <v>148</v>
      </c>
      <c r="F339" s="10">
        <v>45541</v>
      </c>
      <c r="G339" s="8">
        <v>29.75</v>
      </c>
      <c r="H339" s="3" t="s">
        <v>336</v>
      </c>
      <c r="I339" s="14"/>
      <c r="J339" s="14"/>
      <c r="K339" s="14"/>
      <c r="L339" s="14"/>
      <c r="M339" s="14"/>
      <c r="N339" t="s">
        <v>438</v>
      </c>
      <c r="O339" s="14"/>
      <c r="P339" s="11">
        <v>45458</v>
      </c>
      <c r="Q339" s="14" t="s">
        <v>13</v>
      </c>
      <c r="R339" s="14" t="str">
        <f>IFERROR(VLOOKUP(Table1[[#This Row],[NOM]],Tableau8[],3,0),"")</f>
        <v/>
      </c>
      <c r="S339" s="14"/>
    </row>
    <row r="340" spans="3:19" x14ac:dyDescent="0.3">
      <c r="C340" s="12" t="s">
        <v>10</v>
      </c>
      <c r="D340" s="9">
        <v>95879361</v>
      </c>
      <c r="E340" s="13" t="s">
        <v>148</v>
      </c>
      <c r="F340" s="10">
        <v>45541</v>
      </c>
      <c r="G340" s="8">
        <v>74.3</v>
      </c>
      <c r="H340" s="3" t="s">
        <v>269</v>
      </c>
      <c r="I340" s="14"/>
      <c r="J340" s="14"/>
      <c r="K340" s="14"/>
      <c r="L340" s="14"/>
      <c r="M340" s="14"/>
      <c r="N340" t="s">
        <v>438</v>
      </c>
      <c r="O340" s="14"/>
      <c r="P340" s="11">
        <v>45467</v>
      </c>
      <c r="Q340" s="14" t="s">
        <v>13</v>
      </c>
      <c r="R340" s="14" t="str">
        <f>IFERROR(VLOOKUP(Table1[[#This Row],[NOM]],Tableau8[],3,0),"")</f>
        <v/>
      </c>
      <c r="S340" s="14"/>
    </row>
    <row r="341" spans="3:19" x14ac:dyDescent="0.3">
      <c r="C341" s="12" t="s">
        <v>10</v>
      </c>
      <c r="D341" s="9">
        <v>93584697</v>
      </c>
      <c r="E341" s="13" t="s">
        <v>148</v>
      </c>
      <c r="F341" s="10">
        <v>45541</v>
      </c>
      <c r="G341" s="8">
        <v>38.5</v>
      </c>
      <c r="H341" s="3" t="s">
        <v>192</v>
      </c>
      <c r="I341" s="14"/>
      <c r="J341" s="14"/>
      <c r="K341" s="14"/>
      <c r="L341" s="14"/>
      <c r="M341" s="14"/>
      <c r="N341" t="s">
        <v>438</v>
      </c>
      <c r="O341" s="14"/>
      <c r="P341" s="11">
        <v>45451</v>
      </c>
      <c r="Q341" s="14" t="s">
        <v>13</v>
      </c>
      <c r="R341" s="14">
        <f>IFERROR(VLOOKUP(Table1[[#This Row],[NOM]],Tableau8[],3,0),"")</f>
        <v>0</v>
      </c>
      <c r="S341" s="14"/>
    </row>
    <row r="342" spans="3:19" x14ac:dyDescent="0.3">
      <c r="C342" s="12" t="s">
        <v>10</v>
      </c>
      <c r="D342" s="9">
        <v>94939446</v>
      </c>
      <c r="E342" s="13" t="s">
        <v>148</v>
      </c>
      <c r="F342" s="10">
        <v>45541</v>
      </c>
      <c r="G342" s="8">
        <v>25</v>
      </c>
      <c r="H342" s="3" t="s">
        <v>192</v>
      </c>
      <c r="I342" s="14"/>
      <c r="J342" s="14"/>
      <c r="K342" s="14"/>
      <c r="L342" s="14"/>
      <c r="M342" s="14"/>
      <c r="N342" t="s">
        <v>437</v>
      </c>
      <c r="O342" s="14"/>
      <c r="P342" s="11">
        <v>45460</v>
      </c>
      <c r="Q342" s="14" t="s">
        <v>13</v>
      </c>
      <c r="R342" s="14">
        <f>IFERROR(VLOOKUP(Table1[[#This Row],[NOM]],Tableau8[],3,0),"")</f>
        <v>0</v>
      </c>
      <c r="S342" s="14"/>
    </row>
    <row r="343" spans="3:19" x14ac:dyDescent="0.3">
      <c r="C343" s="12" t="s">
        <v>10</v>
      </c>
      <c r="D343" s="9">
        <v>92663026</v>
      </c>
      <c r="E343" s="13" t="s">
        <v>148</v>
      </c>
      <c r="F343" s="10">
        <v>45541</v>
      </c>
      <c r="G343" s="8">
        <v>28.8</v>
      </c>
      <c r="H343" s="3" t="s">
        <v>405</v>
      </c>
      <c r="I343" s="14"/>
      <c r="J343" s="14"/>
      <c r="K343" s="14"/>
      <c r="L343" s="14"/>
      <c r="M343" s="14"/>
      <c r="N343" t="s">
        <v>438</v>
      </c>
      <c r="O343" s="14"/>
      <c r="P343" s="11">
        <v>45445</v>
      </c>
      <c r="Q343" s="14" t="s">
        <v>13</v>
      </c>
      <c r="R343" s="14" t="str">
        <f>IFERROR(VLOOKUP(Table1[[#This Row],[NOM]],Tableau8[],3,0),"")</f>
        <v/>
      </c>
      <c r="S343" s="14"/>
    </row>
    <row r="344" spans="3:19" x14ac:dyDescent="0.3">
      <c r="C344" s="12" t="s">
        <v>10</v>
      </c>
      <c r="D344" s="9">
        <v>94652655</v>
      </c>
      <c r="E344" s="13" t="s">
        <v>148</v>
      </c>
      <c r="F344" s="10">
        <v>45541</v>
      </c>
      <c r="G344" s="8">
        <v>21.3</v>
      </c>
      <c r="H344" s="3" t="s">
        <v>341</v>
      </c>
      <c r="I344" s="14"/>
      <c r="J344" s="14"/>
      <c r="K344" s="14"/>
      <c r="L344" s="14"/>
      <c r="M344" s="14"/>
      <c r="N344" t="s">
        <v>438</v>
      </c>
      <c r="O344" s="14"/>
      <c r="P344" s="11">
        <v>45458</v>
      </c>
      <c r="Q344" s="14" t="s">
        <v>13</v>
      </c>
      <c r="R344" s="14" t="str">
        <f>IFERROR(VLOOKUP(Table1[[#This Row],[NOM]],Tableau8[],3,0),"")</f>
        <v/>
      </c>
      <c r="S344" s="14"/>
    </row>
    <row r="345" spans="3:19" x14ac:dyDescent="0.3">
      <c r="C345" s="12" t="s">
        <v>10</v>
      </c>
      <c r="D345" s="9">
        <v>91712308</v>
      </c>
      <c r="E345" s="13" t="s">
        <v>148</v>
      </c>
      <c r="F345" s="10">
        <v>45541</v>
      </c>
      <c r="G345" s="8">
        <v>24.45</v>
      </c>
      <c r="H345" s="3" t="s">
        <v>93</v>
      </c>
      <c r="I345" s="14"/>
      <c r="J345" s="14"/>
      <c r="K345" s="14"/>
      <c r="L345" s="14"/>
      <c r="M345" s="14"/>
      <c r="N345" t="s">
        <v>438</v>
      </c>
      <c r="O345" s="14"/>
      <c r="P345" s="11">
        <v>45438</v>
      </c>
      <c r="Q345" s="14" t="s">
        <v>13</v>
      </c>
      <c r="R345" s="14">
        <f>IFERROR(VLOOKUP(Table1[[#This Row],[NOM]],Tableau8[],3,0),"")</f>
        <v>0</v>
      </c>
      <c r="S345" s="14"/>
    </row>
    <row r="346" spans="3:19" x14ac:dyDescent="0.3">
      <c r="C346" s="12" t="s">
        <v>10</v>
      </c>
      <c r="D346" s="9">
        <v>94781469</v>
      </c>
      <c r="E346" s="13" t="s">
        <v>148</v>
      </c>
      <c r="F346" s="10">
        <v>45541</v>
      </c>
      <c r="G346" s="8">
        <v>9</v>
      </c>
      <c r="H346" s="3" t="s">
        <v>93</v>
      </c>
      <c r="I346" s="14"/>
      <c r="J346" s="14"/>
      <c r="K346" s="14"/>
      <c r="L346" s="14"/>
      <c r="M346" s="14"/>
      <c r="N346" t="s">
        <v>437</v>
      </c>
      <c r="O346" s="14"/>
      <c r="P346" s="11">
        <v>45459</v>
      </c>
      <c r="Q346" s="14" t="s">
        <v>13</v>
      </c>
      <c r="R346" s="14">
        <f>IFERROR(VLOOKUP(Table1[[#This Row],[NOM]],Tableau8[],3,0),"")</f>
        <v>0</v>
      </c>
      <c r="S346" s="14"/>
    </row>
    <row r="347" spans="3:19" x14ac:dyDescent="0.3">
      <c r="C347" s="12" t="s">
        <v>10</v>
      </c>
      <c r="D347" s="9">
        <v>92467867</v>
      </c>
      <c r="E347" s="13" t="s">
        <v>148</v>
      </c>
      <c r="F347" s="10">
        <v>45541</v>
      </c>
      <c r="G347" s="8">
        <v>89</v>
      </c>
      <c r="H347" s="3" t="s">
        <v>62</v>
      </c>
      <c r="I347" s="14"/>
      <c r="J347" s="14"/>
      <c r="K347" s="14"/>
      <c r="L347" s="14"/>
      <c r="M347" s="14"/>
      <c r="N347" t="s">
        <v>438</v>
      </c>
      <c r="O347" s="14"/>
      <c r="P347" s="11">
        <v>45443</v>
      </c>
      <c r="Q347" s="14" t="s">
        <v>13</v>
      </c>
      <c r="R347" s="14">
        <f>IFERROR(VLOOKUP(Table1[[#This Row],[NOM]],Tableau8[],3,0),"")</f>
        <v>0</v>
      </c>
      <c r="S347" s="14"/>
    </row>
    <row r="348" spans="3:19" x14ac:dyDescent="0.3">
      <c r="C348" s="12" t="s">
        <v>10</v>
      </c>
      <c r="D348" s="9">
        <v>94183361</v>
      </c>
      <c r="E348" s="13" t="s">
        <v>148</v>
      </c>
      <c r="F348" s="10">
        <v>45541</v>
      </c>
      <c r="G348" s="8">
        <v>28.4</v>
      </c>
      <c r="H348" s="3" t="s">
        <v>62</v>
      </c>
      <c r="I348" s="14"/>
      <c r="J348" s="14"/>
      <c r="K348" s="14"/>
      <c r="L348" s="14"/>
      <c r="M348" s="14"/>
      <c r="N348" t="s">
        <v>438</v>
      </c>
      <c r="O348" s="14"/>
      <c r="P348" s="11">
        <v>45455</v>
      </c>
      <c r="Q348" s="14" t="s">
        <v>13</v>
      </c>
      <c r="R348" s="14">
        <f>IFERROR(VLOOKUP(Table1[[#This Row],[NOM]],Tableau8[],3,0),"")</f>
        <v>0</v>
      </c>
      <c r="S348" s="14"/>
    </row>
    <row r="349" spans="3:19" x14ac:dyDescent="0.3">
      <c r="C349" s="12" t="s">
        <v>10</v>
      </c>
      <c r="D349" s="9">
        <v>95301056</v>
      </c>
      <c r="E349" s="13" t="s">
        <v>148</v>
      </c>
      <c r="F349" s="10">
        <v>45541</v>
      </c>
      <c r="G349" s="8">
        <v>9</v>
      </c>
      <c r="H349" s="3" t="s">
        <v>62</v>
      </c>
      <c r="I349" s="14"/>
      <c r="J349" s="14"/>
      <c r="K349" s="14"/>
      <c r="L349" s="14"/>
      <c r="M349" s="14"/>
      <c r="N349" t="s">
        <v>437</v>
      </c>
      <c r="O349" s="14"/>
      <c r="P349" s="11">
        <v>45462</v>
      </c>
      <c r="Q349" s="14" t="s">
        <v>13</v>
      </c>
      <c r="R349" s="14">
        <f>IFERROR(VLOOKUP(Table1[[#This Row],[NOM]],Tableau8[],3,0),"")</f>
        <v>0</v>
      </c>
      <c r="S349" s="14"/>
    </row>
    <row r="350" spans="3:19" x14ac:dyDescent="0.3">
      <c r="C350" s="12" t="s">
        <v>10</v>
      </c>
      <c r="D350" s="9">
        <v>94783997</v>
      </c>
      <c r="E350" s="13" t="s">
        <v>148</v>
      </c>
      <c r="F350" s="10">
        <v>45541</v>
      </c>
      <c r="G350" s="8">
        <v>87.95</v>
      </c>
      <c r="H350" s="3" t="s">
        <v>334</v>
      </c>
      <c r="I350" s="14"/>
      <c r="J350" s="14"/>
      <c r="K350" s="14"/>
      <c r="L350" s="14"/>
      <c r="M350" s="14"/>
      <c r="N350" t="s">
        <v>438</v>
      </c>
      <c r="O350" s="14"/>
      <c r="P350" s="11">
        <v>45459</v>
      </c>
      <c r="Q350" s="14" t="s">
        <v>13</v>
      </c>
      <c r="R350" s="14" t="str">
        <f>IFERROR(VLOOKUP(Table1[[#This Row],[NOM]],Tableau8[],3,0),"")</f>
        <v/>
      </c>
      <c r="S350" s="14"/>
    </row>
    <row r="351" spans="3:19" x14ac:dyDescent="0.3">
      <c r="C351" s="12" t="s">
        <v>10</v>
      </c>
      <c r="D351" s="9">
        <v>96484885</v>
      </c>
      <c r="E351" s="13" t="s">
        <v>148</v>
      </c>
      <c r="F351" s="10">
        <v>45541</v>
      </c>
      <c r="G351" s="8">
        <v>15.45</v>
      </c>
      <c r="H351" s="3" t="s">
        <v>240</v>
      </c>
      <c r="I351" s="14"/>
      <c r="J351" s="14"/>
      <c r="K351" s="14"/>
      <c r="L351" s="14"/>
      <c r="M351" s="14"/>
      <c r="N351" t="s">
        <v>438</v>
      </c>
      <c r="O351" s="14"/>
      <c r="P351" s="11">
        <v>45472</v>
      </c>
      <c r="Q351" s="14" t="s">
        <v>13</v>
      </c>
      <c r="R351" s="14" t="str">
        <f>IFERROR(VLOOKUP(Table1[[#This Row],[NOM]],Tableau8[],3,0),"")</f>
        <v/>
      </c>
      <c r="S351" s="14"/>
    </row>
    <row r="352" spans="3:19" x14ac:dyDescent="0.3">
      <c r="C352" s="12" t="s">
        <v>10</v>
      </c>
      <c r="D352" s="9">
        <v>96298149</v>
      </c>
      <c r="E352" s="13" t="s">
        <v>148</v>
      </c>
      <c r="F352" s="10">
        <v>45541</v>
      </c>
      <c r="G352" s="8">
        <v>28.2</v>
      </c>
      <c r="H352" s="3" t="s">
        <v>25</v>
      </c>
      <c r="I352" s="14"/>
      <c r="J352" s="14"/>
      <c r="K352" s="14"/>
      <c r="L352" s="14"/>
      <c r="M352" s="14"/>
      <c r="N352" t="s">
        <v>438</v>
      </c>
      <c r="O352" s="14"/>
      <c r="P352" s="11">
        <v>45470</v>
      </c>
      <c r="Q352" s="14" t="s">
        <v>13</v>
      </c>
      <c r="R352" s="14">
        <f>IFERROR(VLOOKUP(Table1[[#This Row],[NOM]],Tableau8[],3,0),"")</f>
        <v>0</v>
      </c>
      <c r="S352" s="14"/>
    </row>
    <row r="353" spans="3:19" x14ac:dyDescent="0.3">
      <c r="C353" s="12" t="s">
        <v>10</v>
      </c>
      <c r="D353" s="9">
        <v>96295713</v>
      </c>
      <c r="E353" s="13" t="s">
        <v>148</v>
      </c>
      <c r="F353" s="10">
        <v>45541</v>
      </c>
      <c r="G353" s="8">
        <v>25</v>
      </c>
      <c r="H353" s="3" t="s">
        <v>25</v>
      </c>
      <c r="I353" s="14"/>
      <c r="J353" s="14"/>
      <c r="K353" s="14"/>
      <c r="L353" s="14"/>
      <c r="M353" s="14"/>
      <c r="N353" t="s">
        <v>437</v>
      </c>
      <c r="O353" s="14"/>
      <c r="P353" s="11">
        <v>45470</v>
      </c>
      <c r="Q353" s="14" t="s">
        <v>13</v>
      </c>
      <c r="R353" s="14">
        <f>IFERROR(VLOOKUP(Table1[[#This Row],[NOM]],Tableau8[],3,0),"")</f>
        <v>0</v>
      </c>
      <c r="S353" s="14"/>
    </row>
    <row r="354" spans="3:19" x14ac:dyDescent="0.3">
      <c r="C354" s="12" t="s">
        <v>10</v>
      </c>
      <c r="D354" s="9">
        <v>93186912</v>
      </c>
      <c r="E354" s="13" t="s">
        <v>148</v>
      </c>
      <c r="F354" s="10">
        <v>45541</v>
      </c>
      <c r="G354" s="8">
        <v>17.95</v>
      </c>
      <c r="H354" s="3" t="s">
        <v>181</v>
      </c>
      <c r="I354" s="14"/>
      <c r="J354" s="14"/>
      <c r="K354" s="14"/>
      <c r="L354" s="14"/>
      <c r="M354" s="14"/>
      <c r="N354" t="s">
        <v>438</v>
      </c>
      <c r="O354" s="14"/>
      <c r="P354" s="11">
        <v>45448</v>
      </c>
      <c r="Q354" s="14" t="s">
        <v>13</v>
      </c>
      <c r="R354" s="14">
        <f>IFERROR(VLOOKUP(Table1[[#This Row],[NOM]],Tableau8[],3,0),"")</f>
        <v>0</v>
      </c>
      <c r="S354" s="14"/>
    </row>
    <row r="355" spans="3:19" x14ac:dyDescent="0.3">
      <c r="C355" s="12" t="s">
        <v>10</v>
      </c>
      <c r="D355" s="9">
        <v>93176925</v>
      </c>
      <c r="E355" s="13" t="s">
        <v>148</v>
      </c>
      <c r="F355" s="10">
        <v>45541</v>
      </c>
      <c r="G355" s="8">
        <v>78</v>
      </c>
      <c r="H355" s="3" t="s">
        <v>181</v>
      </c>
      <c r="I355" s="14"/>
      <c r="J355" s="14"/>
      <c r="K355" s="14"/>
      <c r="L355" s="14"/>
      <c r="M355" s="14"/>
      <c r="N355" t="s">
        <v>438</v>
      </c>
      <c r="O355" s="14"/>
      <c r="P355" s="11">
        <v>45448</v>
      </c>
      <c r="Q355" s="14" t="s">
        <v>13</v>
      </c>
      <c r="R355" s="14">
        <f>IFERROR(VLOOKUP(Table1[[#This Row],[NOM]],Tableau8[],3,0),"")</f>
        <v>0</v>
      </c>
      <c r="S355" s="14"/>
    </row>
    <row r="356" spans="3:19" x14ac:dyDescent="0.3">
      <c r="C356" s="12" t="s">
        <v>10</v>
      </c>
      <c r="D356" s="9">
        <v>94240123</v>
      </c>
      <c r="E356" s="13" t="s">
        <v>148</v>
      </c>
      <c r="F356" s="10">
        <v>45541</v>
      </c>
      <c r="G356" s="8">
        <v>25</v>
      </c>
      <c r="H356" s="3" t="s">
        <v>181</v>
      </c>
      <c r="I356" s="14"/>
      <c r="J356" s="14"/>
      <c r="K356" s="14"/>
      <c r="L356" s="14"/>
      <c r="M356" s="14"/>
      <c r="N356" t="s">
        <v>437</v>
      </c>
      <c r="O356" s="14"/>
      <c r="P356" s="11">
        <v>45455</v>
      </c>
      <c r="Q356" s="14" t="s">
        <v>13</v>
      </c>
      <c r="R356" s="14">
        <f>IFERROR(VLOOKUP(Table1[[#This Row],[NOM]],Tableau8[],3,0),"")</f>
        <v>0</v>
      </c>
      <c r="S356" s="14"/>
    </row>
    <row r="357" spans="3:19" x14ac:dyDescent="0.3">
      <c r="C357" s="12" t="s">
        <v>10</v>
      </c>
      <c r="D357" s="9">
        <v>95295685</v>
      </c>
      <c r="E357" s="13" t="s">
        <v>148</v>
      </c>
      <c r="F357" s="10">
        <v>45541</v>
      </c>
      <c r="G357" s="8">
        <v>47</v>
      </c>
      <c r="H357" s="3" t="s">
        <v>181</v>
      </c>
      <c r="I357" s="14"/>
      <c r="J357" s="14"/>
      <c r="K357" s="14"/>
      <c r="L357" s="14"/>
      <c r="M357" s="14"/>
      <c r="N357" t="s">
        <v>438</v>
      </c>
      <c r="O357" s="14"/>
      <c r="P357" s="11">
        <v>45462</v>
      </c>
      <c r="Q357" s="14" t="s">
        <v>13</v>
      </c>
      <c r="R357" s="14">
        <f>IFERROR(VLOOKUP(Table1[[#This Row],[NOM]],Tableau8[],3,0),"")</f>
        <v>0</v>
      </c>
      <c r="S357" s="14"/>
    </row>
    <row r="358" spans="3:19" x14ac:dyDescent="0.3">
      <c r="C358" s="12" t="s">
        <v>10</v>
      </c>
      <c r="D358" s="9">
        <v>91833161</v>
      </c>
      <c r="E358" s="13" t="s">
        <v>148</v>
      </c>
      <c r="F358" s="10">
        <v>45541</v>
      </c>
      <c r="G358" s="8">
        <v>38.1</v>
      </c>
      <c r="H358" s="3" t="s">
        <v>420</v>
      </c>
      <c r="I358" s="14"/>
      <c r="J358" s="14"/>
      <c r="K358" s="14"/>
      <c r="L358" s="14"/>
      <c r="M358" s="14"/>
      <c r="N358" t="s">
        <v>438</v>
      </c>
      <c r="O358" s="14"/>
      <c r="P358" s="11">
        <v>45439</v>
      </c>
      <c r="Q358" s="14" t="s">
        <v>13</v>
      </c>
      <c r="R358" s="14" t="str">
        <f>IFERROR(VLOOKUP(Table1[[#This Row],[NOM]],Tableau8[],3,0),"")</f>
        <v/>
      </c>
      <c r="S358" s="14"/>
    </row>
    <row r="359" spans="3:19" x14ac:dyDescent="0.3">
      <c r="C359" s="12" t="s">
        <v>10</v>
      </c>
      <c r="D359" s="9">
        <v>94943674</v>
      </c>
      <c r="E359" s="13" t="s">
        <v>148</v>
      </c>
      <c r="F359" s="10">
        <v>45541</v>
      </c>
      <c r="G359" s="8">
        <v>51</v>
      </c>
      <c r="H359" s="3" t="s">
        <v>320</v>
      </c>
      <c r="I359" s="14"/>
      <c r="J359" s="14"/>
      <c r="K359" s="14"/>
      <c r="L359" s="14"/>
      <c r="M359" s="14"/>
      <c r="N359" t="s">
        <v>438</v>
      </c>
      <c r="O359" s="14"/>
      <c r="P359" s="11">
        <v>45460</v>
      </c>
      <c r="Q359" s="14" t="s">
        <v>13</v>
      </c>
      <c r="R359" s="14" t="str">
        <f>IFERROR(VLOOKUP(Table1[[#This Row],[NOM]],Tableau8[],3,0),"")</f>
        <v/>
      </c>
      <c r="S359" s="14"/>
    </row>
    <row r="360" spans="3:19" x14ac:dyDescent="0.3">
      <c r="C360" s="12" t="s">
        <v>10</v>
      </c>
      <c r="D360" s="9">
        <v>96105638</v>
      </c>
      <c r="E360" s="13" t="s">
        <v>148</v>
      </c>
      <c r="F360" s="10">
        <v>45541</v>
      </c>
      <c r="G360" s="8">
        <v>35.950000000000003</v>
      </c>
      <c r="H360" s="3" t="s">
        <v>261</v>
      </c>
      <c r="I360" s="14"/>
      <c r="J360" s="14"/>
      <c r="K360" s="14"/>
      <c r="L360" s="14"/>
      <c r="M360" s="14"/>
      <c r="N360" t="s">
        <v>438</v>
      </c>
      <c r="O360" s="14"/>
      <c r="P360" s="11">
        <v>45469</v>
      </c>
      <c r="Q360" s="14" t="s">
        <v>13</v>
      </c>
      <c r="R360" s="14" t="str">
        <f>IFERROR(VLOOKUP(Table1[[#This Row],[NOM]],Tableau8[],3,0),"")</f>
        <v/>
      </c>
      <c r="S360" s="14"/>
    </row>
    <row r="361" spans="3:19" x14ac:dyDescent="0.3">
      <c r="C361" s="12" t="s">
        <v>10</v>
      </c>
      <c r="D361" s="9">
        <v>95793080</v>
      </c>
      <c r="E361" s="13" t="s">
        <v>148</v>
      </c>
      <c r="F361" s="10">
        <v>45541</v>
      </c>
      <c r="G361" s="8">
        <v>29.95</v>
      </c>
      <c r="H361" s="3" t="s">
        <v>270</v>
      </c>
      <c r="I361" s="14"/>
      <c r="J361" s="14"/>
      <c r="K361" s="14"/>
      <c r="L361" s="14"/>
      <c r="M361" s="14"/>
      <c r="N361" t="s">
        <v>438</v>
      </c>
      <c r="O361" s="14"/>
      <c r="P361" s="11">
        <v>45466</v>
      </c>
      <c r="Q361" s="14" t="s">
        <v>13</v>
      </c>
      <c r="R361" s="14" t="str">
        <f>IFERROR(VLOOKUP(Table1[[#This Row],[NOM]],Tableau8[],3,0),"")</f>
        <v/>
      </c>
      <c r="S361" s="14"/>
    </row>
    <row r="362" spans="3:19" x14ac:dyDescent="0.3">
      <c r="C362" s="12" t="s">
        <v>10</v>
      </c>
      <c r="D362" s="9">
        <v>91161210</v>
      </c>
      <c r="E362" s="13" t="s">
        <v>148</v>
      </c>
      <c r="F362" s="10">
        <v>45541</v>
      </c>
      <c r="G362" s="8">
        <v>26.55</v>
      </c>
      <c r="H362" s="3" t="s">
        <v>435</v>
      </c>
      <c r="I362" s="14"/>
      <c r="J362" s="14"/>
      <c r="K362" s="14"/>
      <c r="L362" s="14"/>
      <c r="M362" s="14"/>
      <c r="N362" t="s">
        <v>438</v>
      </c>
      <c r="O362" s="14"/>
      <c r="P362" s="11">
        <v>45434</v>
      </c>
      <c r="Q362" s="14" t="s">
        <v>13</v>
      </c>
      <c r="R362" s="14" t="str">
        <f>IFERROR(VLOOKUP(Table1[[#This Row],[NOM]],Tableau8[],3,0),"")</f>
        <v/>
      </c>
      <c r="S362" s="14"/>
    </row>
    <row r="363" spans="3:19" x14ac:dyDescent="0.3">
      <c r="C363" s="12" t="s">
        <v>10</v>
      </c>
      <c r="D363" s="9">
        <v>92613643</v>
      </c>
      <c r="E363" s="13" t="s">
        <v>148</v>
      </c>
      <c r="F363" s="10">
        <v>45541</v>
      </c>
      <c r="G363" s="8">
        <v>33.549999999999997</v>
      </c>
      <c r="H363" s="3" t="s">
        <v>409</v>
      </c>
      <c r="I363" s="14"/>
      <c r="J363" s="14"/>
      <c r="K363" s="14"/>
      <c r="L363" s="14"/>
      <c r="M363" s="14"/>
      <c r="N363" t="s">
        <v>438</v>
      </c>
      <c r="O363" s="14"/>
      <c r="P363" s="11">
        <v>45445</v>
      </c>
      <c r="Q363" s="14" t="s">
        <v>13</v>
      </c>
      <c r="R363" s="14" t="str">
        <f>IFERROR(VLOOKUP(Table1[[#This Row],[NOM]],Tableau8[],3,0),"")</f>
        <v/>
      </c>
      <c r="S363" s="14"/>
    </row>
    <row r="364" spans="3:19" x14ac:dyDescent="0.3">
      <c r="C364" s="12" t="s">
        <v>10</v>
      </c>
      <c r="D364" s="9">
        <v>96501496</v>
      </c>
      <c r="E364" s="13" t="s">
        <v>148</v>
      </c>
      <c r="F364" s="10">
        <v>45541</v>
      </c>
      <c r="G364" s="8">
        <v>32.549999999999997</v>
      </c>
      <c r="H364" s="3" t="s">
        <v>237</v>
      </c>
      <c r="I364" s="14"/>
      <c r="J364" s="14"/>
      <c r="K364" s="14"/>
      <c r="L364" s="14"/>
      <c r="M364" s="14"/>
      <c r="N364" t="s">
        <v>438</v>
      </c>
      <c r="O364" s="14"/>
      <c r="P364" s="11">
        <v>45473</v>
      </c>
      <c r="Q364" s="14" t="s">
        <v>13</v>
      </c>
      <c r="R364" s="14" t="str">
        <f>IFERROR(VLOOKUP(Table1[[#This Row],[NOM]],Tableau8[],3,0),"")</f>
        <v/>
      </c>
      <c r="S364" s="14"/>
    </row>
    <row r="365" spans="3:19" x14ac:dyDescent="0.3">
      <c r="C365" s="12" t="s">
        <v>10</v>
      </c>
      <c r="D365" s="9">
        <v>94811032</v>
      </c>
      <c r="E365" s="13" t="s">
        <v>148</v>
      </c>
      <c r="F365" s="10">
        <v>45541</v>
      </c>
      <c r="G365" s="8">
        <v>9</v>
      </c>
      <c r="H365" s="3" t="s">
        <v>158</v>
      </c>
      <c r="I365" s="14"/>
      <c r="J365" s="14"/>
      <c r="K365" s="14"/>
      <c r="L365" s="14"/>
      <c r="M365" s="14"/>
      <c r="N365" t="s">
        <v>437</v>
      </c>
      <c r="O365" s="14"/>
      <c r="P365" s="11">
        <v>45459</v>
      </c>
      <c r="Q365" s="14" t="s">
        <v>13</v>
      </c>
      <c r="R365" s="14">
        <f>IFERROR(VLOOKUP(Table1[[#This Row],[NOM]],Tableau8[],3,0),"")</f>
        <v>0</v>
      </c>
      <c r="S365" s="14"/>
    </row>
    <row r="366" spans="3:19" x14ac:dyDescent="0.3">
      <c r="C366" s="12" t="s">
        <v>10</v>
      </c>
      <c r="D366" s="9">
        <v>96533698</v>
      </c>
      <c r="E366" s="13" t="s">
        <v>148</v>
      </c>
      <c r="F366" s="10">
        <v>45541</v>
      </c>
      <c r="G366" s="8">
        <v>41.4</v>
      </c>
      <c r="H366" s="3" t="s">
        <v>158</v>
      </c>
      <c r="I366" s="14"/>
      <c r="J366" s="14"/>
      <c r="K366" s="14"/>
      <c r="L366" s="14"/>
      <c r="M366" s="14"/>
      <c r="N366" t="s">
        <v>438</v>
      </c>
      <c r="O366" s="14"/>
      <c r="P366" s="11">
        <v>45473</v>
      </c>
      <c r="Q366" s="14" t="s">
        <v>13</v>
      </c>
      <c r="R366" s="14">
        <f>IFERROR(VLOOKUP(Table1[[#This Row],[NOM]],Tableau8[],3,0),"")</f>
        <v>0</v>
      </c>
      <c r="S366" s="14"/>
    </row>
    <row r="367" spans="3:19" x14ac:dyDescent="0.3">
      <c r="C367" s="12" t="s">
        <v>10</v>
      </c>
      <c r="D367" s="9">
        <v>94244413</v>
      </c>
      <c r="E367" s="13" t="s">
        <v>148</v>
      </c>
      <c r="F367" s="10">
        <v>45541</v>
      </c>
      <c r="G367" s="8">
        <v>86.5</v>
      </c>
      <c r="H367" s="3" t="s">
        <v>159</v>
      </c>
      <c r="I367" s="14"/>
      <c r="J367" s="14"/>
      <c r="K367" s="14"/>
      <c r="L367" s="14"/>
      <c r="M367" s="14"/>
      <c r="N367" t="s">
        <v>438</v>
      </c>
      <c r="O367" s="14"/>
      <c r="P367" s="11">
        <v>45455</v>
      </c>
      <c r="Q367" s="14" t="s">
        <v>13</v>
      </c>
      <c r="R367" s="14">
        <f>IFERROR(VLOOKUP(Table1[[#This Row],[NOM]],Tableau8[],3,0),"")</f>
        <v>0</v>
      </c>
      <c r="S367" s="14"/>
    </row>
    <row r="368" spans="3:19" x14ac:dyDescent="0.3">
      <c r="C368" s="12" t="s">
        <v>10</v>
      </c>
      <c r="D368" s="9">
        <v>96326718</v>
      </c>
      <c r="E368" s="13" t="s">
        <v>148</v>
      </c>
      <c r="F368" s="10">
        <v>45541</v>
      </c>
      <c r="G368" s="8">
        <v>25</v>
      </c>
      <c r="H368" s="3" t="s">
        <v>159</v>
      </c>
      <c r="I368" s="14"/>
      <c r="J368" s="14"/>
      <c r="K368" s="14"/>
      <c r="L368" s="14"/>
      <c r="M368" s="14"/>
      <c r="N368" t="s">
        <v>437</v>
      </c>
      <c r="O368" s="14"/>
      <c r="P368" s="11">
        <v>45471</v>
      </c>
      <c r="Q368" s="14" t="s">
        <v>13</v>
      </c>
      <c r="R368" s="14">
        <f>IFERROR(VLOOKUP(Table1[[#This Row],[NOM]],Tableau8[],3,0),"")</f>
        <v>0</v>
      </c>
      <c r="S368" s="14"/>
    </row>
    <row r="369" spans="3:19" x14ac:dyDescent="0.3">
      <c r="C369" s="12" t="s">
        <v>10</v>
      </c>
      <c r="D369" s="9">
        <v>95234575</v>
      </c>
      <c r="E369" s="13" t="s">
        <v>148</v>
      </c>
      <c r="F369" s="10">
        <v>45541</v>
      </c>
      <c r="G369" s="8">
        <v>39</v>
      </c>
      <c r="H369" s="3" t="s">
        <v>306</v>
      </c>
      <c r="I369" s="14"/>
      <c r="J369" s="14"/>
      <c r="K369" s="14"/>
      <c r="L369" s="14"/>
      <c r="M369" s="14"/>
      <c r="N369" t="s">
        <v>438</v>
      </c>
      <c r="O369" s="14"/>
      <c r="P369" s="11">
        <v>45462</v>
      </c>
      <c r="Q369" s="14" t="s">
        <v>13</v>
      </c>
      <c r="R369" s="14" t="str">
        <f>IFERROR(VLOOKUP(Table1[[#This Row],[NOM]],Tableau8[],3,0),"")</f>
        <v/>
      </c>
      <c r="S369" s="14"/>
    </row>
    <row r="370" spans="3:19" x14ac:dyDescent="0.3">
      <c r="C370" s="12" t="s">
        <v>10</v>
      </c>
      <c r="D370" s="9">
        <v>95790759</v>
      </c>
      <c r="E370" s="13" t="s">
        <v>148</v>
      </c>
      <c r="F370" s="10">
        <v>45541</v>
      </c>
      <c r="G370" s="8">
        <v>25</v>
      </c>
      <c r="H370" s="3" t="s">
        <v>27</v>
      </c>
      <c r="I370" s="14"/>
      <c r="J370" s="14"/>
      <c r="K370" s="14"/>
      <c r="L370" s="14"/>
      <c r="M370" s="14"/>
      <c r="N370" t="s">
        <v>437</v>
      </c>
      <c r="O370" s="14"/>
      <c r="P370" s="11">
        <v>45466</v>
      </c>
      <c r="Q370" s="14" t="s">
        <v>13</v>
      </c>
      <c r="R370" s="14">
        <f>IFERROR(VLOOKUP(Table1[[#This Row],[NOM]],Tableau8[],3,0),"")</f>
        <v>0</v>
      </c>
      <c r="S370" s="14"/>
    </row>
    <row r="371" spans="3:19" x14ac:dyDescent="0.3">
      <c r="C371" s="12" t="s">
        <v>10</v>
      </c>
      <c r="D371" s="9">
        <v>96293165</v>
      </c>
      <c r="E371" s="13" t="s">
        <v>148</v>
      </c>
      <c r="F371" s="10">
        <v>45541</v>
      </c>
      <c r="G371" s="8">
        <v>41.8</v>
      </c>
      <c r="H371" s="3" t="s">
        <v>27</v>
      </c>
      <c r="I371" s="14"/>
      <c r="J371" s="14"/>
      <c r="K371" s="14" t="s">
        <v>248</v>
      </c>
      <c r="L371" s="14" t="s">
        <v>249</v>
      </c>
      <c r="M371" s="14" t="s">
        <v>250</v>
      </c>
      <c r="N371" t="s">
        <v>438</v>
      </c>
      <c r="O371" s="14"/>
      <c r="P371" s="11">
        <v>45470</v>
      </c>
      <c r="Q371" s="14" t="s">
        <v>13</v>
      </c>
      <c r="R371" s="14">
        <f>IFERROR(VLOOKUP(Table1[[#This Row],[NOM]],Tableau8[],3,0),"")</f>
        <v>0</v>
      </c>
      <c r="S371" s="14"/>
    </row>
    <row r="372" spans="3:19" x14ac:dyDescent="0.3">
      <c r="C372" s="12" t="s">
        <v>10</v>
      </c>
      <c r="D372" s="9">
        <v>95218433</v>
      </c>
      <c r="E372" s="13" t="s">
        <v>148</v>
      </c>
      <c r="F372" s="10">
        <v>45541</v>
      </c>
      <c r="G372" s="8">
        <v>65.900000000000006</v>
      </c>
      <c r="H372" s="3" t="s">
        <v>163</v>
      </c>
      <c r="I372" s="14"/>
      <c r="J372" s="14"/>
      <c r="K372" s="14"/>
      <c r="L372" s="14"/>
      <c r="M372" s="14"/>
      <c r="N372" t="s">
        <v>438</v>
      </c>
      <c r="O372" s="14"/>
      <c r="P372" s="11">
        <v>45462</v>
      </c>
      <c r="Q372" s="14" t="s">
        <v>13</v>
      </c>
      <c r="R372" s="14">
        <f>IFERROR(VLOOKUP(Table1[[#This Row],[NOM]],Tableau8[],3,0),"")</f>
        <v>0</v>
      </c>
      <c r="S372" s="14"/>
    </row>
    <row r="373" spans="3:19" x14ac:dyDescent="0.3">
      <c r="C373" s="12" t="s">
        <v>10</v>
      </c>
      <c r="D373" s="9">
        <v>96075603</v>
      </c>
      <c r="E373" s="13" t="s">
        <v>148</v>
      </c>
      <c r="F373" s="10">
        <v>45541</v>
      </c>
      <c r="G373" s="8">
        <v>9</v>
      </c>
      <c r="H373" s="3" t="s">
        <v>163</v>
      </c>
      <c r="I373" s="14"/>
      <c r="J373" s="14"/>
      <c r="K373" s="14"/>
      <c r="L373" s="14"/>
      <c r="M373" s="14"/>
      <c r="N373" t="s">
        <v>437</v>
      </c>
      <c r="O373" s="14"/>
      <c r="P373" s="11">
        <v>45469</v>
      </c>
      <c r="Q373" s="14" t="s">
        <v>13</v>
      </c>
      <c r="R373" s="14">
        <f>IFERROR(VLOOKUP(Table1[[#This Row],[NOM]],Tableau8[],3,0),"")</f>
        <v>0</v>
      </c>
      <c r="S373" s="14"/>
    </row>
    <row r="374" spans="3:19" x14ac:dyDescent="0.3">
      <c r="C374" s="12" t="s">
        <v>10</v>
      </c>
      <c r="D374" s="9">
        <v>96296131</v>
      </c>
      <c r="E374" s="13" t="s">
        <v>148</v>
      </c>
      <c r="F374" s="10">
        <v>45541</v>
      </c>
      <c r="G374" s="8">
        <v>48.65</v>
      </c>
      <c r="H374" s="3" t="s">
        <v>247</v>
      </c>
      <c r="I374" s="14"/>
      <c r="J374" s="14"/>
      <c r="K374" s="14"/>
      <c r="L374" s="14"/>
      <c r="M374" s="14"/>
      <c r="N374" t="s">
        <v>438</v>
      </c>
      <c r="O374" s="14"/>
      <c r="P374" s="11">
        <v>45470</v>
      </c>
      <c r="Q374" s="14" t="s">
        <v>13</v>
      </c>
      <c r="R374" s="14" t="str">
        <f>IFERROR(VLOOKUP(Table1[[#This Row],[NOM]],Tableau8[],3,0),"")</f>
        <v/>
      </c>
      <c r="S374" s="14"/>
    </row>
    <row r="375" spans="3:19" x14ac:dyDescent="0.3">
      <c r="C375" s="12" t="s">
        <v>10</v>
      </c>
      <c r="D375" s="9">
        <v>94944191</v>
      </c>
      <c r="E375" s="13" t="s">
        <v>148</v>
      </c>
      <c r="F375" s="10">
        <v>45541</v>
      </c>
      <c r="G375" s="8">
        <v>21.7</v>
      </c>
      <c r="H375" s="3" t="s">
        <v>319</v>
      </c>
      <c r="I375" s="14"/>
      <c r="J375" s="14"/>
      <c r="K375" s="14"/>
      <c r="L375" s="14"/>
      <c r="M375" s="14"/>
      <c r="N375" t="s">
        <v>438</v>
      </c>
      <c r="O375" s="14"/>
      <c r="P375" s="11">
        <v>45460</v>
      </c>
      <c r="Q375" s="14" t="s">
        <v>13</v>
      </c>
      <c r="R375" s="14" t="str">
        <f>IFERROR(VLOOKUP(Table1[[#This Row],[NOM]],Tableau8[],3,0),"")</f>
        <v/>
      </c>
      <c r="S375" s="14"/>
    </row>
    <row r="376" spans="3:19" x14ac:dyDescent="0.3">
      <c r="C376" s="12" t="s">
        <v>10</v>
      </c>
      <c r="D376" s="9">
        <v>95788183</v>
      </c>
      <c r="E376" s="13" t="s">
        <v>148</v>
      </c>
      <c r="F376" s="10">
        <v>45541</v>
      </c>
      <c r="G376" s="8">
        <v>59.95</v>
      </c>
      <c r="H376" s="3" t="s">
        <v>172</v>
      </c>
      <c r="I376" s="14"/>
      <c r="J376" s="14"/>
      <c r="K376" s="14"/>
      <c r="L376" s="14"/>
      <c r="M376" s="14"/>
      <c r="N376" t="s">
        <v>438</v>
      </c>
      <c r="O376" s="14"/>
      <c r="P376" s="11">
        <v>45466</v>
      </c>
      <c r="Q376" s="14" t="s">
        <v>13</v>
      </c>
      <c r="R376" s="14">
        <f>IFERROR(VLOOKUP(Table1[[#This Row],[NOM]],Tableau8[],3,0),"")</f>
        <v>0</v>
      </c>
      <c r="S376" s="14"/>
    </row>
    <row r="377" spans="3:19" x14ac:dyDescent="0.3">
      <c r="C377" s="12" t="s">
        <v>10</v>
      </c>
      <c r="D377" s="9">
        <v>95786959</v>
      </c>
      <c r="E377" s="13" t="s">
        <v>148</v>
      </c>
      <c r="F377" s="10">
        <v>45541</v>
      </c>
      <c r="G377" s="8">
        <v>25</v>
      </c>
      <c r="H377" s="3" t="s">
        <v>172</v>
      </c>
      <c r="I377" s="14"/>
      <c r="J377" s="14"/>
      <c r="K377" s="14"/>
      <c r="L377" s="14"/>
      <c r="M377" s="14"/>
      <c r="N377" t="s">
        <v>437</v>
      </c>
      <c r="O377" s="14"/>
      <c r="P377" s="11">
        <v>45466</v>
      </c>
      <c r="Q377" s="14" t="s">
        <v>13</v>
      </c>
      <c r="R377" s="14">
        <f>IFERROR(VLOOKUP(Table1[[#This Row],[NOM]],Tableau8[],3,0),"")</f>
        <v>0</v>
      </c>
      <c r="S377" s="14"/>
    </row>
    <row r="378" spans="3:19" x14ac:dyDescent="0.3">
      <c r="C378" s="12" t="s">
        <v>10</v>
      </c>
      <c r="D378" s="9">
        <v>95090257</v>
      </c>
      <c r="E378" s="13" t="s">
        <v>148</v>
      </c>
      <c r="F378" s="10">
        <v>45541</v>
      </c>
      <c r="G378" s="8">
        <v>77.099999999999994</v>
      </c>
      <c r="H378" s="3" t="s">
        <v>313</v>
      </c>
      <c r="I378" s="14"/>
      <c r="J378" s="14"/>
      <c r="K378" s="14"/>
      <c r="L378" s="14"/>
      <c r="M378" s="14"/>
      <c r="N378" t="s">
        <v>438</v>
      </c>
      <c r="O378" s="14"/>
      <c r="P378" s="11">
        <v>45461</v>
      </c>
      <c r="Q378" s="14" t="s">
        <v>13</v>
      </c>
      <c r="R378" s="14" t="str">
        <f>IFERROR(VLOOKUP(Table1[[#This Row],[NOM]],Tableau8[],3,0),"")</f>
        <v/>
      </c>
      <c r="S378" s="14"/>
    </row>
    <row r="379" spans="3:19" x14ac:dyDescent="0.3">
      <c r="C379" s="12" t="s">
        <v>10</v>
      </c>
      <c r="D379" s="9">
        <v>92650843</v>
      </c>
      <c r="E379" s="13" t="s">
        <v>148</v>
      </c>
      <c r="F379" s="10">
        <v>45541</v>
      </c>
      <c r="G379" s="8">
        <v>16</v>
      </c>
      <c r="H379" s="3" t="s">
        <v>406</v>
      </c>
      <c r="I379" s="14"/>
      <c r="J379" s="14"/>
      <c r="K379" s="14"/>
      <c r="L379" s="14"/>
      <c r="M379" s="14"/>
      <c r="N379" t="s">
        <v>438</v>
      </c>
      <c r="O379" s="14"/>
      <c r="P379" s="11">
        <v>45445</v>
      </c>
      <c r="Q379" s="14" t="s">
        <v>13</v>
      </c>
      <c r="R379" s="14" t="str">
        <f>IFERROR(VLOOKUP(Table1[[#This Row],[NOM]],Tableau8[],3,0),"")</f>
        <v/>
      </c>
      <c r="S379" s="14"/>
    </row>
    <row r="380" spans="3:19" x14ac:dyDescent="0.3">
      <c r="C380" s="12" t="s">
        <v>10</v>
      </c>
      <c r="D380" s="9">
        <v>94344714</v>
      </c>
      <c r="E380" s="13" t="s">
        <v>148</v>
      </c>
      <c r="F380" s="10">
        <v>45541</v>
      </c>
      <c r="G380" s="8">
        <v>25</v>
      </c>
      <c r="H380" s="3" t="s">
        <v>212</v>
      </c>
      <c r="I380" s="14"/>
      <c r="J380" s="14"/>
      <c r="K380" s="14"/>
      <c r="L380" s="14"/>
      <c r="M380" s="14"/>
      <c r="N380" t="s">
        <v>437</v>
      </c>
      <c r="O380" s="14"/>
      <c r="P380" s="11">
        <v>45456</v>
      </c>
      <c r="Q380" s="14" t="s">
        <v>13</v>
      </c>
      <c r="R380" s="14">
        <f>IFERROR(VLOOKUP(Table1[[#This Row],[NOM]],Tableau8[],3,0),"")</f>
        <v>0</v>
      </c>
      <c r="S380" s="14"/>
    </row>
    <row r="381" spans="3:19" x14ac:dyDescent="0.3">
      <c r="C381" s="12" t="s">
        <v>10</v>
      </c>
      <c r="D381" s="9">
        <v>94141225</v>
      </c>
      <c r="E381" s="13" t="s">
        <v>148</v>
      </c>
      <c r="F381" s="10">
        <v>45541</v>
      </c>
      <c r="G381" s="8">
        <v>64.45</v>
      </c>
      <c r="H381" s="3" t="s">
        <v>206</v>
      </c>
      <c r="I381" s="14"/>
      <c r="J381" s="14"/>
      <c r="K381" s="14"/>
      <c r="L381" s="14"/>
      <c r="M381" s="14"/>
      <c r="N381" t="s">
        <v>438</v>
      </c>
      <c r="O381" s="14"/>
      <c r="P381" s="11">
        <v>45454</v>
      </c>
      <c r="Q381" s="14" t="s">
        <v>13</v>
      </c>
      <c r="R381" s="14">
        <f>IFERROR(VLOOKUP(Table1[[#This Row],[NOM]],Tableau8[],3,0),"")</f>
        <v>0</v>
      </c>
      <c r="S381" s="14"/>
    </row>
    <row r="382" spans="3:19" x14ac:dyDescent="0.3">
      <c r="C382" s="12" t="s">
        <v>10</v>
      </c>
      <c r="D382" s="9">
        <v>94560341</v>
      </c>
      <c r="E382" s="13" t="s">
        <v>148</v>
      </c>
      <c r="F382" s="10">
        <v>45541</v>
      </c>
      <c r="G382" s="8">
        <v>25</v>
      </c>
      <c r="H382" s="3" t="s">
        <v>206</v>
      </c>
      <c r="I382" s="14"/>
      <c r="J382" s="14"/>
      <c r="K382" s="14"/>
      <c r="L382" s="14"/>
      <c r="M382" s="14"/>
      <c r="N382" t="s">
        <v>437</v>
      </c>
      <c r="O382" s="14"/>
      <c r="P382" s="11">
        <v>45457</v>
      </c>
      <c r="Q382" s="14" t="s">
        <v>13</v>
      </c>
      <c r="R382" s="14">
        <f>IFERROR(VLOOKUP(Table1[[#This Row],[NOM]],Tableau8[],3,0),"")</f>
        <v>0</v>
      </c>
      <c r="S382" s="14"/>
    </row>
    <row r="383" spans="3:19" x14ac:dyDescent="0.3">
      <c r="C383" s="12" t="s">
        <v>10</v>
      </c>
      <c r="D383" s="9">
        <v>93658493</v>
      </c>
      <c r="E383" s="13" t="s">
        <v>148</v>
      </c>
      <c r="F383" s="10">
        <v>45541</v>
      </c>
      <c r="G383" s="8">
        <v>48.4</v>
      </c>
      <c r="H383" s="3" t="s">
        <v>387</v>
      </c>
      <c r="I383" s="14"/>
      <c r="J383" s="14"/>
      <c r="K383" s="14"/>
      <c r="L383" s="14"/>
      <c r="M383" s="14"/>
      <c r="N383" t="s">
        <v>438</v>
      </c>
      <c r="O383" s="14"/>
      <c r="P383" s="11">
        <v>45451</v>
      </c>
      <c r="Q383" s="14" t="s">
        <v>13</v>
      </c>
      <c r="R383" s="14" t="str">
        <f>IFERROR(VLOOKUP(Table1[[#This Row],[NOM]],Tableau8[],3,0),"")</f>
        <v/>
      </c>
      <c r="S383" s="14"/>
    </row>
    <row r="384" spans="3:19" x14ac:dyDescent="0.3">
      <c r="C384" s="12" t="s">
        <v>10</v>
      </c>
      <c r="D384" s="9">
        <v>95995170</v>
      </c>
      <c r="E384" s="13" t="s">
        <v>148</v>
      </c>
      <c r="F384" s="10">
        <v>45541</v>
      </c>
      <c r="G384" s="8">
        <v>25</v>
      </c>
      <c r="H384" s="3" t="s">
        <v>165</v>
      </c>
      <c r="I384" s="14"/>
      <c r="J384" s="14"/>
      <c r="K384" s="14"/>
      <c r="L384" s="14"/>
      <c r="M384" s="14"/>
      <c r="N384" t="s">
        <v>437</v>
      </c>
      <c r="O384" s="14"/>
      <c r="P384" s="11">
        <v>45468</v>
      </c>
      <c r="Q384" s="14" t="s">
        <v>13</v>
      </c>
      <c r="R384" s="14">
        <f>IFERROR(VLOOKUP(Table1[[#This Row],[NOM]],Tableau8[],3,0),"")</f>
        <v>0</v>
      </c>
      <c r="S384" s="14"/>
    </row>
    <row r="385" spans="3:19" x14ac:dyDescent="0.3">
      <c r="C385" s="12" t="s">
        <v>10</v>
      </c>
      <c r="D385" s="9">
        <v>95230657</v>
      </c>
      <c r="E385" s="13" t="s">
        <v>148</v>
      </c>
      <c r="F385" s="10">
        <v>45541</v>
      </c>
      <c r="G385" s="8">
        <v>126.95</v>
      </c>
      <c r="H385" s="3" t="s">
        <v>59</v>
      </c>
      <c r="I385" s="14"/>
      <c r="J385" s="14"/>
      <c r="K385" s="14"/>
      <c r="L385" s="14"/>
      <c r="M385" s="14"/>
      <c r="N385" t="s">
        <v>438</v>
      </c>
      <c r="O385" s="14"/>
      <c r="P385" s="11">
        <v>45462</v>
      </c>
      <c r="Q385" s="14" t="s">
        <v>13</v>
      </c>
      <c r="R385" s="14">
        <f>IFERROR(VLOOKUP(Table1[[#This Row],[NOM]],Tableau8[],3,0),"")</f>
        <v>0</v>
      </c>
      <c r="S385" s="14"/>
    </row>
    <row r="386" spans="3:19" x14ac:dyDescent="0.3">
      <c r="C386" s="12" t="s">
        <v>10</v>
      </c>
      <c r="D386" s="9">
        <v>95362966</v>
      </c>
      <c r="E386" s="13" t="s">
        <v>148</v>
      </c>
      <c r="F386" s="10">
        <v>45541</v>
      </c>
      <c r="G386" s="8">
        <v>25</v>
      </c>
      <c r="H386" s="3" t="s">
        <v>59</v>
      </c>
      <c r="I386" s="14"/>
      <c r="J386" s="14"/>
      <c r="K386" s="14"/>
      <c r="L386" s="14"/>
      <c r="M386" s="14"/>
      <c r="N386" t="s">
        <v>437</v>
      </c>
      <c r="O386" s="14"/>
      <c r="P386" s="11">
        <v>45463</v>
      </c>
      <c r="Q386" s="14" t="s">
        <v>13</v>
      </c>
      <c r="R386" s="14">
        <f>IFERROR(VLOOKUP(Table1[[#This Row],[NOM]],Tableau8[],3,0),"")</f>
        <v>0</v>
      </c>
      <c r="S386" s="14"/>
    </row>
    <row r="387" spans="3:19" x14ac:dyDescent="0.3">
      <c r="C387" s="12" t="s">
        <v>10</v>
      </c>
      <c r="D387" s="9">
        <v>96210339</v>
      </c>
      <c r="E387" s="13" t="s">
        <v>148</v>
      </c>
      <c r="F387" s="10">
        <v>45541</v>
      </c>
      <c r="G387" s="8">
        <v>9</v>
      </c>
      <c r="H387" s="3" t="s">
        <v>160</v>
      </c>
      <c r="I387" s="14"/>
      <c r="J387" s="14"/>
      <c r="K387" s="14"/>
      <c r="L387" s="14"/>
      <c r="M387" s="14"/>
      <c r="N387" t="s">
        <v>437</v>
      </c>
      <c r="O387" s="14"/>
      <c r="P387" s="11">
        <v>45470</v>
      </c>
      <c r="Q387" s="14" t="s">
        <v>13</v>
      </c>
      <c r="R387" s="14">
        <f>IFERROR(VLOOKUP(Table1[[#This Row],[NOM]],Tableau8[],3,0),"")</f>
        <v>0</v>
      </c>
      <c r="S387" s="14"/>
    </row>
    <row r="388" spans="3:19" x14ac:dyDescent="0.3">
      <c r="C388" s="12" t="s">
        <v>10</v>
      </c>
      <c r="D388" s="9">
        <v>95254636</v>
      </c>
      <c r="E388" s="13" t="s">
        <v>148</v>
      </c>
      <c r="F388" s="10">
        <v>45541</v>
      </c>
      <c r="G388" s="8">
        <v>78.900000000000006</v>
      </c>
      <c r="H388" s="3" t="s">
        <v>305</v>
      </c>
      <c r="I388" s="14"/>
      <c r="J388" s="14"/>
      <c r="K388" s="14"/>
      <c r="L388" s="14"/>
      <c r="M388" s="14"/>
      <c r="N388" t="s">
        <v>438</v>
      </c>
      <c r="O388" s="14"/>
      <c r="P388" s="11">
        <v>45462</v>
      </c>
      <c r="Q388" s="14" t="s">
        <v>13</v>
      </c>
      <c r="R388" s="14" t="str">
        <f>IFERROR(VLOOKUP(Table1[[#This Row],[NOM]],Tableau8[],3,0),"")</f>
        <v/>
      </c>
      <c r="S388" s="14"/>
    </row>
    <row r="389" spans="3:19" x14ac:dyDescent="0.3">
      <c r="C389" s="12" t="s">
        <v>10</v>
      </c>
      <c r="D389" s="9">
        <v>94394469</v>
      </c>
      <c r="E389" s="13" t="s">
        <v>148</v>
      </c>
      <c r="F389" s="10">
        <v>45541</v>
      </c>
      <c r="G389" s="8">
        <v>95.7</v>
      </c>
      <c r="H389" s="3" t="s">
        <v>348</v>
      </c>
      <c r="I389" s="14"/>
      <c r="J389" s="14"/>
      <c r="K389" s="14"/>
      <c r="L389" s="14"/>
      <c r="M389" s="14"/>
      <c r="N389" t="s">
        <v>438</v>
      </c>
      <c r="O389" s="14"/>
      <c r="P389" s="11">
        <v>45456</v>
      </c>
      <c r="Q389" s="14" t="s">
        <v>13</v>
      </c>
      <c r="R389" s="14" t="str">
        <f>IFERROR(VLOOKUP(Table1[[#This Row],[NOM]],Tableau8[],3,0),"")</f>
        <v/>
      </c>
      <c r="S389" s="14"/>
    </row>
    <row r="390" spans="3:19" x14ac:dyDescent="0.3">
      <c r="C390" s="12" t="s">
        <v>10</v>
      </c>
      <c r="D390" s="9">
        <v>93934188</v>
      </c>
      <c r="E390" s="13" t="s">
        <v>148</v>
      </c>
      <c r="F390" s="10">
        <v>45541</v>
      </c>
      <c r="G390" s="8">
        <v>53.15</v>
      </c>
      <c r="H390" s="3" t="s">
        <v>369</v>
      </c>
      <c r="I390" s="14"/>
      <c r="J390" s="14"/>
      <c r="K390" s="14"/>
      <c r="L390" s="14"/>
      <c r="M390" s="14"/>
      <c r="N390" t="s">
        <v>438</v>
      </c>
      <c r="O390" s="14"/>
      <c r="P390" s="11">
        <v>45453</v>
      </c>
      <c r="Q390" s="14" t="s">
        <v>13</v>
      </c>
      <c r="R390" s="14" t="str">
        <f>IFERROR(VLOOKUP(Table1[[#This Row],[NOM]],Tableau8[],3,0),"")</f>
        <v/>
      </c>
      <c r="S390" s="14"/>
    </row>
    <row r="391" spans="3:19" x14ac:dyDescent="0.3">
      <c r="C391" s="12" t="s">
        <v>10</v>
      </c>
      <c r="D391" s="9">
        <v>94948058</v>
      </c>
      <c r="E391" s="13" t="s">
        <v>148</v>
      </c>
      <c r="F391" s="10">
        <v>45541</v>
      </c>
      <c r="G391" s="8">
        <v>106.65</v>
      </c>
      <c r="H391" s="3" t="s">
        <v>318</v>
      </c>
      <c r="I391" s="14"/>
      <c r="J391" s="14"/>
      <c r="K391" s="14"/>
      <c r="L391" s="14"/>
      <c r="M391" s="14"/>
      <c r="N391" t="s">
        <v>438</v>
      </c>
      <c r="O391" s="14"/>
      <c r="P391" s="11">
        <v>45460</v>
      </c>
      <c r="Q391" s="14" t="s">
        <v>13</v>
      </c>
      <c r="R391" s="14" t="str">
        <f>IFERROR(VLOOKUP(Table1[[#This Row],[NOM]],Tableau8[],3,0),"")</f>
        <v/>
      </c>
      <c r="S391" s="14"/>
    </row>
    <row r="392" spans="3:19" x14ac:dyDescent="0.3">
      <c r="C392" s="12" t="s">
        <v>10</v>
      </c>
      <c r="D392" s="9">
        <v>92469614</v>
      </c>
      <c r="E392" s="13" t="s">
        <v>148</v>
      </c>
      <c r="F392" s="10">
        <v>45541</v>
      </c>
      <c r="G392" s="8">
        <v>99.6</v>
      </c>
      <c r="H392" s="3" t="s">
        <v>19</v>
      </c>
      <c r="I392" s="14"/>
      <c r="J392" s="14"/>
      <c r="K392" s="14"/>
      <c r="L392" s="14"/>
      <c r="M392" s="14"/>
      <c r="N392" t="s">
        <v>438</v>
      </c>
      <c r="O392" s="14"/>
      <c r="P392" s="11">
        <v>45443</v>
      </c>
      <c r="Q392" s="14" t="s">
        <v>13</v>
      </c>
      <c r="R392" s="14">
        <f>IFERROR(VLOOKUP(Table1[[#This Row],[NOM]],Tableau8[],3,0),"")</f>
        <v>0</v>
      </c>
      <c r="S392" s="14"/>
    </row>
    <row r="393" spans="3:19" x14ac:dyDescent="0.3">
      <c r="C393" s="12" t="s">
        <v>10</v>
      </c>
      <c r="D393" s="9">
        <v>96560173</v>
      </c>
      <c r="E393" s="13" t="s">
        <v>148</v>
      </c>
      <c r="F393" s="10">
        <v>45541</v>
      </c>
      <c r="G393" s="8">
        <v>25</v>
      </c>
      <c r="H393" s="3" t="s">
        <v>19</v>
      </c>
      <c r="I393" s="14"/>
      <c r="J393" s="14"/>
      <c r="K393" s="14"/>
      <c r="L393" s="14"/>
      <c r="M393" s="14"/>
      <c r="N393" t="s">
        <v>437</v>
      </c>
      <c r="O393" s="14"/>
      <c r="P393" s="11">
        <v>45473</v>
      </c>
      <c r="Q393" s="14" t="s">
        <v>13</v>
      </c>
      <c r="R393" s="14">
        <f>IFERROR(VLOOKUP(Table1[[#This Row],[NOM]],Tableau8[],3,0),"")</f>
        <v>0</v>
      </c>
      <c r="S393" s="14"/>
    </row>
    <row r="394" spans="3:19" x14ac:dyDescent="0.3">
      <c r="C394" s="12" t="s">
        <v>10</v>
      </c>
      <c r="D394" s="9">
        <v>95936063</v>
      </c>
      <c r="E394" s="13" t="s">
        <v>148</v>
      </c>
      <c r="F394" s="10">
        <v>45541</v>
      </c>
      <c r="G394" s="8">
        <v>25</v>
      </c>
      <c r="H394" s="3" t="s">
        <v>39</v>
      </c>
      <c r="I394" s="14"/>
      <c r="J394" s="14"/>
      <c r="K394" s="14"/>
      <c r="L394" s="14"/>
      <c r="M394" s="14"/>
      <c r="N394" t="s">
        <v>437</v>
      </c>
      <c r="O394" s="14"/>
      <c r="P394" s="11">
        <v>45467</v>
      </c>
      <c r="Q394" s="14" t="s">
        <v>13</v>
      </c>
      <c r="R394" s="14">
        <f>IFERROR(VLOOKUP(Table1[[#This Row],[NOM]],Tableau8[],3,0),"")</f>
        <v>0</v>
      </c>
      <c r="S394" s="14"/>
    </row>
    <row r="395" spans="3:19" x14ac:dyDescent="0.3">
      <c r="C395" s="12" t="s">
        <v>10</v>
      </c>
      <c r="D395" s="9">
        <v>95449830</v>
      </c>
      <c r="E395" s="13" t="s">
        <v>148</v>
      </c>
      <c r="F395" s="10">
        <v>45541</v>
      </c>
      <c r="G395" s="8">
        <v>40.450000000000003</v>
      </c>
      <c r="H395" s="3" t="s">
        <v>288</v>
      </c>
      <c r="I395" s="14"/>
      <c r="J395" s="14"/>
      <c r="K395" s="14"/>
      <c r="L395" s="14"/>
      <c r="M395" s="14"/>
      <c r="N395" t="s">
        <v>438</v>
      </c>
      <c r="O395" s="14"/>
      <c r="P395" s="11">
        <v>45463</v>
      </c>
      <c r="Q395" s="14" t="s">
        <v>13</v>
      </c>
      <c r="R395" s="14" t="str">
        <f>IFERROR(VLOOKUP(Table1[[#This Row],[NOM]],Tableau8[],3,0),"")</f>
        <v/>
      </c>
      <c r="S395" s="14"/>
    </row>
    <row r="396" spans="3:19" x14ac:dyDescent="0.3">
      <c r="C396" s="12" t="s">
        <v>10</v>
      </c>
      <c r="D396" s="9">
        <v>94801728</v>
      </c>
      <c r="E396" s="13" t="s">
        <v>148</v>
      </c>
      <c r="F396" s="10">
        <v>45541</v>
      </c>
      <c r="G396" s="8">
        <v>32.450000000000003</v>
      </c>
      <c r="H396" s="3" t="s">
        <v>330</v>
      </c>
      <c r="I396" s="14"/>
      <c r="J396" s="14"/>
      <c r="K396" s="14"/>
      <c r="L396" s="14"/>
      <c r="M396" s="14"/>
      <c r="N396" t="s">
        <v>438</v>
      </c>
      <c r="O396" s="14"/>
      <c r="P396" s="11">
        <v>45459</v>
      </c>
      <c r="Q396" s="14" t="s">
        <v>13</v>
      </c>
      <c r="R396" s="14" t="str">
        <f>IFERROR(VLOOKUP(Table1[[#This Row],[NOM]],Tableau8[],3,0),"")</f>
        <v/>
      </c>
      <c r="S396" s="14"/>
    </row>
    <row r="397" spans="3:19" x14ac:dyDescent="0.3">
      <c r="C397" s="12" t="s">
        <v>10</v>
      </c>
      <c r="D397" s="9">
        <v>94871604</v>
      </c>
      <c r="E397" s="13" t="s">
        <v>148</v>
      </c>
      <c r="F397" s="10">
        <v>45541</v>
      </c>
      <c r="G397" s="8">
        <v>43.3</v>
      </c>
      <c r="H397" s="3" t="s">
        <v>325</v>
      </c>
      <c r="I397" s="14"/>
      <c r="J397" s="14"/>
      <c r="K397" s="14"/>
      <c r="L397" s="14"/>
      <c r="M397" s="14"/>
      <c r="N397" t="s">
        <v>438</v>
      </c>
      <c r="O397" s="14"/>
      <c r="P397" s="11">
        <v>45459</v>
      </c>
      <c r="Q397" s="14" t="s">
        <v>13</v>
      </c>
      <c r="R397" s="14" t="str">
        <f>IFERROR(VLOOKUP(Table1[[#This Row],[NOM]],Tableau8[],3,0),"")</f>
        <v/>
      </c>
      <c r="S397" s="14"/>
    </row>
    <row r="398" spans="3:19" x14ac:dyDescent="0.3">
      <c r="C398" s="12" t="s">
        <v>10</v>
      </c>
      <c r="D398" s="9">
        <v>96700063</v>
      </c>
      <c r="E398" s="13" t="s">
        <v>148</v>
      </c>
      <c r="F398" s="10">
        <v>45541</v>
      </c>
      <c r="G398" s="8">
        <v>33.200000000000003</v>
      </c>
      <c r="H398" s="3" t="s">
        <v>232</v>
      </c>
      <c r="I398" s="14"/>
      <c r="J398" s="14"/>
      <c r="K398" s="14"/>
      <c r="L398" s="14"/>
      <c r="M398" s="14"/>
      <c r="N398" t="s">
        <v>438</v>
      </c>
      <c r="O398" s="14"/>
      <c r="P398" s="11">
        <v>45475</v>
      </c>
      <c r="Q398" s="14" t="s">
        <v>13</v>
      </c>
      <c r="R398" s="14" t="str">
        <f>IFERROR(VLOOKUP(Table1[[#This Row],[NOM]],Tableau8[],3,0),"")</f>
        <v/>
      </c>
      <c r="S398" s="14"/>
    </row>
    <row r="399" spans="3:19" x14ac:dyDescent="0.3">
      <c r="C399" s="12" t="s">
        <v>10</v>
      </c>
      <c r="D399" s="9">
        <v>96129027</v>
      </c>
      <c r="E399" s="13" t="s">
        <v>148</v>
      </c>
      <c r="F399" s="10">
        <v>45541</v>
      </c>
      <c r="G399" s="8">
        <v>138.69999999999999</v>
      </c>
      <c r="H399" s="3" t="s">
        <v>260</v>
      </c>
      <c r="I399" s="14"/>
      <c r="J399" s="14"/>
      <c r="K399" s="14"/>
      <c r="L399" s="14"/>
      <c r="M399" s="14"/>
      <c r="N399" t="s">
        <v>438</v>
      </c>
      <c r="O399" s="14"/>
      <c r="P399" s="11">
        <v>45469</v>
      </c>
      <c r="Q399" s="14" t="s">
        <v>13</v>
      </c>
      <c r="R399" s="14" t="str">
        <f>IFERROR(VLOOKUP(Table1[[#This Row],[NOM]],Tableau8[],3,0),"")</f>
        <v/>
      </c>
      <c r="S399" s="14"/>
    </row>
    <row r="400" spans="3:19" x14ac:dyDescent="0.3">
      <c r="C400" s="12" t="s">
        <v>10</v>
      </c>
      <c r="D400" s="9">
        <v>93791001</v>
      </c>
      <c r="E400" s="13" t="s">
        <v>148</v>
      </c>
      <c r="F400" s="10">
        <v>45541</v>
      </c>
      <c r="G400" s="8">
        <v>36</v>
      </c>
      <c r="H400" s="3" t="s">
        <v>380</v>
      </c>
      <c r="I400" s="14"/>
      <c r="J400" s="14"/>
      <c r="K400" s="14"/>
      <c r="L400" s="14"/>
      <c r="M400" s="14"/>
      <c r="N400" t="s">
        <v>438</v>
      </c>
      <c r="O400" s="14"/>
      <c r="P400" s="11">
        <v>45452</v>
      </c>
      <c r="Q400" s="14" t="s">
        <v>13</v>
      </c>
      <c r="R400" s="14" t="str">
        <f>IFERROR(VLOOKUP(Table1[[#This Row],[NOM]],Tableau8[],3,0),"")</f>
        <v/>
      </c>
      <c r="S400" s="14"/>
    </row>
    <row r="401" spans="3:19" x14ac:dyDescent="0.3">
      <c r="C401" s="12" t="s">
        <v>10</v>
      </c>
      <c r="D401" s="9">
        <v>93295889</v>
      </c>
      <c r="E401" s="13" t="s">
        <v>148</v>
      </c>
      <c r="F401" s="10">
        <v>45541</v>
      </c>
      <c r="G401" s="8">
        <v>21.2</v>
      </c>
      <c r="H401" s="3" t="s">
        <v>394</v>
      </c>
      <c r="I401" s="14"/>
      <c r="J401" s="14"/>
      <c r="K401" s="14"/>
      <c r="L401" s="14"/>
      <c r="M401" s="14"/>
      <c r="N401" t="s">
        <v>438</v>
      </c>
      <c r="O401" s="14"/>
      <c r="P401" s="11">
        <v>45449</v>
      </c>
      <c r="Q401" s="14" t="s">
        <v>13</v>
      </c>
      <c r="R401" s="14" t="str">
        <f>IFERROR(VLOOKUP(Table1[[#This Row],[NOM]],Tableau8[],3,0),"")</f>
        <v/>
      </c>
      <c r="S401" s="14"/>
    </row>
    <row r="402" spans="3:19" x14ac:dyDescent="0.3">
      <c r="C402" s="12" t="s">
        <v>10</v>
      </c>
      <c r="D402" s="9">
        <v>95504345</v>
      </c>
      <c r="E402" s="13" t="s">
        <v>148</v>
      </c>
      <c r="F402" s="10">
        <v>45541</v>
      </c>
      <c r="G402" s="8">
        <v>9</v>
      </c>
      <c r="H402" s="3" t="s">
        <v>178</v>
      </c>
      <c r="I402" s="14"/>
      <c r="J402" s="14"/>
      <c r="K402" s="14"/>
      <c r="L402" s="14"/>
      <c r="M402" s="14"/>
      <c r="N402" t="s">
        <v>437</v>
      </c>
      <c r="O402" s="14"/>
      <c r="P402" s="11">
        <v>45464</v>
      </c>
      <c r="Q402" s="14" t="s">
        <v>13</v>
      </c>
      <c r="R402" s="14" t="str">
        <f>IFERROR(VLOOKUP(Table1[[#This Row],[NOM]],Tableau8[],3,0),"")</f>
        <v>inv nom/prenom</v>
      </c>
      <c r="S402" s="14"/>
    </row>
    <row r="403" spans="3:19" x14ac:dyDescent="0.3">
      <c r="C403" s="12" t="s">
        <v>10</v>
      </c>
      <c r="D403" s="9">
        <v>93762566</v>
      </c>
      <c r="E403" s="13" t="s">
        <v>148</v>
      </c>
      <c r="F403" s="10">
        <v>45541</v>
      </c>
      <c r="G403" s="8">
        <v>37.15</v>
      </c>
      <c r="H403" s="3" t="s">
        <v>382</v>
      </c>
      <c r="I403" s="14"/>
      <c r="J403" s="14"/>
      <c r="K403" s="14"/>
      <c r="L403" s="14"/>
      <c r="M403" s="14"/>
      <c r="N403" t="s">
        <v>438</v>
      </c>
      <c r="O403" s="14"/>
      <c r="P403" s="11">
        <v>45452</v>
      </c>
      <c r="Q403" s="14" t="s">
        <v>13</v>
      </c>
      <c r="R403" s="14" t="str">
        <f>IFERROR(VLOOKUP(Table1[[#This Row],[NOM]],Tableau8[],3,0),"")</f>
        <v/>
      </c>
      <c r="S403" s="14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8D314-BF82-49B4-96A1-5C305BD1227F}">
  <dimension ref="B4:D115"/>
  <sheetViews>
    <sheetView workbookViewId="0">
      <selection activeCell="F8" sqref="F8"/>
    </sheetView>
  </sheetViews>
  <sheetFormatPr baseColWidth="10" defaultRowHeight="12" x14ac:dyDescent="0.3"/>
  <cols>
    <col min="1" max="1" width="4.296875" style="3" customWidth="1"/>
    <col min="2" max="2" width="17" style="3" customWidth="1"/>
    <col min="3" max="3" width="16.09765625" style="3" customWidth="1"/>
    <col min="4" max="4" width="27" style="3" customWidth="1"/>
    <col min="5" max="16384" width="11.19921875" style="3"/>
  </cols>
  <sheetData>
    <row r="4" spans="2:4" x14ac:dyDescent="0.3">
      <c r="B4" s="3" t="s">
        <v>153</v>
      </c>
      <c r="C4" s="3" t="s">
        <v>4</v>
      </c>
      <c r="D4" s="3" t="s">
        <v>229</v>
      </c>
    </row>
    <row r="5" spans="2:4" x14ac:dyDescent="0.3">
      <c r="B5" s="3" t="s">
        <v>133</v>
      </c>
      <c r="C5" s="3" t="s">
        <v>134</v>
      </c>
    </row>
    <row r="6" spans="2:4" x14ac:dyDescent="0.3">
      <c r="B6" s="3" t="s">
        <v>140</v>
      </c>
      <c r="C6" s="3" t="s">
        <v>141</v>
      </c>
      <c r="D6" s="3" t="s">
        <v>441</v>
      </c>
    </row>
    <row r="7" spans="2:4" x14ac:dyDescent="0.3">
      <c r="B7" s="3" t="s">
        <v>120</v>
      </c>
      <c r="C7" s="3" t="s">
        <v>121</v>
      </c>
    </row>
    <row r="8" spans="2:4" x14ac:dyDescent="0.3">
      <c r="B8" s="3" t="s">
        <v>189</v>
      </c>
      <c r="C8" s="3" t="s">
        <v>77</v>
      </c>
      <c r="D8" s="3" t="s">
        <v>230</v>
      </c>
    </row>
    <row r="9" spans="2:4" x14ac:dyDescent="0.3">
      <c r="B9" s="3" t="s">
        <v>155</v>
      </c>
      <c r="C9" s="3" t="s">
        <v>12</v>
      </c>
    </row>
    <row r="10" spans="2:4" x14ac:dyDescent="0.3">
      <c r="B10" s="3" t="s">
        <v>224</v>
      </c>
      <c r="C10" s="3" t="s">
        <v>142</v>
      </c>
    </row>
    <row r="11" spans="2:4" x14ac:dyDescent="0.3">
      <c r="B11" s="3" t="s">
        <v>191</v>
      </c>
      <c r="C11" s="3" t="s">
        <v>79</v>
      </c>
    </row>
    <row r="12" spans="2:4" x14ac:dyDescent="0.3">
      <c r="B12" s="3" t="s">
        <v>213</v>
      </c>
      <c r="C12" s="3" t="s">
        <v>117</v>
      </c>
      <c r="D12" s="3" t="s">
        <v>442</v>
      </c>
    </row>
    <row r="13" spans="2:4" x14ac:dyDescent="0.3">
      <c r="B13" s="3" t="s">
        <v>225</v>
      </c>
      <c r="C13" s="3" t="s">
        <v>119</v>
      </c>
    </row>
    <row r="14" spans="2:4" x14ac:dyDescent="0.3">
      <c r="B14" s="3" t="s">
        <v>210</v>
      </c>
      <c r="C14" s="3" t="s">
        <v>112</v>
      </c>
    </row>
    <row r="15" spans="2:4" x14ac:dyDescent="0.3">
      <c r="B15" s="3" t="s">
        <v>227</v>
      </c>
      <c r="C15" s="3" t="s">
        <v>98</v>
      </c>
    </row>
    <row r="16" spans="2:4" x14ac:dyDescent="0.3">
      <c r="B16" s="3" t="s">
        <v>217</v>
      </c>
      <c r="C16" s="3" t="s">
        <v>105</v>
      </c>
    </row>
    <row r="17" spans="2:3" x14ac:dyDescent="0.3">
      <c r="B17" s="3" t="s">
        <v>171</v>
      </c>
      <c r="C17" s="3" t="s">
        <v>45</v>
      </c>
    </row>
    <row r="18" spans="2:3" x14ac:dyDescent="0.3">
      <c r="B18" s="3" t="s">
        <v>218</v>
      </c>
      <c r="C18" s="3" t="s">
        <v>125</v>
      </c>
    </row>
    <row r="19" spans="2:3" x14ac:dyDescent="0.3">
      <c r="B19" s="3" t="s">
        <v>84</v>
      </c>
      <c r="C19" s="3" t="s">
        <v>85</v>
      </c>
    </row>
    <row r="20" spans="2:3" x14ac:dyDescent="0.3">
      <c r="B20" s="3" t="s">
        <v>162</v>
      </c>
      <c r="C20" s="3" t="s">
        <v>21</v>
      </c>
    </row>
    <row r="21" spans="2:3" x14ac:dyDescent="0.3">
      <c r="B21" s="3" t="s">
        <v>226</v>
      </c>
      <c r="C21" s="3" t="s">
        <v>146</v>
      </c>
    </row>
    <row r="22" spans="2:3" x14ac:dyDescent="0.3">
      <c r="B22" s="3" t="s">
        <v>123</v>
      </c>
      <c r="C22" s="3" t="s">
        <v>124</v>
      </c>
    </row>
    <row r="23" spans="2:3" x14ac:dyDescent="0.3">
      <c r="B23" s="3" t="s">
        <v>73</v>
      </c>
      <c r="C23" s="3" t="s">
        <v>74</v>
      </c>
    </row>
    <row r="24" spans="2:3" x14ac:dyDescent="0.3">
      <c r="B24" s="3" t="s">
        <v>167</v>
      </c>
      <c r="C24" s="3" t="s">
        <v>41</v>
      </c>
    </row>
    <row r="25" spans="2:3" x14ac:dyDescent="0.3">
      <c r="B25" s="3" t="s">
        <v>60</v>
      </c>
      <c r="C25" s="3" t="s">
        <v>17</v>
      </c>
    </row>
    <row r="26" spans="2:3" x14ac:dyDescent="0.3">
      <c r="B26" s="3" t="s">
        <v>111</v>
      </c>
      <c r="C26" s="3" t="s">
        <v>104</v>
      </c>
    </row>
    <row r="27" spans="2:3" x14ac:dyDescent="0.3">
      <c r="B27" s="3" t="s">
        <v>108</v>
      </c>
      <c r="C27" s="3" t="s">
        <v>109</v>
      </c>
    </row>
    <row r="28" spans="2:3" x14ac:dyDescent="0.3">
      <c r="B28" s="3" t="s">
        <v>221</v>
      </c>
      <c r="C28" s="3" t="s">
        <v>130</v>
      </c>
    </row>
    <row r="29" spans="2:3" x14ac:dyDescent="0.3">
      <c r="B29" s="3" t="s">
        <v>205</v>
      </c>
      <c r="C29" s="3" t="s">
        <v>139</v>
      </c>
    </row>
    <row r="30" spans="2:3" x14ac:dyDescent="0.3">
      <c r="B30" s="3" t="s">
        <v>52</v>
      </c>
      <c r="C30" s="3" t="s">
        <v>38</v>
      </c>
    </row>
    <row r="31" spans="2:3" x14ac:dyDescent="0.3">
      <c r="B31" s="3" t="s">
        <v>194</v>
      </c>
      <c r="C31" s="3" t="s">
        <v>82</v>
      </c>
    </row>
    <row r="32" spans="2:3" x14ac:dyDescent="0.3">
      <c r="B32" s="3" t="s">
        <v>198</v>
      </c>
      <c r="C32" s="3" t="s">
        <v>90</v>
      </c>
    </row>
    <row r="33" spans="2:4" x14ac:dyDescent="0.3">
      <c r="B33" s="3" t="s">
        <v>145</v>
      </c>
      <c r="C33" s="3" t="s">
        <v>188</v>
      </c>
      <c r="D33" s="3" t="s">
        <v>230</v>
      </c>
    </row>
    <row r="34" spans="2:4" x14ac:dyDescent="0.3">
      <c r="B34" s="3" t="s">
        <v>193</v>
      </c>
      <c r="C34" s="3" t="s">
        <v>67</v>
      </c>
    </row>
    <row r="35" spans="2:4" x14ac:dyDescent="0.3">
      <c r="B35" s="3" t="s">
        <v>144</v>
      </c>
      <c r="C35" s="3" t="s">
        <v>32</v>
      </c>
    </row>
    <row r="36" spans="2:4" x14ac:dyDescent="0.3">
      <c r="B36" s="3" t="s">
        <v>169</v>
      </c>
      <c r="C36" s="3" t="s">
        <v>43</v>
      </c>
    </row>
    <row r="37" spans="2:4" x14ac:dyDescent="0.3">
      <c r="B37" s="3" t="s">
        <v>168</v>
      </c>
      <c r="C37" s="3" t="s">
        <v>42</v>
      </c>
    </row>
    <row r="38" spans="2:4" x14ac:dyDescent="0.3">
      <c r="B38" s="3" t="s">
        <v>86</v>
      </c>
      <c r="C38" s="3" t="s">
        <v>87</v>
      </c>
    </row>
    <row r="39" spans="2:4" x14ac:dyDescent="0.3">
      <c r="B39" s="3" t="s">
        <v>81</v>
      </c>
      <c r="C39" s="3" t="s">
        <v>36</v>
      </c>
    </row>
    <row r="40" spans="2:4" x14ac:dyDescent="0.3">
      <c r="B40" s="3" t="s">
        <v>182</v>
      </c>
      <c r="C40" s="3" t="s">
        <v>64</v>
      </c>
    </row>
    <row r="41" spans="2:4" x14ac:dyDescent="0.3">
      <c r="B41" s="3" t="s">
        <v>173</v>
      </c>
      <c r="C41" s="3" t="s">
        <v>53</v>
      </c>
    </row>
    <row r="42" spans="2:4" x14ac:dyDescent="0.3">
      <c r="B42" s="3" t="s">
        <v>23</v>
      </c>
      <c r="C42" s="3" t="s">
        <v>57</v>
      </c>
    </row>
    <row r="43" spans="2:4" x14ac:dyDescent="0.3">
      <c r="B43" s="3" t="s">
        <v>69</v>
      </c>
      <c r="C43" s="3" t="s">
        <v>70</v>
      </c>
    </row>
    <row r="44" spans="2:4" x14ac:dyDescent="0.3">
      <c r="B44" s="3" t="s">
        <v>185</v>
      </c>
      <c r="C44" s="3" t="s">
        <v>118</v>
      </c>
    </row>
    <row r="45" spans="2:4" x14ac:dyDescent="0.3">
      <c r="B45" s="3" t="s">
        <v>186</v>
      </c>
      <c r="C45" s="3" t="s">
        <v>71</v>
      </c>
    </row>
    <row r="46" spans="2:4" x14ac:dyDescent="0.3">
      <c r="B46" s="3" t="s">
        <v>201</v>
      </c>
      <c r="C46" s="3" t="s">
        <v>96</v>
      </c>
    </row>
    <row r="47" spans="2:4" x14ac:dyDescent="0.3">
      <c r="B47" s="3" t="s">
        <v>215</v>
      </c>
      <c r="C47" s="3" t="s">
        <v>122</v>
      </c>
    </row>
    <row r="48" spans="2:4" x14ac:dyDescent="0.3">
      <c r="B48" s="3" t="s">
        <v>197</v>
      </c>
      <c r="C48" s="3" t="s">
        <v>51</v>
      </c>
    </row>
    <row r="49" spans="2:3" x14ac:dyDescent="0.3">
      <c r="B49" s="3" t="s">
        <v>175</v>
      </c>
      <c r="C49" s="3" t="s">
        <v>55</v>
      </c>
    </row>
    <row r="50" spans="2:3" x14ac:dyDescent="0.3">
      <c r="B50" s="3" t="s">
        <v>219</v>
      </c>
      <c r="C50" s="3" t="s">
        <v>95</v>
      </c>
    </row>
    <row r="51" spans="2:3" x14ac:dyDescent="0.3">
      <c r="B51" s="3" t="s">
        <v>204</v>
      </c>
      <c r="C51" s="3" t="s">
        <v>102</v>
      </c>
    </row>
    <row r="52" spans="2:3" x14ac:dyDescent="0.3">
      <c r="B52" s="3" t="s">
        <v>199</v>
      </c>
      <c r="C52" s="3" t="s">
        <v>91</v>
      </c>
    </row>
    <row r="53" spans="2:3" x14ac:dyDescent="0.3">
      <c r="B53" s="3" t="s">
        <v>208</v>
      </c>
      <c r="C53" s="3" t="s">
        <v>110</v>
      </c>
    </row>
    <row r="54" spans="2:3" x14ac:dyDescent="0.3">
      <c r="B54" s="3" t="s">
        <v>176</v>
      </c>
      <c r="C54" s="3" t="s">
        <v>177</v>
      </c>
    </row>
    <row r="55" spans="2:3" x14ac:dyDescent="0.3">
      <c r="B55" s="3" t="s">
        <v>216</v>
      </c>
      <c r="C55" s="3" t="s">
        <v>33</v>
      </c>
    </row>
    <row r="56" spans="2:3" x14ac:dyDescent="0.3">
      <c r="B56" s="3" t="s">
        <v>68</v>
      </c>
      <c r="C56" s="3" t="s">
        <v>31</v>
      </c>
    </row>
    <row r="57" spans="2:3" x14ac:dyDescent="0.3">
      <c r="B57" s="3" t="s">
        <v>15</v>
      </c>
      <c r="C57" s="3" t="s">
        <v>16</v>
      </c>
    </row>
    <row r="58" spans="2:3" x14ac:dyDescent="0.3">
      <c r="B58" s="3" t="s">
        <v>187</v>
      </c>
      <c r="C58" s="3" t="s">
        <v>72</v>
      </c>
    </row>
    <row r="59" spans="2:3" x14ac:dyDescent="0.3">
      <c r="B59" s="3" t="s">
        <v>157</v>
      </c>
      <c r="C59" s="3" t="s">
        <v>22</v>
      </c>
    </row>
    <row r="60" spans="2:3" x14ac:dyDescent="0.3">
      <c r="B60" s="3" t="s">
        <v>132</v>
      </c>
      <c r="C60" s="3" t="s">
        <v>21</v>
      </c>
    </row>
    <row r="61" spans="2:3" x14ac:dyDescent="0.3">
      <c r="B61" s="3" t="s">
        <v>164</v>
      </c>
      <c r="C61" s="3" t="s">
        <v>35</v>
      </c>
    </row>
    <row r="62" spans="2:3" x14ac:dyDescent="0.3">
      <c r="B62" s="3" t="s">
        <v>161</v>
      </c>
      <c r="C62" s="3" t="s">
        <v>31</v>
      </c>
    </row>
    <row r="63" spans="2:3" x14ac:dyDescent="0.3">
      <c r="B63" s="3" t="s">
        <v>203</v>
      </c>
      <c r="C63" s="3" t="s">
        <v>101</v>
      </c>
    </row>
    <row r="64" spans="2:3" x14ac:dyDescent="0.3">
      <c r="B64" s="3" t="s">
        <v>113</v>
      </c>
      <c r="C64" s="3" t="s">
        <v>114</v>
      </c>
    </row>
    <row r="65" spans="2:3" x14ac:dyDescent="0.3">
      <c r="B65" s="3" t="s">
        <v>166</v>
      </c>
      <c r="C65" s="3" t="s">
        <v>37</v>
      </c>
    </row>
    <row r="66" spans="2:3" x14ac:dyDescent="0.3">
      <c r="B66" s="3" t="s">
        <v>223</v>
      </c>
      <c r="C66" s="3" t="s">
        <v>138</v>
      </c>
    </row>
    <row r="67" spans="2:3" x14ac:dyDescent="0.3">
      <c r="B67" s="3" t="s">
        <v>66</v>
      </c>
      <c r="C67" s="3" t="s">
        <v>67</v>
      </c>
    </row>
    <row r="68" spans="2:3" x14ac:dyDescent="0.3">
      <c r="B68" s="3" t="s">
        <v>170</v>
      </c>
      <c r="C68" s="3" t="s">
        <v>44</v>
      </c>
    </row>
    <row r="69" spans="2:3" x14ac:dyDescent="0.3">
      <c r="B69" s="3" t="s">
        <v>46</v>
      </c>
      <c r="C69" s="3" t="s">
        <v>47</v>
      </c>
    </row>
    <row r="70" spans="2:3" x14ac:dyDescent="0.3">
      <c r="B70" s="3" t="s">
        <v>200</v>
      </c>
      <c r="C70" s="3" t="s">
        <v>94</v>
      </c>
    </row>
    <row r="71" spans="2:3" x14ac:dyDescent="0.3">
      <c r="B71" s="3" t="s">
        <v>195</v>
      </c>
      <c r="C71" s="3" t="s">
        <v>88</v>
      </c>
    </row>
    <row r="72" spans="2:3" x14ac:dyDescent="0.3">
      <c r="B72" s="3" t="s">
        <v>214</v>
      </c>
      <c r="C72" s="3" t="s">
        <v>119</v>
      </c>
    </row>
    <row r="73" spans="2:3" x14ac:dyDescent="0.3">
      <c r="B73" s="3" t="s">
        <v>106</v>
      </c>
      <c r="C73" s="3" t="s">
        <v>107</v>
      </c>
    </row>
    <row r="74" spans="2:3" x14ac:dyDescent="0.3">
      <c r="B74" s="3" t="s">
        <v>202</v>
      </c>
      <c r="C74" s="3" t="s">
        <v>99</v>
      </c>
    </row>
    <row r="75" spans="2:3" x14ac:dyDescent="0.3">
      <c r="B75" s="3" t="s">
        <v>137</v>
      </c>
      <c r="C75" s="3" t="s">
        <v>100</v>
      </c>
    </row>
    <row r="76" spans="2:3" x14ac:dyDescent="0.3">
      <c r="B76" s="3" t="s">
        <v>220</v>
      </c>
      <c r="C76" s="3" t="s">
        <v>95</v>
      </c>
    </row>
    <row r="77" spans="2:3" x14ac:dyDescent="0.3">
      <c r="B77" s="3" t="s">
        <v>83</v>
      </c>
      <c r="C77" s="3" t="s">
        <v>50</v>
      </c>
    </row>
    <row r="78" spans="2:3" x14ac:dyDescent="0.3">
      <c r="B78" s="3" t="s">
        <v>143</v>
      </c>
      <c r="C78" s="3" t="s">
        <v>18</v>
      </c>
    </row>
    <row r="79" spans="2:3" x14ac:dyDescent="0.3">
      <c r="B79" s="3" t="s">
        <v>97</v>
      </c>
      <c r="C79" s="3" t="s">
        <v>98</v>
      </c>
    </row>
    <row r="80" spans="2:3" x14ac:dyDescent="0.3">
      <c r="B80" s="3" t="s">
        <v>209</v>
      </c>
      <c r="C80" s="3" t="s">
        <v>18</v>
      </c>
    </row>
    <row r="81" spans="2:3" x14ac:dyDescent="0.3">
      <c r="B81" s="3" t="s">
        <v>211</v>
      </c>
      <c r="C81" s="3" t="s">
        <v>115</v>
      </c>
    </row>
    <row r="82" spans="2:3" x14ac:dyDescent="0.3">
      <c r="B82" s="3" t="s">
        <v>179</v>
      </c>
      <c r="C82" s="3" t="s">
        <v>64</v>
      </c>
    </row>
    <row r="83" spans="2:3" x14ac:dyDescent="0.3">
      <c r="B83" s="3" t="s">
        <v>190</v>
      </c>
      <c r="C83" s="3" t="s">
        <v>78</v>
      </c>
    </row>
    <row r="84" spans="2:3" x14ac:dyDescent="0.3">
      <c r="B84" s="3" t="s">
        <v>222</v>
      </c>
      <c r="C84" s="3" t="s">
        <v>131</v>
      </c>
    </row>
    <row r="85" spans="2:3" x14ac:dyDescent="0.3">
      <c r="B85" s="3" t="s">
        <v>196</v>
      </c>
      <c r="C85" s="3" t="s">
        <v>89</v>
      </c>
    </row>
    <row r="86" spans="2:3" x14ac:dyDescent="0.3">
      <c r="B86" s="3" t="s">
        <v>75</v>
      </c>
      <c r="C86" s="3" t="s">
        <v>76</v>
      </c>
    </row>
    <row r="87" spans="2:3" x14ac:dyDescent="0.3">
      <c r="B87" s="3" t="s">
        <v>174</v>
      </c>
      <c r="C87" s="3" t="s">
        <v>26</v>
      </c>
    </row>
    <row r="88" spans="2:3" x14ac:dyDescent="0.3">
      <c r="B88" s="3" t="s">
        <v>135</v>
      </c>
      <c r="C88" s="3" t="s">
        <v>136</v>
      </c>
    </row>
    <row r="89" spans="2:3" x14ac:dyDescent="0.3">
      <c r="B89" s="3" t="s">
        <v>207</v>
      </c>
      <c r="C89" s="3" t="s">
        <v>105</v>
      </c>
    </row>
    <row r="90" spans="2:3" x14ac:dyDescent="0.3">
      <c r="B90" s="3" t="s">
        <v>48</v>
      </c>
      <c r="C90" s="3" t="s">
        <v>58</v>
      </c>
    </row>
    <row r="91" spans="2:3" x14ac:dyDescent="0.3">
      <c r="B91" s="3" t="s">
        <v>127</v>
      </c>
      <c r="C91" s="3" t="s">
        <v>128</v>
      </c>
    </row>
    <row r="92" spans="2:3" x14ac:dyDescent="0.3">
      <c r="B92" s="3" t="s">
        <v>184</v>
      </c>
      <c r="C92" s="3" t="s">
        <v>65</v>
      </c>
    </row>
    <row r="93" spans="2:3" x14ac:dyDescent="0.3">
      <c r="B93" s="3" t="s">
        <v>156</v>
      </c>
      <c r="C93" s="3" t="s">
        <v>14</v>
      </c>
    </row>
    <row r="94" spans="2:3" x14ac:dyDescent="0.3">
      <c r="B94" s="3" t="s">
        <v>29</v>
      </c>
      <c r="C94" s="3" t="s">
        <v>30</v>
      </c>
    </row>
    <row r="95" spans="2:3" x14ac:dyDescent="0.3">
      <c r="B95" s="3" t="s">
        <v>126</v>
      </c>
      <c r="C95" s="3" t="s">
        <v>57</v>
      </c>
    </row>
    <row r="96" spans="2:3" x14ac:dyDescent="0.3">
      <c r="B96" s="3" t="s">
        <v>129</v>
      </c>
      <c r="C96" s="3" t="s">
        <v>61</v>
      </c>
    </row>
    <row r="97" spans="2:3" x14ac:dyDescent="0.3">
      <c r="B97" s="3" t="s">
        <v>183</v>
      </c>
      <c r="C97" s="3" t="s">
        <v>54</v>
      </c>
    </row>
    <row r="98" spans="2:3" x14ac:dyDescent="0.3">
      <c r="B98" s="3" t="s">
        <v>192</v>
      </c>
      <c r="C98" s="3" t="s">
        <v>102</v>
      </c>
    </row>
    <row r="99" spans="2:3" x14ac:dyDescent="0.3">
      <c r="B99" s="3" t="s">
        <v>93</v>
      </c>
      <c r="C99" s="3" t="s">
        <v>80</v>
      </c>
    </row>
    <row r="100" spans="2:3" x14ac:dyDescent="0.3">
      <c r="B100" s="3" t="s">
        <v>62</v>
      </c>
      <c r="C100" s="3" t="s">
        <v>63</v>
      </c>
    </row>
    <row r="101" spans="2:3" x14ac:dyDescent="0.3">
      <c r="B101" s="3" t="s">
        <v>25</v>
      </c>
      <c r="C101" s="3" t="s">
        <v>26</v>
      </c>
    </row>
    <row r="102" spans="2:3" x14ac:dyDescent="0.3">
      <c r="B102" s="3" t="s">
        <v>181</v>
      </c>
      <c r="C102" s="3" t="s">
        <v>33</v>
      </c>
    </row>
    <row r="103" spans="2:3" x14ac:dyDescent="0.3">
      <c r="B103" s="3" t="s">
        <v>158</v>
      </c>
      <c r="C103" s="3" t="s">
        <v>92</v>
      </c>
    </row>
    <row r="104" spans="2:3" x14ac:dyDescent="0.3">
      <c r="B104" s="3" t="s">
        <v>159</v>
      </c>
      <c r="C104" s="3" t="s">
        <v>24</v>
      </c>
    </row>
    <row r="105" spans="2:3" x14ac:dyDescent="0.3">
      <c r="B105" s="3" t="s">
        <v>27</v>
      </c>
      <c r="C105" s="3" t="s">
        <v>49</v>
      </c>
    </row>
    <row r="106" spans="2:3" x14ac:dyDescent="0.3">
      <c r="B106" s="3" t="s">
        <v>163</v>
      </c>
      <c r="C106" s="3" t="s">
        <v>34</v>
      </c>
    </row>
    <row r="107" spans="2:3" x14ac:dyDescent="0.3">
      <c r="B107" s="3" t="s">
        <v>172</v>
      </c>
      <c r="C107" s="3" t="s">
        <v>51</v>
      </c>
    </row>
    <row r="108" spans="2:3" x14ac:dyDescent="0.3">
      <c r="B108" s="3" t="s">
        <v>212</v>
      </c>
      <c r="C108" s="3" t="s">
        <v>116</v>
      </c>
    </row>
    <row r="109" spans="2:3" x14ac:dyDescent="0.3">
      <c r="B109" s="3" t="s">
        <v>206</v>
      </c>
      <c r="C109" s="3" t="s">
        <v>103</v>
      </c>
    </row>
    <row r="110" spans="2:3" x14ac:dyDescent="0.3">
      <c r="B110" s="3" t="s">
        <v>165</v>
      </c>
      <c r="C110" s="3" t="s">
        <v>36</v>
      </c>
    </row>
    <row r="111" spans="2:3" x14ac:dyDescent="0.3">
      <c r="B111" s="3" t="s">
        <v>59</v>
      </c>
      <c r="C111" s="3" t="s">
        <v>180</v>
      </c>
    </row>
    <row r="112" spans="2:3" x14ac:dyDescent="0.3">
      <c r="B112" s="3" t="s">
        <v>160</v>
      </c>
      <c r="C112" s="3" t="s">
        <v>28</v>
      </c>
    </row>
    <row r="113" spans="2:4" x14ac:dyDescent="0.3">
      <c r="B113" s="3" t="s">
        <v>19</v>
      </c>
      <c r="C113" s="3" t="s">
        <v>20</v>
      </c>
    </row>
    <row r="114" spans="2:4" x14ac:dyDescent="0.3">
      <c r="B114" s="3" t="s">
        <v>39</v>
      </c>
      <c r="C114" s="3" t="s">
        <v>40</v>
      </c>
    </row>
    <row r="115" spans="2:4" x14ac:dyDescent="0.3">
      <c r="B115" s="3" t="s">
        <v>178</v>
      </c>
      <c r="C115" s="3" t="s">
        <v>56</v>
      </c>
      <c r="D115" s="3" t="s">
        <v>230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EADB87-080E-4C0F-B71E-DE9548E7E88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t_client</vt:lpstr>
      <vt:lpstr>Com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senesi</dc:creator>
  <cp:lastModifiedBy>anne senesi</cp:lastModifiedBy>
  <dcterms:created xsi:type="dcterms:W3CDTF">2024-09-10T23:38:52Z</dcterms:created>
  <dcterms:modified xsi:type="dcterms:W3CDTF">2024-09-13T19:26:58Z</dcterms:modified>
</cp:coreProperties>
</file>