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codeName="ThisWorkbook" defaultThemeVersion="124226"/>
  <bookViews>
    <workbookView xWindow="384" yWindow="168" windowWidth="19500" windowHeight="9144"/>
  </bookViews>
  <sheets>
    <sheet name="Feuil1" sheetId="1" r:id="rId1"/>
    <sheet name="Feuil2" sheetId="2" r:id="rId2"/>
    <sheet name="Feuil3" sheetId="3" r:id="rId3"/>
  </sheets>
  <externalReferences>
    <externalReference r:id="rId4"/>
  </externalReferences>
  <calcPr calcId="144525"/>
</workbook>
</file>

<file path=xl/calcChain.xml><?xml version="1.0" encoding="utf-8"?>
<calcChain xmlns="http://schemas.openxmlformats.org/spreadsheetml/2006/main">
  <c r="B151" i="1" l="1"/>
  <c r="B150" i="1"/>
  <c r="B149" i="1"/>
  <c r="B148" i="1"/>
  <c r="B133" i="1"/>
  <c r="B132" i="1"/>
  <c r="B131" i="1"/>
  <c r="B130" i="1"/>
  <c r="B129" i="1"/>
  <c r="B121" i="1"/>
  <c r="B120" i="1"/>
  <c r="B119" i="1"/>
  <c r="B118" i="1"/>
  <c r="B115" i="1"/>
  <c r="B114" i="1"/>
  <c r="B109" i="1"/>
  <c r="B108" i="1"/>
  <c r="B107" i="1"/>
  <c r="B106" i="1"/>
  <c r="B102" i="1"/>
  <c r="B101" i="1"/>
  <c r="B99" i="1"/>
  <c r="B98" i="1"/>
  <c r="B97" i="1"/>
  <c r="B96" i="1"/>
  <c r="B95" i="1"/>
  <c r="B94" i="1"/>
  <c r="B93" i="1"/>
  <c r="B92" i="1"/>
  <c r="B91" i="1"/>
  <c r="B90" i="1"/>
  <c r="B89" i="1"/>
  <c r="B88" i="1"/>
  <c r="B87" i="1"/>
  <c r="B86" i="1"/>
  <c r="B85" i="1"/>
  <c r="B73" i="1"/>
  <c r="B72" i="1"/>
  <c r="B63" i="1"/>
  <c r="B62" i="1"/>
  <c r="B61" i="1"/>
  <c r="B28" i="1"/>
  <c r="B25" i="1"/>
  <c r="B23" i="1"/>
  <c r="B22" i="1"/>
  <c r="B21" i="1"/>
  <c r="B20" i="1"/>
  <c r="B19" i="1"/>
  <c r="B14" i="1"/>
  <c r="B13" i="1"/>
  <c r="B12" i="1"/>
  <c r="B11" i="1"/>
  <c r="B10" i="1"/>
  <c r="B9" i="1"/>
  <c r="B8" i="1"/>
  <c r="B7" i="1"/>
  <c r="B6" i="1"/>
  <c r="D6" i="1" s="1"/>
  <c r="C5" i="1"/>
  <c r="B5" i="1"/>
  <c r="A6" i="1" s="1"/>
  <c r="A7" i="1" l="1"/>
  <c r="A8" i="1" s="1"/>
  <c r="A9" i="1" s="1"/>
  <c r="A10" i="1" s="1"/>
  <c r="A11" i="1" s="1"/>
  <c r="A12" i="1" s="1"/>
  <c r="A13" i="1" s="1"/>
  <c r="A14" i="1" s="1"/>
  <c r="A15" i="1" s="1"/>
  <c r="A16" i="1" s="1"/>
  <c r="A17" i="1" s="1"/>
  <c r="A18" i="1" s="1"/>
  <c r="A19" i="1" s="1"/>
  <c r="A20" i="1" s="1"/>
  <c r="A21" i="1" s="1"/>
  <c r="A22" i="1" s="1"/>
  <c r="A23" i="1" s="1"/>
  <c r="A24" i="1" s="1"/>
  <c r="A25" i="1" s="1"/>
  <c r="A26" i="1" s="1"/>
  <c r="A27" i="1" s="1"/>
  <c r="A28" i="1" s="1"/>
  <c r="A29" i="1" s="1"/>
  <c r="A30" i="1" s="1"/>
  <c r="A31" i="1" s="1"/>
  <c r="A32" i="1" s="1"/>
  <c r="A33" i="1" s="1"/>
  <c r="A34" i="1" s="1"/>
  <c r="A35" i="1" s="1"/>
  <c r="A36" i="1" s="1"/>
  <c r="A37" i="1" s="1"/>
  <c r="A38" i="1" s="1"/>
  <c r="A39" i="1" s="1"/>
  <c r="D7" i="1"/>
  <c r="E6" i="1"/>
  <c r="C6" i="1"/>
  <c r="E5" i="1"/>
  <c r="F5" i="1" s="1"/>
  <c r="A41" i="1" l="1"/>
  <c r="F6" i="1"/>
  <c r="D8" i="1"/>
  <c r="E7" i="1"/>
  <c r="C7" i="1"/>
  <c r="A42" i="1"/>
  <c r="A40" i="1"/>
  <c r="A43" i="1" s="1"/>
  <c r="A44" i="1" s="1"/>
  <c r="A45" i="1" s="1"/>
  <c r="A46" i="1" s="1"/>
  <c r="A47" i="1" s="1"/>
  <c r="A48" i="1" s="1"/>
  <c r="A49" i="1" s="1"/>
  <c r="A50" i="1" s="1"/>
  <c r="A51" i="1" s="1"/>
  <c r="A52" i="1" s="1"/>
  <c r="A53" i="1" s="1"/>
  <c r="A54" i="1" s="1"/>
  <c r="A55" i="1" s="1"/>
  <c r="A56" i="1" s="1"/>
  <c r="A57" i="1" s="1"/>
  <c r="A58" i="1" s="1"/>
  <c r="A59" i="1" s="1"/>
  <c r="A60" i="1" s="1"/>
  <c r="A61" i="1" s="1"/>
  <c r="A62" i="1" s="1"/>
  <c r="A63" i="1" s="1"/>
  <c r="A64" i="1" s="1"/>
  <c r="A65" i="1" s="1"/>
  <c r="A66" i="1" s="1"/>
  <c r="A67" i="1" s="1"/>
  <c r="A68" i="1" s="1"/>
  <c r="A69" i="1" s="1"/>
  <c r="A70" i="1" s="1"/>
  <c r="A71" i="1" s="1"/>
  <c r="A72" i="1" s="1"/>
  <c r="A73" i="1" s="1"/>
  <c r="A74" i="1" s="1"/>
  <c r="A75" i="1" s="1"/>
  <c r="A76" i="1" s="1"/>
  <c r="A77" i="1" s="1"/>
  <c r="A78" i="1" s="1"/>
  <c r="A79" i="1" s="1"/>
  <c r="A80" i="1" s="1"/>
  <c r="A81" i="1" s="1"/>
  <c r="A82" i="1" s="1"/>
  <c r="A83" i="1" s="1"/>
  <c r="A84" i="1" s="1"/>
  <c r="A85" i="1" s="1"/>
  <c r="A86" i="1" s="1"/>
  <c r="A87" i="1" s="1"/>
  <c r="A88" i="1" s="1"/>
  <c r="A89" i="1" s="1"/>
  <c r="A90" i="1" s="1"/>
  <c r="A91" i="1" s="1"/>
  <c r="A92" i="1" s="1"/>
  <c r="A93" i="1" s="1"/>
  <c r="A94" i="1" s="1"/>
  <c r="A95" i="1" s="1"/>
  <c r="A96" i="1" s="1"/>
  <c r="A97" i="1" s="1"/>
  <c r="A98" i="1" s="1"/>
  <c r="A99" i="1" s="1"/>
  <c r="A100" i="1" s="1"/>
  <c r="A101" i="1" s="1"/>
  <c r="A102" i="1" s="1"/>
  <c r="A103" i="1" s="1"/>
  <c r="A104" i="1" s="1"/>
  <c r="A105" i="1" s="1"/>
  <c r="A106" i="1" s="1"/>
  <c r="A107" i="1" s="1"/>
  <c r="A108" i="1" s="1"/>
  <c r="A109" i="1" s="1"/>
  <c r="A110" i="1" s="1"/>
  <c r="A111" i="1" s="1"/>
  <c r="A112" i="1" s="1"/>
  <c r="A113" i="1" s="1"/>
  <c r="A114" i="1" s="1"/>
  <c r="A115" i="1" s="1"/>
  <c r="A116" i="1" s="1"/>
  <c r="A117" i="1" s="1"/>
  <c r="A118" i="1" s="1"/>
  <c r="A119" i="1" s="1"/>
  <c r="A120" i="1" s="1"/>
  <c r="A121" i="1" s="1"/>
  <c r="A122" i="1" s="1"/>
  <c r="A123" i="1" s="1"/>
  <c r="A124" i="1" s="1"/>
  <c r="A125" i="1" s="1"/>
  <c r="A126" i="1" s="1"/>
  <c r="A127" i="1" s="1"/>
  <c r="A128" i="1" s="1"/>
  <c r="A129" i="1" s="1"/>
  <c r="A130" i="1" s="1"/>
  <c r="A131" i="1" s="1"/>
  <c r="A132" i="1" s="1"/>
  <c r="A133" i="1" s="1"/>
  <c r="A134" i="1" s="1"/>
  <c r="A135" i="1" s="1"/>
  <c r="A136" i="1" s="1"/>
  <c r="A137" i="1" s="1"/>
  <c r="A138" i="1" s="1"/>
  <c r="A139" i="1" s="1"/>
  <c r="A140" i="1" s="1"/>
  <c r="A141" i="1" s="1"/>
  <c r="A142" i="1" s="1"/>
  <c r="A143" i="1" s="1"/>
  <c r="A144" i="1" s="1"/>
  <c r="A145" i="1" s="1"/>
  <c r="A146" i="1" s="1"/>
  <c r="A147" i="1" s="1"/>
  <c r="A148" i="1" s="1"/>
  <c r="A149" i="1" s="1"/>
  <c r="A150" i="1" s="1"/>
  <c r="A151" i="1" s="1"/>
  <c r="A152" i="1" s="1"/>
  <c r="A153" i="1" s="1"/>
  <c r="A154" i="1" s="1"/>
  <c r="A155" i="1" s="1"/>
  <c r="A156" i="1" s="1"/>
  <c r="A157" i="1" s="1"/>
  <c r="F7" i="1"/>
  <c r="D9" i="1" l="1"/>
  <c r="E8" i="1"/>
  <c r="F8" i="1" s="1"/>
  <c r="C8" i="1"/>
  <c r="D10" i="1" l="1"/>
  <c r="E9" i="1"/>
  <c r="C9" i="1"/>
  <c r="F9" i="1"/>
  <c r="D11" i="1" l="1"/>
  <c r="E10" i="1"/>
  <c r="C10" i="1"/>
  <c r="F10" i="1"/>
  <c r="D12" i="1" l="1"/>
  <c r="E11" i="1"/>
  <c r="F11" i="1" s="1"/>
  <c r="C11" i="1"/>
  <c r="D13" i="1" l="1"/>
  <c r="E12" i="1"/>
  <c r="C12" i="1"/>
  <c r="F12" i="1"/>
  <c r="D14" i="1" l="1"/>
  <c r="E13" i="1"/>
  <c r="C13" i="1"/>
  <c r="F13" i="1"/>
  <c r="D15" i="1" l="1"/>
  <c r="E14" i="1"/>
  <c r="C14" i="1"/>
  <c r="F14" i="1"/>
  <c r="D16" i="1" l="1"/>
  <c r="E15" i="1"/>
  <c r="C15" i="1"/>
  <c r="F15" i="1"/>
  <c r="D17" i="1" l="1"/>
  <c r="E16" i="1"/>
  <c r="F16" i="1" s="1"/>
  <c r="C16" i="1"/>
  <c r="D18" i="1" l="1"/>
  <c r="E17" i="1"/>
  <c r="F17" i="1" s="1"/>
  <c r="C17" i="1"/>
  <c r="D19" i="1" l="1"/>
  <c r="E18" i="1"/>
  <c r="F18" i="1" s="1"/>
  <c r="C18" i="1"/>
  <c r="D20" i="1" l="1"/>
  <c r="E19" i="1"/>
  <c r="C19" i="1"/>
  <c r="F19" i="1"/>
  <c r="D21" i="1" l="1"/>
  <c r="E20" i="1"/>
  <c r="C20" i="1"/>
  <c r="F20" i="1"/>
  <c r="D22" i="1" l="1"/>
  <c r="E21" i="1"/>
  <c r="C21" i="1"/>
  <c r="F21" i="1"/>
  <c r="D23" i="1" l="1"/>
  <c r="E22" i="1"/>
  <c r="C22" i="1"/>
  <c r="F22" i="1"/>
  <c r="D24" i="1" l="1"/>
  <c r="E23" i="1"/>
  <c r="C23" i="1"/>
  <c r="F23" i="1"/>
  <c r="D25" i="1" l="1"/>
  <c r="E24" i="1"/>
  <c r="C24" i="1"/>
  <c r="F24" i="1"/>
  <c r="D26" i="1" l="1"/>
  <c r="E25" i="1"/>
  <c r="C25" i="1"/>
  <c r="F25" i="1"/>
  <c r="D27" i="1" l="1"/>
  <c r="E26" i="1"/>
  <c r="F26" i="1" s="1"/>
  <c r="C26" i="1"/>
  <c r="D28" i="1" l="1"/>
  <c r="E27" i="1"/>
  <c r="C27" i="1"/>
  <c r="F27" i="1"/>
  <c r="D29" i="1" l="1"/>
  <c r="E28" i="1"/>
  <c r="C28" i="1"/>
  <c r="F28" i="1"/>
  <c r="D30" i="1" l="1"/>
  <c r="E29" i="1"/>
  <c r="C29" i="1"/>
  <c r="F29" i="1"/>
  <c r="D31" i="1" l="1"/>
  <c r="E30" i="1"/>
  <c r="C30" i="1"/>
  <c r="F30" i="1"/>
  <c r="D32" i="1" l="1"/>
  <c r="E31" i="1"/>
  <c r="C31" i="1"/>
  <c r="F31" i="1"/>
  <c r="D33" i="1" l="1"/>
  <c r="E32" i="1"/>
  <c r="C32" i="1"/>
  <c r="F32" i="1"/>
  <c r="D34" i="1" l="1"/>
  <c r="E33" i="1"/>
  <c r="C33" i="1"/>
  <c r="F33" i="1"/>
  <c r="D35" i="1" l="1"/>
  <c r="E34" i="1"/>
  <c r="C34" i="1"/>
  <c r="F34" i="1"/>
  <c r="D36" i="1" l="1"/>
  <c r="E35" i="1"/>
  <c r="C35" i="1"/>
  <c r="F35" i="1"/>
  <c r="D37" i="1" l="1"/>
  <c r="E36" i="1"/>
  <c r="C36" i="1"/>
  <c r="F36" i="1"/>
  <c r="D38" i="1" l="1"/>
  <c r="E37" i="1"/>
  <c r="C37" i="1"/>
  <c r="F37" i="1"/>
  <c r="D41" i="1" l="1"/>
  <c r="D39" i="1"/>
  <c r="E38" i="1"/>
  <c r="F38" i="1" s="1"/>
  <c r="C38" i="1"/>
  <c r="D42" i="1" l="1"/>
  <c r="D40" i="1"/>
  <c r="E39" i="1"/>
  <c r="F39" i="1" s="1"/>
  <c r="C39" i="1"/>
  <c r="E41" i="1"/>
  <c r="F41" i="1" s="1"/>
  <c r="C41" i="1"/>
  <c r="D43" i="1" l="1"/>
  <c r="E40" i="1"/>
  <c r="F40" i="1" s="1"/>
  <c r="C40" i="1"/>
  <c r="E42" i="1"/>
  <c r="F42" i="1" s="1"/>
  <c r="C42" i="1"/>
  <c r="D44" i="1" l="1"/>
  <c r="E43" i="1"/>
  <c r="F43" i="1" s="1"/>
  <c r="C43" i="1"/>
  <c r="D45" i="1" l="1"/>
  <c r="E44" i="1"/>
  <c r="F44" i="1" s="1"/>
  <c r="C44" i="1"/>
  <c r="D46" i="1" l="1"/>
  <c r="E45" i="1"/>
  <c r="F45" i="1" s="1"/>
  <c r="C45" i="1"/>
  <c r="D47" i="1" l="1"/>
  <c r="E46" i="1"/>
  <c r="F46" i="1" s="1"/>
  <c r="C46" i="1"/>
  <c r="D48" i="1" l="1"/>
  <c r="E47" i="1"/>
  <c r="F47" i="1" s="1"/>
  <c r="C47" i="1"/>
  <c r="D49" i="1" l="1"/>
  <c r="E48" i="1"/>
  <c r="F48" i="1" s="1"/>
  <c r="C48" i="1"/>
  <c r="D50" i="1" l="1"/>
  <c r="E49" i="1"/>
  <c r="F49" i="1" s="1"/>
  <c r="C49" i="1"/>
  <c r="D51" i="1" l="1"/>
  <c r="E50" i="1"/>
  <c r="F50" i="1" s="1"/>
  <c r="C50" i="1"/>
  <c r="D52" i="1" l="1"/>
  <c r="E51" i="1"/>
  <c r="F51" i="1" s="1"/>
  <c r="C51" i="1"/>
  <c r="D53" i="1" l="1"/>
  <c r="E52" i="1"/>
  <c r="F52" i="1" s="1"/>
  <c r="C52" i="1"/>
  <c r="D54" i="1" l="1"/>
  <c r="E53" i="1"/>
  <c r="F53" i="1" s="1"/>
  <c r="C53" i="1"/>
  <c r="D55" i="1" l="1"/>
  <c r="E54" i="1"/>
  <c r="F54" i="1" s="1"/>
  <c r="C54" i="1"/>
  <c r="D56" i="1" l="1"/>
  <c r="E55" i="1"/>
  <c r="F55" i="1" s="1"/>
  <c r="C55" i="1"/>
  <c r="D57" i="1" l="1"/>
  <c r="E56" i="1"/>
  <c r="F56" i="1" s="1"/>
  <c r="C56" i="1"/>
  <c r="D58" i="1" l="1"/>
  <c r="E57" i="1"/>
  <c r="F57" i="1" s="1"/>
  <c r="C57" i="1"/>
  <c r="D59" i="1" l="1"/>
  <c r="E58" i="1"/>
  <c r="F58" i="1" s="1"/>
  <c r="C58" i="1"/>
  <c r="D60" i="1" l="1"/>
  <c r="E59" i="1"/>
  <c r="F59" i="1" s="1"/>
  <c r="C59" i="1"/>
  <c r="D61" i="1" l="1"/>
  <c r="E60" i="1"/>
  <c r="F60" i="1" s="1"/>
  <c r="C60" i="1"/>
  <c r="D62" i="1" l="1"/>
  <c r="E61" i="1"/>
  <c r="F61" i="1" s="1"/>
  <c r="C61" i="1"/>
  <c r="D63" i="1" l="1"/>
  <c r="E62" i="1"/>
  <c r="F62" i="1" s="1"/>
  <c r="C62" i="1"/>
  <c r="D64" i="1" l="1"/>
  <c r="E63" i="1"/>
  <c r="F63" i="1" s="1"/>
  <c r="C63" i="1"/>
  <c r="D65" i="1" l="1"/>
  <c r="E64" i="1"/>
  <c r="F64" i="1" s="1"/>
  <c r="C64" i="1"/>
  <c r="D66" i="1" l="1"/>
  <c r="E65" i="1"/>
  <c r="F65" i="1" s="1"/>
  <c r="C65" i="1"/>
  <c r="D67" i="1" l="1"/>
  <c r="E66" i="1"/>
  <c r="F66" i="1" s="1"/>
  <c r="C66" i="1"/>
  <c r="D68" i="1" l="1"/>
  <c r="E67" i="1"/>
  <c r="F67" i="1" s="1"/>
  <c r="C67" i="1"/>
  <c r="D69" i="1" l="1"/>
  <c r="E68" i="1"/>
  <c r="F68" i="1" s="1"/>
  <c r="C68" i="1"/>
  <c r="D70" i="1" l="1"/>
  <c r="E69" i="1"/>
  <c r="F69" i="1" s="1"/>
  <c r="C69" i="1"/>
  <c r="D71" i="1" l="1"/>
  <c r="E70" i="1"/>
  <c r="F70" i="1" s="1"/>
  <c r="C70" i="1"/>
  <c r="D72" i="1" l="1"/>
  <c r="E71" i="1"/>
  <c r="F71" i="1" s="1"/>
  <c r="C71" i="1"/>
  <c r="D73" i="1" l="1"/>
  <c r="E72" i="1"/>
  <c r="F72" i="1" s="1"/>
  <c r="C72" i="1"/>
  <c r="D74" i="1" l="1"/>
  <c r="E73" i="1"/>
  <c r="F73" i="1" s="1"/>
  <c r="C73" i="1"/>
  <c r="D75" i="1" l="1"/>
  <c r="E74" i="1"/>
  <c r="F74" i="1" s="1"/>
  <c r="C74" i="1"/>
  <c r="D76" i="1" l="1"/>
  <c r="E75" i="1"/>
  <c r="F75" i="1" s="1"/>
  <c r="C75" i="1"/>
  <c r="D77" i="1" l="1"/>
  <c r="E76" i="1"/>
  <c r="F76" i="1" s="1"/>
  <c r="C76" i="1"/>
  <c r="D78" i="1" l="1"/>
  <c r="E77" i="1"/>
  <c r="F77" i="1" s="1"/>
  <c r="C77" i="1"/>
  <c r="D79" i="1" l="1"/>
  <c r="E78" i="1"/>
  <c r="F78" i="1" s="1"/>
  <c r="C78" i="1"/>
  <c r="D80" i="1" l="1"/>
  <c r="E79" i="1"/>
  <c r="F79" i="1" s="1"/>
  <c r="C79" i="1"/>
  <c r="D81" i="1" l="1"/>
  <c r="E80" i="1"/>
  <c r="F80" i="1" s="1"/>
  <c r="C80" i="1"/>
  <c r="D82" i="1" l="1"/>
  <c r="E81" i="1"/>
  <c r="F81" i="1" s="1"/>
  <c r="C81" i="1"/>
  <c r="D83" i="1" l="1"/>
  <c r="E82" i="1"/>
  <c r="F82" i="1" s="1"/>
  <c r="C82" i="1"/>
  <c r="D84" i="1" l="1"/>
  <c r="E83" i="1"/>
  <c r="F83" i="1" s="1"/>
  <c r="C83" i="1"/>
  <c r="D85" i="1" l="1"/>
  <c r="E84" i="1"/>
  <c r="F84" i="1" s="1"/>
  <c r="C84" i="1"/>
  <c r="D86" i="1" l="1"/>
  <c r="E85" i="1"/>
  <c r="F85" i="1" s="1"/>
  <c r="C85" i="1"/>
  <c r="D87" i="1" l="1"/>
  <c r="E86" i="1"/>
  <c r="F86" i="1" s="1"/>
  <c r="C86" i="1"/>
  <c r="D88" i="1" l="1"/>
  <c r="E87" i="1"/>
  <c r="F87" i="1" s="1"/>
  <c r="C87" i="1"/>
  <c r="D89" i="1" l="1"/>
  <c r="E88" i="1"/>
  <c r="F88" i="1" s="1"/>
  <c r="C88" i="1"/>
  <c r="D90" i="1" l="1"/>
  <c r="E89" i="1"/>
  <c r="F89" i="1" s="1"/>
  <c r="C89" i="1"/>
  <c r="D91" i="1" l="1"/>
  <c r="E90" i="1"/>
  <c r="F90" i="1" s="1"/>
  <c r="C90" i="1"/>
  <c r="D92" i="1" l="1"/>
  <c r="E91" i="1"/>
  <c r="F91" i="1" s="1"/>
  <c r="C91" i="1"/>
  <c r="D93" i="1" l="1"/>
  <c r="E92" i="1"/>
  <c r="F92" i="1" s="1"/>
  <c r="C92" i="1"/>
  <c r="D94" i="1" l="1"/>
  <c r="E93" i="1"/>
  <c r="F93" i="1" s="1"/>
  <c r="C93" i="1"/>
  <c r="D95" i="1" l="1"/>
  <c r="E94" i="1"/>
  <c r="F94" i="1" s="1"/>
  <c r="C94" i="1"/>
  <c r="D96" i="1" l="1"/>
  <c r="E95" i="1"/>
  <c r="F95" i="1" s="1"/>
  <c r="C95" i="1"/>
  <c r="D97" i="1" l="1"/>
  <c r="E96" i="1"/>
  <c r="F96" i="1" s="1"/>
  <c r="C96" i="1"/>
  <c r="D98" i="1" l="1"/>
  <c r="E97" i="1"/>
  <c r="F97" i="1" s="1"/>
  <c r="C97" i="1"/>
  <c r="D99" i="1" l="1"/>
  <c r="E98" i="1"/>
  <c r="F98" i="1" s="1"/>
  <c r="C98" i="1"/>
  <c r="D100" i="1" l="1"/>
  <c r="E99" i="1"/>
  <c r="F99" i="1" s="1"/>
  <c r="C99" i="1"/>
  <c r="D101" i="1" l="1"/>
  <c r="E100" i="1"/>
  <c r="F100" i="1" s="1"/>
  <c r="C100" i="1"/>
  <c r="D102" i="1" l="1"/>
  <c r="E101" i="1"/>
  <c r="F101" i="1" s="1"/>
  <c r="C101" i="1"/>
  <c r="D103" i="1" l="1"/>
  <c r="E102" i="1"/>
  <c r="F102" i="1" s="1"/>
  <c r="C102" i="1"/>
  <c r="D104" i="1" l="1"/>
  <c r="E103" i="1"/>
  <c r="F103" i="1" s="1"/>
  <c r="C103" i="1"/>
  <c r="D105" i="1" l="1"/>
  <c r="E104" i="1"/>
  <c r="F104" i="1" s="1"/>
  <c r="C104" i="1"/>
  <c r="D106" i="1" l="1"/>
  <c r="E105" i="1"/>
  <c r="F105" i="1" s="1"/>
  <c r="C105" i="1"/>
  <c r="D107" i="1" l="1"/>
  <c r="E106" i="1"/>
  <c r="F106" i="1" s="1"/>
  <c r="C106" i="1"/>
  <c r="D108" i="1" l="1"/>
  <c r="E107" i="1"/>
  <c r="F107" i="1" s="1"/>
  <c r="C107" i="1"/>
  <c r="D109" i="1" l="1"/>
  <c r="E108" i="1"/>
  <c r="F108" i="1" s="1"/>
  <c r="C108" i="1"/>
  <c r="D110" i="1" l="1"/>
  <c r="E109" i="1"/>
  <c r="F109" i="1" s="1"/>
  <c r="C109" i="1"/>
  <c r="D111" i="1" l="1"/>
  <c r="E110" i="1"/>
  <c r="F110" i="1" s="1"/>
  <c r="C110" i="1"/>
  <c r="D112" i="1" l="1"/>
  <c r="E111" i="1"/>
  <c r="F111" i="1" s="1"/>
  <c r="C111" i="1"/>
  <c r="D113" i="1" l="1"/>
  <c r="E112" i="1"/>
  <c r="F112" i="1" s="1"/>
  <c r="C112" i="1"/>
  <c r="D114" i="1" l="1"/>
  <c r="E113" i="1"/>
  <c r="F113" i="1" s="1"/>
  <c r="C113" i="1"/>
  <c r="D115" i="1" l="1"/>
  <c r="E114" i="1"/>
  <c r="F114" i="1" s="1"/>
  <c r="C114" i="1"/>
  <c r="D116" i="1" l="1"/>
  <c r="E115" i="1"/>
  <c r="F115" i="1" s="1"/>
  <c r="C115" i="1"/>
  <c r="D117" i="1" l="1"/>
  <c r="E116" i="1"/>
  <c r="F116" i="1" s="1"/>
  <c r="C116" i="1"/>
  <c r="D118" i="1" l="1"/>
  <c r="E117" i="1"/>
  <c r="F117" i="1" s="1"/>
  <c r="C117" i="1"/>
  <c r="D119" i="1" l="1"/>
  <c r="E118" i="1"/>
  <c r="F118" i="1" s="1"/>
  <c r="C118" i="1"/>
  <c r="D120" i="1" l="1"/>
  <c r="E119" i="1"/>
  <c r="F119" i="1" s="1"/>
  <c r="C119" i="1"/>
  <c r="D121" i="1" l="1"/>
  <c r="E120" i="1"/>
  <c r="F120" i="1" s="1"/>
  <c r="C120" i="1"/>
  <c r="D122" i="1" l="1"/>
  <c r="E121" i="1"/>
  <c r="F121" i="1" s="1"/>
  <c r="C121" i="1"/>
  <c r="D123" i="1" l="1"/>
  <c r="E122" i="1"/>
  <c r="F122" i="1" s="1"/>
  <c r="C122" i="1"/>
  <c r="D124" i="1" l="1"/>
  <c r="E123" i="1"/>
  <c r="F123" i="1" s="1"/>
  <c r="C123" i="1"/>
  <c r="D125" i="1" l="1"/>
  <c r="E124" i="1"/>
  <c r="F124" i="1" s="1"/>
  <c r="C124" i="1"/>
  <c r="D126" i="1" l="1"/>
  <c r="E125" i="1"/>
  <c r="F125" i="1" s="1"/>
  <c r="C125" i="1"/>
  <c r="D127" i="1" l="1"/>
  <c r="E126" i="1"/>
  <c r="F126" i="1" s="1"/>
  <c r="C126" i="1"/>
  <c r="D128" i="1" l="1"/>
  <c r="E127" i="1"/>
  <c r="F127" i="1" s="1"/>
  <c r="C127" i="1"/>
  <c r="D129" i="1" l="1"/>
  <c r="E128" i="1"/>
  <c r="F128" i="1" s="1"/>
  <c r="C128" i="1"/>
  <c r="D130" i="1" l="1"/>
  <c r="E129" i="1"/>
  <c r="F129" i="1" s="1"/>
  <c r="C129" i="1"/>
  <c r="D131" i="1" l="1"/>
  <c r="E130" i="1"/>
  <c r="F130" i="1" s="1"/>
  <c r="C130" i="1"/>
  <c r="D132" i="1" l="1"/>
  <c r="E131" i="1"/>
  <c r="F131" i="1" s="1"/>
  <c r="C131" i="1"/>
  <c r="D133" i="1" l="1"/>
  <c r="E132" i="1"/>
  <c r="F132" i="1" s="1"/>
  <c r="C132" i="1"/>
  <c r="D134" i="1" l="1"/>
  <c r="E133" i="1"/>
  <c r="F133" i="1" s="1"/>
  <c r="C133" i="1"/>
  <c r="D135" i="1" l="1"/>
  <c r="E134" i="1"/>
  <c r="F134" i="1" s="1"/>
  <c r="C134" i="1"/>
  <c r="D136" i="1" l="1"/>
  <c r="E135" i="1"/>
  <c r="F135" i="1" s="1"/>
  <c r="C135" i="1"/>
  <c r="D137" i="1" l="1"/>
  <c r="E136" i="1"/>
  <c r="F136" i="1" s="1"/>
  <c r="C136" i="1"/>
  <c r="D138" i="1" l="1"/>
  <c r="E137" i="1"/>
  <c r="F137" i="1" s="1"/>
  <c r="C137" i="1"/>
  <c r="D139" i="1" l="1"/>
  <c r="E138" i="1"/>
  <c r="F138" i="1" s="1"/>
  <c r="C138" i="1"/>
  <c r="D140" i="1" l="1"/>
  <c r="E139" i="1"/>
  <c r="F139" i="1" s="1"/>
  <c r="C139" i="1"/>
  <c r="D141" i="1" l="1"/>
  <c r="E140" i="1"/>
  <c r="F140" i="1" s="1"/>
  <c r="C140" i="1"/>
  <c r="D142" i="1" l="1"/>
  <c r="E141" i="1"/>
  <c r="F141" i="1" s="1"/>
  <c r="C141" i="1"/>
  <c r="D143" i="1" l="1"/>
  <c r="E142" i="1"/>
  <c r="F142" i="1" s="1"/>
  <c r="C142" i="1"/>
  <c r="D144" i="1" l="1"/>
  <c r="E143" i="1"/>
  <c r="F143" i="1" s="1"/>
  <c r="C143" i="1"/>
  <c r="D145" i="1" l="1"/>
  <c r="E144" i="1"/>
  <c r="F144" i="1" s="1"/>
  <c r="C144" i="1"/>
  <c r="D146" i="1" l="1"/>
  <c r="E145" i="1"/>
  <c r="F145" i="1" s="1"/>
  <c r="C145" i="1"/>
  <c r="D147" i="1" l="1"/>
  <c r="E146" i="1"/>
  <c r="F146" i="1" s="1"/>
  <c r="C146" i="1"/>
  <c r="D148" i="1" l="1"/>
  <c r="E147" i="1"/>
  <c r="F147" i="1" s="1"/>
  <c r="C147" i="1"/>
  <c r="D149" i="1" l="1"/>
  <c r="E148" i="1"/>
  <c r="F148" i="1" s="1"/>
  <c r="C148" i="1"/>
  <c r="D150" i="1" l="1"/>
  <c r="E149" i="1"/>
  <c r="F149" i="1" s="1"/>
  <c r="C149" i="1"/>
  <c r="D151" i="1" l="1"/>
  <c r="E150" i="1"/>
  <c r="F150" i="1" s="1"/>
  <c r="C150" i="1"/>
  <c r="D152" i="1" l="1"/>
  <c r="E151" i="1"/>
  <c r="F151" i="1" s="1"/>
  <c r="C151" i="1"/>
  <c r="D153" i="1" l="1"/>
  <c r="E152" i="1"/>
  <c r="F152" i="1" s="1"/>
  <c r="C152" i="1"/>
  <c r="D154" i="1" l="1"/>
  <c r="E153" i="1"/>
  <c r="F153" i="1" s="1"/>
  <c r="C153" i="1"/>
  <c r="D155" i="1" l="1"/>
  <c r="E154" i="1"/>
  <c r="F154" i="1" s="1"/>
  <c r="C154" i="1"/>
  <c r="D156" i="1" l="1"/>
  <c r="E155" i="1"/>
  <c r="F155" i="1" s="1"/>
  <c r="C155" i="1"/>
  <c r="D157" i="1" l="1"/>
  <c r="E156" i="1"/>
  <c r="F156" i="1" s="1"/>
  <c r="C156" i="1"/>
  <c r="E157" i="1" l="1"/>
  <c r="F157" i="1" s="1"/>
  <c r="C157" i="1"/>
</calcChain>
</file>

<file path=xl/sharedStrings.xml><?xml version="1.0" encoding="utf-8"?>
<sst xmlns="http://schemas.openxmlformats.org/spreadsheetml/2006/main" count="44" uniqueCount="22">
  <si>
    <t>Cycle Urbain</t>
  </si>
  <si>
    <t>temps</t>
  </si>
  <si>
    <t>Incrément</t>
  </si>
  <si>
    <t>Vitesse</t>
  </si>
  <si>
    <t>Distance</t>
  </si>
  <si>
    <t>Distance Parcourue</t>
  </si>
  <si>
    <t>accel.</t>
  </si>
  <si>
    <t>t</t>
  </si>
  <si>
    <t>dt</t>
  </si>
  <si>
    <t>V</t>
  </si>
  <si>
    <t>dD</t>
  </si>
  <si>
    <t>Dist</t>
  </si>
  <si>
    <t>a</t>
  </si>
  <si>
    <t>s</t>
  </si>
  <si>
    <t>km/h</t>
  </si>
  <si>
    <t>m/s</t>
  </si>
  <si>
    <t>m</t>
  </si>
  <si>
    <t>m/s²</t>
  </si>
  <si>
    <t>0  à 25 km/h</t>
  </si>
  <si>
    <t>25 à 55 km/h</t>
  </si>
  <si>
    <t>sup 55 km/h</t>
  </si>
  <si>
    <t xml:space="preserve"> freinage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</si>
</sst>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0.000"/>
    <numFmt numFmtId="165" formatCode="0.0"/>
  </numFmts>
  <fonts count="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1"/>
      <color indexed="8"/>
      <name val="Calibri"/>
      <family val="2"/>
      <scheme val="minor"/>
    </font>
    <font>
      <i/>
      <sz val="11"/>
      <color theme="1"/>
      <name val="Calibri"/>
      <family val="2"/>
      <scheme val="minor"/>
    </font>
  </fonts>
  <fills count="11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3" tint="0.39997558519241921"/>
        <bgColor indexed="64"/>
      </patternFill>
    </fill>
  </fills>
  <borders count="29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25">
    <xf numFmtId="0" fontId="0" fillId="0" borderId="0" xfId="0"/>
    <xf numFmtId="2" fontId="3" fillId="3" borderId="4" xfId="0" applyNumberFormat="1" applyFont="1" applyFill="1" applyBorder="1" applyAlignment="1">
      <alignment horizontal="center" vertical="center" wrapText="1"/>
    </xf>
    <xf numFmtId="2" fontId="3" fillId="3" borderId="5" xfId="0" applyNumberFormat="1" applyFont="1" applyFill="1" applyBorder="1" applyAlignment="1">
      <alignment horizontal="center" vertical="center" wrapText="1"/>
    </xf>
    <xf numFmtId="2" fontId="3" fillId="3" borderId="6" xfId="0" applyNumberFormat="1" applyFont="1" applyFill="1" applyBorder="1" applyAlignment="1">
      <alignment horizontal="center" vertical="center" wrapText="1"/>
    </xf>
    <xf numFmtId="2" fontId="1" fillId="3" borderId="8" xfId="0" applyNumberFormat="1" applyFont="1" applyFill="1" applyBorder="1" applyAlignment="1">
      <alignment horizontal="center"/>
    </xf>
    <xf numFmtId="2" fontId="1" fillId="3" borderId="9" xfId="0" applyNumberFormat="1" applyFont="1" applyFill="1" applyBorder="1" applyAlignment="1">
      <alignment horizontal="center" vertical="center"/>
    </xf>
    <xf numFmtId="2" fontId="1" fillId="3" borderId="10" xfId="0" applyNumberFormat="1" applyFont="1" applyFill="1" applyBorder="1" applyAlignment="1">
      <alignment horizontal="center" vertical="center"/>
    </xf>
    <xf numFmtId="2" fontId="1" fillId="4" borderId="8" xfId="0" applyNumberFormat="1" applyFont="1" applyFill="1" applyBorder="1" applyAlignment="1">
      <alignment horizontal="center"/>
    </xf>
    <xf numFmtId="2" fontId="1" fillId="4" borderId="9" xfId="0" applyNumberFormat="1" applyFont="1" applyFill="1" applyBorder="1" applyAlignment="1">
      <alignment horizontal="center" vertical="center"/>
    </xf>
    <xf numFmtId="2" fontId="1" fillId="4" borderId="10" xfId="0" applyNumberFormat="1" applyFont="1" applyFill="1" applyBorder="1" applyAlignment="1">
      <alignment horizontal="center" vertical="center"/>
    </xf>
    <xf numFmtId="2" fontId="0" fillId="5" borderId="12" xfId="0" applyNumberFormat="1" applyFont="1" applyFill="1" applyBorder="1" applyAlignment="1">
      <alignment horizontal="center" vertical="center"/>
    </xf>
    <xf numFmtId="2" fontId="0" fillId="5" borderId="13" xfId="0" applyNumberFormat="1" applyFont="1" applyFill="1" applyBorder="1" applyAlignment="1">
      <alignment horizontal="center" vertical="center"/>
    </xf>
    <xf numFmtId="2" fontId="0" fillId="5" borderId="14" xfId="0" applyNumberFormat="1" applyFont="1" applyFill="1" applyBorder="1" applyAlignment="1">
      <alignment horizontal="center" vertical="center"/>
    </xf>
    <xf numFmtId="164" fontId="0" fillId="6" borderId="15" xfId="0" applyNumberFormat="1" applyFont="1" applyFill="1" applyBorder="1" applyAlignment="1">
      <alignment horizontal="center" vertical="center"/>
    </xf>
    <xf numFmtId="2" fontId="0" fillId="5" borderId="16" xfId="0" applyNumberFormat="1" applyFont="1" applyFill="1" applyBorder="1" applyAlignment="1">
      <alignment horizontal="center" vertical="center"/>
    </xf>
    <xf numFmtId="164" fontId="0" fillId="6" borderId="17" xfId="0" applyNumberFormat="1" applyFont="1" applyFill="1" applyBorder="1" applyAlignment="1">
      <alignment horizontal="center" vertical="center"/>
    </xf>
    <xf numFmtId="164" fontId="0" fillId="5" borderId="17" xfId="0" applyNumberFormat="1" applyFont="1" applyFill="1" applyBorder="1" applyAlignment="1">
      <alignment horizontal="center" vertical="center"/>
    </xf>
    <xf numFmtId="2" fontId="4" fillId="5" borderId="13" xfId="0" applyNumberFormat="1" applyFont="1" applyFill="1" applyBorder="1" applyAlignment="1">
      <alignment horizontal="center" vertical="center"/>
    </xf>
    <xf numFmtId="2" fontId="0" fillId="5" borderId="18" xfId="0" applyNumberFormat="1" applyFont="1" applyFill="1" applyBorder="1" applyAlignment="1">
      <alignment horizontal="center" vertical="center"/>
    </xf>
    <xf numFmtId="2" fontId="4" fillId="5" borderId="19" xfId="0" applyNumberFormat="1" applyFont="1" applyFill="1" applyBorder="1" applyAlignment="1">
      <alignment horizontal="center" vertical="center"/>
    </xf>
    <xf numFmtId="2" fontId="0" fillId="5" borderId="19" xfId="0" applyNumberFormat="1" applyFont="1" applyFill="1" applyBorder="1" applyAlignment="1">
      <alignment horizontal="center" vertical="center"/>
    </xf>
    <xf numFmtId="2" fontId="0" fillId="5" borderId="20" xfId="0" applyNumberFormat="1" applyFont="1" applyFill="1" applyBorder="1" applyAlignment="1">
      <alignment horizontal="center" vertical="center"/>
    </xf>
    <xf numFmtId="164" fontId="0" fillId="5" borderId="21" xfId="0" applyNumberFormat="1" applyFont="1" applyFill="1" applyBorder="1" applyAlignment="1">
      <alignment horizontal="center" vertical="center"/>
    </xf>
    <xf numFmtId="2" fontId="0" fillId="7" borderId="12" xfId="0" applyNumberFormat="1" applyFont="1" applyFill="1" applyBorder="1" applyAlignment="1">
      <alignment horizontal="center" vertical="center"/>
    </xf>
    <xf numFmtId="2" fontId="0" fillId="7" borderId="14" xfId="0" applyNumberFormat="1" applyFont="1" applyFill="1" applyBorder="1" applyAlignment="1">
      <alignment horizontal="center" vertical="center"/>
    </xf>
    <xf numFmtId="164" fontId="0" fillId="7" borderId="15" xfId="0" applyNumberFormat="1" applyFont="1" applyFill="1" applyBorder="1" applyAlignment="1">
      <alignment horizontal="center" vertical="center"/>
    </xf>
    <xf numFmtId="2" fontId="0" fillId="7" borderId="16" xfId="0" applyNumberFormat="1" applyFont="1" applyFill="1" applyBorder="1" applyAlignment="1">
      <alignment horizontal="center" vertical="center"/>
    </xf>
    <xf numFmtId="2" fontId="0" fillId="7" borderId="13" xfId="0" applyNumberFormat="1" applyFont="1" applyFill="1" applyBorder="1" applyAlignment="1">
      <alignment horizontal="center" vertical="center"/>
    </xf>
    <xf numFmtId="164" fontId="0" fillId="7" borderId="17" xfId="0" applyNumberFormat="1" applyFont="1" applyFill="1" applyBorder="1" applyAlignment="1">
      <alignment horizontal="center" vertical="center"/>
    </xf>
    <xf numFmtId="2" fontId="4" fillId="7" borderId="13" xfId="0" applyNumberFormat="1" applyFont="1" applyFill="1" applyBorder="1" applyAlignment="1">
      <alignment horizontal="center" vertical="center"/>
    </xf>
    <xf numFmtId="2" fontId="4" fillId="7" borderId="19" xfId="0" applyNumberFormat="1" applyFont="1" applyFill="1" applyBorder="1" applyAlignment="1">
      <alignment horizontal="center" vertical="center"/>
    </xf>
    <xf numFmtId="2" fontId="0" fillId="7" borderId="19" xfId="0" applyNumberFormat="1" applyFont="1" applyFill="1" applyBorder="1" applyAlignment="1">
      <alignment horizontal="center" vertical="center"/>
    </xf>
    <xf numFmtId="164" fontId="0" fillId="7" borderId="22" xfId="0" applyNumberFormat="1" applyFont="1" applyFill="1" applyBorder="1" applyAlignment="1">
      <alignment horizontal="center" vertical="center"/>
    </xf>
    <xf numFmtId="2" fontId="4" fillId="5" borderId="14" xfId="0" applyNumberFormat="1" applyFont="1" applyFill="1" applyBorder="1" applyAlignment="1">
      <alignment horizontal="center" vertical="center"/>
    </xf>
    <xf numFmtId="164" fontId="0" fillId="5" borderId="15" xfId="0" applyNumberFormat="1" applyFont="1" applyFill="1" applyBorder="1" applyAlignment="1">
      <alignment horizontal="center" vertical="center"/>
    </xf>
    <xf numFmtId="2" fontId="4" fillId="5" borderId="20" xfId="0" applyNumberFormat="1" applyFont="1" applyFill="1" applyBorder="1" applyAlignment="1">
      <alignment horizontal="center" vertical="center"/>
    </xf>
    <xf numFmtId="164" fontId="0" fillId="5" borderId="22" xfId="0" applyNumberFormat="1" applyFont="1" applyFill="1" applyBorder="1" applyAlignment="1">
      <alignment horizontal="center" vertical="center"/>
    </xf>
    <xf numFmtId="2" fontId="0" fillId="8" borderId="12" xfId="0" applyNumberFormat="1" applyFont="1" applyFill="1" applyBorder="1" applyAlignment="1">
      <alignment horizontal="center" vertical="center"/>
    </xf>
    <xf numFmtId="2" fontId="4" fillId="8" borderId="14" xfId="0" applyNumberFormat="1" applyFont="1" applyFill="1" applyBorder="1" applyAlignment="1">
      <alignment horizontal="center" vertical="center"/>
    </xf>
    <xf numFmtId="2" fontId="0" fillId="8" borderId="14" xfId="0" applyNumberFormat="1" applyFont="1" applyFill="1" applyBorder="1" applyAlignment="1">
      <alignment horizontal="center" vertical="center"/>
    </xf>
    <xf numFmtId="164" fontId="0" fillId="8" borderId="15" xfId="0" applyNumberFormat="1" applyFont="1" applyFill="1" applyBorder="1" applyAlignment="1">
      <alignment horizontal="center" vertical="center"/>
    </xf>
    <xf numFmtId="2" fontId="0" fillId="8" borderId="16" xfId="0" applyNumberFormat="1" applyFont="1" applyFill="1" applyBorder="1" applyAlignment="1">
      <alignment horizontal="center" vertical="center"/>
    </xf>
    <xf numFmtId="2" fontId="4" fillId="8" borderId="13" xfId="0" applyNumberFormat="1" applyFont="1" applyFill="1" applyBorder="1" applyAlignment="1">
      <alignment horizontal="center" vertical="center"/>
    </xf>
    <xf numFmtId="2" fontId="0" fillId="8" borderId="13" xfId="0" applyNumberFormat="1" applyFont="1" applyFill="1" applyBorder="1" applyAlignment="1">
      <alignment horizontal="center" vertical="center"/>
    </xf>
    <xf numFmtId="164" fontId="0" fillId="8" borderId="17" xfId="0" applyNumberFormat="1" applyFont="1" applyFill="1" applyBorder="1" applyAlignment="1">
      <alignment horizontal="center" vertical="center"/>
    </xf>
    <xf numFmtId="2" fontId="0" fillId="8" borderId="13" xfId="0" applyNumberFormat="1" applyFill="1" applyBorder="1" applyAlignment="1">
      <alignment horizontal="center" vertical="center"/>
    </xf>
    <xf numFmtId="164" fontId="0" fillId="8" borderId="17" xfId="0" applyNumberFormat="1" applyFill="1" applyBorder="1" applyAlignment="1">
      <alignment horizontal="center" vertical="center"/>
    </xf>
    <xf numFmtId="2" fontId="0" fillId="8" borderId="18" xfId="0" applyNumberFormat="1" applyFont="1" applyFill="1" applyBorder="1" applyAlignment="1">
      <alignment horizontal="center" vertical="center"/>
    </xf>
    <xf numFmtId="2" fontId="0" fillId="8" borderId="19" xfId="0" applyNumberFormat="1" applyFill="1" applyBorder="1" applyAlignment="1">
      <alignment horizontal="center" vertical="center"/>
    </xf>
    <xf numFmtId="164" fontId="0" fillId="8" borderId="22" xfId="0" applyNumberFormat="1" applyFill="1" applyBorder="1" applyAlignment="1">
      <alignment horizontal="center" vertical="center"/>
    </xf>
    <xf numFmtId="2" fontId="0" fillId="7" borderId="12" xfId="0" applyNumberFormat="1" applyFill="1" applyBorder="1" applyAlignment="1">
      <alignment horizontal="center" vertical="center"/>
    </xf>
    <xf numFmtId="2" fontId="4" fillId="7" borderId="14" xfId="0" applyNumberFormat="1" applyFont="1" applyFill="1" applyBorder="1" applyAlignment="1">
      <alignment horizontal="center" vertical="center"/>
    </xf>
    <xf numFmtId="2" fontId="0" fillId="7" borderId="14" xfId="0" applyNumberFormat="1" applyFill="1" applyBorder="1" applyAlignment="1">
      <alignment horizontal="center" vertical="center"/>
    </xf>
    <xf numFmtId="164" fontId="0" fillId="7" borderId="15" xfId="0" applyNumberFormat="1" applyFill="1" applyBorder="1" applyAlignment="1">
      <alignment horizontal="center" vertical="center"/>
    </xf>
    <xf numFmtId="2" fontId="0" fillId="7" borderId="16" xfId="0" applyNumberFormat="1" applyFill="1" applyBorder="1" applyAlignment="1">
      <alignment horizontal="center" vertical="center"/>
    </xf>
    <xf numFmtId="2" fontId="0" fillId="7" borderId="13" xfId="0" applyNumberFormat="1" applyFill="1" applyBorder="1" applyAlignment="1">
      <alignment horizontal="center" vertical="center"/>
    </xf>
    <xf numFmtId="164" fontId="0" fillId="7" borderId="17" xfId="0" applyNumberFormat="1" applyFill="1" applyBorder="1" applyAlignment="1">
      <alignment horizontal="center" vertical="center"/>
    </xf>
    <xf numFmtId="2" fontId="0" fillId="7" borderId="18" xfId="0" applyNumberFormat="1" applyFill="1" applyBorder="1" applyAlignment="1">
      <alignment horizontal="center" vertical="center"/>
    </xf>
    <xf numFmtId="2" fontId="0" fillId="7" borderId="19" xfId="0" applyNumberFormat="1" applyFill="1" applyBorder="1" applyAlignment="1">
      <alignment horizontal="center" vertical="center"/>
    </xf>
    <xf numFmtId="164" fontId="0" fillId="7" borderId="22" xfId="0" applyNumberFormat="1" applyFill="1" applyBorder="1" applyAlignment="1">
      <alignment horizontal="center" vertical="center"/>
    </xf>
    <xf numFmtId="2" fontId="0" fillId="9" borderId="12" xfId="0" applyNumberFormat="1" applyFill="1" applyBorder="1" applyAlignment="1">
      <alignment horizontal="center" vertical="center"/>
    </xf>
    <xf numFmtId="2" fontId="0" fillId="9" borderId="13" xfId="0" applyNumberFormat="1" applyFill="1" applyBorder="1" applyAlignment="1">
      <alignment horizontal="center" vertical="center"/>
    </xf>
    <xf numFmtId="2" fontId="0" fillId="9" borderId="14" xfId="0" applyNumberFormat="1" applyFill="1" applyBorder="1" applyAlignment="1">
      <alignment horizontal="center" vertical="center"/>
    </xf>
    <xf numFmtId="164" fontId="0" fillId="9" borderId="15" xfId="0" applyNumberFormat="1" applyFill="1" applyBorder="1" applyAlignment="1">
      <alignment horizontal="center" vertical="center"/>
    </xf>
    <xf numFmtId="2" fontId="0" fillId="9" borderId="16" xfId="0" applyNumberFormat="1" applyFill="1" applyBorder="1" applyAlignment="1">
      <alignment horizontal="center" vertical="center"/>
    </xf>
    <xf numFmtId="164" fontId="0" fillId="9" borderId="17" xfId="0" applyNumberFormat="1" applyFill="1" applyBorder="1" applyAlignment="1">
      <alignment horizontal="center" vertical="center"/>
    </xf>
    <xf numFmtId="2" fontId="4" fillId="9" borderId="13" xfId="0" applyNumberFormat="1" applyFont="1" applyFill="1" applyBorder="1" applyAlignment="1">
      <alignment horizontal="center" vertical="center"/>
    </xf>
    <xf numFmtId="2" fontId="0" fillId="9" borderId="18" xfId="0" applyNumberFormat="1" applyFill="1" applyBorder="1" applyAlignment="1">
      <alignment horizontal="center" vertical="center"/>
    </xf>
    <xf numFmtId="2" fontId="0" fillId="9" borderId="19" xfId="0" applyNumberFormat="1" applyFill="1" applyBorder="1" applyAlignment="1">
      <alignment horizontal="center" vertical="center"/>
    </xf>
    <xf numFmtId="164" fontId="0" fillId="9" borderId="22" xfId="0" applyNumberFormat="1" applyFill="1" applyBorder="1" applyAlignment="1">
      <alignment horizontal="center" vertical="center"/>
    </xf>
    <xf numFmtId="2" fontId="0" fillId="8" borderId="12" xfId="0" applyNumberFormat="1" applyFill="1" applyBorder="1" applyAlignment="1">
      <alignment horizontal="center" vertical="center"/>
    </xf>
    <xf numFmtId="2" fontId="0" fillId="8" borderId="14" xfId="0" applyNumberFormat="1" applyFill="1" applyBorder="1" applyAlignment="1">
      <alignment horizontal="center" vertical="center"/>
    </xf>
    <xf numFmtId="164" fontId="0" fillId="8" borderId="15" xfId="0" applyNumberFormat="1" applyFill="1" applyBorder="1" applyAlignment="1">
      <alignment horizontal="center" vertical="center"/>
    </xf>
    <xf numFmtId="2" fontId="0" fillId="8" borderId="16" xfId="0" applyNumberFormat="1" applyFill="1" applyBorder="1" applyAlignment="1">
      <alignment horizontal="center" vertical="center"/>
    </xf>
    <xf numFmtId="2" fontId="0" fillId="8" borderId="18" xfId="0" applyNumberFormat="1" applyFill="1" applyBorder="1" applyAlignment="1">
      <alignment horizontal="center" vertical="center"/>
    </xf>
    <xf numFmtId="2" fontId="4" fillId="8" borderId="19" xfId="0" applyNumberFormat="1" applyFont="1" applyFill="1" applyBorder="1" applyAlignment="1">
      <alignment horizontal="center" vertical="center"/>
    </xf>
    <xf numFmtId="2" fontId="0" fillId="7" borderId="20" xfId="0" applyNumberFormat="1" applyFill="1" applyBorder="1" applyAlignment="1">
      <alignment horizontal="center" vertical="center"/>
    </xf>
    <xf numFmtId="2" fontId="0" fillId="5" borderId="12" xfId="0" applyNumberFormat="1" applyFill="1" applyBorder="1" applyAlignment="1">
      <alignment horizontal="center" vertical="center"/>
    </xf>
    <xf numFmtId="2" fontId="0" fillId="5" borderId="14" xfId="0" applyNumberFormat="1" applyFill="1" applyBorder="1" applyAlignment="1">
      <alignment horizontal="center" vertical="center"/>
    </xf>
    <xf numFmtId="164" fontId="0" fillId="5" borderId="15" xfId="0" applyNumberFormat="1" applyFill="1" applyBorder="1" applyAlignment="1">
      <alignment horizontal="center" vertical="center"/>
    </xf>
    <xf numFmtId="2" fontId="0" fillId="5" borderId="16" xfId="0" applyNumberFormat="1" applyFill="1" applyBorder="1" applyAlignment="1">
      <alignment horizontal="center" vertical="center"/>
    </xf>
    <xf numFmtId="2" fontId="0" fillId="5" borderId="13" xfId="0" applyNumberFormat="1" applyFill="1" applyBorder="1" applyAlignment="1">
      <alignment horizontal="center" vertical="center"/>
    </xf>
    <xf numFmtId="164" fontId="0" fillId="5" borderId="17" xfId="0" applyNumberFormat="1" applyFill="1" applyBorder="1" applyAlignment="1">
      <alignment horizontal="center" vertical="center"/>
    </xf>
    <xf numFmtId="2" fontId="0" fillId="5" borderId="18" xfId="0" applyNumberFormat="1" applyFill="1" applyBorder="1" applyAlignment="1">
      <alignment horizontal="center" vertical="center"/>
    </xf>
    <xf numFmtId="2" fontId="0" fillId="5" borderId="19" xfId="0" applyNumberFormat="1" applyFill="1" applyBorder="1" applyAlignment="1">
      <alignment horizontal="center" vertical="center"/>
    </xf>
    <xf numFmtId="164" fontId="0" fillId="5" borderId="22" xfId="0" applyNumberFormat="1" applyFill="1" applyBorder="1" applyAlignment="1">
      <alignment horizontal="center" vertical="center"/>
    </xf>
    <xf numFmtId="2" fontId="4" fillId="7" borderId="23" xfId="0" applyNumberFormat="1" applyFont="1" applyFill="1" applyBorder="1" applyAlignment="1">
      <alignment horizontal="center" vertical="center"/>
    </xf>
    <xf numFmtId="2" fontId="0" fillId="10" borderId="12" xfId="0" applyNumberFormat="1" applyFill="1" applyBorder="1" applyAlignment="1">
      <alignment horizontal="center" vertical="center"/>
    </xf>
    <xf numFmtId="2" fontId="4" fillId="10" borderId="14" xfId="0" applyNumberFormat="1" applyFont="1" applyFill="1" applyBorder="1" applyAlignment="1">
      <alignment horizontal="center" vertical="center"/>
    </xf>
    <xf numFmtId="2" fontId="0" fillId="10" borderId="14" xfId="0" applyNumberFormat="1" applyFill="1" applyBorder="1" applyAlignment="1">
      <alignment horizontal="center" vertical="center"/>
    </xf>
    <xf numFmtId="164" fontId="0" fillId="10" borderId="15" xfId="0" applyNumberFormat="1" applyFill="1" applyBorder="1" applyAlignment="1">
      <alignment horizontal="center" vertical="center"/>
    </xf>
    <xf numFmtId="2" fontId="0" fillId="10" borderId="16" xfId="0" applyNumberFormat="1" applyFill="1" applyBorder="1" applyAlignment="1">
      <alignment horizontal="center" vertical="center"/>
    </xf>
    <xf numFmtId="2" fontId="4" fillId="10" borderId="13" xfId="0" applyNumberFormat="1" applyFont="1" applyFill="1" applyBorder="1" applyAlignment="1">
      <alignment horizontal="center" vertical="center"/>
    </xf>
    <xf numFmtId="2" fontId="0" fillId="10" borderId="13" xfId="0" applyNumberFormat="1" applyFill="1" applyBorder="1" applyAlignment="1">
      <alignment horizontal="center" vertical="center"/>
    </xf>
    <xf numFmtId="164" fontId="0" fillId="10" borderId="17" xfId="0" applyNumberFormat="1" applyFill="1" applyBorder="1" applyAlignment="1">
      <alignment horizontal="center" vertical="center"/>
    </xf>
    <xf numFmtId="2" fontId="0" fillId="10" borderId="18" xfId="0" applyNumberFormat="1" applyFill="1" applyBorder="1" applyAlignment="1">
      <alignment horizontal="center" vertical="center"/>
    </xf>
    <xf numFmtId="2" fontId="4" fillId="10" borderId="19" xfId="0" applyNumberFormat="1" applyFont="1" applyFill="1" applyBorder="1" applyAlignment="1">
      <alignment horizontal="center" vertical="center"/>
    </xf>
    <xf numFmtId="2" fontId="0" fillId="10" borderId="19" xfId="0" applyNumberFormat="1" applyFill="1" applyBorder="1" applyAlignment="1">
      <alignment horizontal="center" vertical="center"/>
    </xf>
    <xf numFmtId="164" fontId="0" fillId="10" borderId="22" xfId="0" applyNumberFormat="1" applyFill="1" applyBorder="1" applyAlignment="1">
      <alignment horizontal="center" vertical="center"/>
    </xf>
    <xf numFmtId="2" fontId="3" fillId="3" borderId="25" xfId="0" applyNumberFormat="1" applyFont="1" applyFill="1" applyBorder="1" applyAlignment="1">
      <alignment horizontal="center" vertical="center" wrapText="1"/>
    </xf>
    <xf numFmtId="2" fontId="1" fillId="3" borderId="26" xfId="0" applyNumberFormat="1" applyFont="1" applyFill="1" applyBorder="1" applyAlignment="1">
      <alignment horizontal="center" vertical="center"/>
    </xf>
    <xf numFmtId="2" fontId="1" fillId="4" borderId="26" xfId="0" applyNumberFormat="1" applyFont="1" applyFill="1" applyBorder="1" applyAlignment="1">
      <alignment horizontal="center" vertical="center"/>
    </xf>
    <xf numFmtId="2" fontId="1" fillId="3" borderId="8" xfId="0" applyNumberFormat="1" applyFont="1" applyFill="1" applyBorder="1" applyAlignment="1">
      <alignment horizontal="center" vertical="center"/>
    </xf>
    <xf numFmtId="2" fontId="1" fillId="4" borderId="8" xfId="0" applyNumberFormat="1" applyFont="1" applyFill="1" applyBorder="1" applyAlignment="1">
      <alignment horizontal="center" vertical="center"/>
    </xf>
    <xf numFmtId="165" fontId="0" fillId="0" borderId="27" xfId="0" applyNumberFormat="1" applyBorder="1" applyAlignment="1">
      <alignment horizontal="center" vertical="center"/>
    </xf>
    <xf numFmtId="2" fontId="0" fillId="0" borderId="23" xfId="0" applyNumberFormat="1" applyBorder="1" applyAlignment="1">
      <alignment horizontal="center" vertical="center"/>
    </xf>
    <xf numFmtId="165" fontId="0" fillId="0" borderId="23" xfId="0" applyNumberFormat="1" applyBorder="1" applyAlignment="1">
      <alignment horizontal="center" vertical="center"/>
    </xf>
    <xf numFmtId="164" fontId="0" fillId="0" borderId="23" xfId="0" applyNumberFormat="1" applyBorder="1" applyAlignment="1">
      <alignment horizontal="center" vertical="center"/>
    </xf>
    <xf numFmtId="164" fontId="0" fillId="0" borderId="28" xfId="0" applyNumberFormat="1" applyBorder="1" applyAlignment="1">
      <alignment horizontal="center" vertical="center"/>
    </xf>
    <xf numFmtId="165" fontId="0" fillId="0" borderId="16" xfId="0" applyNumberFormat="1" applyBorder="1" applyAlignment="1">
      <alignment horizontal="center" vertical="center"/>
    </xf>
    <xf numFmtId="2" fontId="0" fillId="0" borderId="13" xfId="0" applyNumberFormat="1" applyBorder="1" applyAlignment="1">
      <alignment horizontal="center" vertical="center"/>
    </xf>
    <xf numFmtId="165" fontId="0" fillId="0" borderId="13" xfId="0" applyNumberFormat="1" applyBorder="1" applyAlignment="1">
      <alignment horizontal="center" vertical="center"/>
    </xf>
    <xf numFmtId="164" fontId="0" fillId="0" borderId="13" xfId="0" applyNumberFormat="1" applyBorder="1" applyAlignment="1">
      <alignment horizontal="center" vertical="center"/>
    </xf>
    <xf numFmtId="164" fontId="0" fillId="0" borderId="17" xfId="0" applyNumberFormat="1" applyBorder="1" applyAlignment="1">
      <alignment horizontal="center" vertical="center"/>
    </xf>
    <xf numFmtId="0" fontId="1" fillId="5" borderId="24" xfId="0" applyFont="1" applyFill="1" applyBorder="1" applyAlignment="1">
      <alignment horizontal="center" vertical="center" wrapText="1"/>
    </xf>
    <xf numFmtId="0" fontId="1" fillId="8" borderId="24" xfId="0" applyFont="1" applyFill="1" applyBorder="1" applyAlignment="1">
      <alignment horizontal="center" vertical="center" wrapText="1"/>
    </xf>
    <xf numFmtId="0" fontId="1" fillId="10" borderId="24" xfId="0" applyFont="1" applyFill="1" applyBorder="1" applyAlignment="1">
      <alignment horizontal="center" vertical="center"/>
    </xf>
    <xf numFmtId="0" fontId="1" fillId="7" borderId="24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2" fontId="3" fillId="3" borderId="6" xfId="0" applyNumberFormat="1" applyFont="1" applyFill="1" applyBorder="1" applyAlignment="1">
      <alignment horizontal="center" vertical="center" wrapText="1"/>
    </xf>
    <xf numFmtId="2" fontId="3" fillId="3" borderId="7" xfId="0" applyNumberFormat="1" applyFont="1" applyFill="1" applyBorder="1" applyAlignment="1">
      <alignment horizontal="center" vertical="center" wrapText="1"/>
    </xf>
    <xf numFmtId="2" fontId="1" fillId="3" borderId="10" xfId="0" applyNumberFormat="1" applyFont="1" applyFill="1" applyBorder="1" applyAlignment="1">
      <alignment horizontal="center" vertical="center"/>
    </xf>
    <xf numFmtId="2" fontId="1" fillId="3" borderId="11" xfId="0" applyNumberFormat="1" applyFont="1" applyFill="1" applyBorder="1" applyAlignment="1">
      <alignment horizontal="center" vertical="center"/>
    </xf>
  </cellXfs>
  <cellStyles count="1">
    <cellStyle name="Normal" xfId="0" builtinId="0"/>
  </cellStyles>
  <dxfs count="269">
    <dxf>
      <fill>
        <patternFill>
          <bgColor rgb="FFFF0000"/>
        </patternFill>
      </fill>
    </dxf>
    <dxf>
      <fill>
        <patternFill>
          <bgColor theme="3" tint="0.39994506668294322"/>
        </patternFill>
      </fill>
    </dxf>
    <dxf>
      <fill>
        <patternFill>
          <bgColor theme="3" tint="0.59996337778862885"/>
        </patternFill>
      </fill>
    </dxf>
    <dxf>
      <fill>
        <patternFill>
          <bgColor theme="3" tint="0.59996337778862885"/>
        </patternFill>
      </fill>
    </dxf>
    <dxf>
      <fill>
        <patternFill>
          <bgColor theme="3" tint="0.39994506668294322"/>
        </patternFill>
      </fill>
    </dxf>
    <dxf>
      <fill>
        <patternFill>
          <bgColor theme="3" tint="0.59996337778862885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3" tint="0.39994506668294322"/>
        </patternFill>
      </fill>
    </dxf>
    <dxf>
      <fill>
        <patternFill>
          <bgColor theme="3" tint="0.39994506668294322"/>
        </patternFill>
      </fill>
    </dxf>
    <dxf>
      <fill>
        <patternFill>
          <bgColor theme="3" tint="0.59996337778862885"/>
        </patternFill>
      </fill>
    </dxf>
    <dxf>
      <fill>
        <patternFill>
          <bgColor theme="3" tint="0.7999816888943144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3" tint="0.39994506668294322"/>
        </patternFill>
      </fill>
    </dxf>
    <dxf>
      <fill>
        <patternFill>
          <bgColor theme="3" tint="0.59996337778862885"/>
        </patternFill>
      </fill>
    </dxf>
    <dxf>
      <fill>
        <patternFill>
          <bgColor theme="3" tint="0.59996337778862885"/>
        </patternFill>
      </fill>
    </dxf>
    <dxf>
      <fill>
        <patternFill>
          <bgColor theme="3" tint="0.39994506668294322"/>
        </patternFill>
      </fill>
    </dxf>
    <dxf>
      <fill>
        <patternFill>
          <bgColor theme="3" tint="0.59996337778862885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3" tint="0.39994506668294322"/>
        </patternFill>
      </fill>
    </dxf>
    <dxf>
      <fill>
        <patternFill>
          <bgColor theme="3" tint="0.39994506668294322"/>
        </patternFill>
      </fill>
    </dxf>
    <dxf>
      <fill>
        <patternFill>
          <bgColor theme="3" tint="0.59996337778862885"/>
        </patternFill>
      </fill>
    </dxf>
    <dxf>
      <fill>
        <patternFill>
          <bgColor theme="3" tint="0.7999816888943144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3" tint="0.39994506668294322"/>
        </patternFill>
      </fill>
    </dxf>
    <dxf>
      <fill>
        <patternFill>
          <bgColor theme="3" tint="0.39994506668294322"/>
        </patternFill>
      </fill>
    </dxf>
    <dxf>
      <fill>
        <patternFill>
          <bgColor theme="3" tint="0.59996337778862885"/>
        </patternFill>
      </fill>
    </dxf>
    <dxf>
      <fill>
        <patternFill>
          <bgColor theme="3" tint="0.79998168889431442"/>
        </patternFill>
      </fill>
    </dxf>
    <dxf>
      <fill>
        <patternFill>
          <bgColor rgb="FFFF0000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59996337778862885"/>
        </patternFill>
      </fill>
    </dxf>
    <dxf>
      <fill>
        <patternFill>
          <bgColor theme="3" tint="0.39994506668294322"/>
        </patternFill>
      </fill>
    </dxf>
    <dxf>
      <fill>
        <patternFill>
          <bgColor theme="3" tint="0.3999450666829432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3" tint="0.39994506668294322"/>
        </patternFill>
      </fill>
    </dxf>
    <dxf>
      <fill>
        <patternFill>
          <bgColor theme="3" tint="0.59996337778862885"/>
        </patternFill>
      </fill>
    </dxf>
    <dxf>
      <fill>
        <patternFill>
          <bgColor theme="3" tint="0.59996337778862885"/>
        </patternFill>
      </fill>
    </dxf>
    <dxf>
      <fill>
        <patternFill>
          <bgColor theme="3" tint="0.39994506668294322"/>
        </patternFill>
      </fill>
    </dxf>
    <dxf>
      <fill>
        <patternFill>
          <bgColor theme="3" tint="0.59996337778862885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rgb="FFFF0000"/>
        </patternFill>
      </fill>
    </dxf>
    <dxf>
      <fill>
        <patternFill>
          <bgColor theme="3" tint="0.39994506668294322"/>
        </patternFill>
      </fill>
    </dxf>
    <dxf>
      <fill>
        <patternFill>
          <bgColor theme="3" tint="0.39994506668294322"/>
        </patternFill>
      </fill>
    </dxf>
    <dxf>
      <fill>
        <patternFill>
          <bgColor theme="3" tint="0.59996337778862885"/>
        </patternFill>
      </fill>
    </dxf>
    <dxf>
      <fill>
        <patternFill>
          <bgColor theme="3" tint="0.7999816888943144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3" tint="0.59996337778862885"/>
        </patternFill>
      </fill>
    </dxf>
    <dxf>
      <fill>
        <patternFill>
          <bgColor theme="3" tint="0.39994506668294322"/>
        </patternFill>
      </fill>
    </dxf>
    <dxf>
      <fill>
        <patternFill>
          <bgColor theme="3" tint="0.59996337778862885"/>
        </patternFill>
      </fill>
    </dxf>
    <dxf>
      <fill>
        <patternFill>
          <bgColor theme="3" tint="0.39994506668294322"/>
        </patternFill>
      </fill>
    </dxf>
    <dxf>
      <fill>
        <patternFill>
          <bgColor theme="3" tint="0.59996337778862885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3" tint="0.39994506668294322"/>
        </patternFill>
      </fill>
    </dxf>
    <dxf>
      <fill>
        <patternFill>
          <bgColor theme="3" tint="0.59996337778862885"/>
        </patternFill>
      </fill>
    </dxf>
    <dxf>
      <fill>
        <patternFill>
          <bgColor theme="3" tint="0.59996337778862885"/>
        </patternFill>
      </fill>
    </dxf>
    <dxf>
      <fill>
        <patternFill>
          <bgColor theme="3" tint="0.39994506668294322"/>
        </patternFill>
      </fill>
    </dxf>
    <dxf>
      <fill>
        <patternFill>
          <bgColor theme="3" tint="0.59996337778862885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rgb="FFFF0000"/>
        </patternFill>
      </fill>
    </dxf>
    <dxf>
      <fill>
        <patternFill>
          <bgColor theme="3" tint="0.39994506668294322"/>
        </patternFill>
      </fill>
    </dxf>
    <dxf>
      <fill>
        <patternFill>
          <bgColor theme="3" tint="0.39994506668294322"/>
        </patternFill>
      </fill>
    </dxf>
    <dxf>
      <fill>
        <patternFill>
          <bgColor theme="3" tint="0.59996337778862885"/>
        </patternFill>
      </fill>
    </dxf>
    <dxf>
      <fill>
        <patternFill>
          <bgColor theme="3" tint="0.7999816888943144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3" tint="0.39994506668294322"/>
        </patternFill>
      </fill>
    </dxf>
    <dxf>
      <fill>
        <patternFill>
          <bgColor theme="3" tint="0.59996337778862885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39994506668294322"/>
        </patternFill>
      </fill>
    </dxf>
    <dxf>
      <fill>
        <patternFill>
          <bgColor theme="3" tint="0.59996337778862885"/>
        </patternFill>
      </fill>
    </dxf>
    <dxf>
      <fill>
        <patternFill>
          <bgColor theme="3" tint="0.59996337778862885"/>
        </patternFill>
      </fill>
    </dxf>
    <dxf>
      <fill>
        <patternFill>
          <bgColor theme="3" tint="0.39994506668294322"/>
        </patternFill>
      </fill>
    </dxf>
    <dxf>
      <fill>
        <patternFill>
          <bgColor theme="3" tint="0.59996337778862885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rgb="FFFF0000"/>
        </patternFill>
      </fill>
    </dxf>
    <dxf>
      <fill>
        <patternFill>
          <bgColor theme="3" tint="0.39994506668294322"/>
        </patternFill>
      </fill>
    </dxf>
    <dxf>
      <fill>
        <patternFill>
          <bgColor theme="3" tint="0.59996337778862885"/>
        </patternFill>
      </fill>
    </dxf>
    <dxf>
      <fill>
        <patternFill>
          <bgColor theme="3" tint="0.7999816888943144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3" tint="0.39994506668294322"/>
        </patternFill>
      </fill>
    </dxf>
    <dxf>
      <fill>
        <patternFill>
          <bgColor theme="3" tint="0.59996337778862885"/>
        </patternFill>
      </fill>
    </dxf>
    <dxf>
      <fill>
        <patternFill>
          <bgColor theme="3" tint="0.59996337778862885"/>
        </patternFill>
      </fill>
    </dxf>
    <dxf>
      <fill>
        <patternFill>
          <bgColor theme="3" tint="0.39994506668294322"/>
        </patternFill>
      </fill>
    </dxf>
    <dxf>
      <fill>
        <patternFill>
          <bgColor theme="3" tint="0.59996337778862885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rgb="FFFF0000"/>
        </patternFill>
      </fill>
    </dxf>
    <dxf>
      <fill>
        <patternFill>
          <bgColor theme="3" tint="0.39994506668294322"/>
        </patternFill>
      </fill>
    </dxf>
    <dxf>
      <fill>
        <patternFill>
          <bgColor theme="3" tint="0.59996337778862885"/>
        </patternFill>
      </fill>
    </dxf>
    <dxf>
      <fill>
        <patternFill>
          <bgColor theme="3" tint="0.7999816888943144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3" tint="0.39994506668294322"/>
        </patternFill>
      </fill>
    </dxf>
    <dxf>
      <fill>
        <patternFill>
          <bgColor theme="3" tint="0.59996337778862885"/>
        </patternFill>
      </fill>
    </dxf>
    <dxf>
      <fill>
        <patternFill>
          <bgColor theme="3" tint="0.59996337778862885"/>
        </patternFill>
      </fill>
    </dxf>
    <dxf>
      <fill>
        <patternFill>
          <bgColor theme="3" tint="0.39994506668294322"/>
        </patternFill>
      </fill>
    </dxf>
    <dxf>
      <fill>
        <patternFill>
          <bgColor theme="3" tint="0.59996337778862885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rgb="FFFF0000"/>
        </patternFill>
      </fill>
    </dxf>
    <dxf>
      <fill>
        <patternFill>
          <bgColor theme="3" tint="0.39994506668294322"/>
        </patternFill>
      </fill>
    </dxf>
    <dxf>
      <fill>
        <patternFill>
          <bgColor theme="3" tint="0.59996337778862885"/>
        </patternFill>
      </fill>
    </dxf>
    <dxf>
      <fill>
        <patternFill>
          <bgColor theme="3" tint="0.7999816888943144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3" tint="0.39994506668294322"/>
        </patternFill>
      </fill>
    </dxf>
    <dxf>
      <fill>
        <patternFill>
          <bgColor theme="3" tint="0.59996337778862885"/>
        </patternFill>
      </fill>
    </dxf>
    <dxf>
      <fill>
        <patternFill>
          <bgColor theme="3" tint="0.59996337778862885"/>
        </patternFill>
      </fill>
    </dxf>
    <dxf>
      <fill>
        <patternFill>
          <bgColor theme="3" tint="0.39994506668294322"/>
        </patternFill>
      </fill>
    </dxf>
    <dxf>
      <fill>
        <patternFill>
          <bgColor theme="3" tint="0.59996337778862885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rgb="FFFF0000"/>
        </patternFill>
      </fill>
    </dxf>
    <dxf>
      <fill>
        <patternFill>
          <bgColor theme="3" tint="0.39994506668294322"/>
        </patternFill>
      </fill>
    </dxf>
    <dxf>
      <fill>
        <patternFill>
          <bgColor theme="3" tint="0.59996337778862885"/>
        </patternFill>
      </fill>
    </dxf>
    <dxf>
      <fill>
        <patternFill>
          <bgColor theme="3" tint="0.7999816888943144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3" tint="0.39994506668294322"/>
        </patternFill>
      </fill>
    </dxf>
    <dxf>
      <fill>
        <patternFill>
          <bgColor theme="3" tint="0.59996337778862885"/>
        </patternFill>
      </fill>
    </dxf>
    <dxf>
      <fill>
        <patternFill>
          <bgColor theme="3" tint="0.59996337778862885"/>
        </patternFill>
      </fill>
    </dxf>
    <dxf>
      <fill>
        <patternFill>
          <bgColor theme="3" tint="0.39994506668294322"/>
        </patternFill>
      </fill>
    </dxf>
    <dxf>
      <fill>
        <patternFill>
          <bgColor theme="3" tint="0.59996337778862885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rgb="FFFF0000"/>
        </patternFill>
      </fill>
    </dxf>
    <dxf>
      <fill>
        <patternFill>
          <bgColor theme="3" tint="0.39994506668294322"/>
        </patternFill>
      </fill>
    </dxf>
    <dxf>
      <fill>
        <patternFill>
          <bgColor theme="3" tint="0.59996337778862885"/>
        </patternFill>
      </fill>
    </dxf>
    <dxf>
      <fill>
        <patternFill>
          <bgColor theme="3" tint="0.7999816888943144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3" tint="0.39994506668294322"/>
        </patternFill>
      </fill>
    </dxf>
    <dxf>
      <fill>
        <patternFill>
          <bgColor theme="3" tint="0.59996337778862885"/>
        </patternFill>
      </fill>
    </dxf>
    <dxf>
      <fill>
        <patternFill>
          <bgColor theme="3" tint="0.59996337778862885"/>
        </patternFill>
      </fill>
    </dxf>
    <dxf>
      <fill>
        <patternFill>
          <bgColor theme="3" tint="0.39994506668294322"/>
        </patternFill>
      </fill>
    </dxf>
    <dxf>
      <fill>
        <patternFill>
          <bgColor theme="3" tint="0.59996337778862885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3" tint="0.39994506668294322"/>
        </patternFill>
      </fill>
    </dxf>
    <dxf>
      <fill>
        <patternFill>
          <bgColor theme="3" tint="0.59996337778862885"/>
        </patternFill>
      </fill>
    </dxf>
    <dxf>
      <fill>
        <patternFill>
          <bgColor theme="3" tint="0.7999816888943144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3" tint="0.59996337778862885"/>
        </patternFill>
      </fill>
    </dxf>
    <dxf>
      <fill>
        <patternFill>
          <bgColor theme="3" tint="0.79998168889431442"/>
        </patternFill>
      </fill>
    </dxf>
    <dxf>
      <fill>
        <patternFill>
          <bgColor rgb="FFFF0000"/>
        </patternFill>
      </fill>
    </dxf>
    <dxf>
      <fill>
        <patternFill>
          <bgColor theme="3" tint="0.79998168889431442"/>
        </patternFill>
      </fill>
    </dxf>
    <dxf>
      <fill>
        <patternFill>
          <bgColor rgb="FFFF0000"/>
        </patternFill>
      </fill>
    </dxf>
    <dxf>
      <fill>
        <patternFill>
          <bgColor theme="3" tint="0.39994506668294322"/>
        </patternFill>
      </fill>
    </dxf>
    <dxf>
      <fill>
        <patternFill>
          <bgColor theme="3" tint="0.59996337778862885"/>
        </patternFill>
      </fill>
    </dxf>
    <dxf>
      <fill>
        <patternFill>
          <bgColor theme="3" tint="0.59996337778862885"/>
        </patternFill>
      </fill>
    </dxf>
    <dxf>
      <fill>
        <patternFill>
          <bgColor theme="3" tint="0.39994506668294322"/>
        </patternFill>
      </fill>
    </dxf>
    <dxf>
      <fill>
        <patternFill>
          <bgColor theme="3" tint="0.59996337778862885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3" tint="0.59996337778862885"/>
        </patternFill>
      </fill>
    </dxf>
    <dxf>
      <fill>
        <patternFill>
          <bgColor theme="3" tint="0.7999816888943144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3" tint="0.7999816888943144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3" tint="0.59996337778862885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39994506668294322"/>
        </patternFill>
      </fill>
    </dxf>
    <dxf>
      <fill>
        <patternFill>
          <bgColor theme="3" tint="0.59996337778862885"/>
        </patternFill>
      </fill>
    </dxf>
    <dxf>
      <fill>
        <patternFill>
          <bgColor theme="3" tint="0.59996337778862885"/>
        </patternFill>
      </fill>
    </dxf>
    <dxf>
      <fill>
        <patternFill>
          <bgColor theme="3" tint="0.59996337778862885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3" tint="0.39994506668294322"/>
        </patternFill>
      </fill>
    </dxf>
    <dxf>
      <fill>
        <patternFill>
          <bgColor theme="3" tint="0.59996337778862885"/>
        </patternFill>
      </fill>
    </dxf>
    <dxf>
      <fill>
        <patternFill>
          <bgColor theme="3" tint="0.59996337778862885"/>
        </patternFill>
      </fill>
    </dxf>
    <dxf>
      <fill>
        <patternFill>
          <bgColor theme="3" tint="0.59996337778862885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4" tint="0.59996337778862885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39994506668294322"/>
        </patternFill>
      </fill>
    </dxf>
    <dxf>
      <fill>
        <patternFill>
          <bgColor theme="4" tint="0.59996337778862885"/>
        </patternFill>
      </fill>
    </dxf>
    <dxf>
      <fill>
        <patternFill>
          <bgColor rgb="FFFF0000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59996337778862885"/>
        </patternFill>
      </fill>
    </dxf>
    <dxf>
      <fill>
        <patternFill>
          <bgColor theme="4" tint="0.7999816888943144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39994506668294322"/>
        </patternFill>
      </fill>
    </dxf>
    <dxf>
      <fill>
        <patternFill>
          <bgColor theme="3" tint="0.59996337778862885"/>
        </patternFill>
      </fill>
    </dxf>
    <dxf>
      <fill>
        <patternFill>
          <bgColor theme="3" tint="0.59996337778862885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739140</xdr:colOff>
      <xdr:row>2</xdr:row>
      <xdr:rowOff>129540</xdr:rowOff>
    </xdr:from>
    <xdr:to>
      <xdr:col>3</xdr:col>
      <xdr:colOff>60960</xdr:colOff>
      <xdr:row>4</xdr:row>
      <xdr:rowOff>45720</xdr:rowOff>
    </xdr:to>
    <xdr:sp macro="" textlink="">
      <xdr:nvSpPr>
        <xdr:cNvPr id="2" name="Rectangle 1"/>
        <xdr:cNvSpPr/>
      </xdr:nvSpPr>
      <xdr:spPr>
        <a:xfrm>
          <a:off x="1531620" y="777240"/>
          <a:ext cx="906780" cy="297180"/>
        </a:xfrm>
        <a:prstGeom prst="rect">
          <a:avLst/>
        </a:prstGeom>
        <a:solidFill>
          <a:srgbClr val="002060">
            <a:alpha val="0"/>
          </a:srgbClr>
        </a:solidFill>
        <a:ln w="31750">
          <a:solidFill>
            <a:srgbClr val="0070C0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rtlCol="0" anchor="ctr"/>
        <a:lstStyle/>
        <a:p>
          <a:pPr algn="ctr"/>
          <a:endParaRPr lang="fr-FR" sz="1100">
            <a:solidFill>
              <a:srgbClr val="002060"/>
            </a:solidFill>
          </a:endParaRPr>
        </a:p>
      </xdr:txBody>
    </xdr:sp>
    <xdr:clientData/>
  </xdr:twoCellAnchor>
  <xdr:twoCellAnchor>
    <xdr:from>
      <xdr:col>5</xdr:col>
      <xdr:colOff>754380</xdr:colOff>
      <xdr:row>1</xdr:row>
      <xdr:rowOff>91440</xdr:rowOff>
    </xdr:from>
    <xdr:to>
      <xdr:col>7</xdr:col>
      <xdr:colOff>45720</xdr:colOff>
      <xdr:row>1</xdr:row>
      <xdr:rowOff>297180</xdr:rowOff>
    </xdr:to>
    <xdr:sp macro="" textlink="">
      <xdr:nvSpPr>
        <xdr:cNvPr id="3" name="Rectangle 2"/>
        <xdr:cNvSpPr/>
      </xdr:nvSpPr>
      <xdr:spPr>
        <a:xfrm>
          <a:off x="4716780" y="365760"/>
          <a:ext cx="876300" cy="205740"/>
        </a:xfrm>
        <a:prstGeom prst="rect">
          <a:avLst/>
        </a:prstGeom>
        <a:solidFill>
          <a:schemeClr val="lt1">
            <a:alpha val="0"/>
          </a:schemeClr>
        </a:solidFill>
        <a:ln w="31750">
          <a:solidFill>
            <a:srgbClr val="FF0000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7</xdr:col>
      <xdr:colOff>53340</xdr:colOff>
      <xdr:row>19</xdr:row>
      <xdr:rowOff>15240</xdr:rowOff>
    </xdr:from>
    <xdr:to>
      <xdr:col>8</xdr:col>
      <xdr:colOff>274320</xdr:colOff>
      <xdr:row>23</xdr:row>
      <xdr:rowOff>60960</xdr:rowOff>
    </xdr:to>
    <xdr:sp macro="" textlink="">
      <xdr:nvSpPr>
        <xdr:cNvPr id="4" name="ZoneTexte 3"/>
        <xdr:cNvSpPr txBox="1"/>
      </xdr:nvSpPr>
      <xdr:spPr>
        <a:xfrm>
          <a:off x="5600700" y="3794760"/>
          <a:ext cx="1013460" cy="77724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r>
            <a:rPr lang="fr-FR" sz="1100"/>
            <a:t>quand accel est negative c'est rouge </a:t>
          </a:r>
        </a:p>
      </xdr:txBody>
    </xdr:sp>
    <xdr:clientData/>
  </xdr:twoCellAnchor>
  <xdr:twoCellAnchor>
    <xdr:from>
      <xdr:col>7</xdr:col>
      <xdr:colOff>137160</xdr:colOff>
      <xdr:row>1</xdr:row>
      <xdr:rowOff>259080</xdr:rowOff>
    </xdr:from>
    <xdr:to>
      <xdr:col>7</xdr:col>
      <xdr:colOff>739140</xdr:colOff>
      <xdr:row>3</xdr:row>
      <xdr:rowOff>106680</xdr:rowOff>
    </xdr:to>
    <xdr:cxnSp macro="">
      <xdr:nvCxnSpPr>
        <xdr:cNvPr id="6" name="Connecteur droit avec flèche 5"/>
        <xdr:cNvCxnSpPr/>
      </xdr:nvCxnSpPr>
      <xdr:spPr>
        <a:xfrm rot="10800000">
          <a:off x="5684520" y="533400"/>
          <a:ext cx="601980" cy="411480"/>
        </a:xfrm>
        <a:prstGeom prst="straightConnector1">
          <a:avLst/>
        </a:prstGeom>
        <a:ln w="22225">
          <a:solidFill>
            <a:srgbClr val="FF0000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259080</xdr:colOff>
      <xdr:row>3</xdr:row>
      <xdr:rowOff>175260</xdr:rowOff>
    </xdr:from>
    <xdr:to>
      <xdr:col>7</xdr:col>
      <xdr:colOff>739140</xdr:colOff>
      <xdr:row>18</xdr:row>
      <xdr:rowOff>129540</xdr:rowOff>
    </xdr:to>
    <xdr:cxnSp macro="">
      <xdr:nvCxnSpPr>
        <xdr:cNvPr id="7" name="Connecteur droit avec flèche 6"/>
        <xdr:cNvCxnSpPr/>
      </xdr:nvCxnSpPr>
      <xdr:spPr>
        <a:xfrm rot="5400000">
          <a:off x="4690110" y="2129790"/>
          <a:ext cx="2712720" cy="480060"/>
        </a:xfrm>
        <a:prstGeom prst="straightConnector1">
          <a:avLst/>
        </a:prstGeom>
        <a:ln w="22225">
          <a:solidFill>
            <a:srgbClr val="FF0000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68580</xdr:colOff>
      <xdr:row>0</xdr:row>
      <xdr:rowOff>144780</xdr:rowOff>
    </xdr:from>
    <xdr:to>
      <xdr:col>6</xdr:col>
      <xdr:colOff>76200</xdr:colOff>
      <xdr:row>2</xdr:row>
      <xdr:rowOff>121920</xdr:rowOff>
    </xdr:to>
    <xdr:cxnSp macro="">
      <xdr:nvCxnSpPr>
        <xdr:cNvPr id="10" name="Connecteur droit avec flèche 9"/>
        <xdr:cNvCxnSpPr/>
      </xdr:nvCxnSpPr>
      <xdr:spPr>
        <a:xfrm rot="10800000" flipV="1">
          <a:off x="2446020" y="144780"/>
          <a:ext cx="2385060" cy="624840"/>
        </a:xfrm>
        <a:prstGeom prst="straightConnector1">
          <a:avLst/>
        </a:prstGeom>
        <a:ln w="22225">
          <a:solidFill>
            <a:srgbClr val="0070C0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76200</xdr:colOff>
      <xdr:row>0</xdr:row>
      <xdr:rowOff>144780</xdr:rowOff>
    </xdr:from>
    <xdr:to>
      <xdr:col>7</xdr:col>
      <xdr:colOff>777240</xdr:colOff>
      <xdr:row>0</xdr:row>
      <xdr:rowOff>160020</xdr:rowOff>
    </xdr:to>
    <xdr:cxnSp macro="">
      <xdr:nvCxnSpPr>
        <xdr:cNvPr id="15" name="Connecteur droit 14"/>
        <xdr:cNvCxnSpPr/>
      </xdr:nvCxnSpPr>
      <xdr:spPr>
        <a:xfrm>
          <a:off x="4831080" y="144780"/>
          <a:ext cx="1493520" cy="15240"/>
        </a:xfrm>
        <a:prstGeom prst="line">
          <a:avLst/>
        </a:prstGeom>
        <a:ln w="25400">
          <a:solidFill>
            <a:srgbClr val="0070C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274320</xdr:colOff>
      <xdr:row>0</xdr:row>
      <xdr:rowOff>175260</xdr:rowOff>
    </xdr:from>
    <xdr:to>
      <xdr:col>7</xdr:col>
      <xdr:colOff>777240</xdr:colOff>
      <xdr:row>1</xdr:row>
      <xdr:rowOff>121920</xdr:rowOff>
    </xdr:to>
    <xdr:cxnSp macro="">
      <xdr:nvCxnSpPr>
        <xdr:cNvPr id="16" name="Connecteur droit 15"/>
        <xdr:cNvCxnSpPr/>
      </xdr:nvCxnSpPr>
      <xdr:spPr>
        <a:xfrm>
          <a:off x="5821680" y="175260"/>
          <a:ext cx="502920" cy="220980"/>
        </a:xfrm>
        <a:prstGeom prst="line">
          <a:avLst/>
        </a:prstGeom>
        <a:ln w="25400">
          <a:solidFill>
            <a:srgbClr val="0070C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251460</xdr:colOff>
      <xdr:row>0</xdr:row>
      <xdr:rowOff>167640</xdr:rowOff>
    </xdr:from>
    <xdr:to>
      <xdr:col>8</xdr:col>
      <xdr:colOff>7620</xdr:colOff>
      <xdr:row>2</xdr:row>
      <xdr:rowOff>83820</xdr:rowOff>
    </xdr:to>
    <xdr:cxnSp macro="">
      <xdr:nvCxnSpPr>
        <xdr:cNvPr id="17" name="Connecteur droit 16"/>
        <xdr:cNvCxnSpPr/>
      </xdr:nvCxnSpPr>
      <xdr:spPr>
        <a:xfrm rot="16200000" flipH="1">
          <a:off x="5791200" y="175260"/>
          <a:ext cx="563880" cy="548640"/>
        </a:xfrm>
        <a:prstGeom prst="line">
          <a:avLst/>
        </a:prstGeom>
        <a:ln w="25400">
          <a:solidFill>
            <a:srgbClr val="0070C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Z:\Conso%20Hybride%20harrari\HYB_d49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vhc"/>
      <sheetName val="cycle"/>
      <sheetName val="MT"/>
      <sheetName val="ME"/>
      <sheetName val="MH"/>
      <sheetName val="data cycle"/>
      <sheetName val="création cycle"/>
      <sheetName val="Perfo"/>
      <sheetName val="optim cycle"/>
      <sheetName val="modes"/>
      <sheetName val="u"/>
      <sheetName val="demul "/>
      <sheetName val="graph gene"/>
      <sheetName val="graph MT"/>
      <sheetName val="graph ME"/>
      <sheetName val="graph MH"/>
      <sheetName val="capteurs actionneurs"/>
      <sheetName val="schema"/>
      <sheetName val="modes_prop"/>
      <sheetName val="modes_recharge"/>
    </sheetNames>
    <sheetDataSet>
      <sheetData sheetId="0">
        <row r="127">
          <cell r="C127">
            <v>0.5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P157"/>
  <sheetViews>
    <sheetView tabSelected="1" workbookViewId="0">
      <selection activeCell="Q4" sqref="Q4"/>
    </sheetView>
  </sheetViews>
  <sheetFormatPr baseColWidth="10" defaultRowHeight="14.4" x14ac:dyDescent="0.3"/>
  <sheetData>
    <row r="1" spans="1:16" ht="21.6" thickBot="1" x14ac:dyDescent="0.35">
      <c r="A1" s="118" t="s">
        <v>0</v>
      </c>
      <c r="B1" s="119"/>
      <c r="C1" s="119"/>
      <c r="D1" s="119"/>
      <c r="E1" s="119"/>
      <c r="F1" s="119"/>
      <c r="G1" s="120"/>
      <c r="I1" s="114" t="s">
        <v>18</v>
      </c>
      <c r="J1" s="118" t="s">
        <v>0</v>
      </c>
      <c r="K1" s="119"/>
      <c r="L1" s="119"/>
      <c r="M1" s="119"/>
      <c r="N1" s="119"/>
      <c r="O1" s="119"/>
      <c r="P1" s="120"/>
    </row>
    <row r="2" spans="1:16" ht="29.4" thickBot="1" x14ac:dyDescent="0.35">
      <c r="A2" s="1" t="s">
        <v>1</v>
      </c>
      <c r="B2" s="2" t="s">
        <v>2</v>
      </c>
      <c r="C2" s="121" t="s">
        <v>3</v>
      </c>
      <c r="D2" s="122"/>
      <c r="E2" s="2" t="s">
        <v>4</v>
      </c>
      <c r="F2" s="3" t="s">
        <v>5</v>
      </c>
      <c r="G2" s="99" t="s">
        <v>6</v>
      </c>
      <c r="I2" s="115" t="s">
        <v>19</v>
      </c>
      <c r="J2" s="1" t="s">
        <v>1</v>
      </c>
      <c r="K2" s="2" t="s">
        <v>2</v>
      </c>
      <c r="L2" s="121" t="s">
        <v>3</v>
      </c>
      <c r="M2" s="122"/>
      <c r="N2" s="2" t="s">
        <v>4</v>
      </c>
      <c r="O2" s="3" t="s">
        <v>5</v>
      </c>
      <c r="P2" s="3" t="s">
        <v>6</v>
      </c>
    </row>
    <row r="3" spans="1:16" ht="15" thickBot="1" x14ac:dyDescent="0.35">
      <c r="A3" s="4" t="s">
        <v>7</v>
      </c>
      <c r="B3" s="5" t="s">
        <v>8</v>
      </c>
      <c r="C3" s="123" t="s">
        <v>9</v>
      </c>
      <c r="D3" s="124"/>
      <c r="E3" s="5" t="s">
        <v>10</v>
      </c>
      <c r="F3" s="6" t="s">
        <v>11</v>
      </c>
      <c r="G3" s="100" t="s">
        <v>12</v>
      </c>
      <c r="I3" s="116" t="s">
        <v>20</v>
      </c>
      <c r="J3" s="102" t="s">
        <v>7</v>
      </c>
      <c r="K3" s="5" t="s">
        <v>8</v>
      </c>
      <c r="L3" s="123" t="s">
        <v>9</v>
      </c>
      <c r="M3" s="124"/>
      <c r="N3" s="5" t="s">
        <v>10</v>
      </c>
      <c r="O3" s="6" t="s">
        <v>11</v>
      </c>
      <c r="P3" s="6" t="s">
        <v>12</v>
      </c>
    </row>
    <row r="4" spans="1:16" ht="15" thickBot="1" x14ac:dyDescent="0.35">
      <c r="A4" s="7" t="s">
        <v>13</v>
      </c>
      <c r="B4" s="8" t="s">
        <v>13</v>
      </c>
      <c r="C4" s="8" t="s">
        <v>14</v>
      </c>
      <c r="D4" s="8" t="s">
        <v>15</v>
      </c>
      <c r="E4" s="8" t="s">
        <v>16</v>
      </c>
      <c r="F4" s="9" t="s">
        <v>16</v>
      </c>
      <c r="G4" s="101" t="s">
        <v>17</v>
      </c>
      <c r="I4" s="117" t="s">
        <v>21</v>
      </c>
      <c r="J4" s="103" t="s">
        <v>13</v>
      </c>
      <c r="K4" s="8" t="s">
        <v>13</v>
      </c>
      <c r="L4" s="8" t="s">
        <v>14</v>
      </c>
      <c r="M4" s="8" t="s">
        <v>15</v>
      </c>
      <c r="N4" s="8" t="s">
        <v>16</v>
      </c>
      <c r="O4" s="9" t="s">
        <v>16</v>
      </c>
      <c r="P4" s="9" t="s">
        <v>17</v>
      </c>
    </row>
    <row r="5" spans="1:16" x14ac:dyDescent="0.3">
      <c r="A5" s="10">
        <v>0</v>
      </c>
      <c r="B5" s="11">
        <f>IF(ABS(G5)=0,1,IF(1/ABS(G5)&lt;0.2,0.2,IF(1/ABS(G5)&gt;5,5,[1]vhc!$C$127/ABS(G5))))</f>
        <v>0.55800000000000005</v>
      </c>
      <c r="C5" s="12">
        <f>3.6*D5</f>
        <v>0.36000000000000004</v>
      </c>
      <c r="D5" s="12">
        <v>0.1</v>
      </c>
      <c r="E5" s="12">
        <f>D5*B5</f>
        <v>5.5800000000000009E-2</v>
      </c>
      <c r="F5" s="12">
        <f>E5</f>
        <v>5.5800000000000009E-2</v>
      </c>
      <c r="G5" s="13">
        <v>0.8960573476702508</v>
      </c>
      <c r="J5" s="104"/>
      <c r="K5" s="105"/>
      <c r="L5" s="106"/>
      <c r="M5" s="107"/>
      <c r="N5" s="106"/>
      <c r="O5" s="106"/>
      <c r="P5" s="108"/>
    </row>
    <row r="6" spans="1:16" x14ac:dyDescent="0.3">
      <c r="A6" s="14">
        <f>A5+B5</f>
        <v>0.55800000000000005</v>
      </c>
      <c r="B6" s="11">
        <f>IF(ABS(G6)=0,1,IF(1/ABS(G6)&lt;0.2,0.2,IF(1/ABS(G6)&gt;5,5,[1]vhc!$C$127/ABS(G6))))</f>
        <v>0.55800000000000005</v>
      </c>
      <c r="C6" s="11">
        <f>3.6*D6</f>
        <v>2.16</v>
      </c>
      <c r="D6" s="11">
        <f>D5+G6*B6</f>
        <v>0.6</v>
      </c>
      <c r="E6" s="11">
        <f t="shared" ref="E6:E72" si="0">D6*B6</f>
        <v>0.33480000000000004</v>
      </c>
      <c r="F6" s="11">
        <f>F5+E6</f>
        <v>0.39060000000000006</v>
      </c>
      <c r="G6" s="15">
        <v>0.8960573476702508</v>
      </c>
      <c r="J6" s="109"/>
      <c r="K6" s="110"/>
      <c r="L6" s="111"/>
      <c r="M6" s="112"/>
      <c r="N6" s="111"/>
      <c r="O6" s="111"/>
      <c r="P6" s="113"/>
    </row>
    <row r="7" spans="1:16" x14ac:dyDescent="0.3">
      <c r="A7" s="14">
        <f t="shared" ref="A7:A70" si="1">A6+B6</f>
        <v>1.1160000000000001</v>
      </c>
      <c r="B7" s="11">
        <f>IF(ABS(G7)=0,1,IF(1/ABS(G7)&lt;0.2,0.2,IF(1/ABS(G7)&gt;5,5,[1]vhc!$C$127/ABS(G7))))</f>
        <v>0.55800000000000016</v>
      </c>
      <c r="C7" s="11">
        <f t="shared" ref="C7:C70" si="2">3.6*D7</f>
        <v>3.9599999999999995</v>
      </c>
      <c r="D7" s="11">
        <f t="shared" ref="D7:D9" si="3">D6+G7*B7</f>
        <v>1.0999999999999999</v>
      </c>
      <c r="E7" s="11">
        <f t="shared" si="0"/>
        <v>0.61380000000000012</v>
      </c>
      <c r="F7" s="11">
        <f t="shared" ref="F7:F70" si="4">F6+E7</f>
        <v>1.0044000000000002</v>
      </c>
      <c r="G7" s="15">
        <v>0.89605734767025058</v>
      </c>
      <c r="J7" s="109">
        <v>1.55</v>
      </c>
      <c r="K7" s="110">
        <v>0.77500000000000002</v>
      </c>
      <c r="L7" s="111">
        <v>7.5</v>
      </c>
      <c r="M7" s="112">
        <v>2.083333333333333</v>
      </c>
      <c r="N7" s="111">
        <v>1.6145833333333333</v>
      </c>
      <c r="O7" s="111">
        <v>2.6909722222222223</v>
      </c>
      <c r="P7" s="113">
        <v>0.89605734767025103</v>
      </c>
    </row>
    <row r="8" spans="1:16" x14ac:dyDescent="0.3">
      <c r="A8" s="14">
        <f t="shared" si="1"/>
        <v>1.6740000000000004</v>
      </c>
      <c r="B8" s="11">
        <f>IF(ABS(G8)=0,1,IF(1/ABS(G8)&lt;0.2,0.2,IF(1/ABS(G8)&gt;5,5,[1]vhc!$C$127/ABS(G8))))</f>
        <v>0.55799999999999983</v>
      </c>
      <c r="C8" s="11">
        <f t="shared" si="2"/>
        <v>5.76</v>
      </c>
      <c r="D8" s="11">
        <f t="shared" si="3"/>
        <v>1.5999999999999999</v>
      </c>
      <c r="E8" s="11">
        <f t="shared" si="0"/>
        <v>0.8927999999999997</v>
      </c>
      <c r="F8" s="11">
        <f t="shared" si="4"/>
        <v>1.8971999999999998</v>
      </c>
      <c r="G8" s="15">
        <v>0.89605734767025114</v>
      </c>
      <c r="J8" s="109"/>
      <c r="K8" s="110"/>
      <c r="L8" s="111"/>
      <c r="M8" s="112"/>
      <c r="N8" s="111"/>
      <c r="O8" s="111"/>
      <c r="P8" s="113"/>
    </row>
    <row r="9" spans="1:16" x14ac:dyDescent="0.3">
      <c r="A9" s="14">
        <f t="shared" si="1"/>
        <v>2.2320000000000002</v>
      </c>
      <c r="B9" s="11">
        <f>IF(ABS(G9)=0,1,IF(1/ABS(G9)&lt;0.2,0.2,IF(1/ABS(G9)&gt;5,5,[1]vhc!$C$127/ABS(G9))))</f>
        <v>0.55799999999999983</v>
      </c>
      <c r="C9" s="11">
        <f t="shared" si="2"/>
        <v>7.5599999999999987</v>
      </c>
      <c r="D9" s="11">
        <f t="shared" si="3"/>
        <v>2.0999999999999996</v>
      </c>
      <c r="E9" s="11">
        <f t="shared" si="0"/>
        <v>1.1717999999999995</v>
      </c>
      <c r="F9" s="11">
        <f t="shared" si="4"/>
        <v>3.0689999999999991</v>
      </c>
      <c r="G9" s="15">
        <v>0.89605734767025114</v>
      </c>
      <c r="J9" s="109"/>
      <c r="K9" s="110"/>
      <c r="L9" s="111"/>
      <c r="M9" s="112"/>
      <c r="N9" s="111"/>
      <c r="O9" s="111"/>
      <c r="P9" s="113"/>
    </row>
    <row r="10" spans="1:16" x14ac:dyDescent="0.3">
      <c r="A10" s="14">
        <f t="shared" si="1"/>
        <v>2.79</v>
      </c>
      <c r="B10" s="11">
        <f>IF(ABS(G10)=0,1,IF(1/ABS(G10)&lt;0.2,0.2,IF(1/ABS(G10)&gt;5,5,[1]vhc!$C$127/ABS(G10))))</f>
        <v>0.55799999999999983</v>
      </c>
      <c r="C10" s="11">
        <f t="shared" si="2"/>
        <v>9.36</v>
      </c>
      <c r="D10" s="11">
        <f>D9+G10*B10</f>
        <v>2.5999999999999996</v>
      </c>
      <c r="E10" s="11">
        <f t="shared" si="0"/>
        <v>1.4507999999999994</v>
      </c>
      <c r="F10" s="11">
        <f t="shared" si="4"/>
        <v>4.5197999999999983</v>
      </c>
      <c r="G10" s="16">
        <v>0.89605734767025114</v>
      </c>
      <c r="J10" s="109"/>
      <c r="K10" s="110"/>
      <c r="L10" s="111"/>
      <c r="M10" s="112"/>
      <c r="N10" s="111"/>
      <c r="O10" s="111"/>
      <c r="P10" s="113"/>
    </row>
    <row r="11" spans="1:16" x14ac:dyDescent="0.3">
      <c r="A11" s="14">
        <f t="shared" si="1"/>
        <v>3.3479999999999999</v>
      </c>
      <c r="B11" s="11">
        <f>IF(ABS(G11)=0,1,IF(1/ABS(G11)&lt;0.2,0.2,IF(1/ABS(G11)&gt;5,5,[1]vhc!$C$127/ABS(G11))))</f>
        <v>0.55799999999999983</v>
      </c>
      <c r="C11" s="11">
        <f t="shared" si="2"/>
        <v>11.159999999999998</v>
      </c>
      <c r="D11" s="11">
        <f>D10+G11*B11</f>
        <v>3.0999999999999996</v>
      </c>
      <c r="E11" s="11">
        <f t="shared" si="0"/>
        <v>1.7297999999999993</v>
      </c>
      <c r="F11" s="11">
        <f t="shared" si="4"/>
        <v>6.2495999999999974</v>
      </c>
      <c r="G11" s="16">
        <v>0.89605734767025114</v>
      </c>
      <c r="J11" s="109"/>
      <c r="K11" s="110"/>
      <c r="L11" s="111"/>
      <c r="M11" s="112"/>
      <c r="N11" s="111"/>
      <c r="O11" s="111"/>
      <c r="P11" s="113"/>
    </row>
    <row r="12" spans="1:16" x14ac:dyDescent="0.3">
      <c r="A12" s="14">
        <f t="shared" si="1"/>
        <v>3.9059999999999997</v>
      </c>
      <c r="B12" s="11">
        <f>IF(ABS(G12)=0,1,IF(1/ABS(G12)&lt;0.2,0.2,IF(1/ABS(G12)&gt;5,5,[1]vhc!$C$127/ABS(G12))))</f>
        <v>0.55799999999999983</v>
      </c>
      <c r="C12" s="11">
        <f t="shared" si="2"/>
        <v>12.959999999999999</v>
      </c>
      <c r="D12" s="11">
        <f t="shared" ref="D12:D75" si="5">D11+G12*B12</f>
        <v>3.5999999999999996</v>
      </c>
      <c r="E12" s="11">
        <f t="shared" si="0"/>
        <v>2.008799999999999</v>
      </c>
      <c r="F12" s="11">
        <f t="shared" si="4"/>
        <v>8.2583999999999964</v>
      </c>
      <c r="G12" s="16">
        <v>0.89605734767025114</v>
      </c>
      <c r="J12" s="109"/>
      <c r="K12" s="110"/>
      <c r="L12" s="111"/>
      <c r="M12" s="112"/>
      <c r="N12" s="111"/>
      <c r="O12" s="111"/>
      <c r="P12" s="113"/>
    </row>
    <row r="13" spans="1:16" x14ac:dyDescent="0.3">
      <c r="A13" s="14">
        <f t="shared" si="1"/>
        <v>4.4639999999999995</v>
      </c>
      <c r="B13" s="11">
        <f>IF(ABS(G13)=0,1,IF(1/ABS(G13)&lt;0.2,0.2,IF(1/ABS(G13)&gt;5,5,[1]vhc!$C$127/ABS(G13))))</f>
        <v>0.55799999999999983</v>
      </c>
      <c r="C13" s="11">
        <f t="shared" si="2"/>
        <v>14.76</v>
      </c>
      <c r="D13" s="11">
        <f t="shared" si="5"/>
        <v>4.0999999999999996</v>
      </c>
      <c r="E13" s="11">
        <f t="shared" si="0"/>
        <v>2.2877999999999989</v>
      </c>
      <c r="F13" s="11">
        <f t="shared" si="4"/>
        <v>10.546199999999995</v>
      </c>
      <c r="G13" s="16">
        <v>0.89605734767025114</v>
      </c>
      <c r="J13" s="109"/>
      <c r="K13" s="110"/>
      <c r="L13" s="111"/>
      <c r="M13" s="112"/>
      <c r="N13" s="111"/>
      <c r="O13" s="111"/>
      <c r="P13" s="113"/>
    </row>
    <row r="14" spans="1:16" x14ac:dyDescent="0.3">
      <c r="A14" s="14">
        <f t="shared" si="1"/>
        <v>5.0219999999999994</v>
      </c>
      <c r="B14" s="11">
        <f>IF(ABS(G14)=0,1,IF(1/ABS(G14)&lt;0.2,0.2,IF(1/ABS(G14)&gt;5,5,[1]vhc!$C$127/ABS(G14))))</f>
        <v>0.55799999999999983</v>
      </c>
      <c r="C14" s="11">
        <f t="shared" si="2"/>
        <v>16.559999999999999</v>
      </c>
      <c r="D14" s="11">
        <f t="shared" si="5"/>
        <v>4.5999999999999996</v>
      </c>
      <c r="E14" s="11">
        <f t="shared" si="0"/>
        <v>2.5667999999999989</v>
      </c>
      <c r="F14" s="11">
        <f t="shared" si="4"/>
        <v>13.112999999999994</v>
      </c>
      <c r="G14" s="16">
        <v>0.89605734767025114</v>
      </c>
      <c r="J14" s="109"/>
      <c r="K14" s="110"/>
      <c r="L14" s="111"/>
      <c r="M14" s="112"/>
      <c r="N14" s="111"/>
      <c r="O14" s="111"/>
      <c r="P14" s="113"/>
    </row>
    <row r="15" spans="1:16" x14ac:dyDescent="0.3">
      <c r="A15" s="14">
        <f t="shared" si="1"/>
        <v>5.5799999999999992</v>
      </c>
      <c r="B15" s="17">
        <v>1.0649999999999999</v>
      </c>
      <c r="C15" s="11">
        <f t="shared" si="2"/>
        <v>19.995483870967742</v>
      </c>
      <c r="D15" s="11">
        <f t="shared" si="5"/>
        <v>5.5543010752688176</v>
      </c>
      <c r="E15" s="11">
        <f t="shared" si="0"/>
        <v>5.9153306451612906</v>
      </c>
      <c r="F15" s="11">
        <f t="shared" si="4"/>
        <v>19.028330645161283</v>
      </c>
      <c r="G15" s="16">
        <v>0.89605734767025114</v>
      </c>
      <c r="J15" s="109"/>
      <c r="K15" s="110"/>
      <c r="L15" s="111"/>
      <c r="M15" s="112"/>
      <c r="N15" s="111"/>
      <c r="O15" s="111"/>
      <c r="P15" s="113"/>
    </row>
    <row r="16" spans="1:16" x14ac:dyDescent="0.3">
      <c r="A16" s="14">
        <f t="shared" si="1"/>
        <v>6.6449999999999996</v>
      </c>
      <c r="B16" s="17">
        <v>2.12</v>
      </c>
      <c r="C16" s="11">
        <f t="shared" si="2"/>
        <v>19.995483870967742</v>
      </c>
      <c r="D16" s="11">
        <f t="shared" si="5"/>
        <v>5.5543010752688176</v>
      </c>
      <c r="E16" s="11">
        <f t="shared" si="0"/>
        <v>11.775118279569893</v>
      </c>
      <c r="F16" s="11">
        <f t="shared" si="4"/>
        <v>30.803448924731178</v>
      </c>
      <c r="G16" s="16">
        <v>0</v>
      </c>
      <c r="J16" s="109"/>
      <c r="K16" s="110"/>
      <c r="L16" s="111"/>
      <c r="M16" s="112"/>
      <c r="N16" s="111"/>
      <c r="O16" s="111"/>
      <c r="P16" s="113"/>
    </row>
    <row r="17" spans="1:16" x14ac:dyDescent="0.3">
      <c r="A17" s="14">
        <f t="shared" si="1"/>
        <v>8.7650000000000006</v>
      </c>
      <c r="B17" s="17">
        <v>2.5</v>
      </c>
      <c r="C17" s="11">
        <f t="shared" si="2"/>
        <v>19.995483870967742</v>
      </c>
      <c r="D17" s="11">
        <f t="shared" si="5"/>
        <v>5.5543010752688176</v>
      </c>
      <c r="E17" s="11">
        <f t="shared" si="0"/>
        <v>13.885752688172044</v>
      </c>
      <c r="F17" s="11">
        <f t="shared" si="4"/>
        <v>44.689201612903219</v>
      </c>
      <c r="G17" s="16">
        <v>0</v>
      </c>
      <c r="J17" s="109"/>
      <c r="K17" s="110"/>
      <c r="L17" s="111"/>
      <c r="M17" s="112"/>
      <c r="N17" s="111"/>
      <c r="O17" s="111"/>
      <c r="P17" s="113"/>
    </row>
    <row r="18" spans="1:16" ht="15" thickBot="1" x14ac:dyDescent="0.35">
      <c r="A18" s="18">
        <f t="shared" si="1"/>
        <v>11.265000000000001</v>
      </c>
      <c r="B18" s="19">
        <v>2.5</v>
      </c>
      <c r="C18" s="20">
        <f t="shared" si="2"/>
        <v>19.995483870967742</v>
      </c>
      <c r="D18" s="21">
        <f t="shared" si="5"/>
        <v>5.5543010752688176</v>
      </c>
      <c r="E18" s="20">
        <f t="shared" si="0"/>
        <v>13.885752688172044</v>
      </c>
      <c r="F18" s="21">
        <f t="shared" si="4"/>
        <v>58.574954301075266</v>
      </c>
      <c r="G18" s="22">
        <v>0</v>
      </c>
      <c r="J18" s="109"/>
      <c r="K18" s="110"/>
      <c r="L18" s="111"/>
      <c r="M18" s="112"/>
      <c r="N18" s="111"/>
      <c r="O18" s="111"/>
      <c r="P18" s="113"/>
    </row>
    <row r="19" spans="1:16" x14ac:dyDescent="0.3">
      <c r="A19" s="23">
        <f t="shared" si="1"/>
        <v>13.765000000000001</v>
      </c>
      <c r="B19" s="24">
        <f>IF(ABS(G19)=0,1,IF(1/ABS(G19)&lt;0.2,0.2,IF(1/ABS(G19)&gt;5,5,[1]vhc!$C$127/ABS(G19))))</f>
        <v>0.50399999999999978</v>
      </c>
      <c r="C19" s="24">
        <f t="shared" si="2"/>
        <v>18.195483870967745</v>
      </c>
      <c r="D19" s="24">
        <f t="shared" si="5"/>
        <v>5.0543010752688176</v>
      </c>
      <c r="E19" s="24">
        <f t="shared" si="0"/>
        <v>2.5473677419354828</v>
      </c>
      <c r="F19" s="24">
        <f t="shared" si="4"/>
        <v>61.122322043010747</v>
      </c>
      <c r="G19" s="25">
        <v>-0.99206349206349242</v>
      </c>
      <c r="J19" s="109"/>
      <c r="K19" s="110"/>
      <c r="L19" s="111"/>
      <c r="M19" s="112"/>
      <c r="N19" s="111"/>
      <c r="O19" s="111"/>
      <c r="P19" s="113"/>
    </row>
    <row r="20" spans="1:16" x14ac:dyDescent="0.3">
      <c r="A20" s="26">
        <f t="shared" si="1"/>
        <v>14.269</v>
      </c>
      <c r="B20" s="27">
        <f>IF(ABS(G20)=0,1,IF(1/ABS(G20)&lt;0.2,0.2,IF(1/ABS(G20)&gt;5,5,[1]vhc!$C$127/ABS(G20))))</f>
        <v>0.50399999999999978</v>
      </c>
      <c r="C20" s="27">
        <f t="shared" si="2"/>
        <v>16.395483870967745</v>
      </c>
      <c r="D20" s="27">
        <f t="shared" si="5"/>
        <v>4.5543010752688176</v>
      </c>
      <c r="E20" s="27">
        <f t="shared" si="0"/>
        <v>2.295367741935483</v>
      </c>
      <c r="F20" s="27">
        <f t="shared" si="4"/>
        <v>63.417689784946234</v>
      </c>
      <c r="G20" s="28">
        <v>-0.99206349206349242</v>
      </c>
      <c r="J20" s="109"/>
      <c r="K20" s="110"/>
      <c r="L20" s="111"/>
      <c r="M20" s="112"/>
      <c r="N20" s="111"/>
      <c r="O20" s="111"/>
      <c r="P20" s="113"/>
    </row>
    <row r="21" spans="1:16" x14ac:dyDescent="0.3">
      <c r="A21" s="26">
        <f t="shared" si="1"/>
        <v>14.773</v>
      </c>
      <c r="B21" s="27">
        <f>IF(ABS(G21)=0,1,IF(1/ABS(G21)&lt;0.2,0.2,IF(1/ABS(G21)&gt;5,5,[1]vhc!$C$127/ABS(G21))))</f>
        <v>0.50399999999999978</v>
      </c>
      <c r="C21" s="27">
        <f t="shared" si="2"/>
        <v>14.595483870967744</v>
      </c>
      <c r="D21" s="27">
        <f t="shared" si="5"/>
        <v>4.0543010752688176</v>
      </c>
      <c r="E21" s="27">
        <f t="shared" si="0"/>
        <v>2.0433677419354832</v>
      </c>
      <c r="F21" s="27">
        <f t="shared" si="4"/>
        <v>65.461057526881717</v>
      </c>
      <c r="G21" s="28">
        <v>-0.99206349206349242</v>
      </c>
      <c r="J21" s="109"/>
      <c r="K21" s="110"/>
      <c r="L21" s="111"/>
      <c r="M21" s="112"/>
      <c r="N21" s="111"/>
      <c r="O21" s="111"/>
      <c r="P21" s="113"/>
    </row>
    <row r="22" spans="1:16" x14ac:dyDescent="0.3">
      <c r="A22" s="26">
        <f t="shared" si="1"/>
        <v>15.276999999999999</v>
      </c>
      <c r="B22" s="27">
        <f>IF(ABS(G22)=0,1,IF(1/ABS(G22)&lt;0.2,0.2,IF(1/ABS(G22)&gt;5,5,[1]vhc!$C$127/ABS(G22))))</f>
        <v>0.50399999999999978</v>
      </c>
      <c r="C22" s="27">
        <f t="shared" si="2"/>
        <v>12.795483870967743</v>
      </c>
      <c r="D22" s="27">
        <f t="shared" si="5"/>
        <v>3.5543010752688176</v>
      </c>
      <c r="E22" s="27">
        <f t="shared" si="0"/>
        <v>1.7913677419354832</v>
      </c>
      <c r="F22" s="27">
        <f t="shared" si="4"/>
        <v>67.252425268817206</v>
      </c>
      <c r="G22" s="28">
        <v>-0.99206349206349242</v>
      </c>
      <c r="J22" s="109"/>
      <c r="K22" s="110"/>
      <c r="L22" s="111"/>
      <c r="M22" s="112"/>
      <c r="N22" s="111"/>
      <c r="O22" s="111"/>
      <c r="P22" s="113"/>
    </row>
    <row r="23" spans="1:16" x14ac:dyDescent="0.3">
      <c r="A23" s="26">
        <f t="shared" si="1"/>
        <v>15.780999999999999</v>
      </c>
      <c r="B23" s="27">
        <f>IF(ABS(G23)=0,1,IF(1/ABS(G23)&lt;0.2,0.2,IF(1/ABS(G23)&gt;5,5,[1]vhc!$C$127/ABS(G23))))</f>
        <v>0.50399999999999978</v>
      </c>
      <c r="C23" s="27">
        <f t="shared" si="2"/>
        <v>10.995483870967744</v>
      </c>
      <c r="D23" s="27">
        <f t="shared" si="5"/>
        <v>3.0543010752688176</v>
      </c>
      <c r="E23" s="27">
        <f t="shared" si="0"/>
        <v>1.5393677419354834</v>
      </c>
      <c r="F23" s="27">
        <f t="shared" si="4"/>
        <v>68.791793010752684</v>
      </c>
      <c r="G23" s="28">
        <v>-0.99206349206349242</v>
      </c>
      <c r="J23" s="109"/>
      <c r="K23" s="110"/>
      <c r="L23" s="111"/>
      <c r="M23" s="112"/>
      <c r="N23" s="111"/>
      <c r="O23" s="111"/>
      <c r="P23" s="113"/>
    </row>
    <row r="24" spans="1:16" x14ac:dyDescent="0.3">
      <c r="A24" s="26">
        <f t="shared" si="1"/>
        <v>16.285</v>
      </c>
      <c r="B24" s="27">
        <v>0.66</v>
      </c>
      <c r="C24" s="27">
        <f t="shared" si="2"/>
        <v>8.6383410138248866</v>
      </c>
      <c r="D24" s="27">
        <f t="shared" si="5"/>
        <v>2.3995391705069129</v>
      </c>
      <c r="E24" s="27">
        <f t="shared" si="0"/>
        <v>1.5836958525345626</v>
      </c>
      <c r="F24" s="27">
        <f t="shared" si="4"/>
        <v>70.375488863287245</v>
      </c>
      <c r="G24" s="28">
        <v>-0.99206349206349209</v>
      </c>
      <c r="J24" s="109"/>
      <c r="K24" s="110"/>
      <c r="L24" s="111"/>
      <c r="M24" s="112"/>
      <c r="N24" s="111"/>
      <c r="O24" s="111"/>
      <c r="P24" s="113"/>
    </row>
    <row r="25" spans="1:16" x14ac:dyDescent="0.3">
      <c r="A25" s="26">
        <f t="shared" si="1"/>
        <v>16.945</v>
      </c>
      <c r="B25" s="27">
        <f>IF(ABS(G25)=0,1,IF(1/ABS(G25)&lt;0.2,0.2,IF(1/ABS(G25)&gt;5,5,[1]vhc!$C$127/ABS(G25))))</f>
        <v>0.50399999999999978</v>
      </c>
      <c r="C25" s="27">
        <f t="shared" si="2"/>
        <v>6.8383410138248868</v>
      </c>
      <c r="D25" s="27">
        <f t="shared" si="5"/>
        <v>1.8995391705069129</v>
      </c>
      <c r="E25" s="27">
        <f t="shared" si="0"/>
        <v>0.95736774193548368</v>
      </c>
      <c r="F25" s="27">
        <f t="shared" si="4"/>
        <v>71.33285660522273</v>
      </c>
      <c r="G25" s="28">
        <v>-0.99206349206349242</v>
      </c>
      <c r="J25" s="109"/>
      <c r="K25" s="110"/>
      <c r="L25" s="111"/>
      <c r="M25" s="112"/>
      <c r="N25" s="111"/>
      <c r="O25" s="111"/>
      <c r="P25" s="113"/>
    </row>
    <row r="26" spans="1:16" x14ac:dyDescent="0.3">
      <c r="A26" s="26">
        <f t="shared" si="1"/>
        <v>17.449000000000002</v>
      </c>
      <c r="B26" s="29">
        <v>0.25</v>
      </c>
      <c r="C26" s="27">
        <f t="shared" si="2"/>
        <v>5.9454838709677436</v>
      </c>
      <c r="D26" s="27">
        <f t="shared" si="5"/>
        <v>1.6515232974910399</v>
      </c>
      <c r="E26" s="27">
        <f t="shared" si="0"/>
        <v>0.41288082437275997</v>
      </c>
      <c r="F26" s="27">
        <f t="shared" si="4"/>
        <v>71.745737429595493</v>
      </c>
      <c r="G26" s="28">
        <v>-0.99206349206349242</v>
      </c>
      <c r="J26" s="109"/>
      <c r="K26" s="110"/>
      <c r="L26" s="111"/>
      <c r="M26" s="112"/>
      <c r="N26" s="111"/>
      <c r="O26" s="111"/>
      <c r="P26" s="113"/>
    </row>
    <row r="27" spans="1:16" x14ac:dyDescent="0.3">
      <c r="A27" s="26">
        <f t="shared" si="1"/>
        <v>17.699000000000002</v>
      </c>
      <c r="B27" s="29">
        <v>0.25</v>
      </c>
      <c r="C27" s="27">
        <f t="shared" si="2"/>
        <v>5.0526267281106012</v>
      </c>
      <c r="D27" s="27">
        <f t="shared" si="5"/>
        <v>1.4035074244751669</v>
      </c>
      <c r="E27" s="27">
        <f t="shared" si="0"/>
        <v>0.35087685611879171</v>
      </c>
      <c r="F27" s="27">
        <f t="shared" si="4"/>
        <v>72.096614285714281</v>
      </c>
      <c r="G27" s="28">
        <v>-0.99206349206349242</v>
      </c>
      <c r="J27" s="109"/>
      <c r="K27" s="110"/>
      <c r="L27" s="111"/>
      <c r="M27" s="112"/>
      <c r="N27" s="111"/>
      <c r="O27" s="111"/>
      <c r="P27" s="113"/>
    </row>
    <row r="28" spans="1:16" x14ac:dyDescent="0.3">
      <c r="A28" s="26">
        <f t="shared" si="1"/>
        <v>17.949000000000002</v>
      </c>
      <c r="B28" s="29">
        <f>IF(ABS(G28)=0,1,IF(1/ABS(G28)&lt;0.2,0.2,IF(1/ABS(G28)&gt;5,5,[1]vhc!$C$127/ABS(G28))))</f>
        <v>0.50399999999999978</v>
      </c>
      <c r="C28" s="27">
        <f t="shared" si="2"/>
        <v>3.2526267281106009</v>
      </c>
      <c r="D28" s="27">
        <f t="shared" si="5"/>
        <v>0.90350742447516685</v>
      </c>
      <c r="E28" s="27">
        <f t="shared" si="0"/>
        <v>0.45536774193548391</v>
      </c>
      <c r="F28" s="27">
        <f t="shared" si="4"/>
        <v>72.551982027649771</v>
      </c>
      <c r="G28" s="28">
        <v>-0.99206349206349242</v>
      </c>
      <c r="J28" s="109"/>
      <c r="K28" s="110"/>
      <c r="L28" s="111"/>
      <c r="M28" s="112"/>
      <c r="N28" s="111"/>
      <c r="O28" s="111"/>
      <c r="P28" s="113"/>
    </row>
    <row r="29" spans="1:16" x14ac:dyDescent="0.3">
      <c r="A29" s="26">
        <f t="shared" si="1"/>
        <v>18.453000000000003</v>
      </c>
      <c r="B29" s="29">
        <v>0.5</v>
      </c>
      <c r="C29" s="27">
        <f t="shared" si="2"/>
        <v>1.4669124423963149</v>
      </c>
      <c r="D29" s="27">
        <f t="shared" si="5"/>
        <v>0.40747567844342081</v>
      </c>
      <c r="E29" s="27">
        <f t="shared" si="0"/>
        <v>0.2037378392217104</v>
      </c>
      <c r="F29" s="27">
        <f t="shared" si="4"/>
        <v>72.755719866871488</v>
      </c>
      <c r="G29" s="28">
        <v>-0.99206349206349209</v>
      </c>
      <c r="J29" s="109"/>
      <c r="K29" s="110"/>
      <c r="L29" s="111"/>
      <c r="M29" s="112"/>
      <c r="N29" s="111"/>
      <c r="O29" s="111"/>
      <c r="P29" s="113"/>
    </row>
    <row r="30" spans="1:16" ht="15" thickBot="1" x14ac:dyDescent="0.35">
      <c r="A30" s="26">
        <f t="shared" si="1"/>
        <v>18.953000000000003</v>
      </c>
      <c r="B30" s="30">
        <v>0.41</v>
      </c>
      <c r="C30" s="31">
        <f t="shared" si="2"/>
        <v>2.6267281106012287E-3</v>
      </c>
      <c r="D30" s="31">
        <f>D29+G30*B30</f>
        <v>7.2964669738923016E-4</v>
      </c>
      <c r="E30" s="31">
        <f t="shared" si="0"/>
        <v>2.9915514592958434E-4</v>
      </c>
      <c r="F30" s="31">
        <f t="shared" si="4"/>
        <v>72.756019022017412</v>
      </c>
      <c r="G30" s="32">
        <v>-0.99206349206349176</v>
      </c>
      <c r="J30" s="109"/>
      <c r="K30" s="110"/>
      <c r="L30" s="111"/>
      <c r="M30" s="112"/>
      <c r="N30" s="111"/>
      <c r="O30" s="111"/>
      <c r="P30" s="113"/>
    </row>
    <row r="31" spans="1:16" x14ac:dyDescent="0.3">
      <c r="A31" s="10">
        <f t="shared" si="1"/>
        <v>19.363000000000003</v>
      </c>
      <c r="B31" s="33">
        <v>0.75</v>
      </c>
      <c r="C31" s="12">
        <f t="shared" si="2"/>
        <v>3.0026267281106018</v>
      </c>
      <c r="D31" s="12">
        <f t="shared" si="5"/>
        <v>0.83406298003072266</v>
      </c>
      <c r="E31" s="12">
        <f t="shared" si="0"/>
        <v>0.62554723502304199</v>
      </c>
      <c r="F31" s="12">
        <f t="shared" si="4"/>
        <v>73.381566257040447</v>
      </c>
      <c r="G31" s="34">
        <v>1.1111111111111112</v>
      </c>
      <c r="J31" s="109"/>
      <c r="K31" s="110"/>
      <c r="L31" s="111"/>
      <c r="M31" s="112"/>
      <c r="N31" s="111"/>
      <c r="O31" s="111"/>
      <c r="P31" s="113"/>
    </row>
    <row r="32" spans="1:16" x14ac:dyDescent="0.3">
      <c r="A32" s="14">
        <f t="shared" si="1"/>
        <v>20.113000000000003</v>
      </c>
      <c r="B32" s="17">
        <v>0.75</v>
      </c>
      <c r="C32" s="11">
        <f t="shared" si="2"/>
        <v>6.0026267281106023</v>
      </c>
      <c r="D32" s="11">
        <f t="shared" si="5"/>
        <v>1.6673963133640561</v>
      </c>
      <c r="E32" s="11">
        <f t="shared" si="0"/>
        <v>1.250547235023042</v>
      </c>
      <c r="F32" s="11">
        <f t="shared" si="4"/>
        <v>74.632113492063496</v>
      </c>
      <c r="G32" s="16">
        <v>1.1111111111111112</v>
      </c>
      <c r="J32" s="109"/>
      <c r="K32" s="110"/>
      <c r="L32" s="111"/>
      <c r="M32" s="112"/>
      <c r="N32" s="111"/>
      <c r="O32" s="111"/>
      <c r="P32" s="113"/>
    </row>
    <row r="33" spans="1:16" x14ac:dyDescent="0.3">
      <c r="A33" s="14">
        <f t="shared" si="1"/>
        <v>20.863000000000003</v>
      </c>
      <c r="B33" s="17">
        <v>0.75</v>
      </c>
      <c r="C33" s="11">
        <f t="shared" si="2"/>
        <v>9.0026267281106023</v>
      </c>
      <c r="D33" s="11">
        <f t="shared" si="5"/>
        <v>2.5007296466973896</v>
      </c>
      <c r="E33" s="11">
        <f t="shared" si="0"/>
        <v>1.8755472350230422</v>
      </c>
      <c r="F33" s="11">
        <f t="shared" si="4"/>
        <v>76.507660727086545</v>
      </c>
      <c r="G33" s="16">
        <v>1.1111111111111109</v>
      </c>
      <c r="J33" s="109"/>
      <c r="K33" s="110"/>
      <c r="L33" s="111"/>
      <c r="M33" s="112"/>
      <c r="N33" s="111"/>
      <c r="O33" s="111"/>
      <c r="P33" s="113"/>
    </row>
    <row r="34" spans="1:16" x14ac:dyDescent="0.3">
      <c r="A34" s="14">
        <f t="shared" si="1"/>
        <v>21.613000000000003</v>
      </c>
      <c r="B34" s="17">
        <v>0.75</v>
      </c>
      <c r="C34" s="11">
        <f t="shared" si="2"/>
        <v>12.002626728110604</v>
      </c>
      <c r="D34" s="11">
        <f t="shared" si="5"/>
        <v>3.3340629800307231</v>
      </c>
      <c r="E34" s="11">
        <f t="shared" si="0"/>
        <v>2.5005472350230424</v>
      </c>
      <c r="F34" s="11">
        <f t="shared" si="4"/>
        <v>79.008207962109594</v>
      </c>
      <c r="G34" s="16">
        <v>1.1111111111111114</v>
      </c>
      <c r="J34" s="109"/>
      <c r="K34" s="110"/>
      <c r="L34" s="111"/>
      <c r="M34" s="112"/>
      <c r="N34" s="111"/>
      <c r="O34" s="111"/>
      <c r="P34" s="113"/>
    </row>
    <row r="35" spans="1:16" x14ac:dyDescent="0.3">
      <c r="A35" s="14">
        <f t="shared" si="1"/>
        <v>22.363000000000003</v>
      </c>
      <c r="B35" s="17">
        <v>0.75</v>
      </c>
      <c r="C35" s="11">
        <f t="shared" si="2"/>
        <v>15.002626728110604</v>
      </c>
      <c r="D35" s="11">
        <f t="shared" si="5"/>
        <v>4.1673963133640566</v>
      </c>
      <c r="E35" s="11">
        <f t="shared" si="0"/>
        <v>3.1255472350230424</v>
      </c>
      <c r="F35" s="11">
        <f t="shared" si="4"/>
        <v>82.133755197132643</v>
      </c>
      <c r="G35" s="16">
        <v>1.1111111111111114</v>
      </c>
      <c r="J35" s="109"/>
      <c r="K35" s="110"/>
      <c r="L35" s="111"/>
      <c r="M35" s="112"/>
      <c r="N35" s="111"/>
      <c r="O35" s="111"/>
      <c r="P35" s="113"/>
    </row>
    <row r="36" spans="1:16" x14ac:dyDescent="0.3">
      <c r="A36" s="14">
        <f t="shared" si="1"/>
        <v>23.113000000000003</v>
      </c>
      <c r="B36" s="17">
        <v>0.75</v>
      </c>
      <c r="C36" s="11">
        <f t="shared" si="2"/>
        <v>18.002626728110602</v>
      </c>
      <c r="D36" s="11">
        <f t="shared" si="5"/>
        <v>5.0007296466973896</v>
      </c>
      <c r="E36" s="11">
        <f t="shared" si="0"/>
        <v>3.750547235023042</v>
      </c>
      <c r="F36" s="11">
        <f t="shared" si="4"/>
        <v>85.884302432155692</v>
      </c>
      <c r="G36" s="16">
        <v>1.1111111111111107</v>
      </c>
      <c r="J36" s="109"/>
      <c r="K36" s="110"/>
      <c r="L36" s="111"/>
      <c r="M36" s="112"/>
      <c r="N36" s="111"/>
      <c r="O36" s="111"/>
      <c r="P36" s="113"/>
    </row>
    <row r="37" spans="1:16" x14ac:dyDescent="0.3">
      <c r="A37" s="14">
        <f t="shared" si="1"/>
        <v>23.863000000000003</v>
      </c>
      <c r="B37" s="17">
        <v>0.75</v>
      </c>
      <c r="C37" s="11">
        <f t="shared" si="2"/>
        <v>21.002626728110602</v>
      </c>
      <c r="D37" s="11">
        <f t="shared" si="5"/>
        <v>5.8340629800307227</v>
      </c>
      <c r="E37" s="11">
        <f t="shared" si="0"/>
        <v>4.375547235023042</v>
      </c>
      <c r="F37" s="11">
        <f t="shared" si="4"/>
        <v>90.259849667178742</v>
      </c>
      <c r="G37" s="16">
        <v>1.1111111111111107</v>
      </c>
      <c r="J37" s="109"/>
      <c r="K37" s="110"/>
      <c r="L37" s="111"/>
      <c r="M37" s="112"/>
      <c r="N37" s="111"/>
      <c r="O37" s="111"/>
      <c r="P37" s="113"/>
    </row>
    <row r="38" spans="1:16" ht="15" thickBot="1" x14ac:dyDescent="0.35">
      <c r="A38" s="18">
        <f t="shared" si="1"/>
        <v>24.613000000000003</v>
      </c>
      <c r="B38" s="35">
        <v>0.75</v>
      </c>
      <c r="C38" s="20">
        <f t="shared" si="2"/>
        <v>24.002626728110602</v>
      </c>
      <c r="D38" s="20">
        <f t="shared" si="5"/>
        <v>6.6673963133640557</v>
      </c>
      <c r="E38" s="20">
        <f t="shared" si="0"/>
        <v>5.000547235023042</v>
      </c>
      <c r="F38" s="20">
        <f t="shared" si="4"/>
        <v>95.260396902201791</v>
      </c>
      <c r="G38" s="36">
        <v>1.1111111111111107</v>
      </c>
      <c r="J38" s="109"/>
      <c r="K38" s="110"/>
      <c r="L38" s="111"/>
      <c r="M38" s="112"/>
      <c r="N38" s="111"/>
      <c r="O38" s="111"/>
      <c r="P38" s="113"/>
    </row>
    <row r="39" spans="1:16" x14ac:dyDescent="0.3">
      <c r="A39" s="37">
        <f t="shared" si="1"/>
        <v>25.363000000000003</v>
      </c>
      <c r="B39" s="38">
        <v>0.4</v>
      </c>
      <c r="C39" s="39">
        <f t="shared" si="2"/>
        <v>25.6026267281106</v>
      </c>
      <c r="D39" s="39">
        <f t="shared" si="5"/>
        <v>7.1118407578085003</v>
      </c>
      <c r="E39" s="39">
        <f t="shared" si="0"/>
        <v>2.8447363031234003</v>
      </c>
      <c r="F39" s="39">
        <f t="shared" si="4"/>
        <v>98.105133205325188</v>
      </c>
      <c r="G39" s="40">
        <v>1.1111111111111107</v>
      </c>
      <c r="J39" s="109"/>
      <c r="K39" s="110"/>
      <c r="L39" s="111"/>
      <c r="M39" s="112"/>
      <c r="N39" s="111"/>
      <c r="O39" s="111"/>
      <c r="P39" s="113"/>
    </row>
    <row r="40" spans="1:16" x14ac:dyDescent="0.3">
      <c r="A40" s="41">
        <f t="shared" si="1"/>
        <v>25.763000000000002</v>
      </c>
      <c r="B40" s="42">
        <v>0.5</v>
      </c>
      <c r="C40" s="43">
        <f t="shared" si="2"/>
        <v>27.6026267281106</v>
      </c>
      <c r="D40" s="43">
        <f t="shared" si="5"/>
        <v>7.6673963133640557</v>
      </c>
      <c r="E40" s="43">
        <f t="shared" si="0"/>
        <v>3.8336981566820278</v>
      </c>
      <c r="F40" s="43">
        <f t="shared" si="4"/>
        <v>101.93883136200722</v>
      </c>
      <c r="G40" s="44">
        <v>1.1111111111111107</v>
      </c>
      <c r="J40" s="109"/>
      <c r="K40" s="110"/>
      <c r="L40" s="111"/>
      <c r="M40" s="112"/>
      <c r="N40" s="111"/>
      <c r="O40" s="111"/>
      <c r="P40" s="113"/>
    </row>
    <row r="41" spans="1:16" x14ac:dyDescent="0.3">
      <c r="A41" s="41">
        <f>A38+B38</f>
        <v>25.363000000000003</v>
      </c>
      <c r="B41" s="42">
        <v>1</v>
      </c>
      <c r="C41" s="43">
        <f t="shared" si="2"/>
        <v>28.002626728110599</v>
      </c>
      <c r="D41" s="43">
        <f>D38+G41*B41</f>
        <v>7.7785074244751664</v>
      </c>
      <c r="E41" s="43">
        <f t="shared" si="0"/>
        <v>7.7785074244751664</v>
      </c>
      <c r="F41" s="43">
        <f>F38+E41</f>
        <v>103.03890432667696</v>
      </c>
      <c r="G41" s="44">
        <v>1.1111111111111107</v>
      </c>
      <c r="J41" s="109"/>
      <c r="K41" s="110"/>
      <c r="L41" s="111"/>
      <c r="M41" s="112"/>
      <c r="N41" s="111"/>
      <c r="O41" s="111"/>
      <c r="P41" s="113"/>
    </row>
    <row r="42" spans="1:16" x14ac:dyDescent="0.3">
      <c r="A42" s="41">
        <f>A39+B39</f>
        <v>25.763000000000002</v>
      </c>
      <c r="B42" s="42">
        <v>0.75</v>
      </c>
      <c r="C42" s="43">
        <f t="shared" si="2"/>
        <v>28.6026267281106</v>
      </c>
      <c r="D42" s="43">
        <f>D39+G42*B42</f>
        <v>7.9451740911418334</v>
      </c>
      <c r="E42" s="43">
        <f t="shared" si="0"/>
        <v>5.958880568356375</v>
      </c>
      <c r="F42" s="43">
        <f>F39+E42</f>
        <v>104.06401377368157</v>
      </c>
      <c r="G42" s="44">
        <v>1.1111111111111107</v>
      </c>
      <c r="J42" s="109"/>
      <c r="K42" s="110"/>
      <c r="L42" s="111"/>
      <c r="M42" s="112"/>
      <c r="N42" s="111"/>
      <c r="O42" s="111"/>
      <c r="P42" s="113"/>
    </row>
    <row r="43" spans="1:16" x14ac:dyDescent="0.3">
      <c r="A43" s="41">
        <f>A40+B40</f>
        <v>26.263000000000002</v>
      </c>
      <c r="B43" s="42">
        <v>0.6</v>
      </c>
      <c r="C43" s="43">
        <f t="shared" si="2"/>
        <v>30.002626728110602</v>
      </c>
      <c r="D43" s="43">
        <f>D40+G43*B43</f>
        <v>8.3340629800307227</v>
      </c>
      <c r="E43" s="43">
        <f t="shared" si="0"/>
        <v>5.0004377880184334</v>
      </c>
      <c r="F43" s="43">
        <f>F40+E43</f>
        <v>106.93926915002565</v>
      </c>
      <c r="G43" s="44">
        <v>1.1111111111111107</v>
      </c>
      <c r="J43" s="109"/>
      <c r="K43" s="110"/>
      <c r="L43" s="111"/>
      <c r="M43" s="112"/>
      <c r="N43" s="111"/>
      <c r="O43" s="111"/>
      <c r="P43" s="113"/>
    </row>
    <row r="44" spans="1:16" x14ac:dyDescent="0.3">
      <c r="A44" s="41">
        <f>A43+B43</f>
        <v>26.863000000000003</v>
      </c>
      <c r="B44" s="42">
        <v>3.87</v>
      </c>
      <c r="C44" s="43">
        <f t="shared" si="2"/>
        <v>30.002626728110602</v>
      </c>
      <c r="D44" s="43">
        <f>D43+G44*B44</f>
        <v>8.3340629800307227</v>
      </c>
      <c r="E44" s="45">
        <f t="shared" si="0"/>
        <v>32.252823732718895</v>
      </c>
      <c r="F44" s="43">
        <f>F43+E44</f>
        <v>139.19209288274453</v>
      </c>
      <c r="G44" s="46">
        <v>0</v>
      </c>
      <c r="J44" s="109"/>
      <c r="K44" s="110"/>
      <c r="L44" s="111"/>
      <c r="M44" s="112"/>
      <c r="N44" s="111"/>
      <c r="O44" s="111"/>
      <c r="P44" s="113"/>
    </row>
    <row r="45" spans="1:16" x14ac:dyDescent="0.3">
      <c r="A45" s="41">
        <f t="shared" si="1"/>
        <v>30.733000000000004</v>
      </c>
      <c r="B45" s="42">
        <v>3.6</v>
      </c>
      <c r="C45" s="45">
        <f t="shared" si="2"/>
        <v>30.002626728110602</v>
      </c>
      <c r="D45" s="45">
        <f t="shared" si="5"/>
        <v>8.3340629800307227</v>
      </c>
      <c r="E45" s="45">
        <f t="shared" si="0"/>
        <v>30.002626728110602</v>
      </c>
      <c r="F45" s="45">
        <f t="shared" si="4"/>
        <v>169.19471961085515</v>
      </c>
      <c r="G45" s="46">
        <v>0</v>
      </c>
      <c r="J45" s="109"/>
      <c r="K45" s="110"/>
      <c r="L45" s="111"/>
      <c r="M45" s="112"/>
      <c r="N45" s="111"/>
      <c r="O45" s="111"/>
      <c r="P45" s="113"/>
    </row>
    <row r="46" spans="1:16" ht="15" thickBot="1" x14ac:dyDescent="0.35">
      <c r="A46" s="47">
        <f t="shared" si="1"/>
        <v>34.333000000000006</v>
      </c>
      <c r="B46" s="42">
        <v>3.6</v>
      </c>
      <c r="C46" s="48">
        <f t="shared" si="2"/>
        <v>30.002626728110602</v>
      </c>
      <c r="D46" s="48">
        <f t="shared" si="5"/>
        <v>8.3340629800307227</v>
      </c>
      <c r="E46" s="48">
        <f t="shared" si="0"/>
        <v>30.002626728110602</v>
      </c>
      <c r="F46" s="48">
        <f t="shared" si="4"/>
        <v>199.19734633896576</v>
      </c>
      <c r="G46" s="49">
        <v>0</v>
      </c>
      <c r="J46" s="109"/>
      <c r="K46" s="110"/>
      <c r="L46" s="111"/>
      <c r="M46" s="112"/>
      <c r="N46" s="111"/>
      <c r="O46" s="111"/>
      <c r="P46" s="113"/>
    </row>
    <row r="47" spans="1:16" x14ac:dyDescent="0.3">
      <c r="A47" s="50">
        <f t="shared" si="1"/>
        <v>37.933000000000007</v>
      </c>
      <c r="B47" s="51">
        <v>0.75</v>
      </c>
      <c r="C47" s="52">
        <f t="shared" si="2"/>
        <v>27.291783354616623</v>
      </c>
      <c r="D47" s="52">
        <f t="shared" si="5"/>
        <v>7.5810509318379511</v>
      </c>
      <c r="E47" s="52">
        <f t="shared" si="0"/>
        <v>5.6857881988784635</v>
      </c>
      <c r="F47" s="52">
        <f t="shared" si="4"/>
        <v>204.88313453784423</v>
      </c>
      <c r="G47" s="53">
        <v>-1.0040160642570284</v>
      </c>
      <c r="J47" s="109"/>
      <c r="K47" s="110"/>
      <c r="L47" s="111"/>
      <c r="M47" s="112"/>
      <c r="N47" s="111"/>
      <c r="O47" s="111"/>
      <c r="P47" s="113"/>
    </row>
    <row r="48" spans="1:16" x14ac:dyDescent="0.3">
      <c r="A48" s="54">
        <f t="shared" si="1"/>
        <v>38.683000000000007</v>
      </c>
      <c r="B48" s="29">
        <v>0.75</v>
      </c>
      <c r="C48" s="55">
        <f t="shared" si="2"/>
        <v>24.580939981122647</v>
      </c>
      <c r="D48" s="55">
        <f t="shared" si="5"/>
        <v>6.8280388836451795</v>
      </c>
      <c r="E48" s="55">
        <f t="shared" si="0"/>
        <v>5.1210291627338851</v>
      </c>
      <c r="F48" s="55">
        <f t="shared" si="4"/>
        <v>210.00416370057812</v>
      </c>
      <c r="G48" s="56">
        <v>-1.0040160642570284</v>
      </c>
      <c r="J48" s="109"/>
      <c r="K48" s="110"/>
      <c r="L48" s="111"/>
      <c r="M48" s="112"/>
      <c r="N48" s="111"/>
      <c r="O48" s="111"/>
      <c r="P48" s="113"/>
    </row>
    <row r="49" spans="1:16" x14ac:dyDescent="0.3">
      <c r="A49" s="54">
        <f t="shared" si="1"/>
        <v>39.433000000000007</v>
      </c>
      <c r="B49" s="29">
        <v>0.75</v>
      </c>
      <c r="C49" s="55">
        <f t="shared" si="2"/>
        <v>21.870096607628668</v>
      </c>
      <c r="D49" s="55">
        <f t="shared" si="5"/>
        <v>6.075026835452408</v>
      </c>
      <c r="E49" s="55">
        <f t="shared" si="0"/>
        <v>4.5562701265893057</v>
      </c>
      <c r="F49" s="55">
        <f t="shared" si="4"/>
        <v>214.56043382716743</v>
      </c>
      <c r="G49" s="56">
        <v>-1.0040160642570284</v>
      </c>
      <c r="J49" s="109"/>
      <c r="K49" s="110"/>
      <c r="L49" s="111"/>
      <c r="M49" s="112"/>
      <c r="N49" s="111"/>
      <c r="O49" s="111"/>
      <c r="P49" s="113"/>
    </row>
    <row r="50" spans="1:16" x14ac:dyDescent="0.3">
      <c r="A50" s="54">
        <f t="shared" si="1"/>
        <v>40.183000000000007</v>
      </c>
      <c r="B50" s="29">
        <v>0.75</v>
      </c>
      <c r="C50" s="55">
        <f t="shared" si="2"/>
        <v>19.159253234134692</v>
      </c>
      <c r="D50" s="55">
        <f t="shared" si="5"/>
        <v>5.3220147872596364</v>
      </c>
      <c r="E50" s="55">
        <f t="shared" si="0"/>
        <v>3.9915110904447273</v>
      </c>
      <c r="F50" s="55">
        <f t="shared" si="4"/>
        <v>218.55194491761216</v>
      </c>
      <c r="G50" s="56">
        <v>-1.0040160642570284</v>
      </c>
      <c r="J50" s="109"/>
      <c r="K50" s="110"/>
      <c r="L50" s="111"/>
      <c r="M50" s="112"/>
      <c r="N50" s="111"/>
      <c r="O50" s="111"/>
      <c r="P50" s="113"/>
    </row>
    <row r="51" spans="1:16" x14ac:dyDescent="0.3">
      <c r="A51" s="54">
        <f t="shared" si="1"/>
        <v>40.933000000000007</v>
      </c>
      <c r="B51" s="29">
        <v>0.75</v>
      </c>
      <c r="C51" s="55">
        <f t="shared" si="2"/>
        <v>16.448409860640712</v>
      </c>
      <c r="D51" s="55">
        <f t="shared" si="5"/>
        <v>4.5690027390668648</v>
      </c>
      <c r="E51" s="55">
        <f t="shared" si="0"/>
        <v>3.4267520543001488</v>
      </c>
      <c r="F51" s="55">
        <f t="shared" si="4"/>
        <v>221.97869697191231</v>
      </c>
      <c r="G51" s="56">
        <v>-1.0040160642570284</v>
      </c>
      <c r="J51" s="109"/>
      <c r="K51" s="110"/>
      <c r="L51" s="111"/>
      <c r="M51" s="112"/>
      <c r="N51" s="111"/>
      <c r="O51" s="111"/>
      <c r="P51" s="113"/>
    </row>
    <row r="52" spans="1:16" x14ac:dyDescent="0.3">
      <c r="A52" s="54">
        <f t="shared" si="1"/>
        <v>41.683000000000007</v>
      </c>
      <c r="B52" s="29">
        <v>0.75</v>
      </c>
      <c r="C52" s="55">
        <f t="shared" si="2"/>
        <v>13.737566487146736</v>
      </c>
      <c r="D52" s="55">
        <f t="shared" si="5"/>
        <v>3.8159906908740933</v>
      </c>
      <c r="E52" s="55">
        <f t="shared" si="0"/>
        <v>2.8619930181555699</v>
      </c>
      <c r="F52" s="55">
        <f t="shared" si="4"/>
        <v>224.84068999006789</v>
      </c>
      <c r="G52" s="56">
        <v>-1.0040160642570284</v>
      </c>
      <c r="J52" s="109"/>
      <c r="K52" s="110"/>
      <c r="L52" s="111"/>
      <c r="M52" s="112"/>
      <c r="N52" s="111"/>
      <c r="O52" s="111"/>
      <c r="P52" s="113"/>
    </row>
    <row r="53" spans="1:16" x14ac:dyDescent="0.3">
      <c r="A53" s="54">
        <f t="shared" si="1"/>
        <v>42.433000000000007</v>
      </c>
      <c r="B53" s="29">
        <v>0.75</v>
      </c>
      <c r="C53" s="55">
        <f t="shared" si="2"/>
        <v>11.026723113652759</v>
      </c>
      <c r="D53" s="55">
        <f t="shared" si="5"/>
        <v>3.0629786426813217</v>
      </c>
      <c r="E53" s="55">
        <f t="shared" si="0"/>
        <v>2.297233982010991</v>
      </c>
      <c r="F53" s="55">
        <f t="shared" si="4"/>
        <v>227.13792397207888</v>
      </c>
      <c r="G53" s="56">
        <v>-1.0040160642570284</v>
      </c>
      <c r="J53" s="109"/>
      <c r="K53" s="110"/>
      <c r="L53" s="111"/>
      <c r="M53" s="112"/>
      <c r="N53" s="111"/>
      <c r="O53" s="111"/>
      <c r="P53" s="113"/>
    </row>
    <row r="54" spans="1:16" x14ac:dyDescent="0.3">
      <c r="A54" s="54">
        <f t="shared" si="1"/>
        <v>43.183000000000007</v>
      </c>
      <c r="B54" s="29">
        <v>0.75</v>
      </c>
      <c r="C54" s="55">
        <f t="shared" si="2"/>
        <v>8.3158797401587812</v>
      </c>
      <c r="D54" s="55">
        <f t="shared" si="5"/>
        <v>2.3099665944885501</v>
      </c>
      <c r="E54" s="55">
        <f t="shared" si="0"/>
        <v>1.7324749458664126</v>
      </c>
      <c r="F54" s="55">
        <f t="shared" si="4"/>
        <v>228.87039891794529</v>
      </c>
      <c r="G54" s="56">
        <v>-1.0040160642570284</v>
      </c>
      <c r="J54" s="109"/>
      <c r="K54" s="110"/>
      <c r="L54" s="111"/>
      <c r="M54" s="112"/>
      <c r="N54" s="111"/>
      <c r="O54" s="111"/>
      <c r="P54" s="113"/>
    </row>
    <row r="55" spans="1:16" x14ac:dyDescent="0.3">
      <c r="A55" s="54">
        <f t="shared" si="1"/>
        <v>43.933000000000007</v>
      </c>
      <c r="B55" s="29">
        <v>0.75</v>
      </c>
      <c r="C55" s="55">
        <f t="shared" si="2"/>
        <v>5.6050363666648053</v>
      </c>
      <c r="D55" s="55">
        <f t="shared" si="5"/>
        <v>1.5569545462957792</v>
      </c>
      <c r="E55" s="55">
        <f t="shared" si="0"/>
        <v>1.1677159097218344</v>
      </c>
      <c r="F55" s="55">
        <f t="shared" si="4"/>
        <v>230.03811482766713</v>
      </c>
      <c r="G55" s="56">
        <v>-1.0040160642570279</v>
      </c>
      <c r="J55" s="109"/>
      <c r="K55" s="110"/>
      <c r="L55" s="111"/>
      <c r="M55" s="112"/>
      <c r="N55" s="111"/>
      <c r="O55" s="111"/>
      <c r="P55" s="113"/>
    </row>
    <row r="56" spans="1:16" x14ac:dyDescent="0.3">
      <c r="A56" s="54">
        <f t="shared" si="1"/>
        <v>44.683000000000007</v>
      </c>
      <c r="B56" s="29">
        <v>0.75</v>
      </c>
      <c r="C56" s="55">
        <f t="shared" si="2"/>
        <v>2.8941929931708299</v>
      </c>
      <c r="D56" s="55">
        <f t="shared" si="5"/>
        <v>0.80394249810300833</v>
      </c>
      <c r="E56" s="55">
        <f t="shared" si="0"/>
        <v>0.60295687357725625</v>
      </c>
      <c r="F56" s="55">
        <f t="shared" si="4"/>
        <v>230.64107170124439</v>
      </c>
      <c r="G56" s="56">
        <v>-1.0040160642570279</v>
      </c>
      <c r="J56" s="109"/>
      <c r="K56" s="110"/>
      <c r="L56" s="111"/>
      <c r="M56" s="112"/>
      <c r="N56" s="111"/>
      <c r="O56" s="111"/>
      <c r="P56" s="113"/>
    </row>
    <row r="57" spans="1:16" x14ac:dyDescent="0.3">
      <c r="A57" s="54">
        <f t="shared" si="1"/>
        <v>45.433000000000007</v>
      </c>
      <c r="B57" s="29">
        <v>0.8</v>
      </c>
      <c r="C57" s="55">
        <f t="shared" si="2"/>
        <v>2.6267281106002295E-3</v>
      </c>
      <c r="D57" s="55">
        <f t="shared" si="5"/>
        <v>7.296466973889526E-4</v>
      </c>
      <c r="E57" s="55">
        <f t="shared" si="0"/>
        <v>5.8371735791116206E-4</v>
      </c>
      <c r="F57" s="55">
        <f t="shared" si="4"/>
        <v>230.64165541860228</v>
      </c>
      <c r="G57" s="56">
        <v>-1.0040160642570242</v>
      </c>
      <c r="J57" s="109"/>
      <c r="K57" s="110"/>
      <c r="L57" s="111"/>
      <c r="M57" s="112"/>
      <c r="N57" s="111"/>
      <c r="O57" s="111"/>
      <c r="P57" s="113"/>
    </row>
    <row r="58" spans="1:16" x14ac:dyDescent="0.3">
      <c r="A58" s="54">
        <f t="shared" si="1"/>
        <v>46.233000000000004</v>
      </c>
      <c r="B58" s="29">
        <v>10</v>
      </c>
      <c r="C58" s="55">
        <f t="shared" si="2"/>
        <v>2.6267281106002295E-3</v>
      </c>
      <c r="D58" s="55">
        <f t="shared" si="5"/>
        <v>7.296466973889526E-4</v>
      </c>
      <c r="E58" s="55">
        <f t="shared" si="0"/>
        <v>7.296466973889526E-3</v>
      </c>
      <c r="F58" s="55">
        <f t="shared" si="4"/>
        <v>230.64895188557617</v>
      </c>
      <c r="G58" s="56">
        <v>0</v>
      </c>
      <c r="J58" s="109"/>
      <c r="K58" s="110"/>
      <c r="L58" s="111"/>
      <c r="M58" s="112"/>
      <c r="N58" s="111"/>
      <c r="O58" s="111"/>
      <c r="P58" s="113"/>
    </row>
    <row r="59" spans="1:16" x14ac:dyDescent="0.3">
      <c r="A59" s="54">
        <f t="shared" si="1"/>
        <v>56.233000000000004</v>
      </c>
      <c r="B59" s="29">
        <v>10</v>
      </c>
      <c r="C59" s="55">
        <f t="shared" si="2"/>
        <v>2.6267281106002295E-3</v>
      </c>
      <c r="D59" s="55">
        <f t="shared" si="5"/>
        <v>7.296466973889526E-4</v>
      </c>
      <c r="E59" s="55">
        <f t="shared" si="0"/>
        <v>7.296466973889526E-3</v>
      </c>
      <c r="F59" s="55">
        <f t="shared" si="4"/>
        <v>230.65624835255005</v>
      </c>
      <c r="G59" s="56">
        <v>0</v>
      </c>
      <c r="J59" s="109"/>
      <c r="K59" s="110"/>
      <c r="L59" s="111"/>
      <c r="M59" s="112"/>
      <c r="N59" s="111"/>
      <c r="O59" s="111"/>
      <c r="P59" s="113"/>
    </row>
    <row r="60" spans="1:16" ht="15" thickBot="1" x14ac:dyDescent="0.35">
      <c r="A60" s="57">
        <f t="shared" si="1"/>
        <v>66.233000000000004</v>
      </c>
      <c r="B60" s="30">
        <v>10</v>
      </c>
      <c r="C60" s="58">
        <f t="shared" si="2"/>
        <v>2.6267281106002295E-3</v>
      </c>
      <c r="D60" s="58">
        <f t="shared" si="5"/>
        <v>7.296466973889526E-4</v>
      </c>
      <c r="E60" s="58">
        <f t="shared" si="0"/>
        <v>7.296466973889526E-3</v>
      </c>
      <c r="F60" s="58">
        <f t="shared" si="4"/>
        <v>230.66354481952393</v>
      </c>
      <c r="G60" s="59">
        <v>0</v>
      </c>
      <c r="J60" s="109"/>
      <c r="K60" s="110"/>
      <c r="L60" s="111"/>
      <c r="M60" s="112"/>
      <c r="N60" s="111"/>
      <c r="O60" s="111"/>
      <c r="P60" s="113"/>
    </row>
    <row r="61" spans="1:16" x14ac:dyDescent="0.3">
      <c r="A61" s="60">
        <f t="shared" si="1"/>
        <v>76.233000000000004</v>
      </c>
      <c r="B61" s="61">
        <f>IF(ABS(G61)=0,1,IF(1/ABS(G61)&lt;0.2,0.2,IF(1/ABS(G61)&gt;5,5,[1]vhc!$C$127/ABS(G61))))</f>
        <v>0.45449999999999996</v>
      </c>
      <c r="C61" s="62">
        <f t="shared" si="2"/>
        <v>1.8026267281106003</v>
      </c>
      <c r="D61" s="62">
        <f t="shared" si="5"/>
        <v>0.50072964669738895</v>
      </c>
      <c r="E61" s="62">
        <f t="shared" si="0"/>
        <v>0.22758162442396326</v>
      </c>
      <c r="F61" s="62">
        <f t="shared" si="4"/>
        <v>230.89112644394791</v>
      </c>
      <c r="G61" s="63">
        <v>1.1001100110011002</v>
      </c>
      <c r="J61" s="109"/>
      <c r="K61" s="110"/>
      <c r="L61" s="111"/>
      <c r="M61" s="112"/>
      <c r="N61" s="111"/>
      <c r="O61" s="111"/>
      <c r="P61" s="113"/>
    </row>
    <row r="62" spans="1:16" x14ac:dyDescent="0.3">
      <c r="A62" s="64">
        <f t="shared" si="1"/>
        <v>76.6875</v>
      </c>
      <c r="B62" s="61">
        <f>IF(ABS(G62)=0,1,IF(1/ABS(G62)&lt;0.2,0.2,IF(1/ABS(G62)&gt;5,5,[1]vhc!$C$127/ABS(G62))))</f>
        <v>0.45449999999999996</v>
      </c>
      <c r="C62" s="61">
        <f t="shared" si="2"/>
        <v>3.6026267281106001</v>
      </c>
      <c r="D62" s="61">
        <f t="shared" si="5"/>
        <v>1.000729646697389</v>
      </c>
      <c r="E62" s="61">
        <f t="shared" si="0"/>
        <v>0.45483162442396324</v>
      </c>
      <c r="F62" s="61">
        <f t="shared" si="4"/>
        <v>231.34595806837189</v>
      </c>
      <c r="G62" s="65">
        <v>1.1001100110011002</v>
      </c>
      <c r="J62" s="109"/>
      <c r="K62" s="110"/>
      <c r="L62" s="111"/>
      <c r="M62" s="112"/>
      <c r="N62" s="111"/>
      <c r="O62" s="111"/>
      <c r="P62" s="113"/>
    </row>
    <row r="63" spans="1:16" x14ac:dyDescent="0.3">
      <c r="A63" s="64">
        <f t="shared" si="1"/>
        <v>77.141999999999996</v>
      </c>
      <c r="B63" s="61">
        <f>IF(ABS(G63)=0,1,IF(1/ABS(G63)&lt;0.2,0.2,IF(1/ABS(G63)&gt;5,5,[1]vhc!$C$127/ABS(G63))))</f>
        <v>0.45449999999999979</v>
      </c>
      <c r="C63" s="61">
        <f t="shared" si="2"/>
        <v>5.4026267281106</v>
      </c>
      <c r="D63" s="61">
        <f t="shared" si="5"/>
        <v>1.500729646697389</v>
      </c>
      <c r="E63" s="61">
        <f t="shared" si="0"/>
        <v>0.68208162442396292</v>
      </c>
      <c r="F63" s="61">
        <f t="shared" si="4"/>
        <v>232.02803969279586</v>
      </c>
      <c r="G63" s="65">
        <v>1.1001100110011006</v>
      </c>
      <c r="J63" s="109"/>
      <c r="K63" s="110"/>
      <c r="L63" s="111"/>
      <c r="M63" s="112"/>
      <c r="N63" s="111"/>
      <c r="O63" s="111"/>
      <c r="P63" s="113"/>
    </row>
    <row r="64" spans="1:16" x14ac:dyDescent="0.3">
      <c r="A64" s="64">
        <f t="shared" si="1"/>
        <v>77.596499999999992</v>
      </c>
      <c r="B64" s="66">
        <v>0.75</v>
      </c>
      <c r="C64" s="61">
        <f t="shared" si="2"/>
        <v>8.3729237578135702</v>
      </c>
      <c r="D64" s="61">
        <f t="shared" si="5"/>
        <v>2.3258121549482138</v>
      </c>
      <c r="E64" s="61">
        <f t="shared" si="0"/>
        <v>1.7443591162111605</v>
      </c>
      <c r="F64" s="61">
        <f t="shared" si="4"/>
        <v>233.77239880900703</v>
      </c>
      <c r="G64" s="65">
        <v>1.1001100110011</v>
      </c>
      <c r="J64" s="109"/>
      <c r="K64" s="110"/>
      <c r="L64" s="111"/>
      <c r="M64" s="112"/>
      <c r="N64" s="111"/>
      <c r="O64" s="111"/>
      <c r="P64" s="113"/>
    </row>
    <row r="65" spans="1:16" x14ac:dyDescent="0.3">
      <c r="A65" s="64">
        <f t="shared" si="1"/>
        <v>78.346499999999992</v>
      </c>
      <c r="B65" s="66">
        <v>0.75</v>
      </c>
      <c r="C65" s="61">
        <f t="shared" si="2"/>
        <v>11.34322078751654</v>
      </c>
      <c r="D65" s="61">
        <f t="shared" si="5"/>
        <v>3.1508946631990389</v>
      </c>
      <c r="E65" s="61">
        <f t="shared" si="0"/>
        <v>2.3631709973992789</v>
      </c>
      <c r="F65" s="61">
        <f t="shared" si="4"/>
        <v>236.13556980640629</v>
      </c>
      <c r="G65" s="65">
        <v>1.1001100110011</v>
      </c>
      <c r="J65" s="109"/>
      <c r="K65" s="110"/>
      <c r="L65" s="111"/>
      <c r="M65" s="112"/>
      <c r="N65" s="111"/>
      <c r="O65" s="111"/>
      <c r="P65" s="113"/>
    </row>
    <row r="66" spans="1:16" x14ac:dyDescent="0.3">
      <c r="A66" s="64">
        <f t="shared" si="1"/>
        <v>79.096499999999992</v>
      </c>
      <c r="B66" s="66">
        <v>0.8</v>
      </c>
      <c r="C66" s="61">
        <f t="shared" si="2"/>
        <v>14.511537619199707</v>
      </c>
      <c r="D66" s="61">
        <f t="shared" si="5"/>
        <v>4.0309826719999187</v>
      </c>
      <c r="E66" s="61">
        <f t="shared" si="0"/>
        <v>3.2247861375999349</v>
      </c>
      <c r="F66" s="61">
        <f t="shared" si="4"/>
        <v>239.36035594400624</v>
      </c>
      <c r="G66" s="65">
        <v>1.1001100110011</v>
      </c>
      <c r="J66" s="109"/>
      <c r="K66" s="110"/>
      <c r="L66" s="111"/>
      <c r="M66" s="112"/>
      <c r="N66" s="111"/>
      <c r="O66" s="111"/>
      <c r="P66" s="113"/>
    </row>
    <row r="67" spans="1:16" x14ac:dyDescent="0.3">
      <c r="A67" s="64">
        <f t="shared" si="1"/>
        <v>79.896499999999989</v>
      </c>
      <c r="B67" s="66">
        <v>0.8</v>
      </c>
      <c r="C67" s="61">
        <f t="shared" si="2"/>
        <v>17.679854450882875</v>
      </c>
      <c r="D67" s="61">
        <f t="shared" si="5"/>
        <v>4.9110706808007984</v>
      </c>
      <c r="E67" s="61">
        <f t="shared" si="0"/>
        <v>3.9288565446406389</v>
      </c>
      <c r="F67" s="61">
        <f t="shared" si="4"/>
        <v>243.28921248864688</v>
      </c>
      <c r="G67" s="65">
        <v>1.1001100110011</v>
      </c>
      <c r="J67" s="109"/>
      <c r="K67" s="110"/>
      <c r="L67" s="111"/>
      <c r="M67" s="112"/>
      <c r="N67" s="111"/>
      <c r="O67" s="111"/>
      <c r="P67" s="113"/>
    </row>
    <row r="68" spans="1:16" x14ac:dyDescent="0.3">
      <c r="A68" s="64">
        <f t="shared" si="1"/>
        <v>80.696499999999986</v>
      </c>
      <c r="B68" s="66">
        <v>1</v>
      </c>
      <c r="C68" s="61">
        <f t="shared" si="2"/>
        <v>21.640250490486835</v>
      </c>
      <c r="D68" s="61">
        <f t="shared" si="5"/>
        <v>6.0111806918018988</v>
      </c>
      <c r="E68" s="61">
        <f t="shared" si="0"/>
        <v>6.0111806918018988</v>
      </c>
      <c r="F68" s="61">
        <f t="shared" si="4"/>
        <v>249.30039318044879</v>
      </c>
      <c r="G68" s="65">
        <v>1.1001100110011</v>
      </c>
      <c r="J68" s="109"/>
      <c r="K68" s="110"/>
      <c r="L68" s="111"/>
      <c r="M68" s="112"/>
      <c r="N68" s="111"/>
      <c r="O68" s="111"/>
      <c r="P68" s="113"/>
    </row>
    <row r="69" spans="1:16" ht="15" thickBot="1" x14ac:dyDescent="0.35">
      <c r="A69" s="67">
        <f t="shared" si="1"/>
        <v>81.696499999999986</v>
      </c>
      <c r="B69" s="66">
        <v>1</v>
      </c>
      <c r="C69" s="68">
        <f t="shared" si="2"/>
        <v>25.600646530090795</v>
      </c>
      <c r="D69" s="68">
        <f t="shared" si="5"/>
        <v>7.1112907028029984</v>
      </c>
      <c r="E69" s="68">
        <f t="shared" si="0"/>
        <v>7.1112907028029984</v>
      </c>
      <c r="F69" s="68">
        <f t="shared" si="4"/>
        <v>256.41168388325178</v>
      </c>
      <c r="G69" s="69">
        <v>1.1001100110011</v>
      </c>
      <c r="J69" s="109"/>
      <c r="K69" s="110"/>
      <c r="L69" s="111"/>
      <c r="M69" s="112"/>
      <c r="N69" s="111"/>
      <c r="O69" s="111"/>
      <c r="P69" s="113"/>
    </row>
    <row r="70" spans="1:16" x14ac:dyDescent="0.3">
      <c r="A70" s="70">
        <f t="shared" si="1"/>
        <v>82.696499999999986</v>
      </c>
      <c r="B70" s="38">
        <v>0.75</v>
      </c>
      <c r="C70" s="71">
        <f t="shared" si="2"/>
        <v>28.570943559793765</v>
      </c>
      <c r="D70" s="71">
        <f t="shared" si="5"/>
        <v>7.936373211053823</v>
      </c>
      <c r="E70" s="71">
        <f t="shared" si="0"/>
        <v>5.9522799082903672</v>
      </c>
      <c r="F70" s="71">
        <f t="shared" si="4"/>
        <v>262.36396379154218</v>
      </c>
      <c r="G70" s="72">
        <v>1.1001100110011</v>
      </c>
      <c r="J70" s="109"/>
      <c r="K70" s="110"/>
      <c r="L70" s="111"/>
      <c r="M70" s="112"/>
      <c r="N70" s="111"/>
      <c r="O70" s="111"/>
      <c r="P70" s="113"/>
    </row>
    <row r="71" spans="1:16" x14ac:dyDescent="0.3">
      <c r="A71" s="73">
        <f t="shared" ref="A71:A134" si="6">A70+B70</f>
        <v>83.446499999999986</v>
      </c>
      <c r="B71" s="42">
        <v>0.75</v>
      </c>
      <c r="C71" s="45">
        <f t="shared" ref="C71:C134" si="7">3.6*D71</f>
        <v>31.541240589496731</v>
      </c>
      <c r="D71" s="45">
        <f t="shared" si="5"/>
        <v>8.7614557193046476</v>
      </c>
      <c r="E71" s="45">
        <f t="shared" si="0"/>
        <v>6.5710917894784853</v>
      </c>
      <c r="F71" s="45">
        <f t="shared" ref="F71:F134" si="8">F70+E71</f>
        <v>268.93505558102066</v>
      </c>
      <c r="G71" s="46">
        <v>1.1001100110011</v>
      </c>
      <c r="J71" s="109"/>
      <c r="K71" s="110"/>
      <c r="L71" s="111"/>
      <c r="M71" s="112"/>
      <c r="N71" s="111"/>
      <c r="O71" s="111"/>
      <c r="P71" s="113"/>
    </row>
    <row r="72" spans="1:16" x14ac:dyDescent="0.3">
      <c r="A72" s="73">
        <f t="shared" si="6"/>
        <v>84.196499999999986</v>
      </c>
      <c r="B72" s="45">
        <f>IF(ABS(G72)=0,1,IF(1/ABS(G72)&lt;0.2,0.2,IF(1/ABS(G72)&gt;5,5,[1]vhc!$C$127/ABS(G72))))</f>
        <v>0.45449999999999963</v>
      </c>
      <c r="C72" s="45">
        <f t="shared" si="7"/>
        <v>33.341240589496735</v>
      </c>
      <c r="D72" s="45">
        <f t="shared" si="5"/>
        <v>9.2614557193046476</v>
      </c>
      <c r="E72" s="45">
        <f t="shared" si="0"/>
        <v>4.2093316244239585</v>
      </c>
      <c r="F72" s="45">
        <f t="shared" si="8"/>
        <v>273.14438720544462</v>
      </c>
      <c r="G72" s="46">
        <v>1.1001100110011011</v>
      </c>
      <c r="J72" s="109"/>
      <c r="K72" s="110"/>
      <c r="L72" s="111"/>
      <c r="M72" s="112"/>
      <c r="N72" s="111"/>
      <c r="O72" s="111"/>
      <c r="P72" s="113"/>
    </row>
    <row r="73" spans="1:16" x14ac:dyDescent="0.3">
      <c r="A73" s="73">
        <f t="shared" si="6"/>
        <v>84.650999999999982</v>
      </c>
      <c r="B73" s="45">
        <f>IF(ABS(G73)=0,1,IF(1/ABS(G73)&lt;0.2,0.2,IF(1/ABS(G73)&gt;5,5,[1]vhc!$C$127/ABS(G73))))</f>
        <v>0.45449999999999963</v>
      </c>
      <c r="C73" s="45">
        <f t="shared" si="7"/>
        <v>35.141240589496732</v>
      </c>
      <c r="D73" s="45">
        <f t="shared" si="5"/>
        <v>9.7614557193046476</v>
      </c>
      <c r="E73" s="45">
        <f t="shared" ref="E73:E139" si="9">D73*B73</f>
        <v>4.4365816244239591</v>
      </c>
      <c r="F73" s="45">
        <f t="shared" si="8"/>
        <v>277.5809688298686</v>
      </c>
      <c r="G73" s="46">
        <v>1.1001100110011011</v>
      </c>
      <c r="J73" s="109"/>
      <c r="K73" s="110"/>
      <c r="L73" s="111"/>
      <c r="M73" s="112"/>
      <c r="N73" s="111"/>
      <c r="O73" s="111"/>
      <c r="P73" s="113"/>
    </row>
    <row r="74" spans="1:16" x14ac:dyDescent="0.3">
      <c r="A74" s="73">
        <f t="shared" si="6"/>
        <v>85.105499999999978</v>
      </c>
      <c r="B74" s="42">
        <v>1.226</v>
      </c>
      <c r="C74" s="45">
        <f t="shared" si="7"/>
        <v>39.996686134051195</v>
      </c>
      <c r="D74" s="45">
        <f t="shared" si="5"/>
        <v>11.110190592791998</v>
      </c>
      <c r="E74" s="45">
        <f t="shared" si="9"/>
        <v>13.62109366676299</v>
      </c>
      <c r="F74" s="45">
        <f t="shared" si="8"/>
        <v>291.20206249663158</v>
      </c>
      <c r="G74" s="46">
        <v>1.1001100110011011</v>
      </c>
      <c r="J74" s="109"/>
      <c r="K74" s="110"/>
      <c r="L74" s="111"/>
      <c r="M74" s="112"/>
      <c r="N74" s="111"/>
      <c r="O74" s="111"/>
      <c r="P74" s="113"/>
    </row>
    <row r="75" spans="1:16" x14ac:dyDescent="0.3">
      <c r="A75" s="73">
        <f t="shared" si="6"/>
        <v>86.331499999999977</v>
      </c>
      <c r="B75" s="42">
        <v>3</v>
      </c>
      <c r="C75" s="45">
        <f t="shared" si="7"/>
        <v>39.996686134051195</v>
      </c>
      <c r="D75" s="45">
        <f t="shared" si="5"/>
        <v>11.110190592791998</v>
      </c>
      <c r="E75" s="45">
        <f t="shared" si="9"/>
        <v>33.330571778375997</v>
      </c>
      <c r="F75" s="45">
        <f t="shared" si="8"/>
        <v>324.53263427500758</v>
      </c>
      <c r="G75" s="46">
        <v>0</v>
      </c>
      <c r="J75" s="109"/>
      <c r="K75" s="110"/>
      <c r="L75" s="111"/>
      <c r="M75" s="112"/>
      <c r="N75" s="111"/>
      <c r="O75" s="111"/>
      <c r="P75" s="113"/>
    </row>
    <row r="76" spans="1:16" x14ac:dyDescent="0.3">
      <c r="A76" s="73">
        <f t="shared" si="6"/>
        <v>89.331499999999977</v>
      </c>
      <c r="B76" s="42">
        <v>4.3</v>
      </c>
      <c r="C76" s="45">
        <f t="shared" si="7"/>
        <v>39.996686134051195</v>
      </c>
      <c r="D76" s="45">
        <f t="shared" ref="D76:D139" si="10">D75+G76*B76</f>
        <v>11.110190592791998</v>
      </c>
      <c r="E76" s="45">
        <f t="shared" si="9"/>
        <v>47.773819549005587</v>
      </c>
      <c r="F76" s="45">
        <f t="shared" si="8"/>
        <v>372.30645382401315</v>
      </c>
      <c r="G76" s="46">
        <v>0</v>
      </c>
      <c r="J76" s="109"/>
      <c r="K76" s="110"/>
      <c r="L76" s="111"/>
      <c r="M76" s="112"/>
      <c r="N76" s="111"/>
      <c r="O76" s="111"/>
      <c r="P76" s="113"/>
    </row>
    <row r="77" spans="1:16" ht="15" thickBot="1" x14ac:dyDescent="0.35">
      <c r="A77" s="74">
        <f t="shared" si="6"/>
        <v>93.631499999999974</v>
      </c>
      <c r="B77" s="75">
        <v>4.5</v>
      </c>
      <c r="C77" s="48">
        <f t="shared" si="7"/>
        <v>39.996686134051195</v>
      </c>
      <c r="D77" s="48">
        <f t="shared" si="10"/>
        <v>11.110190592791998</v>
      </c>
      <c r="E77" s="48">
        <f t="shared" si="9"/>
        <v>49.995857667563989</v>
      </c>
      <c r="F77" s="48">
        <f t="shared" si="8"/>
        <v>422.30231149157714</v>
      </c>
      <c r="G77" s="49">
        <v>0</v>
      </c>
      <c r="J77" s="109"/>
      <c r="K77" s="110"/>
      <c r="L77" s="111"/>
      <c r="M77" s="112"/>
      <c r="N77" s="111"/>
      <c r="O77" s="111"/>
      <c r="P77" s="113"/>
    </row>
    <row r="78" spans="1:16" x14ac:dyDescent="0.3">
      <c r="A78" s="50">
        <f t="shared" si="6"/>
        <v>98.131499999999974</v>
      </c>
      <c r="B78" s="29">
        <v>1</v>
      </c>
      <c r="C78" s="52">
        <f t="shared" si="7"/>
        <v>36.393082530447586</v>
      </c>
      <c r="D78" s="52">
        <f t="shared" si="10"/>
        <v>10.109189591790996</v>
      </c>
      <c r="E78" s="52">
        <f t="shared" si="9"/>
        <v>10.109189591790996</v>
      </c>
      <c r="F78" s="52">
        <f t="shared" si="8"/>
        <v>432.41150108336814</v>
      </c>
      <c r="G78" s="53">
        <v>-1.001001001001002</v>
      </c>
      <c r="J78" s="109"/>
      <c r="K78" s="110"/>
      <c r="L78" s="111"/>
      <c r="M78" s="112"/>
      <c r="N78" s="111"/>
      <c r="O78" s="111"/>
      <c r="P78" s="113"/>
    </row>
    <row r="79" spans="1:16" x14ac:dyDescent="0.3">
      <c r="A79" s="54">
        <f t="shared" si="6"/>
        <v>99.131499999999974</v>
      </c>
      <c r="B79" s="29">
        <v>1</v>
      </c>
      <c r="C79" s="55">
        <f t="shared" si="7"/>
        <v>32.789478926843977</v>
      </c>
      <c r="D79" s="55">
        <f t="shared" si="10"/>
        <v>9.1081885907899931</v>
      </c>
      <c r="E79" s="55">
        <f t="shared" si="9"/>
        <v>9.1081885907899931</v>
      </c>
      <c r="F79" s="55">
        <f t="shared" si="8"/>
        <v>441.51968967415814</v>
      </c>
      <c r="G79" s="56">
        <v>-1.001001001001002</v>
      </c>
      <c r="J79" s="109"/>
      <c r="K79" s="110"/>
      <c r="L79" s="111"/>
      <c r="M79" s="112"/>
      <c r="N79" s="111"/>
      <c r="O79" s="111"/>
      <c r="P79" s="113"/>
    </row>
    <row r="80" spans="1:16" x14ac:dyDescent="0.3">
      <c r="A80" s="54">
        <f t="shared" si="6"/>
        <v>100.13149999999997</v>
      </c>
      <c r="B80" s="29">
        <v>1</v>
      </c>
      <c r="C80" s="55">
        <f t="shared" si="7"/>
        <v>29.185875323240367</v>
      </c>
      <c r="D80" s="55">
        <f t="shared" si="10"/>
        <v>8.1071875897889907</v>
      </c>
      <c r="E80" s="55">
        <f t="shared" si="9"/>
        <v>8.1071875897889907</v>
      </c>
      <c r="F80" s="55">
        <f t="shared" si="8"/>
        <v>449.62687726394711</v>
      </c>
      <c r="G80" s="56">
        <v>-1.001001001001002</v>
      </c>
      <c r="J80" s="109"/>
      <c r="K80" s="110"/>
      <c r="L80" s="111"/>
      <c r="M80" s="112"/>
      <c r="N80" s="111"/>
      <c r="O80" s="111"/>
      <c r="P80" s="113"/>
    </row>
    <row r="81" spans="1:16" x14ac:dyDescent="0.3">
      <c r="A81" s="54">
        <f t="shared" si="6"/>
        <v>101.13149999999997</v>
      </c>
      <c r="B81" s="29">
        <v>1</v>
      </c>
      <c r="C81" s="55">
        <f t="shared" si="7"/>
        <v>25.582271719636765</v>
      </c>
      <c r="D81" s="55">
        <f t="shared" si="10"/>
        <v>7.10618658878799</v>
      </c>
      <c r="E81" s="55">
        <f t="shared" si="9"/>
        <v>7.10618658878799</v>
      </c>
      <c r="F81" s="55">
        <f t="shared" si="8"/>
        <v>456.73306385273509</v>
      </c>
      <c r="G81" s="56">
        <v>-1.0010010010010009</v>
      </c>
      <c r="J81" s="109"/>
      <c r="K81" s="110"/>
      <c r="L81" s="111"/>
      <c r="M81" s="112"/>
      <c r="N81" s="111"/>
      <c r="O81" s="111"/>
      <c r="P81" s="113"/>
    </row>
    <row r="82" spans="1:16" x14ac:dyDescent="0.3">
      <c r="A82" s="54">
        <f t="shared" si="6"/>
        <v>102.13149999999997</v>
      </c>
      <c r="B82" s="29">
        <v>1</v>
      </c>
      <c r="C82" s="55">
        <f t="shared" si="7"/>
        <v>21.978668116033163</v>
      </c>
      <c r="D82" s="55">
        <f t="shared" si="10"/>
        <v>6.1051855877869894</v>
      </c>
      <c r="E82" s="55">
        <f t="shared" si="9"/>
        <v>6.1051855877869894</v>
      </c>
      <c r="F82" s="55">
        <f t="shared" si="8"/>
        <v>462.83824944052208</v>
      </c>
      <c r="G82" s="56">
        <v>-1.0010010010010009</v>
      </c>
      <c r="J82" s="109"/>
      <c r="K82" s="110"/>
      <c r="L82" s="111"/>
      <c r="M82" s="112"/>
      <c r="N82" s="111"/>
      <c r="O82" s="111"/>
      <c r="P82" s="113"/>
    </row>
    <row r="83" spans="1:16" x14ac:dyDescent="0.3">
      <c r="A83" s="54">
        <f t="shared" si="6"/>
        <v>103.13149999999997</v>
      </c>
      <c r="B83" s="29">
        <v>1</v>
      </c>
      <c r="C83" s="55">
        <f t="shared" si="7"/>
        <v>18.37506451242956</v>
      </c>
      <c r="D83" s="55">
        <f t="shared" si="10"/>
        <v>5.1041845867859887</v>
      </c>
      <c r="E83" s="55">
        <f t="shared" si="9"/>
        <v>5.1041845867859887</v>
      </c>
      <c r="F83" s="55">
        <f t="shared" si="8"/>
        <v>467.94243402730808</v>
      </c>
      <c r="G83" s="56">
        <v>-1.0010010010010009</v>
      </c>
      <c r="J83" s="109"/>
      <c r="K83" s="110"/>
      <c r="L83" s="111"/>
      <c r="M83" s="112"/>
      <c r="N83" s="111"/>
      <c r="O83" s="111"/>
      <c r="P83" s="113"/>
    </row>
    <row r="84" spans="1:16" x14ac:dyDescent="0.3">
      <c r="A84" s="54">
        <f t="shared" si="6"/>
        <v>104.13149999999997</v>
      </c>
      <c r="B84" s="29">
        <v>0.6</v>
      </c>
      <c r="C84" s="55">
        <f t="shared" si="7"/>
        <v>16.212902350267399</v>
      </c>
      <c r="D84" s="55">
        <f t="shared" si="10"/>
        <v>4.5035839861853884</v>
      </c>
      <c r="E84" s="55">
        <f t="shared" si="9"/>
        <v>2.7021503917112328</v>
      </c>
      <c r="F84" s="55">
        <f t="shared" si="8"/>
        <v>470.64458441901934</v>
      </c>
      <c r="G84" s="56">
        <v>-1.0010010010010009</v>
      </c>
      <c r="J84" s="109"/>
      <c r="K84" s="110"/>
      <c r="L84" s="111"/>
      <c r="M84" s="112"/>
      <c r="N84" s="111"/>
      <c r="O84" s="111"/>
      <c r="P84" s="113"/>
    </row>
    <row r="85" spans="1:16" x14ac:dyDescent="0.3">
      <c r="A85" s="54">
        <f t="shared" si="6"/>
        <v>104.73149999999997</v>
      </c>
      <c r="B85" s="55">
        <f>IF(ABS(G85)=0,1,IF(1/ABS(G85)&lt;0.2,0.2,IF(1/ABS(G85)&gt;5,5,[1]vhc!$C$127/ABS(G85))))</f>
        <v>0.49950000000000006</v>
      </c>
      <c r="C85" s="55">
        <f t="shared" si="7"/>
        <v>14.412902350267398</v>
      </c>
      <c r="D85" s="55">
        <f t="shared" si="10"/>
        <v>4.0035839861853884</v>
      </c>
      <c r="E85" s="55">
        <f t="shared" si="9"/>
        <v>1.9997902010996016</v>
      </c>
      <c r="F85" s="55">
        <f t="shared" si="8"/>
        <v>472.64437462011892</v>
      </c>
      <c r="G85" s="56">
        <v>-1.0010010010010009</v>
      </c>
      <c r="J85" s="109"/>
      <c r="K85" s="110"/>
      <c r="L85" s="111"/>
      <c r="M85" s="112"/>
      <c r="N85" s="111"/>
      <c r="O85" s="111"/>
      <c r="P85" s="113"/>
    </row>
    <row r="86" spans="1:16" x14ac:dyDescent="0.3">
      <c r="A86" s="54">
        <f t="shared" si="6"/>
        <v>105.23099999999997</v>
      </c>
      <c r="B86" s="55">
        <f>IF(ABS(G86)=0,1,IF(1/ABS(G86)&lt;0.2,0.2,IF(1/ABS(G86)&gt;5,5,[1]vhc!$C$127/ABS(G86))))</f>
        <v>0.49950000000000006</v>
      </c>
      <c r="C86" s="55">
        <f t="shared" si="7"/>
        <v>12.612902350267399</v>
      </c>
      <c r="D86" s="55">
        <f t="shared" si="10"/>
        <v>3.5035839861853884</v>
      </c>
      <c r="E86" s="55">
        <f t="shared" si="9"/>
        <v>1.7500402010996017</v>
      </c>
      <c r="F86" s="55">
        <f t="shared" si="8"/>
        <v>474.3944148212185</v>
      </c>
      <c r="G86" s="56">
        <v>-1.0010010010010009</v>
      </c>
      <c r="J86" s="109"/>
      <c r="K86" s="110"/>
      <c r="L86" s="111"/>
      <c r="M86" s="112"/>
      <c r="N86" s="111"/>
      <c r="O86" s="111"/>
      <c r="P86" s="113"/>
    </row>
    <row r="87" spans="1:16" x14ac:dyDescent="0.3">
      <c r="A87" s="54">
        <f t="shared" si="6"/>
        <v>105.73049999999996</v>
      </c>
      <c r="B87" s="55">
        <f>IF(ABS(G87)=0,1,IF(1/ABS(G87)&lt;0.2,0.2,IF(1/ABS(G87)&gt;5,5,[1]vhc!$C$127/ABS(G87))))</f>
        <v>0.49950000000000006</v>
      </c>
      <c r="C87" s="55">
        <f t="shared" si="7"/>
        <v>10.812902350267398</v>
      </c>
      <c r="D87" s="55">
        <f t="shared" si="10"/>
        <v>3.0035839861853884</v>
      </c>
      <c r="E87" s="55">
        <f t="shared" si="9"/>
        <v>1.5002902010996015</v>
      </c>
      <c r="F87" s="55">
        <f t="shared" si="8"/>
        <v>475.89470502231808</v>
      </c>
      <c r="G87" s="56">
        <v>-1.0010010010010009</v>
      </c>
      <c r="J87" s="109"/>
      <c r="K87" s="110"/>
      <c r="L87" s="111"/>
      <c r="M87" s="112"/>
      <c r="N87" s="111"/>
      <c r="O87" s="111"/>
      <c r="P87" s="113"/>
    </row>
    <row r="88" spans="1:16" x14ac:dyDescent="0.3">
      <c r="A88" s="54">
        <f t="shared" si="6"/>
        <v>106.22999999999996</v>
      </c>
      <c r="B88" s="55">
        <f>IF(ABS(G88)=0,1,IF(1/ABS(G88)&lt;0.2,0.2,IF(1/ABS(G88)&gt;5,5,[1]vhc!$C$127/ABS(G88))))</f>
        <v>0.49950000000000006</v>
      </c>
      <c r="C88" s="55">
        <f t="shared" si="7"/>
        <v>9.0129023502673977</v>
      </c>
      <c r="D88" s="55">
        <f t="shared" si="10"/>
        <v>2.5035839861853884</v>
      </c>
      <c r="E88" s="55">
        <f t="shared" si="9"/>
        <v>1.2505402010996016</v>
      </c>
      <c r="F88" s="55">
        <f t="shared" si="8"/>
        <v>477.1452452234177</v>
      </c>
      <c r="G88" s="56">
        <v>-1.0010010010010009</v>
      </c>
      <c r="J88" s="109"/>
      <c r="K88" s="110"/>
      <c r="L88" s="111"/>
      <c r="M88" s="112"/>
      <c r="N88" s="111"/>
      <c r="O88" s="111"/>
      <c r="P88" s="113"/>
    </row>
    <row r="89" spans="1:16" x14ac:dyDescent="0.3">
      <c r="A89" s="54">
        <f t="shared" si="6"/>
        <v>106.72949999999996</v>
      </c>
      <c r="B89" s="55">
        <f>IF(ABS(G89)=0,1,IF(1/ABS(G89)&lt;0.2,0.2,IF(1/ABS(G89)&gt;5,5,[1]vhc!$C$127/ABS(G89))))</f>
        <v>0.49950000000000006</v>
      </c>
      <c r="C89" s="55">
        <f t="shared" si="7"/>
        <v>7.2129023502673979</v>
      </c>
      <c r="D89" s="55">
        <f t="shared" si="10"/>
        <v>2.0035839861853884</v>
      </c>
      <c r="E89" s="55">
        <f t="shared" si="9"/>
        <v>1.0007902010996015</v>
      </c>
      <c r="F89" s="55">
        <f t="shared" si="8"/>
        <v>478.14603542451732</v>
      </c>
      <c r="G89" s="56">
        <v>-1.0010010010010009</v>
      </c>
      <c r="J89" s="109"/>
      <c r="K89" s="110"/>
      <c r="L89" s="111"/>
      <c r="M89" s="112"/>
      <c r="N89" s="111"/>
      <c r="O89" s="111"/>
      <c r="P89" s="113"/>
    </row>
    <row r="90" spans="1:16" x14ac:dyDescent="0.3">
      <c r="A90" s="54">
        <f t="shared" si="6"/>
        <v>107.22899999999996</v>
      </c>
      <c r="B90" s="55">
        <f>IF(ABS(G90)=0,1,IF(1/ABS(G90)&lt;0.2,0.2,IF(1/ABS(G90)&gt;5,5,[1]vhc!$C$127/ABS(G90))))</f>
        <v>0.49950000000000006</v>
      </c>
      <c r="C90" s="55">
        <f t="shared" si="7"/>
        <v>5.4129023502673981</v>
      </c>
      <c r="D90" s="55">
        <f t="shared" si="10"/>
        <v>1.5035839861853884</v>
      </c>
      <c r="E90" s="55">
        <f t="shared" si="9"/>
        <v>0.75104020109960157</v>
      </c>
      <c r="F90" s="55">
        <f t="shared" si="8"/>
        <v>478.89707562561694</v>
      </c>
      <c r="G90" s="56">
        <v>-1.0010010010010009</v>
      </c>
      <c r="J90" s="109"/>
      <c r="K90" s="110"/>
      <c r="L90" s="111"/>
      <c r="M90" s="112"/>
      <c r="N90" s="111"/>
      <c r="O90" s="111"/>
      <c r="P90" s="113"/>
    </row>
    <row r="91" spans="1:16" x14ac:dyDescent="0.3">
      <c r="A91" s="54">
        <f>A90+B90</f>
        <v>107.72849999999995</v>
      </c>
      <c r="B91" s="55">
        <f>IF(ABS(G91)=0,1,IF(1/ABS(G91)&lt;0.2,0.2,IF(1/ABS(G91)&gt;5,5,[1]vhc!$C$127/ABS(G91))))</f>
        <v>0.49950000000000006</v>
      </c>
      <c r="C91" s="55">
        <f t="shared" si="7"/>
        <v>3.6129023502673983</v>
      </c>
      <c r="D91" s="55">
        <f>D90+G91*B91</f>
        <v>1.0035839861853884</v>
      </c>
      <c r="E91" s="55">
        <f t="shared" si="9"/>
        <v>0.50129020109960154</v>
      </c>
      <c r="F91" s="55">
        <f>F90+E91</f>
        <v>479.39836582671654</v>
      </c>
      <c r="G91" s="56">
        <v>-1.0010010010010009</v>
      </c>
      <c r="J91" s="109"/>
      <c r="K91" s="110"/>
      <c r="L91" s="111"/>
      <c r="M91" s="112"/>
      <c r="N91" s="111"/>
      <c r="O91" s="111"/>
      <c r="P91" s="113"/>
    </row>
    <row r="92" spans="1:16" x14ac:dyDescent="0.3">
      <c r="A92" s="54">
        <f t="shared" si="6"/>
        <v>108.22799999999995</v>
      </c>
      <c r="B92" s="55">
        <f>IF(ABS(G92)=0,1,IF(1/ABS(G92)&lt;0.2,0.2,IF(1/ABS(G92)&gt;5,5,[1]vhc!$C$127/ABS(G92))))</f>
        <v>0.49950000000000006</v>
      </c>
      <c r="C92" s="55">
        <f t="shared" si="7"/>
        <v>1.8129023502673982</v>
      </c>
      <c r="D92" s="55">
        <f t="shared" si="10"/>
        <v>0.50358398618538835</v>
      </c>
      <c r="E92" s="55">
        <f t="shared" si="9"/>
        <v>0.25154020109960151</v>
      </c>
      <c r="F92" s="55">
        <f t="shared" si="8"/>
        <v>479.64990602781614</v>
      </c>
      <c r="G92" s="56">
        <v>-1.0010010010010009</v>
      </c>
      <c r="J92" s="109"/>
      <c r="K92" s="110"/>
      <c r="L92" s="111"/>
      <c r="M92" s="112"/>
      <c r="N92" s="111"/>
      <c r="O92" s="111"/>
      <c r="P92" s="113"/>
    </row>
    <row r="93" spans="1:16" ht="15" thickBot="1" x14ac:dyDescent="0.35">
      <c r="A93" s="54">
        <f t="shared" si="6"/>
        <v>108.72749999999995</v>
      </c>
      <c r="B93" s="76">
        <f>IF(ABS(G93)=0,1,IF(1/ABS(G93)&lt;0.2,0.2,IF(1/ABS(G93)&gt;5,5,[1]vhc!$C$127/ABS(G93))))</f>
        <v>0.49950000000000006</v>
      </c>
      <c r="C93" s="55">
        <f t="shared" si="7"/>
        <v>1.2902350267398078E-2</v>
      </c>
      <c r="D93" s="55">
        <f t="shared" si="10"/>
        <v>3.5839861853883548E-3</v>
      </c>
      <c r="E93" s="55">
        <f t="shared" si="9"/>
        <v>1.7902010996014835E-3</v>
      </c>
      <c r="F93" s="55">
        <f t="shared" si="8"/>
        <v>479.65169622891574</v>
      </c>
      <c r="G93" s="56">
        <v>-1.0010010010010009</v>
      </c>
      <c r="J93" s="109"/>
      <c r="K93" s="110"/>
      <c r="L93" s="111"/>
      <c r="M93" s="112"/>
      <c r="N93" s="111"/>
      <c r="O93" s="111"/>
      <c r="P93" s="113"/>
    </row>
    <row r="94" spans="1:16" x14ac:dyDescent="0.3">
      <c r="A94" s="77">
        <f t="shared" si="6"/>
        <v>109.22699999999995</v>
      </c>
      <c r="B94" s="78">
        <f>IF(ABS(G94)=0,1,IF(1/ABS(G94)&lt;0.2,0.2,IF(1/ABS(G94)&gt;5,5,[1]vhc!$C$127/ABS(G94))))</f>
        <v>0.55800000000000005</v>
      </c>
      <c r="C94" s="78">
        <f t="shared" si="7"/>
        <v>1.8129023502673982</v>
      </c>
      <c r="D94" s="78">
        <f t="shared" si="10"/>
        <v>0.50358398618538835</v>
      </c>
      <c r="E94" s="78">
        <f t="shared" si="9"/>
        <v>0.28099986429144674</v>
      </c>
      <c r="F94" s="78">
        <f t="shared" si="8"/>
        <v>479.9326960932072</v>
      </c>
      <c r="G94" s="79">
        <v>0.8960573476702508</v>
      </c>
      <c r="J94" s="109"/>
      <c r="K94" s="110"/>
      <c r="L94" s="111"/>
      <c r="M94" s="112"/>
      <c r="N94" s="111"/>
      <c r="O94" s="111"/>
      <c r="P94" s="113"/>
    </row>
    <row r="95" spans="1:16" x14ac:dyDescent="0.3">
      <c r="A95" s="80">
        <f t="shared" si="6"/>
        <v>109.78499999999995</v>
      </c>
      <c r="B95" s="81">
        <f>IF(ABS(G95)=0,1,IF(1/ABS(G95)&lt;0.2,0.2,IF(1/ABS(G95)&gt;5,5,[1]vhc!$C$127/ABS(G95))))</f>
        <v>0.55800000000000005</v>
      </c>
      <c r="C95" s="81">
        <f t="shared" si="7"/>
        <v>3.6129023502673983</v>
      </c>
      <c r="D95" s="81">
        <f t="shared" si="10"/>
        <v>1.0035839861853884</v>
      </c>
      <c r="E95" s="81">
        <f t="shared" si="9"/>
        <v>0.55999986429144677</v>
      </c>
      <c r="F95" s="81">
        <f t="shared" si="8"/>
        <v>480.49269595749865</v>
      </c>
      <c r="G95" s="82">
        <v>0.8960573476702508</v>
      </c>
      <c r="J95" s="109"/>
      <c r="K95" s="110"/>
      <c r="L95" s="111"/>
      <c r="M95" s="112"/>
      <c r="N95" s="111"/>
      <c r="O95" s="111"/>
      <c r="P95" s="113"/>
    </row>
    <row r="96" spans="1:16" x14ac:dyDescent="0.3">
      <c r="A96" s="80">
        <f>A95+B95</f>
        <v>110.34299999999996</v>
      </c>
      <c r="B96" s="81">
        <f>IF(ABS(G96)=0,1,IF(1/ABS(G96)&lt;0.2,0.2,IF(1/ABS(G96)&gt;5,5,[1]vhc!$C$127/ABS(G96))))</f>
        <v>0.55800000000000016</v>
      </c>
      <c r="C96" s="81">
        <f t="shared" si="7"/>
        <v>5.4129023502673981</v>
      </c>
      <c r="D96" s="81">
        <f t="shared" si="10"/>
        <v>1.5035839861853884</v>
      </c>
      <c r="E96" s="81">
        <f t="shared" si="9"/>
        <v>0.83899986429144691</v>
      </c>
      <c r="F96" s="81">
        <f t="shared" si="8"/>
        <v>481.33169582179011</v>
      </c>
      <c r="G96" s="82">
        <v>0.89605734767025058</v>
      </c>
      <c r="J96" s="109"/>
      <c r="K96" s="110"/>
      <c r="L96" s="111"/>
      <c r="M96" s="112"/>
      <c r="N96" s="111"/>
      <c r="O96" s="111"/>
      <c r="P96" s="113"/>
    </row>
    <row r="97" spans="1:16" x14ac:dyDescent="0.3">
      <c r="A97" s="80">
        <f t="shared" ref="A97:A100" si="11">A96+B96</f>
        <v>110.90099999999997</v>
      </c>
      <c r="B97" s="81">
        <f>IF(ABS(G97)=0,1,IF(1/ABS(G97)&lt;0.2,0.2,IF(1/ABS(G97)&gt;5,5,[1]vhc!$C$127/ABS(G97))))</f>
        <v>0.55800000000000016</v>
      </c>
      <c r="C97" s="81">
        <f t="shared" si="7"/>
        <v>7.2129023502673979</v>
      </c>
      <c r="D97" s="81">
        <f t="shared" si="10"/>
        <v>2.0035839861853884</v>
      </c>
      <c r="E97" s="81">
        <f t="shared" si="9"/>
        <v>1.117999864291447</v>
      </c>
      <c r="F97" s="81">
        <f t="shared" si="8"/>
        <v>482.44969568608155</v>
      </c>
      <c r="G97" s="82">
        <v>0.89605734767025058</v>
      </c>
      <c r="J97" s="109"/>
      <c r="K97" s="110"/>
      <c r="L97" s="111"/>
      <c r="M97" s="112"/>
      <c r="N97" s="111"/>
      <c r="O97" s="111"/>
      <c r="P97" s="113"/>
    </row>
    <row r="98" spans="1:16" x14ac:dyDescent="0.3">
      <c r="A98" s="80">
        <f t="shared" si="11"/>
        <v>111.45899999999997</v>
      </c>
      <c r="B98" s="81">
        <f>IF(ABS(G98)=0,1,IF(1/ABS(G98)&lt;0.2,0.2,IF(1/ABS(G98)&gt;5,5,[1]vhc!$C$127/ABS(G98))))</f>
        <v>0.55800000000000016</v>
      </c>
      <c r="C98" s="81">
        <f t="shared" si="7"/>
        <v>9.0129023502673977</v>
      </c>
      <c r="D98" s="81">
        <f t="shared" si="10"/>
        <v>2.5035839861853884</v>
      </c>
      <c r="E98" s="81">
        <f t="shared" si="9"/>
        <v>1.3969998642914472</v>
      </c>
      <c r="F98" s="81">
        <f t="shared" si="8"/>
        <v>483.846695550373</v>
      </c>
      <c r="G98" s="82">
        <v>0.89605734767025058</v>
      </c>
      <c r="J98" s="109"/>
      <c r="K98" s="110"/>
      <c r="L98" s="111"/>
      <c r="M98" s="112"/>
      <c r="N98" s="111"/>
      <c r="O98" s="111"/>
      <c r="P98" s="113"/>
    </row>
    <row r="99" spans="1:16" x14ac:dyDescent="0.3">
      <c r="A99" s="80">
        <f t="shared" si="11"/>
        <v>112.01699999999998</v>
      </c>
      <c r="B99" s="81">
        <f>IF(ABS(G99)=0,1,IF(1/ABS(G99)&lt;0.2,0.2,IF(1/ABS(G99)&gt;5,5,[1]vhc!$C$127/ABS(G99))))</f>
        <v>0.55800000000000016</v>
      </c>
      <c r="C99" s="81">
        <f t="shared" si="7"/>
        <v>10.812902350267398</v>
      </c>
      <c r="D99" s="81">
        <f t="shared" si="10"/>
        <v>3.0035839861853884</v>
      </c>
      <c r="E99" s="81">
        <f t="shared" si="9"/>
        <v>1.6759998642914471</v>
      </c>
      <c r="F99" s="81">
        <f t="shared" si="8"/>
        <v>485.52269541466444</v>
      </c>
      <c r="G99" s="82">
        <v>0.89605734767025058</v>
      </c>
      <c r="J99" s="109"/>
      <c r="K99" s="110"/>
      <c r="L99" s="111"/>
      <c r="M99" s="112"/>
      <c r="N99" s="111"/>
      <c r="O99" s="111"/>
      <c r="P99" s="113"/>
    </row>
    <row r="100" spans="1:16" x14ac:dyDescent="0.3">
      <c r="A100" s="80">
        <f t="shared" si="11"/>
        <v>112.57499999999999</v>
      </c>
      <c r="B100" s="17">
        <v>1.7330000000000001</v>
      </c>
      <c r="C100" s="81">
        <f t="shared" si="7"/>
        <v>16.403224930912558</v>
      </c>
      <c r="D100" s="81">
        <f t="shared" si="10"/>
        <v>4.5564513696979327</v>
      </c>
      <c r="E100" s="81">
        <f t="shared" si="9"/>
        <v>7.896330223686518</v>
      </c>
      <c r="F100" s="81">
        <f t="shared" si="8"/>
        <v>493.41902563835094</v>
      </c>
      <c r="G100" s="82">
        <v>0.89605734767025058</v>
      </c>
      <c r="J100" s="109"/>
      <c r="K100" s="110"/>
      <c r="L100" s="111"/>
      <c r="M100" s="112"/>
      <c r="N100" s="111"/>
      <c r="O100" s="111"/>
      <c r="P100" s="113"/>
    </row>
    <row r="101" spans="1:16" x14ac:dyDescent="0.3">
      <c r="A101" s="80">
        <f t="shared" si="6"/>
        <v>114.30799999999999</v>
      </c>
      <c r="B101" s="81">
        <f>IF(ABS(G101)=0,1,IF(1/ABS(G101)&lt;0.2,0.2,IF(1/ABS(G101)&gt;5,5,[1]vhc!$C$127/ABS(G101))))</f>
        <v>0.55800000000000016</v>
      </c>
      <c r="C101" s="81">
        <f t="shared" si="7"/>
        <v>18.203224930912558</v>
      </c>
      <c r="D101" s="81">
        <f t="shared" si="10"/>
        <v>5.0564513696979327</v>
      </c>
      <c r="E101" s="81">
        <f t="shared" si="9"/>
        <v>2.8214998642914475</v>
      </c>
      <c r="F101" s="81">
        <f t="shared" si="8"/>
        <v>496.24052550264241</v>
      </c>
      <c r="G101" s="82">
        <v>0.89605734767025058</v>
      </c>
      <c r="J101" s="109"/>
      <c r="K101" s="110"/>
      <c r="L101" s="111"/>
      <c r="M101" s="112"/>
      <c r="N101" s="111"/>
      <c r="O101" s="111"/>
      <c r="P101" s="113"/>
    </row>
    <row r="102" spans="1:16" x14ac:dyDescent="0.3">
      <c r="A102" s="80">
        <f t="shared" si="6"/>
        <v>114.866</v>
      </c>
      <c r="B102" s="81">
        <f>IF(ABS(G102)=0,1,IF(1/ABS(G102)&lt;0.2,0.2,IF(1/ABS(G102)&gt;5,5,[1]vhc!$C$127/ABS(G102))))</f>
        <v>0.55800000000000016</v>
      </c>
      <c r="C102" s="81">
        <f t="shared" si="7"/>
        <v>20.003224930912559</v>
      </c>
      <c r="D102" s="81">
        <f t="shared" si="10"/>
        <v>5.5564513696979327</v>
      </c>
      <c r="E102" s="81">
        <f t="shared" si="9"/>
        <v>3.1004998642914474</v>
      </c>
      <c r="F102" s="81">
        <f t="shared" si="8"/>
        <v>499.34102536693388</v>
      </c>
      <c r="G102" s="82">
        <v>0.89605734767025058</v>
      </c>
      <c r="J102" s="109"/>
      <c r="K102" s="110"/>
      <c r="L102" s="111"/>
      <c r="M102" s="112"/>
      <c r="N102" s="111"/>
      <c r="O102" s="111"/>
      <c r="P102" s="113"/>
    </row>
    <row r="103" spans="1:16" x14ac:dyDescent="0.3">
      <c r="A103" s="80">
        <f t="shared" si="6"/>
        <v>115.42400000000001</v>
      </c>
      <c r="B103" s="17">
        <v>2.8</v>
      </c>
      <c r="C103" s="81">
        <f t="shared" si="7"/>
        <v>20.003224930912559</v>
      </c>
      <c r="D103" s="81">
        <f t="shared" si="10"/>
        <v>5.5564513696979327</v>
      </c>
      <c r="E103" s="81">
        <f t="shared" si="9"/>
        <v>15.558063835154211</v>
      </c>
      <c r="F103" s="81">
        <f t="shared" si="8"/>
        <v>514.89908920208813</v>
      </c>
      <c r="G103" s="82">
        <v>0</v>
      </c>
      <c r="J103" s="109"/>
      <c r="K103" s="110"/>
      <c r="L103" s="111"/>
      <c r="M103" s="112"/>
      <c r="N103" s="111"/>
      <c r="O103" s="111"/>
      <c r="P103" s="113"/>
    </row>
    <row r="104" spans="1:16" x14ac:dyDescent="0.3">
      <c r="A104" s="80">
        <f t="shared" si="6"/>
        <v>118.224</v>
      </c>
      <c r="B104" s="17">
        <v>3.75</v>
      </c>
      <c r="C104" s="81">
        <f t="shared" si="7"/>
        <v>20.003224930912559</v>
      </c>
      <c r="D104" s="81">
        <f t="shared" si="10"/>
        <v>5.5564513696979327</v>
      </c>
      <c r="E104" s="81">
        <f t="shared" si="9"/>
        <v>20.836692636367246</v>
      </c>
      <c r="F104" s="81">
        <f t="shared" si="8"/>
        <v>535.73578183845541</v>
      </c>
      <c r="G104" s="82">
        <v>0</v>
      </c>
      <c r="J104" s="109"/>
      <c r="K104" s="110"/>
      <c r="L104" s="111"/>
      <c r="M104" s="112"/>
      <c r="N104" s="111"/>
      <c r="O104" s="111"/>
      <c r="P104" s="113"/>
    </row>
    <row r="105" spans="1:16" ht="15" thickBot="1" x14ac:dyDescent="0.35">
      <c r="A105" s="83">
        <f t="shared" si="6"/>
        <v>121.974</v>
      </c>
      <c r="B105" s="17">
        <v>3.75</v>
      </c>
      <c r="C105" s="84">
        <f t="shared" si="7"/>
        <v>20.003224930912559</v>
      </c>
      <c r="D105" s="84">
        <f t="shared" si="10"/>
        <v>5.5564513696979327</v>
      </c>
      <c r="E105" s="84">
        <f t="shared" si="9"/>
        <v>20.836692636367246</v>
      </c>
      <c r="F105" s="84">
        <f t="shared" si="8"/>
        <v>556.57247447482268</v>
      </c>
      <c r="G105" s="85">
        <v>0</v>
      </c>
      <c r="J105" s="109"/>
      <c r="K105" s="110"/>
      <c r="L105" s="111"/>
      <c r="M105" s="112"/>
      <c r="N105" s="111"/>
      <c r="O105" s="111"/>
      <c r="P105" s="113"/>
    </row>
    <row r="106" spans="1:16" x14ac:dyDescent="0.3">
      <c r="A106" s="50">
        <f t="shared" si="6"/>
        <v>125.724</v>
      </c>
      <c r="B106" s="52">
        <f>IF(ABS(G106)=0,1,IF(1/ABS(G106)&lt;0.2,0.2,IF(1/ABS(G106)&gt;5,5,[1]vhc!$C$127/ABS(G106))))</f>
        <v>0.50399999999999978</v>
      </c>
      <c r="C106" s="52">
        <f t="shared" si="7"/>
        <v>18.203224930912558</v>
      </c>
      <c r="D106" s="52">
        <f t="shared" si="10"/>
        <v>5.0564513696979327</v>
      </c>
      <c r="E106" s="52">
        <f t="shared" si="9"/>
        <v>2.5484514903277571</v>
      </c>
      <c r="F106" s="52">
        <f t="shared" si="8"/>
        <v>559.12092596515049</v>
      </c>
      <c r="G106" s="53">
        <v>-0.99206349206349242</v>
      </c>
      <c r="J106" s="109"/>
      <c r="K106" s="110"/>
      <c r="L106" s="111"/>
      <c r="M106" s="112"/>
      <c r="N106" s="111"/>
      <c r="O106" s="111"/>
      <c r="P106" s="113"/>
    </row>
    <row r="107" spans="1:16" x14ac:dyDescent="0.3">
      <c r="A107" s="54">
        <f t="shared" si="6"/>
        <v>126.22800000000001</v>
      </c>
      <c r="B107" s="55">
        <f>IF(ABS(G107)=0,1,IF(1/ABS(G107)&lt;0.2,0.2,IF(1/ABS(G107)&gt;5,5,[1]vhc!$C$127/ABS(G107))))</f>
        <v>0.50399999999999978</v>
      </c>
      <c r="C107" s="55">
        <f t="shared" si="7"/>
        <v>16.403224930912558</v>
      </c>
      <c r="D107" s="55">
        <f t="shared" si="10"/>
        <v>4.5564513696979327</v>
      </c>
      <c r="E107" s="55">
        <f t="shared" si="9"/>
        <v>2.2964514903277573</v>
      </c>
      <c r="F107" s="55">
        <f t="shared" si="8"/>
        <v>561.41737745547823</v>
      </c>
      <c r="G107" s="56">
        <v>-0.99206349206349242</v>
      </c>
      <c r="J107" s="109"/>
      <c r="K107" s="110"/>
      <c r="L107" s="111"/>
      <c r="M107" s="112"/>
      <c r="N107" s="111"/>
      <c r="O107" s="111"/>
      <c r="P107" s="113"/>
    </row>
    <row r="108" spans="1:16" x14ac:dyDescent="0.3">
      <c r="A108" s="54">
        <f t="shared" si="6"/>
        <v>126.73200000000001</v>
      </c>
      <c r="B108" s="55">
        <f>IF(ABS(G108)=0,1,IF(1/ABS(G108)&lt;0.2,0.2,IF(1/ABS(G108)&gt;5,5,[1]vhc!$C$127/ABS(G108))))</f>
        <v>0.50399999999999978</v>
      </c>
      <c r="C108" s="55">
        <f t="shared" si="7"/>
        <v>14.603224930912559</v>
      </c>
      <c r="D108" s="55">
        <f t="shared" si="10"/>
        <v>4.0564513696979327</v>
      </c>
      <c r="E108" s="55">
        <f t="shared" si="9"/>
        <v>2.0444514903277571</v>
      </c>
      <c r="F108" s="55">
        <f t="shared" si="8"/>
        <v>563.46182894580602</v>
      </c>
      <c r="G108" s="56">
        <v>-0.99206349206349242</v>
      </c>
      <c r="J108" s="109"/>
      <c r="K108" s="110"/>
      <c r="L108" s="111"/>
      <c r="M108" s="112"/>
      <c r="N108" s="111"/>
      <c r="O108" s="111"/>
      <c r="P108" s="113"/>
    </row>
    <row r="109" spans="1:16" x14ac:dyDescent="0.3">
      <c r="A109" s="54">
        <f t="shared" si="6"/>
        <v>127.23600000000002</v>
      </c>
      <c r="B109" s="55">
        <f>IF(ABS(G109)=0,1,IF(1/ABS(G109)&lt;0.2,0.2,IF(1/ABS(G109)&gt;5,5,[1]vhc!$C$127/ABS(G109))))</f>
        <v>0.50399999999999978</v>
      </c>
      <c r="C109" s="55">
        <f t="shared" si="7"/>
        <v>12.803224930912558</v>
      </c>
      <c r="D109" s="55">
        <f t="shared" si="10"/>
        <v>3.5564513696979327</v>
      </c>
      <c r="E109" s="55">
        <f t="shared" si="9"/>
        <v>1.7924514903277573</v>
      </c>
      <c r="F109" s="55">
        <f t="shared" si="8"/>
        <v>565.25428043613374</v>
      </c>
      <c r="G109" s="56">
        <v>-0.99206349206349242</v>
      </c>
      <c r="J109" s="109"/>
      <c r="K109" s="110"/>
      <c r="L109" s="111"/>
      <c r="M109" s="112"/>
      <c r="N109" s="111"/>
      <c r="O109" s="111"/>
      <c r="P109" s="113"/>
    </row>
    <row r="110" spans="1:16" x14ac:dyDescent="0.3">
      <c r="A110" s="54">
        <f t="shared" si="6"/>
        <v>127.74000000000002</v>
      </c>
      <c r="B110" s="29">
        <v>1.4850000000000001</v>
      </c>
      <c r="C110" s="55">
        <f t="shared" si="7"/>
        <v>7.4996535023411264</v>
      </c>
      <c r="D110" s="55">
        <f t="shared" si="10"/>
        <v>2.0832370839836463</v>
      </c>
      <c r="E110" s="55">
        <f t="shared" si="9"/>
        <v>3.093607069715715</v>
      </c>
      <c r="F110" s="55">
        <f t="shared" si="8"/>
        <v>568.34788750584949</v>
      </c>
      <c r="G110" s="56">
        <v>-0.99206349206349242</v>
      </c>
      <c r="J110" s="109"/>
      <c r="K110" s="110"/>
      <c r="L110" s="111"/>
      <c r="M110" s="112"/>
      <c r="N110" s="111"/>
      <c r="O110" s="111"/>
      <c r="P110" s="113"/>
    </row>
    <row r="111" spans="1:16" x14ac:dyDescent="0.3">
      <c r="A111" s="54">
        <f t="shared" si="6"/>
        <v>129.22500000000002</v>
      </c>
      <c r="B111" s="29">
        <v>0.7</v>
      </c>
      <c r="C111" s="55">
        <f t="shared" si="7"/>
        <v>4.9996535023411264</v>
      </c>
      <c r="D111" s="55">
        <f t="shared" si="10"/>
        <v>1.3887926395392018</v>
      </c>
      <c r="E111" s="55">
        <f t="shared" si="9"/>
        <v>0.9721548476774412</v>
      </c>
      <c r="F111" s="55">
        <f t="shared" si="8"/>
        <v>569.3200423535269</v>
      </c>
      <c r="G111" s="56">
        <v>-0.99206349206349209</v>
      </c>
      <c r="J111" s="109"/>
      <c r="K111" s="110"/>
      <c r="L111" s="111"/>
      <c r="M111" s="112"/>
      <c r="N111" s="111"/>
      <c r="O111" s="111"/>
      <c r="P111" s="113"/>
    </row>
    <row r="112" spans="1:16" x14ac:dyDescent="0.3">
      <c r="A112" s="54">
        <f t="shared" si="6"/>
        <v>129.92500000000001</v>
      </c>
      <c r="B112" s="29">
        <v>0.7</v>
      </c>
      <c r="C112" s="55">
        <f t="shared" si="7"/>
        <v>2.4996535023411268</v>
      </c>
      <c r="D112" s="55">
        <f t="shared" si="10"/>
        <v>0.69434819509475743</v>
      </c>
      <c r="E112" s="55">
        <f t="shared" si="9"/>
        <v>0.48604373656633015</v>
      </c>
      <c r="F112" s="55">
        <f t="shared" si="8"/>
        <v>569.80608609009323</v>
      </c>
      <c r="G112" s="56">
        <v>-0.99206349206349209</v>
      </c>
      <c r="J112" s="109"/>
      <c r="K112" s="110"/>
      <c r="L112" s="111"/>
      <c r="M112" s="112"/>
      <c r="N112" s="111"/>
      <c r="O112" s="111"/>
      <c r="P112" s="113"/>
    </row>
    <row r="113" spans="1:16" ht="15" thickBot="1" x14ac:dyDescent="0.35">
      <c r="A113" s="57">
        <f t="shared" si="6"/>
        <v>130.625</v>
      </c>
      <c r="B113" s="29">
        <v>0.69799999999999995</v>
      </c>
      <c r="C113" s="58">
        <f t="shared" si="7"/>
        <v>6.7963594839847378E-3</v>
      </c>
      <c r="D113" s="58">
        <f t="shared" si="10"/>
        <v>1.8878776344402048E-3</v>
      </c>
      <c r="E113" s="58">
        <f t="shared" si="9"/>
        <v>1.3177385888392629E-3</v>
      </c>
      <c r="F113" s="58">
        <f t="shared" si="8"/>
        <v>569.80740382868203</v>
      </c>
      <c r="G113" s="59">
        <v>-0.99206349206349176</v>
      </c>
      <c r="J113" s="109"/>
      <c r="K113" s="110"/>
      <c r="L113" s="111"/>
      <c r="M113" s="112"/>
      <c r="N113" s="111"/>
      <c r="O113" s="111"/>
      <c r="P113" s="113"/>
    </row>
    <row r="114" spans="1:16" x14ac:dyDescent="0.3">
      <c r="A114" s="77">
        <f t="shared" si="6"/>
        <v>131.32300000000001</v>
      </c>
      <c r="B114" s="78">
        <f>IF(ABS(G114)=0,1,IF(1/ABS(G114)&lt;0.2,0.2,IF(1/ABS(G114)&gt;5,5,[1]vhc!$C$127/ABS(G114))))</f>
        <v>0.44999999999999996</v>
      </c>
      <c r="C114" s="78">
        <f t="shared" si="7"/>
        <v>1.8067963594839849</v>
      </c>
      <c r="D114" s="78">
        <f t="shared" si="10"/>
        <v>0.5018878776344402</v>
      </c>
      <c r="E114" s="78">
        <f t="shared" si="9"/>
        <v>0.22584954493549808</v>
      </c>
      <c r="F114" s="78">
        <f t="shared" si="8"/>
        <v>570.03325337361753</v>
      </c>
      <c r="G114" s="79">
        <v>1.1111111111111112</v>
      </c>
      <c r="J114" s="109"/>
      <c r="K114" s="110"/>
      <c r="L114" s="111"/>
      <c r="M114" s="112"/>
      <c r="N114" s="111"/>
      <c r="O114" s="111"/>
      <c r="P114" s="113"/>
    </row>
    <row r="115" spans="1:16" x14ac:dyDescent="0.3">
      <c r="A115" s="80">
        <f t="shared" si="6"/>
        <v>131.773</v>
      </c>
      <c r="B115" s="81">
        <f>IF(ABS(G115)=0,1,IF(1/ABS(G115)&lt;0.2,0.2,IF(1/ABS(G115)&gt;5,5,[1]vhc!$C$127/ABS(G115))))</f>
        <v>0.44999999999999996</v>
      </c>
      <c r="C115" s="81">
        <f t="shared" si="7"/>
        <v>3.6067963594839849</v>
      </c>
      <c r="D115" s="81">
        <f t="shared" si="10"/>
        <v>1.0018878776344402</v>
      </c>
      <c r="E115" s="81">
        <f t="shared" si="9"/>
        <v>0.45084954493549806</v>
      </c>
      <c r="F115" s="81">
        <f t="shared" si="8"/>
        <v>570.48410291855305</v>
      </c>
      <c r="G115" s="82">
        <v>1.1111111111111112</v>
      </c>
      <c r="J115" s="109"/>
      <c r="K115" s="110"/>
      <c r="L115" s="111"/>
      <c r="M115" s="112"/>
      <c r="N115" s="111"/>
      <c r="O115" s="111"/>
      <c r="P115" s="113"/>
    </row>
    <row r="116" spans="1:16" x14ac:dyDescent="0.3">
      <c r="A116" s="80">
        <f t="shared" si="6"/>
        <v>132.22299999999998</v>
      </c>
      <c r="B116" s="81">
        <v>1.3</v>
      </c>
      <c r="C116" s="81">
        <f t="shared" si="7"/>
        <v>8.8067963594839842</v>
      </c>
      <c r="D116" s="81">
        <f t="shared" si="10"/>
        <v>2.4463323220788844</v>
      </c>
      <c r="E116" s="81">
        <f t="shared" si="9"/>
        <v>3.1802320187025499</v>
      </c>
      <c r="F116" s="81">
        <f t="shared" si="8"/>
        <v>573.6643349372556</v>
      </c>
      <c r="G116" s="82">
        <v>1.1111111111111109</v>
      </c>
      <c r="J116" s="109"/>
      <c r="K116" s="110"/>
      <c r="L116" s="111"/>
      <c r="M116" s="112"/>
      <c r="N116" s="111"/>
      <c r="O116" s="111"/>
      <c r="P116" s="113"/>
    </row>
    <row r="117" spans="1:16" x14ac:dyDescent="0.3">
      <c r="A117" s="80">
        <f t="shared" si="6"/>
        <v>133.523</v>
      </c>
      <c r="B117" s="81">
        <v>2</v>
      </c>
      <c r="C117" s="81">
        <f t="shared" si="7"/>
        <v>16.80679635948399</v>
      </c>
      <c r="D117" s="81">
        <f t="shared" si="10"/>
        <v>4.6685545443011076</v>
      </c>
      <c r="E117" s="81">
        <f t="shared" si="9"/>
        <v>9.3371090886022152</v>
      </c>
      <c r="F117" s="81">
        <f t="shared" si="8"/>
        <v>583.00144402585784</v>
      </c>
      <c r="G117" s="82">
        <v>1.1111111111111114</v>
      </c>
      <c r="J117" s="109"/>
      <c r="K117" s="110"/>
      <c r="L117" s="111"/>
      <c r="M117" s="112"/>
      <c r="N117" s="111"/>
      <c r="O117" s="111"/>
      <c r="P117" s="113"/>
    </row>
    <row r="118" spans="1:16" x14ac:dyDescent="0.3">
      <c r="A118" s="80">
        <f t="shared" si="6"/>
        <v>135.523</v>
      </c>
      <c r="B118" s="81">
        <f>IF(ABS(G118)=0,1,IF(1/ABS(G118)&lt;0.2,0.2,IF(1/ABS(G118)&gt;5,5,[1]vhc!$C$127/ABS(G118))))</f>
        <v>0.4499999999999999</v>
      </c>
      <c r="C118" s="81">
        <f t="shared" si="7"/>
        <v>18.606796359483987</v>
      </c>
      <c r="D118" s="81">
        <f t="shared" si="10"/>
        <v>5.1685545443011076</v>
      </c>
      <c r="E118" s="81">
        <f t="shared" si="9"/>
        <v>2.3258495449354979</v>
      </c>
      <c r="F118" s="81">
        <f t="shared" si="8"/>
        <v>585.32729357079336</v>
      </c>
      <c r="G118" s="82">
        <v>1.1111111111111114</v>
      </c>
      <c r="J118" s="109"/>
      <c r="K118" s="110"/>
      <c r="L118" s="111"/>
      <c r="M118" s="112"/>
      <c r="N118" s="111"/>
      <c r="O118" s="111"/>
      <c r="P118" s="113"/>
    </row>
    <row r="119" spans="1:16" x14ac:dyDescent="0.3">
      <c r="A119" s="80">
        <f t="shared" si="6"/>
        <v>135.97299999999998</v>
      </c>
      <c r="B119" s="81">
        <f>IF(ABS(G119)=0,1,IF(1/ABS(G119)&lt;0.2,0.2,IF(1/ABS(G119)&gt;5,5,[1]vhc!$C$127/ABS(G119))))</f>
        <v>0.45000000000000018</v>
      </c>
      <c r="C119" s="81">
        <f t="shared" si="7"/>
        <v>20.406796359483987</v>
      </c>
      <c r="D119" s="81">
        <f t="shared" si="10"/>
        <v>5.6685545443011076</v>
      </c>
      <c r="E119" s="81">
        <f t="shared" si="9"/>
        <v>2.5508495449354993</v>
      </c>
      <c r="F119" s="81">
        <f t="shared" si="8"/>
        <v>587.8781431157289</v>
      </c>
      <c r="G119" s="82">
        <v>1.1111111111111107</v>
      </c>
      <c r="J119" s="109"/>
      <c r="K119" s="110"/>
      <c r="L119" s="111"/>
      <c r="M119" s="112"/>
      <c r="N119" s="111"/>
      <c r="O119" s="111"/>
      <c r="P119" s="113"/>
    </row>
    <row r="120" spans="1:16" x14ac:dyDescent="0.3">
      <c r="A120" s="80">
        <f t="shared" si="6"/>
        <v>136.42299999999997</v>
      </c>
      <c r="B120" s="81">
        <f>IF(ABS(G120)=0,1,IF(1/ABS(G120)&lt;0.2,0.2,IF(1/ABS(G120)&gt;5,5,[1]vhc!$C$127/ABS(G120))))</f>
        <v>0.45000000000000018</v>
      </c>
      <c r="C120" s="81">
        <f t="shared" si="7"/>
        <v>22.206796359483988</v>
      </c>
      <c r="D120" s="81">
        <f t="shared" si="10"/>
        <v>6.1685545443011076</v>
      </c>
      <c r="E120" s="81">
        <f t="shared" si="9"/>
        <v>2.7758495449354994</v>
      </c>
      <c r="F120" s="81">
        <f t="shared" si="8"/>
        <v>590.65399266066436</v>
      </c>
      <c r="G120" s="82">
        <v>1.1111111111111107</v>
      </c>
      <c r="J120" s="109"/>
      <c r="K120" s="110"/>
      <c r="L120" s="111"/>
      <c r="M120" s="112"/>
      <c r="N120" s="111"/>
      <c r="O120" s="111"/>
      <c r="P120" s="113"/>
    </row>
    <row r="121" spans="1:16" ht="15" thickBot="1" x14ac:dyDescent="0.35">
      <c r="A121" s="83">
        <f t="shared" si="6"/>
        <v>136.87299999999996</v>
      </c>
      <c r="B121" s="84">
        <f>IF(ABS(G121)=0,1,IF(1/ABS(G121)&lt;0.2,0.2,IF(1/ABS(G121)&gt;5,5,[1]vhc!$C$127/ABS(G121))))</f>
        <v>0.45000000000000018</v>
      </c>
      <c r="C121" s="84">
        <f t="shared" si="7"/>
        <v>24.006796359483989</v>
      </c>
      <c r="D121" s="84">
        <f t="shared" si="10"/>
        <v>6.6685545443011076</v>
      </c>
      <c r="E121" s="84">
        <f t="shared" si="9"/>
        <v>3.0008495449354995</v>
      </c>
      <c r="F121" s="84">
        <f t="shared" si="8"/>
        <v>593.65484220559983</v>
      </c>
      <c r="G121" s="85">
        <v>1.1111111111111107</v>
      </c>
      <c r="J121" s="109"/>
      <c r="K121" s="110"/>
      <c r="L121" s="111"/>
      <c r="M121" s="112"/>
      <c r="N121" s="111"/>
      <c r="O121" s="111"/>
      <c r="P121" s="113"/>
    </row>
    <row r="122" spans="1:16" x14ac:dyDescent="0.3">
      <c r="A122" s="70">
        <f t="shared" si="6"/>
        <v>137.32299999999995</v>
      </c>
      <c r="B122" s="38">
        <v>0.75</v>
      </c>
      <c r="C122" s="71">
        <f t="shared" si="7"/>
        <v>27.006796359483985</v>
      </c>
      <c r="D122" s="71">
        <f t="shared" si="10"/>
        <v>7.5018878776344406</v>
      </c>
      <c r="E122" s="71">
        <f t="shared" si="9"/>
        <v>5.6264159082258303</v>
      </c>
      <c r="F122" s="71">
        <f t="shared" si="8"/>
        <v>599.28125811382563</v>
      </c>
      <c r="G122" s="72">
        <v>1.1111111111111107</v>
      </c>
      <c r="J122" s="109"/>
      <c r="K122" s="110"/>
      <c r="L122" s="111"/>
      <c r="M122" s="112"/>
      <c r="N122" s="111"/>
      <c r="O122" s="111"/>
      <c r="P122" s="113"/>
    </row>
    <row r="123" spans="1:16" x14ac:dyDescent="0.3">
      <c r="A123" s="73">
        <f t="shared" si="6"/>
        <v>138.07299999999995</v>
      </c>
      <c r="B123" s="42">
        <v>0.75</v>
      </c>
      <c r="C123" s="45">
        <f t="shared" si="7"/>
        <v>30.006796359483985</v>
      </c>
      <c r="D123" s="45">
        <f t="shared" si="10"/>
        <v>8.3352212109677737</v>
      </c>
      <c r="E123" s="45">
        <f t="shared" si="9"/>
        <v>6.2514159082258303</v>
      </c>
      <c r="F123" s="45">
        <f t="shared" si="8"/>
        <v>605.53267402205142</v>
      </c>
      <c r="G123" s="46">
        <v>1.1111111111111107</v>
      </c>
      <c r="J123" s="109"/>
      <c r="K123" s="110"/>
      <c r="L123" s="111"/>
      <c r="M123" s="112"/>
      <c r="N123" s="111"/>
      <c r="O123" s="111"/>
      <c r="P123" s="113"/>
    </row>
    <row r="124" spans="1:16" x14ac:dyDescent="0.3">
      <c r="A124" s="73">
        <f t="shared" si="6"/>
        <v>138.82299999999995</v>
      </c>
      <c r="B124" s="42">
        <v>3.6</v>
      </c>
      <c r="C124" s="45">
        <f t="shared" si="7"/>
        <v>30.006796359483985</v>
      </c>
      <c r="D124" s="45">
        <f t="shared" si="10"/>
        <v>8.3352212109677737</v>
      </c>
      <c r="E124" s="45">
        <f t="shared" si="9"/>
        <v>30.006796359483985</v>
      </c>
      <c r="F124" s="45">
        <f t="shared" si="8"/>
        <v>635.53947038153547</v>
      </c>
      <c r="G124" s="46">
        <v>0</v>
      </c>
      <c r="J124" s="109"/>
      <c r="K124" s="110"/>
      <c r="L124" s="111"/>
      <c r="M124" s="112"/>
      <c r="N124" s="111"/>
      <c r="O124" s="111"/>
      <c r="P124" s="113"/>
    </row>
    <row r="125" spans="1:16" x14ac:dyDescent="0.3">
      <c r="A125" s="73">
        <f t="shared" si="6"/>
        <v>142.42299999999994</v>
      </c>
      <c r="B125" s="42">
        <v>3.6</v>
      </c>
      <c r="C125" s="45">
        <f t="shared" si="7"/>
        <v>30.006796359483985</v>
      </c>
      <c r="D125" s="45">
        <f t="shared" si="10"/>
        <v>8.3352212109677737</v>
      </c>
      <c r="E125" s="45">
        <f t="shared" si="9"/>
        <v>30.006796359483985</v>
      </c>
      <c r="F125" s="45">
        <f t="shared" si="8"/>
        <v>665.54626674101951</v>
      </c>
      <c r="G125" s="46">
        <v>0</v>
      </c>
      <c r="J125" s="109"/>
      <c r="K125" s="110"/>
      <c r="L125" s="111"/>
      <c r="M125" s="112"/>
      <c r="N125" s="111"/>
      <c r="O125" s="111"/>
      <c r="P125" s="113"/>
    </row>
    <row r="126" spans="1:16" ht="15" thickBot="1" x14ac:dyDescent="0.35">
      <c r="A126" s="74">
        <f t="shared" si="6"/>
        <v>146.02299999999994</v>
      </c>
      <c r="B126" s="75">
        <v>3.6</v>
      </c>
      <c r="C126" s="48">
        <f t="shared" si="7"/>
        <v>30.006796359483985</v>
      </c>
      <c r="D126" s="48">
        <f t="shared" si="10"/>
        <v>8.3352212109677737</v>
      </c>
      <c r="E126" s="48">
        <f t="shared" si="9"/>
        <v>30.006796359483985</v>
      </c>
      <c r="F126" s="48">
        <f t="shared" si="8"/>
        <v>695.55306310050355</v>
      </c>
      <c r="G126" s="49">
        <v>0</v>
      </c>
      <c r="J126" s="109"/>
      <c r="K126" s="110"/>
      <c r="L126" s="111"/>
      <c r="M126" s="112"/>
      <c r="N126" s="111"/>
      <c r="O126" s="111"/>
      <c r="P126" s="113"/>
    </row>
    <row r="127" spans="1:16" x14ac:dyDescent="0.3">
      <c r="A127" s="50">
        <f t="shared" si="6"/>
        <v>149.62299999999993</v>
      </c>
      <c r="B127" s="51">
        <v>1</v>
      </c>
      <c r="C127" s="52">
        <f t="shared" si="7"/>
        <v>26.392338528158685</v>
      </c>
      <c r="D127" s="52">
        <f t="shared" si="10"/>
        <v>7.3312051467107455</v>
      </c>
      <c r="E127" s="52">
        <f t="shared" si="9"/>
        <v>7.3312051467107455</v>
      </c>
      <c r="F127" s="52">
        <f t="shared" si="8"/>
        <v>702.88426824721432</v>
      </c>
      <c r="G127" s="53">
        <v>-1.0040160642570284</v>
      </c>
      <c r="J127" s="109"/>
      <c r="K127" s="110"/>
      <c r="L127" s="111"/>
      <c r="M127" s="112"/>
      <c r="N127" s="111"/>
      <c r="O127" s="111"/>
      <c r="P127" s="113"/>
    </row>
    <row r="128" spans="1:16" x14ac:dyDescent="0.3">
      <c r="A128" s="54">
        <f t="shared" si="6"/>
        <v>150.62299999999993</v>
      </c>
      <c r="B128" s="86">
        <v>1</v>
      </c>
      <c r="C128" s="55">
        <f t="shared" si="7"/>
        <v>22.777880696833382</v>
      </c>
      <c r="D128" s="55">
        <f t="shared" si="10"/>
        <v>6.3271890824537174</v>
      </c>
      <c r="E128" s="55">
        <f t="shared" si="9"/>
        <v>6.3271890824537174</v>
      </c>
      <c r="F128" s="55">
        <f t="shared" si="8"/>
        <v>709.21145732966806</v>
      </c>
      <c r="G128" s="56">
        <v>-1.0040160642570284</v>
      </c>
      <c r="J128" s="109"/>
      <c r="K128" s="110"/>
      <c r="L128" s="111"/>
      <c r="M128" s="112"/>
      <c r="N128" s="111"/>
      <c r="O128" s="111"/>
      <c r="P128" s="113"/>
    </row>
    <row r="129" spans="1:16" x14ac:dyDescent="0.3">
      <c r="A129" s="54">
        <f t="shared" si="6"/>
        <v>151.62299999999993</v>
      </c>
      <c r="B129" s="55">
        <f>IF(ABS(G129)=0,1,IF(1/ABS(G129)&lt;0.2,0.2,IF(1/ABS(G129)&gt;5,5,[1]vhc!$C$127/ABS(G129))))</f>
        <v>0.49799999999999989</v>
      </c>
      <c r="C129" s="55">
        <f t="shared" si="7"/>
        <v>20.977880696833385</v>
      </c>
      <c r="D129" s="55">
        <f t="shared" si="10"/>
        <v>5.8271890824537174</v>
      </c>
      <c r="E129" s="55">
        <f t="shared" si="9"/>
        <v>2.9019401630619508</v>
      </c>
      <c r="F129" s="55">
        <f t="shared" si="8"/>
        <v>712.11339749272997</v>
      </c>
      <c r="G129" s="56">
        <v>-1.0040160642570284</v>
      </c>
      <c r="J129" s="109"/>
      <c r="K129" s="110"/>
      <c r="L129" s="111"/>
      <c r="M129" s="112"/>
      <c r="N129" s="111"/>
      <c r="O129" s="111"/>
      <c r="P129" s="113"/>
    </row>
    <row r="130" spans="1:16" x14ac:dyDescent="0.3">
      <c r="A130" s="54">
        <f t="shared" si="6"/>
        <v>152.12099999999992</v>
      </c>
      <c r="B130" s="55">
        <f>IF(ABS(G130)=0,1,IF(1/ABS(G130)&lt;0.2,0.2,IF(1/ABS(G130)&gt;5,5,[1]vhc!$C$127/ABS(G130))))</f>
        <v>0.49799999999999989</v>
      </c>
      <c r="C130" s="55">
        <f t="shared" si="7"/>
        <v>19.177880696833384</v>
      </c>
      <c r="D130" s="55">
        <f t="shared" si="10"/>
        <v>5.3271890824537174</v>
      </c>
      <c r="E130" s="55">
        <f t="shared" si="9"/>
        <v>2.6529401630619507</v>
      </c>
      <c r="F130" s="55">
        <f t="shared" si="8"/>
        <v>714.76633765579197</v>
      </c>
      <c r="G130" s="56">
        <v>-1.0040160642570284</v>
      </c>
      <c r="J130" s="109"/>
      <c r="K130" s="110"/>
      <c r="L130" s="111"/>
      <c r="M130" s="112"/>
      <c r="N130" s="111"/>
      <c r="O130" s="111"/>
      <c r="P130" s="113"/>
    </row>
    <row r="131" spans="1:16" x14ac:dyDescent="0.3">
      <c r="A131" s="54">
        <f t="shared" si="6"/>
        <v>152.61899999999991</v>
      </c>
      <c r="B131" s="55">
        <f>IF(ABS(G131)=0,1,IF(1/ABS(G131)&lt;0.2,0.2,IF(1/ABS(G131)&gt;5,5,[1]vhc!$C$127/ABS(G131))))</f>
        <v>0.49799999999999989</v>
      </c>
      <c r="C131" s="55">
        <f t="shared" si="7"/>
        <v>17.377880696833383</v>
      </c>
      <c r="D131" s="55">
        <f t="shared" si="10"/>
        <v>4.8271890824537174</v>
      </c>
      <c r="E131" s="55">
        <f t="shared" si="9"/>
        <v>2.4039401630619506</v>
      </c>
      <c r="F131" s="55">
        <f t="shared" si="8"/>
        <v>717.17027781885395</v>
      </c>
      <c r="G131" s="56">
        <v>-1.0040160642570284</v>
      </c>
      <c r="J131" s="109"/>
      <c r="K131" s="110"/>
      <c r="L131" s="111"/>
      <c r="M131" s="112"/>
      <c r="N131" s="111"/>
      <c r="O131" s="111"/>
      <c r="P131" s="113"/>
    </row>
    <row r="132" spans="1:16" x14ac:dyDescent="0.3">
      <c r="A132" s="54">
        <f t="shared" si="6"/>
        <v>153.1169999999999</v>
      </c>
      <c r="B132" s="55">
        <f>IF(ABS(G132)=0,1,IF(1/ABS(G132)&lt;0.2,0.2,IF(1/ABS(G132)&gt;5,5,[1]vhc!$C$127/ABS(G132))))</f>
        <v>0.49799999999999989</v>
      </c>
      <c r="C132" s="55">
        <f t="shared" si="7"/>
        <v>15.577880696833383</v>
      </c>
      <c r="D132" s="55">
        <f t="shared" si="10"/>
        <v>4.3271890824537174</v>
      </c>
      <c r="E132" s="55">
        <f t="shared" si="9"/>
        <v>2.1549401630619509</v>
      </c>
      <c r="F132" s="55">
        <f t="shared" si="8"/>
        <v>719.3252179819159</v>
      </c>
      <c r="G132" s="56">
        <v>-1.0040160642570284</v>
      </c>
      <c r="J132" s="109"/>
      <c r="K132" s="110"/>
      <c r="L132" s="111"/>
      <c r="M132" s="112"/>
      <c r="N132" s="111"/>
      <c r="O132" s="111"/>
      <c r="P132" s="113"/>
    </row>
    <row r="133" spans="1:16" x14ac:dyDescent="0.3">
      <c r="A133" s="54">
        <f t="shared" si="6"/>
        <v>153.6149999999999</v>
      </c>
      <c r="B133" s="55">
        <f>IF(ABS(G133)=0,1,IF(1/ABS(G133)&lt;0.2,0.2,IF(1/ABS(G133)&gt;5,5,[1]vhc!$C$127/ABS(G133))))</f>
        <v>0.49799999999999989</v>
      </c>
      <c r="C133" s="55">
        <f t="shared" si="7"/>
        <v>13.777880696833384</v>
      </c>
      <c r="D133" s="55">
        <f t="shared" si="10"/>
        <v>3.8271890824537174</v>
      </c>
      <c r="E133" s="55">
        <f t="shared" si="9"/>
        <v>1.9059401630619508</v>
      </c>
      <c r="F133" s="55">
        <f t="shared" si="8"/>
        <v>721.23115814497783</v>
      </c>
      <c r="G133" s="56">
        <v>-1.0040160642570284</v>
      </c>
      <c r="J133" s="109"/>
      <c r="K133" s="110"/>
      <c r="L133" s="111"/>
      <c r="M133" s="112"/>
      <c r="N133" s="111"/>
      <c r="O133" s="111"/>
      <c r="P133" s="113"/>
    </row>
    <row r="134" spans="1:16" x14ac:dyDescent="0.3">
      <c r="A134" s="54">
        <f t="shared" si="6"/>
        <v>154.11299999999989</v>
      </c>
      <c r="B134" s="76">
        <v>0.81</v>
      </c>
      <c r="C134" s="55">
        <f t="shared" si="7"/>
        <v>10.850169853459887</v>
      </c>
      <c r="D134" s="55">
        <f t="shared" si="10"/>
        <v>3.0139360704055242</v>
      </c>
      <c r="E134" s="55">
        <f t="shared" si="9"/>
        <v>2.4412882170284749</v>
      </c>
      <c r="F134" s="55">
        <f t="shared" si="8"/>
        <v>723.67244636200633</v>
      </c>
      <c r="G134" s="56">
        <v>-1.0040160642570284</v>
      </c>
      <c r="J134" s="109"/>
      <c r="K134" s="110"/>
      <c r="L134" s="111"/>
      <c r="M134" s="112"/>
      <c r="N134" s="111"/>
      <c r="O134" s="111"/>
      <c r="P134" s="113"/>
    </row>
    <row r="135" spans="1:16" x14ac:dyDescent="0.3">
      <c r="A135" s="54">
        <f t="shared" ref="A135:A157" si="12">A134+B134</f>
        <v>154.92299999999989</v>
      </c>
      <c r="B135" s="29">
        <v>1</v>
      </c>
      <c r="C135" s="55">
        <f t="shared" ref="C135:C157" si="13">3.6*D135</f>
        <v>7.2357120221345861</v>
      </c>
      <c r="D135" s="55">
        <f t="shared" si="10"/>
        <v>2.0099200061484961</v>
      </c>
      <c r="E135" s="55">
        <f t="shared" si="9"/>
        <v>2.0099200061484961</v>
      </c>
      <c r="F135" s="55">
        <f t="shared" ref="F135:F157" si="14">F134+E135</f>
        <v>725.68236636815482</v>
      </c>
      <c r="G135" s="56">
        <v>-1.0040160642570279</v>
      </c>
      <c r="J135" s="109"/>
      <c r="K135" s="110"/>
      <c r="L135" s="111"/>
      <c r="M135" s="112"/>
      <c r="N135" s="111"/>
      <c r="O135" s="111"/>
      <c r="P135" s="113"/>
    </row>
    <row r="136" spans="1:16" x14ac:dyDescent="0.3">
      <c r="A136" s="54">
        <f t="shared" si="12"/>
        <v>155.92299999999989</v>
      </c>
      <c r="B136" s="29">
        <v>1</v>
      </c>
      <c r="C136" s="55">
        <f t="shared" si="13"/>
        <v>3.6212541908092852</v>
      </c>
      <c r="D136" s="55">
        <f t="shared" si="10"/>
        <v>1.0059039418914681</v>
      </c>
      <c r="E136" s="55">
        <f t="shared" si="9"/>
        <v>1.0059039418914681</v>
      </c>
      <c r="F136" s="55">
        <f t="shared" si="14"/>
        <v>726.68827031004628</v>
      </c>
      <c r="G136" s="56">
        <v>-1.0040160642570279</v>
      </c>
      <c r="J136" s="109"/>
      <c r="K136" s="110"/>
      <c r="L136" s="111"/>
      <c r="M136" s="112"/>
      <c r="N136" s="111"/>
      <c r="O136" s="111"/>
      <c r="P136" s="113"/>
    </row>
    <row r="137" spans="1:16" ht="15" thickBot="1" x14ac:dyDescent="0.35">
      <c r="A137" s="57">
        <f t="shared" si="12"/>
        <v>156.92299999999989</v>
      </c>
      <c r="B137" s="30">
        <v>0.995</v>
      </c>
      <c r="C137" s="58">
        <f t="shared" si="13"/>
        <v>2.4868648640624658E-2</v>
      </c>
      <c r="D137" s="58">
        <f t="shared" si="10"/>
        <v>6.9079579557290716E-3</v>
      </c>
      <c r="E137" s="58">
        <f t="shared" si="9"/>
        <v>6.8734181659504262E-3</v>
      </c>
      <c r="F137" s="58">
        <f t="shared" si="14"/>
        <v>726.6951437282122</v>
      </c>
      <c r="G137" s="59">
        <v>-1.0040160642570242</v>
      </c>
      <c r="J137" s="109"/>
      <c r="K137" s="110"/>
      <c r="L137" s="111"/>
      <c r="M137" s="112"/>
      <c r="N137" s="111"/>
      <c r="O137" s="111"/>
      <c r="P137" s="113"/>
    </row>
    <row r="138" spans="1:16" x14ac:dyDescent="0.3">
      <c r="A138" s="77">
        <f t="shared" si="12"/>
        <v>157.91799999999989</v>
      </c>
      <c r="B138" s="33">
        <v>0.8</v>
      </c>
      <c r="C138" s="78">
        <f t="shared" si="13"/>
        <v>2.9025664903672439</v>
      </c>
      <c r="D138" s="78">
        <f t="shared" si="10"/>
        <v>0.80626846954645659</v>
      </c>
      <c r="E138" s="78">
        <f t="shared" si="9"/>
        <v>0.64501477563716536</v>
      </c>
      <c r="F138" s="78">
        <f t="shared" si="14"/>
        <v>727.34015850384935</v>
      </c>
      <c r="G138" s="79">
        <v>0.99920063948840931</v>
      </c>
      <c r="J138" s="109"/>
      <c r="K138" s="110"/>
      <c r="L138" s="111"/>
      <c r="M138" s="112"/>
      <c r="N138" s="111"/>
      <c r="O138" s="111"/>
      <c r="P138" s="113"/>
    </row>
    <row r="139" spans="1:16" x14ac:dyDescent="0.3">
      <c r="A139" s="80">
        <f t="shared" si="12"/>
        <v>158.7179999999999</v>
      </c>
      <c r="B139" s="17">
        <v>0.9</v>
      </c>
      <c r="C139" s="81">
        <f t="shared" si="13"/>
        <v>6.1399765623096902</v>
      </c>
      <c r="D139" s="81">
        <f t="shared" si="10"/>
        <v>1.7055490450860251</v>
      </c>
      <c r="E139" s="81">
        <f t="shared" si="9"/>
        <v>1.5349941405774226</v>
      </c>
      <c r="F139" s="81">
        <f t="shared" si="14"/>
        <v>728.87515264442675</v>
      </c>
      <c r="G139" s="82">
        <v>0.99920063948840931</v>
      </c>
      <c r="J139" s="109"/>
      <c r="K139" s="110"/>
      <c r="L139" s="111"/>
      <c r="M139" s="112"/>
      <c r="N139" s="111"/>
      <c r="O139" s="111"/>
      <c r="P139" s="113"/>
    </row>
    <row r="140" spans="1:16" x14ac:dyDescent="0.3">
      <c r="A140" s="80">
        <f t="shared" si="12"/>
        <v>159.61799999999991</v>
      </c>
      <c r="B140" s="17">
        <v>0.9</v>
      </c>
      <c r="C140" s="81">
        <f t="shared" si="13"/>
        <v>9.3773866342521366</v>
      </c>
      <c r="D140" s="81">
        <f t="shared" ref="D140:D157" si="15">D139+G140*B140</f>
        <v>2.6048296206255936</v>
      </c>
      <c r="E140" s="81">
        <f t="shared" ref="E140:E157" si="16">D140*B140</f>
        <v>2.3443466585630341</v>
      </c>
      <c r="F140" s="81">
        <f t="shared" si="14"/>
        <v>731.21949930298979</v>
      </c>
      <c r="G140" s="82">
        <v>0.99920063948840954</v>
      </c>
      <c r="J140" s="109"/>
      <c r="K140" s="110"/>
      <c r="L140" s="111"/>
      <c r="M140" s="112"/>
      <c r="N140" s="111"/>
      <c r="O140" s="111"/>
      <c r="P140" s="113"/>
    </row>
    <row r="141" spans="1:16" x14ac:dyDescent="0.3">
      <c r="A141" s="80">
        <f t="shared" si="12"/>
        <v>160.51799999999992</v>
      </c>
      <c r="B141" s="81">
        <v>0.9</v>
      </c>
      <c r="C141" s="81">
        <f t="shared" si="13"/>
        <v>12.614796706194582</v>
      </c>
      <c r="D141" s="81">
        <f t="shared" si="15"/>
        <v>3.5041101961651617</v>
      </c>
      <c r="E141" s="81">
        <f t="shared" si="16"/>
        <v>3.1536991765486455</v>
      </c>
      <c r="F141" s="81">
        <f t="shared" si="14"/>
        <v>734.37319847953847</v>
      </c>
      <c r="G141" s="82">
        <v>0.99920063948840898</v>
      </c>
      <c r="J141" s="109"/>
      <c r="K141" s="110"/>
      <c r="L141" s="111"/>
      <c r="M141" s="112"/>
      <c r="N141" s="111"/>
      <c r="O141" s="111"/>
      <c r="P141" s="113"/>
    </row>
    <row r="142" spans="1:16" x14ac:dyDescent="0.3">
      <c r="A142" s="80">
        <f t="shared" si="12"/>
        <v>161.41799999999992</v>
      </c>
      <c r="B142" s="17">
        <v>1.5</v>
      </c>
      <c r="C142" s="81">
        <f t="shared" si="13"/>
        <v>18.010480159431992</v>
      </c>
      <c r="D142" s="81">
        <f t="shared" si="15"/>
        <v>5.0029111553977756</v>
      </c>
      <c r="E142" s="81">
        <f t="shared" si="16"/>
        <v>7.5043667330966635</v>
      </c>
      <c r="F142" s="81">
        <f t="shared" si="14"/>
        <v>741.87756521263509</v>
      </c>
      <c r="G142" s="82">
        <v>0.99920063948840898</v>
      </c>
      <c r="J142" s="109"/>
      <c r="K142" s="110"/>
      <c r="L142" s="111"/>
      <c r="M142" s="112"/>
      <c r="N142" s="111"/>
      <c r="O142" s="111"/>
      <c r="P142" s="113"/>
    </row>
    <row r="143" spans="1:16" x14ac:dyDescent="0.3">
      <c r="A143" s="80">
        <f t="shared" si="12"/>
        <v>162.91799999999992</v>
      </c>
      <c r="B143" s="81">
        <v>0.82</v>
      </c>
      <c r="C143" s="81">
        <f t="shared" si="13"/>
        <v>20.960120447201778</v>
      </c>
      <c r="D143" s="81">
        <f t="shared" si="15"/>
        <v>5.8222556797782712</v>
      </c>
      <c r="E143" s="81">
        <f t="shared" si="16"/>
        <v>4.7742496574181823</v>
      </c>
      <c r="F143" s="81">
        <f t="shared" si="14"/>
        <v>746.65181487005327</v>
      </c>
      <c r="G143" s="82">
        <v>0.99920063948840898</v>
      </c>
      <c r="J143" s="109"/>
      <c r="K143" s="110"/>
      <c r="L143" s="111"/>
      <c r="M143" s="112"/>
      <c r="N143" s="111"/>
      <c r="O143" s="111"/>
      <c r="P143" s="113"/>
    </row>
    <row r="144" spans="1:16" x14ac:dyDescent="0.3">
      <c r="A144" s="80">
        <f t="shared" si="12"/>
        <v>163.73799999999991</v>
      </c>
      <c r="B144" s="81">
        <v>0.82</v>
      </c>
      <c r="C144" s="81">
        <f t="shared" si="13"/>
        <v>23.90976073497156</v>
      </c>
      <c r="D144" s="81">
        <f t="shared" si="15"/>
        <v>6.6416002041587667</v>
      </c>
      <c r="E144" s="81">
        <f t="shared" si="16"/>
        <v>5.4461121674101882</v>
      </c>
      <c r="F144" s="81">
        <f t="shared" si="14"/>
        <v>752.09792703746348</v>
      </c>
      <c r="G144" s="82">
        <v>0.99920063948840898</v>
      </c>
      <c r="J144" s="109"/>
      <c r="K144" s="110"/>
      <c r="L144" s="111"/>
      <c r="M144" s="112"/>
      <c r="N144" s="111"/>
      <c r="O144" s="111"/>
      <c r="P144" s="113"/>
    </row>
    <row r="145" spans="1:16" ht="15" thickBot="1" x14ac:dyDescent="0.35">
      <c r="A145" s="83">
        <f t="shared" si="12"/>
        <v>164.55799999999991</v>
      </c>
      <c r="B145" s="81">
        <v>0.82</v>
      </c>
      <c r="C145" s="84">
        <f t="shared" si="13"/>
        <v>26.859401022741345</v>
      </c>
      <c r="D145" s="84">
        <f t="shared" si="15"/>
        <v>7.4609447285392623</v>
      </c>
      <c r="E145" s="84">
        <f t="shared" si="16"/>
        <v>6.117974677402195</v>
      </c>
      <c r="F145" s="84">
        <f t="shared" si="14"/>
        <v>758.21590171486571</v>
      </c>
      <c r="G145" s="85">
        <v>0.99920063948840898</v>
      </c>
      <c r="J145" s="109"/>
      <c r="K145" s="110"/>
      <c r="L145" s="111"/>
      <c r="M145" s="112"/>
      <c r="N145" s="111"/>
      <c r="O145" s="111"/>
      <c r="P145" s="113"/>
    </row>
    <row r="146" spans="1:16" x14ac:dyDescent="0.3">
      <c r="A146" s="70">
        <f t="shared" si="12"/>
        <v>165.3779999999999</v>
      </c>
      <c r="B146" s="38">
        <v>0.82</v>
      </c>
      <c r="C146" s="71">
        <f t="shared" si="13"/>
        <v>29.80904131051113</v>
      </c>
      <c r="D146" s="71">
        <f t="shared" si="15"/>
        <v>8.2802892529197578</v>
      </c>
      <c r="E146" s="71">
        <f t="shared" si="16"/>
        <v>6.7898371873942009</v>
      </c>
      <c r="F146" s="71">
        <f t="shared" si="14"/>
        <v>765.00573890225996</v>
      </c>
      <c r="G146" s="72">
        <v>0.99920063948840898</v>
      </c>
      <c r="J146" s="109"/>
      <c r="K146" s="110"/>
      <c r="L146" s="111"/>
      <c r="M146" s="112"/>
      <c r="N146" s="111"/>
      <c r="O146" s="111"/>
      <c r="P146" s="113"/>
    </row>
    <row r="147" spans="1:16" x14ac:dyDescent="0.3">
      <c r="A147" s="73">
        <f t="shared" si="12"/>
        <v>166.19799999999989</v>
      </c>
      <c r="B147" s="42">
        <v>0.82</v>
      </c>
      <c r="C147" s="45">
        <f t="shared" si="13"/>
        <v>32.758681598280916</v>
      </c>
      <c r="D147" s="45">
        <f t="shared" si="15"/>
        <v>9.0996337773002534</v>
      </c>
      <c r="E147" s="45">
        <f t="shared" si="16"/>
        <v>7.4616996973862069</v>
      </c>
      <c r="F147" s="45">
        <f t="shared" si="14"/>
        <v>772.46743859964613</v>
      </c>
      <c r="G147" s="46">
        <v>0.99920063948841009</v>
      </c>
      <c r="J147" s="109"/>
      <c r="K147" s="110"/>
      <c r="L147" s="111"/>
      <c r="M147" s="112"/>
      <c r="N147" s="111"/>
      <c r="O147" s="111"/>
      <c r="P147" s="113"/>
    </row>
    <row r="148" spans="1:16" x14ac:dyDescent="0.3">
      <c r="A148" s="73">
        <f t="shared" si="12"/>
        <v>167.01799999999989</v>
      </c>
      <c r="B148" s="45">
        <f>IF(ABS(G148)=0,1,IF(1/ABS(G148)&lt;0.2,0.2,IF(1/ABS(G148)&gt;5,5,[1]vhc!$C$127/ABS(G148))))</f>
        <v>0.50039999999999962</v>
      </c>
      <c r="C148" s="45">
        <f t="shared" si="13"/>
        <v>34.558681598280913</v>
      </c>
      <c r="D148" s="45">
        <f t="shared" si="15"/>
        <v>9.5996337773002534</v>
      </c>
      <c r="E148" s="45">
        <f t="shared" si="16"/>
        <v>4.803656742161043</v>
      </c>
      <c r="F148" s="45">
        <f t="shared" si="14"/>
        <v>777.27109534180715</v>
      </c>
      <c r="G148" s="46">
        <v>0.99920063948841009</v>
      </c>
      <c r="J148" s="109"/>
      <c r="K148" s="110"/>
      <c r="L148" s="111"/>
      <c r="M148" s="112"/>
      <c r="N148" s="111"/>
      <c r="O148" s="111"/>
      <c r="P148" s="113"/>
    </row>
    <row r="149" spans="1:16" x14ac:dyDescent="0.3">
      <c r="A149" s="73">
        <f t="shared" si="12"/>
        <v>167.5183999999999</v>
      </c>
      <c r="B149" s="45">
        <f>IF(ABS(G149)=0,1,IF(1/ABS(G149)&lt;0.2,0.2,IF(1/ABS(G149)&gt;5,5,[1]vhc!$C$127/ABS(G149))))</f>
        <v>0.50039999999999962</v>
      </c>
      <c r="C149" s="45">
        <f t="shared" si="13"/>
        <v>36.35868159828091</v>
      </c>
      <c r="D149" s="45">
        <f t="shared" si="15"/>
        <v>10.099633777300253</v>
      </c>
      <c r="E149" s="45">
        <f t="shared" si="16"/>
        <v>5.0538567421610434</v>
      </c>
      <c r="F149" s="45">
        <f t="shared" si="14"/>
        <v>782.32495208396824</v>
      </c>
      <c r="G149" s="46">
        <v>0.99920063948841009</v>
      </c>
      <c r="J149" s="109"/>
      <c r="K149" s="110"/>
      <c r="L149" s="111"/>
      <c r="M149" s="112"/>
      <c r="N149" s="111"/>
      <c r="O149" s="111"/>
      <c r="P149" s="113"/>
    </row>
    <row r="150" spans="1:16" x14ac:dyDescent="0.3">
      <c r="A150" s="73">
        <f t="shared" si="12"/>
        <v>168.01879999999991</v>
      </c>
      <c r="B150" s="45">
        <f>IF(ABS(G150)=0,1,IF(1/ABS(G150)&lt;0.2,0.2,IF(1/ABS(G150)&gt;5,5,[1]vhc!$C$127/ABS(G150))))</f>
        <v>0.50039999999999962</v>
      </c>
      <c r="C150" s="45">
        <f t="shared" si="13"/>
        <v>38.158681598280914</v>
      </c>
      <c r="D150" s="45">
        <f t="shared" si="15"/>
        <v>10.599633777300253</v>
      </c>
      <c r="E150" s="45">
        <f t="shared" si="16"/>
        <v>5.3040567421610429</v>
      </c>
      <c r="F150" s="45">
        <f t="shared" si="14"/>
        <v>787.62900882612928</v>
      </c>
      <c r="G150" s="46">
        <v>0.99920063948841009</v>
      </c>
      <c r="J150" s="109"/>
      <c r="K150" s="110"/>
      <c r="L150" s="111"/>
      <c r="M150" s="112"/>
      <c r="N150" s="111"/>
      <c r="O150" s="111"/>
      <c r="P150" s="113"/>
    </row>
    <row r="151" spans="1:16" x14ac:dyDescent="0.3">
      <c r="A151" s="73">
        <f t="shared" si="12"/>
        <v>168.51919999999993</v>
      </c>
      <c r="B151" s="45">
        <f>IF(ABS(G151)=0,1,IF(1/ABS(G151)&lt;0.2,0.2,IF(1/ABS(G151)&gt;5,5,[1]vhc!$C$127/ABS(G151))))</f>
        <v>0.50039999999999962</v>
      </c>
      <c r="C151" s="45">
        <f t="shared" si="13"/>
        <v>39.958681598280911</v>
      </c>
      <c r="D151" s="45">
        <f t="shared" si="15"/>
        <v>11.099633777300253</v>
      </c>
      <c r="E151" s="45">
        <f t="shared" si="16"/>
        <v>5.5542567421610425</v>
      </c>
      <c r="F151" s="45">
        <f t="shared" si="14"/>
        <v>793.18326556829027</v>
      </c>
      <c r="G151" s="46">
        <v>0.99920063948841009</v>
      </c>
      <c r="J151" s="109"/>
      <c r="K151" s="110"/>
      <c r="L151" s="111"/>
      <c r="M151" s="112"/>
      <c r="N151" s="111"/>
      <c r="O151" s="111"/>
      <c r="P151" s="113"/>
    </row>
    <row r="152" spans="1:16" ht="15" thickBot="1" x14ac:dyDescent="0.35">
      <c r="A152" s="74">
        <f t="shared" si="12"/>
        <v>169.01959999999994</v>
      </c>
      <c r="B152" s="75">
        <v>1.1499999999999999</v>
      </c>
      <c r="C152" s="48">
        <f t="shared" si="13"/>
        <v>44.095372245762931</v>
      </c>
      <c r="D152" s="48">
        <f t="shared" si="15"/>
        <v>12.248714512711924</v>
      </c>
      <c r="E152" s="48">
        <f t="shared" si="16"/>
        <v>14.086021689618711</v>
      </c>
      <c r="F152" s="48">
        <f t="shared" si="14"/>
        <v>807.26928725790901</v>
      </c>
      <c r="G152" s="49">
        <v>0.99920063948841009</v>
      </c>
      <c r="J152" s="109"/>
      <c r="K152" s="110"/>
      <c r="L152" s="111"/>
      <c r="M152" s="112"/>
      <c r="N152" s="111"/>
      <c r="O152" s="111"/>
      <c r="P152" s="113"/>
    </row>
    <row r="153" spans="1:16" x14ac:dyDescent="0.3">
      <c r="A153" s="87">
        <f t="shared" si="12"/>
        <v>170.16959999999995</v>
      </c>
      <c r="B153" s="88">
        <v>0.82</v>
      </c>
      <c r="C153" s="89">
        <f t="shared" si="13"/>
        <v>47.045012533532713</v>
      </c>
      <c r="D153" s="89">
        <f t="shared" si="15"/>
        <v>13.06805903709242</v>
      </c>
      <c r="E153" s="89">
        <f t="shared" si="16"/>
        <v>10.715808410415784</v>
      </c>
      <c r="F153" s="89">
        <f t="shared" si="14"/>
        <v>817.98509566832479</v>
      </c>
      <c r="G153" s="90">
        <v>0.99920063948841009</v>
      </c>
      <c r="J153" s="109"/>
      <c r="K153" s="110"/>
      <c r="L153" s="111"/>
      <c r="M153" s="112"/>
      <c r="N153" s="111"/>
      <c r="O153" s="111"/>
      <c r="P153" s="113"/>
    </row>
    <row r="154" spans="1:16" x14ac:dyDescent="0.3">
      <c r="A154" s="91">
        <f>A153+B153</f>
        <v>170.98959999999994</v>
      </c>
      <c r="B154" s="92">
        <v>0.82399999999999995</v>
      </c>
      <c r="C154" s="93">
        <f t="shared" si="13"/>
        <v>50.009041310511137</v>
      </c>
      <c r="D154" s="93">
        <f>D153+G154*B154</f>
        <v>13.89140036403087</v>
      </c>
      <c r="E154" s="93">
        <f t="shared" si="16"/>
        <v>11.446513899961436</v>
      </c>
      <c r="F154" s="93">
        <f>F153+E154</f>
        <v>829.43160956828626</v>
      </c>
      <c r="G154" s="94">
        <v>0.99920063948841009</v>
      </c>
      <c r="J154" s="109"/>
      <c r="K154" s="110"/>
      <c r="L154" s="111"/>
      <c r="M154" s="112"/>
      <c r="N154" s="111"/>
      <c r="O154" s="111"/>
      <c r="P154" s="113"/>
    </row>
    <row r="155" spans="1:16" x14ac:dyDescent="0.3">
      <c r="A155" s="91">
        <f t="shared" si="12"/>
        <v>171.81359999999995</v>
      </c>
      <c r="B155" s="92">
        <v>7</v>
      </c>
      <c r="C155" s="93">
        <f t="shared" si="13"/>
        <v>50.009041310511137</v>
      </c>
      <c r="D155" s="93">
        <f t="shared" si="15"/>
        <v>13.89140036403087</v>
      </c>
      <c r="E155" s="93">
        <f t="shared" si="16"/>
        <v>97.23980254821609</v>
      </c>
      <c r="F155" s="93">
        <f t="shared" si="14"/>
        <v>926.67141211650232</v>
      </c>
      <c r="G155" s="94">
        <v>0</v>
      </c>
      <c r="J155" s="109"/>
      <c r="K155" s="110"/>
      <c r="L155" s="111"/>
      <c r="M155" s="112"/>
      <c r="N155" s="111"/>
      <c r="O155" s="111"/>
      <c r="P155" s="113"/>
    </row>
    <row r="156" spans="1:16" x14ac:dyDescent="0.3">
      <c r="A156" s="91">
        <f t="shared" si="12"/>
        <v>178.81359999999995</v>
      </c>
      <c r="B156" s="92">
        <v>7</v>
      </c>
      <c r="C156" s="93">
        <f t="shared" si="13"/>
        <v>50.009041310511137</v>
      </c>
      <c r="D156" s="93">
        <f t="shared" si="15"/>
        <v>13.89140036403087</v>
      </c>
      <c r="E156" s="93">
        <f t="shared" si="16"/>
        <v>97.23980254821609</v>
      </c>
      <c r="F156" s="93">
        <f t="shared" si="14"/>
        <v>1023.9112146647184</v>
      </c>
      <c r="G156" s="94">
        <v>0</v>
      </c>
      <c r="J156" s="109"/>
      <c r="K156" s="110"/>
      <c r="L156" s="111"/>
      <c r="M156" s="112"/>
      <c r="N156" s="111"/>
      <c r="O156" s="111"/>
      <c r="P156" s="113"/>
    </row>
    <row r="157" spans="1:16" ht="15" thickBot="1" x14ac:dyDescent="0.35">
      <c r="A157" s="95">
        <f t="shared" si="12"/>
        <v>185.81359999999995</v>
      </c>
      <c r="B157" s="96">
        <v>7</v>
      </c>
      <c r="C157" s="97">
        <f t="shared" si="13"/>
        <v>50.009041310511137</v>
      </c>
      <c r="D157" s="97">
        <f t="shared" si="15"/>
        <v>13.89140036403087</v>
      </c>
      <c r="E157" s="97">
        <f t="shared" si="16"/>
        <v>97.23980254821609</v>
      </c>
      <c r="F157" s="97">
        <f t="shared" si="14"/>
        <v>1121.1510172129344</v>
      </c>
      <c r="G157" s="98">
        <v>0</v>
      </c>
      <c r="J157" s="109"/>
      <c r="K157" s="110"/>
      <c r="L157" s="111"/>
      <c r="M157" s="112"/>
      <c r="N157" s="111"/>
      <c r="O157" s="111"/>
      <c r="P157" s="113"/>
    </row>
  </sheetData>
  <mergeCells count="6">
    <mergeCell ref="A1:G1"/>
    <mergeCell ref="C2:D2"/>
    <mergeCell ref="C3:D3"/>
    <mergeCell ref="J1:P1"/>
    <mergeCell ref="L2:M2"/>
    <mergeCell ref="L3:M3"/>
  </mergeCells>
  <conditionalFormatting sqref="P7">
    <cfRule type="expression" dxfId="43" priority="7">
      <formula>$L$7&lt;25</formula>
    </cfRule>
    <cfRule type="expression" dxfId="44" priority="5">
      <formula>$L$7&gt;=25</formula>
    </cfRule>
    <cfRule type="expression" dxfId="45" priority="4">
      <formula>$L$7&gt;=55</formula>
    </cfRule>
    <cfRule type="expression" dxfId="46" priority="3">
      <formula>$L$7&gt;=55</formula>
    </cfRule>
    <cfRule type="cellIs" dxfId="42" priority="1" operator="lessThan">
      <formula>0</formula>
    </cfRule>
  </conditionalFormatting>
  <conditionalFormatting sqref="J7:O7">
    <cfRule type="expression" dxfId="73" priority="16">
      <formula>$P$7&lt;0</formula>
    </cfRule>
  </conditionalFormatting>
  <conditionalFormatting sqref="J7:K7 M7:O7">
    <cfRule type="expression" dxfId="72" priority="15">
      <formula>$L$7&lt;=25</formula>
    </cfRule>
  </conditionalFormatting>
  <conditionalFormatting sqref="L7">
    <cfRule type="cellIs" dxfId="71" priority="14" operator="lessThanOrEqual">
      <formula>25</formula>
    </cfRule>
    <cfRule type="cellIs" dxfId="70" priority="10" operator="greaterThanOrEqual">
      <formula>25</formula>
    </cfRule>
    <cfRule type="cellIs" dxfId="69" priority="9" operator="greaterThanOrEqual">
      <formula>55</formula>
    </cfRule>
  </conditionalFormatting>
  <conditionalFormatting sqref="J7:K7 M7:O7">
    <cfRule type="expression" dxfId="68" priority="13">
      <formula>$L$7&gt;=25</formula>
    </cfRule>
  </conditionalFormatting>
  <conditionalFormatting sqref="J7:K7 M7:O7">
    <cfRule type="expression" dxfId="66" priority="12">
      <formula>$L$7&gt;55</formula>
    </cfRule>
  </conditionalFormatting>
  <conditionalFormatting sqref="J7:K7 M7:O7">
    <cfRule type="expression" dxfId="67" priority="11">
      <formula>$L$7&gt;=55</formula>
    </cfRule>
  </conditionalFormatting>
  <conditionalFormatting sqref="J7:O7">
    <cfRule type="expression" dxfId="48" priority="2">
      <formula>$P$7&lt;0</formula>
    </cfRule>
  </conditionalFormatting>
  <dataValidations count="1">
    <dataValidation errorStyle="warning" allowBlank="1" showInputMessage="1" showErrorMessage="1" errorTitle="cycle non valide" error="Veuillez insérer un cycle présent dans la feuille &quot;data cycle&quot; ou présent dans la liste déroulante" sqref="A1 J1"/>
  </dataValidation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CD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Invité</dc:creator>
  <cp:lastModifiedBy>Stéphane</cp:lastModifiedBy>
  <dcterms:created xsi:type="dcterms:W3CDTF">2011-05-16T13:41:47Z</dcterms:created>
  <dcterms:modified xsi:type="dcterms:W3CDTF">2011-05-16T17:11:22Z</dcterms:modified>
</cp:coreProperties>
</file>