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1D1F8D5D-28DE-4440-8807-D6AEFACD4B91}" xr6:coauthVersionLast="47" xr6:coauthVersionMax="47" xr10:uidLastSave="{00000000-0000-0000-0000-000000000000}"/>
  <bookViews>
    <workbookView xWindow="-120" yWindow="-120" windowWidth="57840" windowHeight="31920" activeTab="1" xr2:uid="{00000000-000D-0000-FFFF-FFFF00000000}"/>
  </bookViews>
  <sheets>
    <sheet name="Tableau de bord" sheetId="1" r:id="rId1"/>
    <sheet name="Inventaire" sheetId="2" r:id="rId2"/>
    <sheet name="Listes" sheetId="3" r:id="rId3"/>
  </sheets>
  <definedNames>
    <definedName name="Lst_Article_Modèle">Listes!$C$2:$C$15</definedName>
    <definedName name="Lst_Catégorie">Listes!$E$2:$E$6</definedName>
    <definedName name="Lst_État">Listes!$I$2</definedName>
    <definedName name="Lst_Fournisseur">Listes!$K$2</definedName>
    <definedName name="Lst_Marques">Listes!$A$2:$A$6</definedName>
    <definedName name="Lst_Taille">Listes!$G$2:$G$8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5" i="2" l="1"/>
  <c r="P65" i="2"/>
  <c r="Q65" i="2" s="1"/>
  <c r="R65" i="2" s="1"/>
  <c r="O65" i="2"/>
  <c r="L65" i="2"/>
  <c r="S64" i="2"/>
  <c r="P64" i="2"/>
  <c r="Q64" i="2" s="1"/>
  <c r="R64" i="2" s="1"/>
  <c r="O64" i="2"/>
  <c r="L64" i="2"/>
  <c r="S63" i="2"/>
  <c r="P63" i="2"/>
  <c r="Q63" i="2" s="1"/>
  <c r="R63" i="2" s="1"/>
  <c r="O63" i="2"/>
  <c r="L63" i="2"/>
  <c r="S62" i="2"/>
  <c r="P62" i="2"/>
  <c r="Q62" i="2" s="1"/>
  <c r="R62" i="2" s="1"/>
  <c r="O62" i="2"/>
  <c r="L62" i="2"/>
  <c r="S61" i="2"/>
  <c r="P61" i="2"/>
  <c r="Q61" i="2" s="1"/>
  <c r="R61" i="2" s="1"/>
  <c r="O61" i="2"/>
  <c r="L61" i="2"/>
  <c r="S60" i="2"/>
  <c r="P60" i="2"/>
  <c r="Q60" i="2" s="1"/>
  <c r="R60" i="2" s="1"/>
  <c r="O60" i="2"/>
  <c r="L60" i="2"/>
  <c r="S59" i="2"/>
  <c r="P59" i="2"/>
  <c r="Q59" i="2" s="1"/>
  <c r="R59" i="2" s="1"/>
  <c r="O59" i="2"/>
  <c r="L59" i="2"/>
  <c r="S58" i="2"/>
  <c r="P58" i="2"/>
  <c r="Q58" i="2" s="1"/>
  <c r="R58" i="2" s="1"/>
  <c r="O58" i="2"/>
  <c r="L58" i="2"/>
  <c r="S57" i="2"/>
  <c r="P57" i="2"/>
  <c r="Q57" i="2" s="1"/>
  <c r="R57" i="2" s="1"/>
  <c r="O57" i="2"/>
  <c r="L57" i="2"/>
  <c r="S56" i="2"/>
  <c r="P56" i="2"/>
  <c r="Q56" i="2" s="1"/>
  <c r="R56" i="2" s="1"/>
  <c r="O56" i="2"/>
  <c r="L56" i="2"/>
  <c r="S55" i="2"/>
  <c r="P55" i="2"/>
  <c r="Q55" i="2" s="1"/>
  <c r="R55" i="2" s="1"/>
  <c r="O55" i="2"/>
  <c r="L55" i="2"/>
  <c r="S54" i="2"/>
  <c r="P54" i="2"/>
  <c r="Q54" i="2" s="1"/>
  <c r="R54" i="2" s="1"/>
  <c r="O54" i="2"/>
  <c r="L54" i="2"/>
  <c r="S53" i="2"/>
  <c r="P53" i="2"/>
  <c r="Q53" i="2" s="1"/>
  <c r="R53" i="2" s="1"/>
  <c r="O53" i="2"/>
  <c r="L53" i="2"/>
  <c r="S52" i="2"/>
  <c r="P52" i="2"/>
  <c r="Q52" i="2" s="1"/>
  <c r="R52" i="2" s="1"/>
  <c r="O52" i="2"/>
  <c r="L52" i="2"/>
  <c r="S51" i="2"/>
  <c r="P51" i="2"/>
  <c r="Q51" i="2" s="1"/>
  <c r="R51" i="2" s="1"/>
  <c r="O51" i="2"/>
  <c r="L51" i="2"/>
  <c r="S50" i="2"/>
  <c r="P50" i="2"/>
  <c r="Q50" i="2" s="1"/>
  <c r="R50" i="2" s="1"/>
  <c r="O50" i="2"/>
  <c r="L50" i="2"/>
  <c r="S49" i="2"/>
  <c r="P49" i="2"/>
  <c r="Q49" i="2" s="1"/>
  <c r="R49" i="2" s="1"/>
  <c r="O49" i="2"/>
  <c r="L49" i="2"/>
  <c r="S48" i="2"/>
  <c r="P48" i="2"/>
  <c r="Q48" i="2" s="1"/>
  <c r="R48" i="2" s="1"/>
  <c r="O48" i="2"/>
  <c r="L48" i="2"/>
  <c r="S47" i="2"/>
  <c r="P47" i="2"/>
  <c r="Q47" i="2" s="1"/>
  <c r="R47" i="2" s="1"/>
  <c r="O47" i="2"/>
  <c r="L47" i="2"/>
  <c r="S46" i="2"/>
  <c r="P46" i="2"/>
  <c r="Q46" i="2" s="1"/>
  <c r="R46" i="2" s="1"/>
  <c r="O46" i="2"/>
  <c r="L46" i="2"/>
  <c r="S45" i="2"/>
  <c r="P45" i="2"/>
  <c r="Q45" i="2" s="1"/>
  <c r="R45" i="2" s="1"/>
  <c r="O45" i="2"/>
  <c r="L45" i="2"/>
  <c r="S44" i="2"/>
  <c r="P44" i="2"/>
  <c r="Q44" i="2" s="1"/>
  <c r="R44" i="2" s="1"/>
  <c r="O44" i="2"/>
  <c r="L44" i="2"/>
  <c r="S43" i="2"/>
  <c r="P43" i="2"/>
  <c r="Q43" i="2" s="1"/>
  <c r="R43" i="2" s="1"/>
  <c r="O43" i="2"/>
  <c r="L43" i="2"/>
  <c r="S42" i="2"/>
  <c r="P42" i="2"/>
  <c r="Q42" i="2" s="1"/>
  <c r="R42" i="2" s="1"/>
  <c r="O42" i="2"/>
  <c r="L42" i="2"/>
  <c r="P41" i="2"/>
  <c r="Q41" i="2" s="1"/>
  <c r="R41" i="2" s="1"/>
  <c r="O41" i="2"/>
  <c r="L41" i="2"/>
  <c r="S40" i="2"/>
  <c r="P40" i="2"/>
  <c r="Q40" i="2" s="1"/>
  <c r="R40" i="2" s="1"/>
  <c r="O40" i="2"/>
  <c r="L40" i="2"/>
  <c r="S39" i="2"/>
  <c r="P39" i="2"/>
  <c r="Q39" i="2" s="1"/>
  <c r="R39" i="2" s="1"/>
  <c r="O39" i="2"/>
  <c r="L39" i="2"/>
  <c r="S38" i="2"/>
  <c r="P38" i="2"/>
  <c r="Q38" i="2" s="1"/>
  <c r="R38" i="2" s="1"/>
  <c r="O38" i="2"/>
  <c r="L38" i="2"/>
  <c r="S37" i="2"/>
  <c r="P37" i="2"/>
  <c r="Q37" i="2" s="1"/>
  <c r="R37" i="2" s="1"/>
  <c r="O37" i="2"/>
  <c r="L37" i="2"/>
  <c r="S36" i="2"/>
  <c r="P36" i="2"/>
  <c r="Q36" i="2" s="1"/>
  <c r="R36" i="2" s="1"/>
  <c r="O36" i="2"/>
  <c r="L36" i="2"/>
  <c r="S35" i="2"/>
  <c r="P35" i="2"/>
  <c r="Q35" i="2" s="1"/>
  <c r="R35" i="2" s="1"/>
  <c r="O35" i="2"/>
  <c r="L35" i="2"/>
  <c r="S34" i="2"/>
  <c r="P34" i="2"/>
  <c r="Q34" i="2" s="1"/>
  <c r="R34" i="2" s="1"/>
  <c r="O34" i="2"/>
  <c r="L34" i="2"/>
  <c r="S33" i="2"/>
  <c r="P33" i="2"/>
  <c r="Q33" i="2" s="1"/>
  <c r="R33" i="2" s="1"/>
  <c r="O33" i="2"/>
  <c r="L33" i="2"/>
  <c r="S32" i="2"/>
  <c r="P32" i="2"/>
  <c r="Q32" i="2" s="1"/>
  <c r="R32" i="2" s="1"/>
  <c r="O32" i="2"/>
  <c r="L32" i="2"/>
  <c r="S31" i="2"/>
  <c r="P31" i="2"/>
  <c r="Q31" i="2" s="1"/>
  <c r="R31" i="2" s="1"/>
  <c r="O31" i="2"/>
  <c r="L31" i="2"/>
  <c r="S30" i="2"/>
  <c r="P30" i="2"/>
  <c r="Q30" i="2" s="1"/>
  <c r="R30" i="2" s="1"/>
  <c r="O30" i="2"/>
  <c r="L30" i="2"/>
  <c r="S29" i="2"/>
  <c r="P29" i="2"/>
  <c r="Q29" i="2" s="1"/>
  <c r="R29" i="2" s="1"/>
  <c r="O29" i="2"/>
  <c r="L29" i="2"/>
  <c r="S28" i="2"/>
  <c r="P28" i="2"/>
  <c r="Q28" i="2" s="1"/>
  <c r="R28" i="2" s="1"/>
  <c r="O28" i="2"/>
  <c r="L28" i="2"/>
  <c r="S27" i="2"/>
  <c r="P27" i="2"/>
  <c r="Q27" i="2" s="1"/>
  <c r="R27" i="2" s="1"/>
  <c r="O27" i="2"/>
  <c r="L27" i="2"/>
  <c r="S26" i="2"/>
  <c r="P26" i="2"/>
  <c r="Q26" i="2" s="1"/>
  <c r="R26" i="2" s="1"/>
  <c r="O26" i="2"/>
  <c r="L26" i="2"/>
  <c r="S25" i="2"/>
  <c r="P25" i="2"/>
  <c r="Q25" i="2" s="1"/>
  <c r="R25" i="2" s="1"/>
  <c r="O25" i="2"/>
  <c r="L25" i="2"/>
  <c r="S24" i="2"/>
  <c r="P24" i="2"/>
  <c r="Q24" i="2" s="1"/>
  <c r="R24" i="2" s="1"/>
  <c r="O24" i="2"/>
  <c r="L24" i="2"/>
  <c r="S23" i="2"/>
  <c r="P23" i="2"/>
  <c r="Q23" i="2" s="1"/>
  <c r="R23" i="2" s="1"/>
  <c r="O23" i="2"/>
  <c r="L23" i="2"/>
  <c r="S22" i="2"/>
  <c r="P22" i="2"/>
  <c r="Q22" i="2" s="1"/>
  <c r="R22" i="2" s="1"/>
  <c r="O22" i="2"/>
  <c r="L22" i="2"/>
  <c r="S21" i="2"/>
  <c r="P21" i="2"/>
  <c r="Q21" i="2" s="1"/>
  <c r="R21" i="2" s="1"/>
  <c r="O21" i="2"/>
  <c r="L21" i="2"/>
  <c r="S20" i="2"/>
  <c r="P20" i="2"/>
  <c r="Q20" i="2" s="1"/>
  <c r="R20" i="2" s="1"/>
  <c r="O20" i="2"/>
  <c r="L20" i="2"/>
  <c r="S19" i="2"/>
  <c r="P19" i="2"/>
  <c r="Q19" i="2" s="1"/>
  <c r="R19" i="2" s="1"/>
  <c r="O19" i="2"/>
  <c r="L19" i="2"/>
  <c r="S18" i="2"/>
  <c r="P18" i="2"/>
  <c r="Q18" i="2" s="1"/>
  <c r="R18" i="2" s="1"/>
  <c r="O18" i="2"/>
  <c r="L18" i="2"/>
  <c r="S17" i="2"/>
  <c r="P17" i="2"/>
  <c r="Q17" i="2" s="1"/>
  <c r="R17" i="2" s="1"/>
  <c r="O17" i="2"/>
  <c r="L17" i="2"/>
  <c r="S16" i="2"/>
  <c r="P16" i="2"/>
  <c r="Q16" i="2" s="1"/>
  <c r="R16" i="2" s="1"/>
  <c r="O16" i="2"/>
  <c r="L16" i="2"/>
  <c r="S15" i="2"/>
  <c r="P15" i="2"/>
  <c r="Q15" i="2" s="1"/>
  <c r="R15" i="2" s="1"/>
  <c r="O15" i="2"/>
  <c r="L15" i="2"/>
  <c r="S14" i="2"/>
  <c r="P14" i="2"/>
  <c r="Q14" i="2" s="1"/>
  <c r="R14" i="2" s="1"/>
  <c r="O14" i="2"/>
  <c r="L14" i="2"/>
  <c r="S13" i="2"/>
  <c r="P13" i="2"/>
  <c r="Q13" i="2" s="1"/>
  <c r="R13" i="2" s="1"/>
  <c r="O13" i="2"/>
  <c r="L13" i="2"/>
  <c r="S12" i="2"/>
  <c r="P12" i="2"/>
  <c r="Q12" i="2" s="1"/>
  <c r="R12" i="2" s="1"/>
  <c r="O12" i="2"/>
  <c r="A7" i="1" s="1"/>
  <c r="L12" i="2"/>
  <c r="S11" i="2"/>
  <c r="P11" i="2"/>
  <c r="Q11" i="2" s="1"/>
  <c r="R11" i="2" s="1"/>
  <c r="O11" i="2"/>
  <c r="L11" i="2"/>
  <c r="S10" i="2"/>
  <c r="P10" i="2"/>
  <c r="Q10" i="2" s="1"/>
  <c r="R10" i="2" s="1"/>
  <c r="O10" i="2"/>
  <c r="L10" i="2"/>
  <c r="S9" i="2"/>
  <c r="B17" i="1" s="1"/>
  <c r="P9" i="2"/>
  <c r="Q9" i="2" s="1"/>
  <c r="R9" i="2" s="1"/>
  <c r="O9" i="2"/>
  <c r="L9" i="2"/>
  <c r="S8" i="2"/>
  <c r="P8" i="2"/>
  <c r="Q8" i="2" s="1"/>
  <c r="R8" i="2" s="1"/>
  <c r="O8" i="2"/>
  <c r="L8" i="2"/>
  <c r="B18" i="1"/>
  <c r="B19" i="1"/>
  <c r="D12" i="1"/>
  <c r="A12" i="1" l="1"/>
  <c r="D7" i="1"/>
  <c r="G12" i="1" l="1"/>
  <c r="G7" i="1"/>
</calcChain>
</file>

<file path=xl/sharedStrings.xml><?xml version="1.0" encoding="utf-8"?>
<sst xmlns="http://schemas.openxmlformats.org/spreadsheetml/2006/main" count="423" uniqueCount="95">
  <si>
    <t>Tableau de bord — Inventaire vêtements</t>
  </si>
  <si>
    <t>Synthèse actualisée automatiquement à partir de l’onglet Inventaire.</t>
  </si>
  <si>
    <t>Valeur du stock</t>
  </si>
  <si>
    <t>Chiffre d’affaires réalisé</t>
  </si>
  <si>
    <t>Bénéfice réalisé</t>
  </si>
  <si>
    <t>Articles en stock</t>
  </si>
  <si>
    <t>Articles vendus</t>
  </si>
  <si>
    <t>Marge globale réalisée</t>
  </si>
  <si>
    <t>Statut</t>
  </si>
  <si>
    <t>Références</t>
  </si>
  <si>
    <t>En stock</t>
  </si>
  <si>
    <t>Partiel</t>
  </si>
  <si>
    <t>Vendu</t>
  </si>
  <si>
    <t>Inventaire vêtements — achat / revente</t>
  </si>
  <si>
    <t>Référence</t>
  </si>
  <si>
    <t>Date d’achat</t>
  </si>
  <si>
    <t>Marque</t>
  </si>
  <si>
    <t>Article / Modèle</t>
  </si>
  <si>
    <t>Catégorie</t>
  </si>
  <si>
    <t>Taille</t>
  </si>
  <si>
    <t>État</t>
  </si>
  <si>
    <t>Fournisseur</t>
  </si>
  <si>
    <t>Quantité achetée</t>
  </si>
  <si>
    <t>Coût d’achat unitaire</t>
  </si>
  <si>
    <t>Coût total</t>
  </si>
  <si>
    <t>Prix de vente prévu</t>
  </si>
  <si>
    <t>Quantité vendue</t>
  </si>
  <si>
    <t>Stock restant</t>
  </si>
  <si>
    <t>Marge %</t>
  </si>
  <si>
    <t>CIE-BLEUCIEL</t>
  </si>
  <si>
    <t>Compagnie de Californie</t>
  </si>
  <si>
    <t>This is not</t>
  </si>
  <si>
    <t>T-shirt</t>
  </si>
  <si>
    <t>XXL</t>
  </si>
  <si>
    <t>Neuf avec étiquette</t>
  </si>
  <si>
    <t>CIE-BLEUMARINE</t>
  </si>
  <si>
    <t>Tag orange</t>
  </si>
  <si>
    <t>CIE-KAKI</t>
  </si>
  <si>
    <t>Edition Limited</t>
  </si>
  <si>
    <t>XL</t>
  </si>
  <si>
    <t>CIE-BLACK</t>
  </si>
  <si>
    <t>tag orange</t>
  </si>
  <si>
    <t>CIE-WHITE</t>
  </si>
  <si>
    <t>This is not noir</t>
  </si>
  <si>
    <t>L</t>
  </si>
  <si>
    <t>Cie Calif en rond blanc</t>
  </si>
  <si>
    <t>M</t>
  </si>
  <si>
    <t>CIE-BEIGE</t>
  </si>
  <si>
    <t>Beverly hills</t>
  </si>
  <si>
    <t>Cie Calif en rond noir</t>
  </si>
  <si>
    <t>S</t>
  </si>
  <si>
    <t>this is not blanc</t>
  </si>
  <si>
    <t>XS</t>
  </si>
  <si>
    <t>EVER-JOG-BLAC</t>
  </si>
  <si>
    <t>Everlast</t>
  </si>
  <si>
    <t>Logo cuisse</t>
  </si>
  <si>
    <t>Pantalon</t>
  </si>
  <si>
    <t>EVER-JOG-GRIS</t>
  </si>
  <si>
    <t>USPOLO-JOG-BLEU</t>
  </si>
  <si>
    <t>US Polo Assn</t>
  </si>
  <si>
    <t>Bleu et rouge</t>
  </si>
  <si>
    <t>USPOLO-SWEAT-BLEU</t>
  </si>
  <si>
    <t>Sweat</t>
  </si>
  <si>
    <t>CIE-CASQ-BLEU</t>
  </si>
  <si>
    <t>Bleu enfant</t>
  </si>
  <si>
    <t>Accessoire</t>
  </si>
  <si>
    <t>ENF</t>
  </si>
  <si>
    <t>CHEV-CANARD-BLEUMARI</t>
  </si>
  <si>
    <t>Chevignon</t>
  </si>
  <si>
    <t>broderie Canard</t>
  </si>
  <si>
    <t>CHEV-CANARD-BLEUCIEL</t>
  </si>
  <si>
    <t>CHEV-CANARD-GRISCLAIR</t>
  </si>
  <si>
    <t>CHEV-CANARD-BLACK</t>
  </si>
  <si>
    <t>CHEV-CANARD-KAKI</t>
  </si>
  <si>
    <t>CHEV-CANARD-BLEUROI</t>
  </si>
  <si>
    <t>CHEV-CANARD-ROSE</t>
  </si>
  <si>
    <t>CHEV-CANARD-BLANC</t>
  </si>
  <si>
    <t>CHEV-CANARD-BEIGE</t>
  </si>
  <si>
    <t>CHEV-BLACK</t>
  </si>
  <si>
    <t>broderie Chevignon</t>
  </si>
  <si>
    <t>CHEV-GRISFONCE</t>
  </si>
  <si>
    <t>NORTHCANADA-PARKA BLEU</t>
  </si>
  <si>
    <t>North Canada</t>
  </si>
  <si>
    <t>Parka moumoute</t>
  </si>
  <si>
    <t>Manteau</t>
  </si>
  <si>
    <t>Lst_Marques</t>
  </si>
  <si>
    <t>Lst_Article_Modèle</t>
  </si>
  <si>
    <t>Lst_Catégorie</t>
  </si>
  <si>
    <t>Lst_Taille</t>
  </si>
  <si>
    <t>Lst_État</t>
  </si>
  <si>
    <t>Lst_Fournisseur</t>
  </si>
  <si>
    <t>Neuf sans étiquette</t>
  </si>
  <si>
    <t>Très bon état</t>
  </si>
  <si>
    <t>Bon état</t>
  </si>
  <si>
    <t>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</si>
</sst>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€\ #,##0.00"/>
    <numFmt numFmtId="165" formatCode="0.0%"/>
  </numFmts>
  <fonts count="8" x14ac:knownFonts="1">
    <font>
      <sz val="11"/>
      <name val="Carlito"/>
    </font>
    <font>
      <sz val="10"/>
      <name val="Arial"/>
      <family val="2"/>
    </font>
    <font>
      <b/>
      <sz val="15"/>
      <color rgb="FF1F2937"/>
      <name val="Arial"/>
      <family val="2"/>
    </font>
    <font>
      <i/>
      <sz val="10"/>
      <color rgb="FF64748B"/>
      <name val="Arial"/>
      <family val="2"/>
    </font>
    <font>
      <b/>
      <sz val="10"/>
      <color rgb="FF334155"/>
      <name val="Arial"/>
      <family val="2"/>
    </font>
    <font>
      <b/>
      <sz val="14"/>
      <color rgb="FF1F4E78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8FAFC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F2F2F2"/>
      </patternFill>
    </fill>
  </fills>
  <borders count="22">
    <border>
      <left/>
      <right/>
      <top/>
      <bottom/>
      <diagonal/>
    </border>
    <border>
      <left/>
      <right/>
      <top/>
      <bottom style="medium">
        <color rgb="FF1F4E78"/>
      </bottom>
      <diagonal/>
    </border>
    <border>
      <left style="thin">
        <color rgb="FFCBD5E1"/>
      </left>
      <right/>
      <top style="thin">
        <color rgb="FFCBD5E1"/>
      </top>
      <bottom/>
      <diagonal/>
    </border>
    <border>
      <left/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/>
      <top/>
      <bottom/>
      <diagonal/>
    </border>
    <border>
      <left/>
      <right style="thin">
        <color rgb="FFCBD5E1"/>
      </right>
      <top/>
      <bottom/>
      <diagonal/>
    </border>
    <border>
      <left style="thin">
        <color rgb="FFCBD5E1"/>
      </left>
      <right/>
      <top/>
      <bottom style="thin">
        <color rgb="FFCBD5E1"/>
      </bottom>
      <diagonal/>
    </border>
    <border>
      <left/>
      <right style="thin">
        <color rgb="FFCBD5E1"/>
      </right>
      <top/>
      <bottom style="thin">
        <color rgb="FFCBD5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vertical="center"/>
    </xf>
    <xf numFmtId="165" fontId="5" fillId="2" borderId="4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14" fontId="7" fillId="4" borderId="8" xfId="0" applyNumberFormat="1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horizontal="center" vertical="center"/>
    </xf>
    <xf numFmtId="164" fontId="7" fillId="4" borderId="8" xfId="0" applyNumberFormat="1" applyFont="1" applyFill="1" applyBorder="1" applyAlignment="1">
      <alignment horizontal="center" vertical="center"/>
    </xf>
    <xf numFmtId="164" fontId="7" fillId="5" borderId="8" xfId="0" applyNumberFormat="1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center" vertical="center"/>
    </xf>
    <xf numFmtId="165" fontId="7" fillId="5" borderId="8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14" fontId="7" fillId="4" borderId="9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3" fontId="7" fillId="4" borderId="9" xfId="0" applyNumberFormat="1" applyFont="1" applyFill="1" applyBorder="1" applyAlignment="1">
      <alignment horizontal="center" vertical="center"/>
    </xf>
    <xf numFmtId="164" fontId="7" fillId="4" borderId="9" xfId="0" applyNumberFormat="1" applyFont="1" applyFill="1" applyBorder="1" applyAlignment="1">
      <alignment horizontal="center" vertical="center"/>
    </xf>
    <xf numFmtId="164" fontId="7" fillId="5" borderId="9" xfId="0" applyNumberFormat="1" applyFont="1" applyFill="1" applyBorder="1" applyAlignment="1">
      <alignment horizontal="center" vertical="center"/>
    </xf>
    <xf numFmtId="3" fontId="7" fillId="5" borderId="9" xfId="0" applyNumberFormat="1" applyFont="1" applyFill="1" applyBorder="1" applyAlignment="1">
      <alignment horizontal="center" vertical="center"/>
    </xf>
    <xf numFmtId="165" fontId="7" fillId="5" borderId="9" xfId="0" applyNumberFormat="1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Normal" xfId="0" builtinId="0"/>
  </cellStyles>
  <dxfs count="21">
    <dxf>
      <font>
        <color theme="0"/>
      </font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title>
      <c:tx>
        <c:rich>
          <a:bodyPr/>
          <a:lstStyle/>
          <a:p>
            <a:r>
              <a:rPr lang="fr-FR" sz="900">
                <a:latin typeface="Arial"/>
                <a:ea typeface="Arial"/>
                <a:cs typeface="Arial"/>
              </a:rPr>
              <a:t>Répartition du stock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Références</c:v>
          </c:tx>
          <c:cat>
            <c:strRef>
              <c:f>'Tableau de bord'!$A$17:$A$19</c:f>
              <c:strCache>
                <c:ptCount val="3"/>
                <c:pt idx="0">
                  <c:v>En stock</c:v>
                </c:pt>
                <c:pt idx="1">
                  <c:v>Partiel</c:v>
                </c:pt>
                <c:pt idx="2">
                  <c:v>Vendu</c:v>
                </c:pt>
              </c:strCache>
            </c:strRef>
          </c:cat>
          <c:val>
            <c:numRef>
              <c:f>'Tableau de bord'!$B$17:$B$19</c:f>
              <c:numCache>
                <c:formatCode>#,##0</c:formatCode>
                <c:ptCount val="3"/>
                <c:pt idx="0">
                  <c:v>57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72-4A65-A00C-DD9B313BA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 anchorCtr="1"/>
        <a:lstStyle/>
        <a:p>
          <a:pPr>
            <a:defRPr sz="750"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0</xdr:rowOff>
    </xdr:from>
    <xdr:to>
      <xdr:col>8</xdr:col>
      <xdr:colOff>0</xdr:colOff>
      <xdr:row>29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ventaireTable" displayName="InventaireTable" ref="B7:S65" totalsRowShown="0" tableBorderDxfId="20">
  <autoFilter ref="B7:S65" xr:uid="{00000000-0009-0000-0100-000001000000}"/>
  <tableColumns count="18">
    <tableColumn id="1" xr3:uid="{00000000-0010-0000-0000-000001000000}" name="Référence" dataDxfId="19"/>
    <tableColumn id="2" xr3:uid="{00000000-0010-0000-0000-000002000000}" name="Date d’achat" dataDxfId="18"/>
    <tableColumn id="3" xr3:uid="{00000000-0010-0000-0000-000003000000}" name="Marque" dataDxfId="17"/>
    <tableColumn id="4" xr3:uid="{00000000-0010-0000-0000-000004000000}" name="Article / Modèle" dataDxfId="16"/>
    <tableColumn id="5" xr3:uid="{00000000-0010-0000-0000-000005000000}" name="Catégorie" dataDxfId="15"/>
    <tableColumn id="6" xr3:uid="{00000000-0010-0000-0000-000006000000}" name="Taille" dataDxfId="14"/>
    <tableColumn id="7" xr3:uid="{00000000-0010-0000-0000-000007000000}" name="État" dataDxfId="13"/>
    <tableColumn id="8" xr3:uid="{00000000-0010-0000-0000-000008000000}" name="Fournisseur" dataDxfId="12"/>
    <tableColumn id="9" xr3:uid="{00000000-0010-0000-0000-000009000000}" name="Quantité achetée" dataDxfId="11"/>
    <tableColumn id="10" xr3:uid="{00000000-0010-0000-0000-00000A000000}" name="Coût d’achat unitaire" dataDxfId="10"/>
    <tableColumn id="11" xr3:uid="{00000000-0010-0000-0000-00000B000000}" name="Coût total" dataDxfId="9"/>
    <tableColumn id="12" xr3:uid="{00000000-0010-0000-0000-00000C000000}" name="Prix de vente prévu" dataDxfId="8"/>
    <tableColumn id="13" xr3:uid="{00000000-0010-0000-0000-00000D000000}" name="Quantité vendue" dataDxfId="7"/>
    <tableColumn id="14" xr3:uid="{00000000-0010-0000-0000-00000E000000}" name="Stock restant" dataDxfId="6"/>
    <tableColumn id="15" xr3:uid="{00000000-0010-0000-0000-00000F000000}" name="Chiffre d’affaires réalisé" dataDxfId="5"/>
    <tableColumn id="16" xr3:uid="{00000000-0010-0000-0000-000010000000}" name="Bénéfice réalisé" dataDxfId="4"/>
    <tableColumn id="17" xr3:uid="{00000000-0010-0000-0000-000011000000}" name="Marge %" dataDxfId="3"/>
    <tableColumn id="18" xr3:uid="{00000000-0010-0000-0000-000012000000}" name="Statu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5DB797-F85E-4831-8F25-6E145F63307B}" name="TS_Marques" displayName="TS_Marques" ref="A1:A6" totalsRowShown="0">
  <autoFilter ref="A1:A6" xr:uid="{BC5DB797-F85E-4831-8F25-6E145F63307B}"/>
  <tableColumns count="1">
    <tableColumn id="1" xr3:uid="{0C78FDC6-5B03-4475-8870-EA98B722A067}" name="Lst_Marqu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D4B908-ECD7-4369-8A01-F081E3E3A9F3}" name="TS_Article_Modèle" displayName="TS_Article_Modèle" ref="C1:C15" totalsRowShown="0">
  <autoFilter ref="C1:C15" xr:uid="{8BD4B908-ECD7-4369-8A01-F081E3E3A9F3}"/>
  <tableColumns count="1">
    <tableColumn id="1" xr3:uid="{52E8D950-81F3-4BC7-B239-0C3D09A2D11C}" name="Lst_Article_Modè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F1B2C9-0F9C-4340-B0FC-ACF8D5BD9142}" name="TS_Catégorie" displayName="TS_Catégorie" ref="E1:E6" totalsRowShown="0">
  <autoFilter ref="E1:E6" xr:uid="{53F1B2C9-0F9C-4340-B0FC-ACF8D5BD9142}"/>
  <tableColumns count="1">
    <tableColumn id="1" xr3:uid="{6C877572-D758-4FCD-BBA1-DB1FFC320648}" name="Lst_Catégori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217525-EFC0-45C1-AB48-E77D6EC17380}" name="TS_Taille" displayName="TS_Taille" ref="G1:G8" totalsRowShown="0">
  <autoFilter ref="G1:G8" xr:uid="{46217525-EFC0-45C1-AB48-E77D6EC17380}"/>
  <tableColumns count="1">
    <tableColumn id="1" xr3:uid="{04026BEF-7989-4A25-96D3-DF3E2C57F4B2}" name="Lst_Taill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FDD4ED8-7361-41F2-A164-96E14A935249}" name="TS_État" displayName="TS_État" ref="I1:I6" totalsRowShown="0">
  <autoFilter ref="I1:I6" xr:uid="{FFDD4ED8-7361-41F2-A164-96E14A935249}"/>
  <tableColumns count="1">
    <tableColumn id="1" xr3:uid="{1FB11722-1A59-42ED-BD3B-C947218DBC4F}" name="Lst_Éta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36437B9-014F-40F0-B738-66FB9822FC8A}" name="TS_Fournisseur" displayName="TS_Fournisseur" ref="K1:K2" insertRow="1" totalsRowShown="0">
  <autoFilter ref="K1:K2" xr:uid="{D36437B9-014F-40F0-B738-66FB9822FC8A}"/>
  <tableColumns count="1">
    <tableColumn id="1" xr3:uid="{EF8F3A21-3EB2-454D-B9CF-129B49194C84}" name="Lst_Fourniss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638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D726617-3E14-4C5D-A22E-6C6DD08955B1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f028c8b0-dc99-4e60-be8b-2d6cd2d4905b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1F4E78"/>
  </sheetPr>
  <dimension ref="A1:Z250"/>
  <sheetViews>
    <sheetView showGridLines="0" workbookViewId="0"/>
  </sheetViews>
  <sheetFormatPr baseColWidth="10" defaultColWidth="9" defaultRowHeight="15" x14ac:dyDescent="0.25"/>
  <cols>
    <col min="1" max="1" width="21" customWidth="1"/>
    <col min="2" max="2" width="15" customWidth="1"/>
    <col min="3" max="3" width="4" customWidth="1"/>
    <col min="4" max="4" width="24" customWidth="1"/>
    <col min="5" max="5" width="15" customWidth="1"/>
    <col min="6" max="6" width="4" customWidth="1"/>
    <col min="7" max="7" width="24" customWidth="1"/>
    <col min="8" max="8" width="15" customWidth="1"/>
  </cols>
  <sheetData>
    <row r="1" spans="1:26" x14ac:dyDescent="0.25">
      <c r="A1" s="3"/>
      <c r="B1" s="3"/>
      <c r="C1" s="3"/>
      <c r="D1" s="3"/>
      <c r="E1" s="3"/>
      <c r="F1" s="3"/>
      <c r="G1" s="3"/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x14ac:dyDescent="0.25">
      <c r="A2" s="4" t="s">
        <v>0</v>
      </c>
      <c r="B2" s="4"/>
      <c r="C2" s="4"/>
      <c r="D2" s="4"/>
      <c r="E2" s="4"/>
      <c r="F2" s="4"/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5"/>
      <c r="B3" s="5"/>
      <c r="C3" s="5"/>
      <c r="D3" s="5"/>
      <c r="E3" s="5"/>
      <c r="F3" s="5"/>
      <c r="G3" s="5"/>
      <c r="H3" s="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6" t="s">
        <v>1</v>
      </c>
      <c r="B4" s="6"/>
      <c r="C4" s="6"/>
      <c r="D4" s="6"/>
      <c r="E4" s="6"/>
      <c r="F4" s="6"/>
      <c r="G4" s="6"/>
      <c r="H4" s="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3"/>
      <c r="B5" s="3"/>
      <c r="C5" s="3"/>
      <c r="D5" s="3"/>
      <c r="E5" s="3"/>
      <c r="F5" s="3"/>
      <c r="G5" s="3"/>
      <c r="H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 t="s">
        <v>2</v>
      </c>
      <c r="B6" s="8"/>
      <c r="C6" s="3"/>
      <c r="D6" s="7" t="s">
        <v>3</v>
      </c>
      <c r="E6" s="8"/>
      <c r="F6" s="3"/>
      <c r="G6" s="7" t="s">
        <v>4</v>
      </c>
      <c r="H6" s="8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x14ac:dyDescent="0.25">
      <c r="A7" s="9">
        <f>SUMPRODUCT(Inventaire!$K$8:$K$857,Inventaire!$O$8:$O$857)</f>
        <v>68</v>
      </c>
      <c r="B7" s="10"/>
      <c r="C7" s="3"/>
      <c r="D7" s="9">
        <f>SUM(Inventaire!$P$8:$P$857)</f>
        <v>5</v>
      </c>
      <c r="E7" s="10"/>
      <c r="F7" s="3"/>
      <c r="G7" s="9">
        <f>SUM(Inventaire!$Q$8:$Q$857)</f>
        <v>4</v>
      </c>
      <c r="H7" s="1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1"/>
      <c r="B8" s="12"/>
      <c r="C8" s="3"/>
      <c r="D8" s="11"/>
      <c r="E8" s="12"/>
      <c r="F8" s="3"/>
      <c r="G8" s="11"/>
      <c r="H8" s="1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3"/>
      <c r="B9" s="3"/>
      <c r="C9" s="3"/>
      <c r="D9" s="3"/>
      <c r="E9" s="3"/>
      <c r="F9" s="3"/>
      <c r="G9" s="3"/>
      <c r="H9" s="3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3"/>
      <c r="B10" s="3"/>
      <c r="C10" s="3"/>
      <c r="D10" s="3"/>
      <c r="E10" s="3"/>
      <c r="F10" s="3"/>
      <c r="G10" s="3"/>
      <c r="H10" s="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7" t="s">
        <v>5</v>
      </c>
      <c r="B11" s="8"/>
      <c r="C11" s="3"/>
      <c r="D11" s="7" t="s">
        <v>6</v>
      </c>
      <c r="E11" s="8"/>
      <c r="F11" s="3"/>
      <c r="G11" s="7" t="s">
        <v>7</v>
      </c>
      <c r="H11" s="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x14ac:dyDescent="0.25">
      <c r="A12" s="13">
        <f>SUM(Inventaire!$O$8:$O$857)</f>
        <v>68</v>
      </c>
      <c r="B12" s="10"/>
      <c r="C12" s="3"/>
      <c r="D12" s="13">
        <f>SUM(Inventaire!$N$8:$N$857)</f>
        <v>1</v>
      </c>
      <c r="E12" s="10"/>
      <c r="F12" s="3"/>
      <c r="G12" s="14">
        <f>IFERROR(SUM(Inventaire!$Q$8:$Q$857)/SUM(Inventaire!$P$8:$P$857),0)</f>
        <v>0.8</v>
      </c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1"/>
      <c r="B13" s="12"/>
      <c r="C13" s="3"/>
      <c r="D13" s="11"/>
      <c r="E13" s="12"/>
      <c r="F13" s="3"/>
      <c r="G13" s="11"/>
      <c r="H13" s="1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3"/>
      <c r="B14" s="3"/>
      <c r="C14" s="3"/>
      <c r="D14" s="3"/>
      <c r="E14" s="3"/>
      <c r="F14" s="3"/>
      <c r="G14" s="3"/>
      <c r="H14" s="3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3"/>
      <c r="B15" s="3"/>
      <c r="C15" s="3"/>
      <c r="D15" s="3"/>
      <c r="E15" s="3"/>
      <c r="F15" s="3"/>
      <c r="G15" s="3"/>
      <c r="H15" s="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5" t="s">
        <v>8</v>
      </c>
      <c r="B16" s="16" t="s">
        <v>9</v>
      </c>
      <c r="C16" s="3"/>
      <c r="D16" s="3"/>
      <c r="E16" s="3"/>
      <c r="F16" s="3"/>
      <c r="G16" s="3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7" t="s">
        <v>10</v>
      </c>
      <c r="B17" s="18">
        <f>COUNTIF(Inventaire!$S$8:$S$857,A17)</f>
        <v>57</v>
      </c>
      <c r="C17" s="3"/>
      <c r="D17" s="3"/>
      <c r="E17" s="3"/>
      <c r="F17" s="3"/>
      <c r="G17" s="3"/>
      <c r="H17" s="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7" t="s">
        <v>11</v>
      </c>
      <c r="B18" s="18">
        <f>COUNTIF(Inventaire!$S$8:$S$857,A18)</f>
        <v>0</v>
      </c>
      <c r="C18" s="3"/>
      <c r="D18" s="3"/>
      <c r="E18" s="3"/>
      <c r="F18" s="3"/>
      <c r="G18" s="3"/>
      <c r="H18" s="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9" t="s">
        <v>12</v>
      </c>
      <c r="B19" s="20">
        <f>COUNTIF(Inventaire!$S$8:$S$857,A19)</f>
        <v>1</v>
      </c>
      <c r="C19" s="3"/>
      <c r="D19" s="3"/>
      <c r="E19" s="3"/>
      <c r="F19" s="3"/>
      <c r="G19" s="3"/>
      <c r="H19" s="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3"/>
      <c r="B20" s="3"/>
      <c r="C20" s="3"/>
      <c r="D20" s="3"/>
      <c r="E20" s="3"/>
      <c r="F20" s="3"/>
      <c r="G20" s="3"/>
      <c r="H20" s="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3"/>
      <c r="B21" s="3"/>
      <c r="C21" s="3"/>
      <c r="D21" s="3"/>
      <c r="E21" s="3"/>
      <c r="F21" s="3"/>
      <c r="G21" s="3"/>
      <c r="H21" s="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3"/>
      <c r="B22" s="3"/>
      <c r="C22" s="3"/>
      <c r="D22" s="3"/>
      <c r="E22" s="3"/>
      <c r="F22" s="3"/>
      <c r="G22" s="3"/>
      <c r="H22" s="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3"/>
      <c r="B23" s="3"/>
      <c r="C23" s="3"/>
      <c r="D23" s="3"/>
      <c r="E23" s="3"/>
      <c r="F23" s="3"/>
      <c r="G23" s="3"/>
      <c r="H23" s="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3"/>
      <c r="B24" s="3"/>
      <c r="C24" s="3"/>
      <c r="D24" s="3"/>
      <c r="E24" s="3"/>
      <c r="F24" s="3"/>
      <c r="G24" s="3"/>
      <c r="H24" s="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3"/>
      <c r="B25" s="3"/>
      <c r="C25" s="3"/>
      <c r="D25" s="3"/>
      <c r="E25" s="3"/>
      <c r="F25" s="3"/>
      <c r="G25" s="3"/>
      <c r="H25" s="3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3"/>
      <c r="B26" s="3"/>
      <c r="C26" s="3"/>
      <c r="D26" s="3"/>
      <c r="E26" s="3"/>
      <c r="F26" s="3"/>
      <c r="G26" s="3"/>
      <c r="H26" s="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3"/>
      <c r="B27" s="3"/>
      <c r="C27" s="3"/>
      <c r="D27" s="3"/>
      <c r="E27" s="3"/>
      <c r="F27" s="3"/>
      <c r="G27" s="3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3"/>
      <c r="B28" s="3"/>
      <c r="C28" s="3"/>
      <c r="D28" s="3"/>
      <c r="E28" s="3"/>
      <c r="F28" s="3"/>
      <c r="G28" s="3"/>
      <c r="H28" s="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3"/>
      <c r="B29" s="3"/>
      <c r="C29" s="3"/>
      <c r="D29" s="3"/>
      <c r="E29" s="3"/>
      <c r="F29" s="3"/>
      <c r="G29" s="3"/>
      <c r="H29" s="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3"/>
      <c r="B30" s="3"/>
      <c r="C30" s="3"/>
      <c r="D30" s="3"/>
      <c r="E30" s="3"/>
      <c r="F30" s="3"/>
      <c r="G30" s="3"/>
      <c r="H30" s="3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5B9BD5"/>
  </sheetPr>
  <dimension ref="B1:AA107"/>
  <sheetViews>
    <sheetView showGridLines="0" tabSelected="1" workbookViewId="0">
      <selection activeCell="R13" sqref="R13"/>
    </sheetView>
  </sheetViews>
  <sheetFormatPr baseColWidth="10" defaultColWidth="9" defaultRowHeight="15" x14ac:dyDescent="0.25"/>
  <cols>
    <col min="1" max="1" width="4" customWidth="1"/>
    <col min="2" max="2" width="27.25" customWidth="1"/>
    <col min="3" max="3" width="12" customWidth="1"/>
    <col min="4" max="4" width="20.875" bestFit="1" customWidth="1"/>
    <col min="5" max="5" width="24" customWidth="1"/>
    <col min="6" max="6" width="15" customWidth="1"/>
    <col min="7" max="7" width="10" customWidth="1"/>
    <col min="8" max="8" width="20" customWidth="1"/>
    <col min="9" max="9" width="18" customWidth="1"/>
    <col min="10" max="10" width="14" customWidth="1"/>
    <col min="11" max="11" width="16" customWidth="1"/>
    <col min="12" max="12" width="14" customWidth="1"/>
    <col min="13" max="13" width="16" customWidth="1"/>
    <col min="14" max="15" width="14" customWidth="1"/>
    <col min="16" max="16" width="18" customWidth="1"/>
    <col min="17" max="17" width="16" customWidth="1"/>
    <col min="18" max="18" width="11" customWidth="1"/>
    <col min="19" max="19" width="13" customWidth="1"/>
  </cols>
  <sheetData>
    <row r="1" spans="2:27" ht="15.75" thickBot="1" x14ac:dyDescent="0.3"/>
    <row r="2" spans="2:27" x14ac:dyDescent="0.25">
      <c r="B2" s="40" t="s">
        <v>13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2"/>
      <c r="T2" s="1"/>
      <c r="U2" s="1"/>
      <c r="V2" s="1"/>
      <c r="W2" s="1"/>
      <c r="X2" s="1"/>
      <c r="Y2" s="1"/>
      <c r="Z2" s="1"/>
      <c r="AA2" s="1"/>
    </row>
    <row r="3" spans="2:27" x14ac:dyDescent="0.25">
      <c r="B3" s="4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5"/>
      <c r="T3" s="1"/>
      <c r="U3" s="1"/>
      <c r="V3" s="1"/>
      <c r="W3" s="1"/>
      <c r="X3" s="1"/>
      <c r="Y3" s="1"/>
      <c r="Z3" s="1"/>
      <c r="AA3" s="1"/>
    </row>
    <row r="4" spans="2:27" ht="15.75" thickBot="1" x14ac:dyDescent="0.3">
      <c r="B4" s="46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1"/>
      <c r="U4" s="1"/>
      <c r="V4" s="1"/>
      <c r="W4" s="1"/>
      <c r="X4" s="1"/>
      <c r="Y4" s="1"/>
      <c r="Z4" s="1"/>
      <c r="AA4" s="1"/>
    </row>
    <row r="5" spans="2:27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1"/>
      <c r="X5" s="1"/>
      <c r="Y5" s="1"/>
      <c r="Z5" s="1"/>
      <c r="AA5" s="1"/>
    </row>
    <row r="6" spans="2:27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33.950000000000003" customHeight="1" x14ac:dyDescent="0.25">
      <c r="B7" s="21" t="s">
        <v>14</v>
      </c>
      <c r="C7" s="21" t="s">
        <v>15</v>
      </c>
      <c r="D7" s="21" t="s">
        <v>16</v>
      </c>
      <c r="E7" s="21" t="s">
        <v>17</v>
      </c>
      <c r="F7" s="21" t="s">
        <v>18</v>
      </c>
      <c r="G7" s="21" t="s">
        <v>19</v>
      </c>
      <c r="H7" s="21" t="s">
        <v>20</v>
      </c>
      <c r="I7" s="21" t="s">
        <v>21</v>
      </c>
      <c r="J7" s="21" t="s">
        <v>22</v>
      </c>
      <c r="K7" s="21" t="s">
        <v>23</v>
      </c>
      <c r="L7" s="21" t="s">
        <v>24</v>
      </c>
      <c r="M7" s="21" t="s">
        <v>25</v>
      </c>
      <c r="N7" s="21" t="s">
        <v>26</v>
      </c>
      <c r="O7" s="21" t="s">
        <v>27</v>
      </c>
      <c r="P7" s="21" t="s">
        <v>3</v>
      </c>
      <c r="Q7" s="21" t="s">
        <v>4</v>
      </c>
      <c r="R7" s="21" t="s">
        <v>28</v>
      </c>
      <c r="S7" s="21" t="s">
        <v>8</v>
      </c>
      <c r="T7" s="1"/>
      <c r="U7" s="1"/>
      <c r="V7" s="1"/>
      <c r="W7" s="1"/>
      <c r="X7" s="1"/>
      <c r="Y7" s="1"/>
      <c r="Z7" s="1"/>
      <c r="AA7" s="1"/>
    </row>
    <row r="8" spans="2:27" x14ac:dyDescent="0.25">
      <c r="B8" s="29" t="s">
        <v>29</v>
      </c>
      <c r="C8" s="23">
        <v>46281</v>
      </c>
      <c r="D8" s="22" t="s">
        <v>30</v>
      </c>
      <c r="E8" s="22" t="s">
        <v>31</v>
      </c>
      <c r="F8" s="22" t="s">
        <v>32</v>
      </c>
      <c r="G8" s="22" t="s">
        <v>33</v>
      </c>
      <c r="H8" s="22" t="s">
        <v>34</v>
      </c>
      <c r="I8" s="22"/>
      <c r="J8" s="24">
        <v>1</v>
      </c>
      <c r="K8" s="25">
        <v>1</v>
      </c>
      <c r="L8" s="26">
        <f t="shared" ref="L8:L65" si="0">IF(OR(J8="",K8=""),"",J8*K8)</f>
        <v>1</v>
      </c>
      <c r="M8" s="25">
        <v>5</v>
      </c>
      <c r="N8" s="24"/>
      <c r="O8" s="27">
        <f t="shared" ref="O8:O65" si="1">IF(J8="","",J8-N8)</f>
        <v>1</v>
      </c>
      <c r="P8" s="26" t="str">
        <f t="shared" ref="P8:P65" si="2">IF(OR(M8="",N8=""),"",M8*N8)</f>
        <v/>
      </c>
      <c r="Q8" s="26" t="str">
        <f t="shared" ref="Q8:Q65" si="3">IF(OR(P8="",K8=""),"",P8-(K8*N8))</f>
        <v/>
      </c>
      <c r="R8" s="28" t="str">
        <f t="shared" ref="R8:R65" si="4">IFERROR(Q8/P8,"")</f>
        <v/>
      </c>
      <c r="S8" s="30" t="str">
        <f t="shared" ref="S8:S65" si="5">IF(J8="","",IF(N8&gt;=J8,"Vendu",IF(N8=0,"En stock","Partiel")))</f>
        <v>En stock</v>
      </c>
      <c r="T8" s="1"/>
      <c r="U8" s="1"/>
      <c r="V8" s="1"/>
      <c r="W8" s="1"/>
      <c r="X8" s="1"/>
      <c r="Y8" s="1"/>
      <c r="Z8" s="1"/>
      <c r="AA8" s="1"/>
    </row>
    <row r="9" spans="2:27" x14ac:dyDescent="0.25">
      <c r="B9" s="29" t="s">
        <v>35</v>
      </c>
      <c r="C9" s="23">
        <v>46281</v>
      </c>
      <c r="D9" s="22" t="s">
        <v>30</v>
      </c>
      <c r="E9" s="22" t="s">
        <v>36</v>
      </c>
      <c r="F9" s="22" t="s">
        <v>32</v>
      </c>
      <c r="G9" s="22" t="s">
        <v>33</v>
      </c>
      <c r="H9" s="22" t="s">
        <v>34</v>
      </c>
      <c r="I9" s="22"/>
      <c r="J9" s="24">
        <v>1</v>
      </c>
      <c r="K9" s="25">
        <v>1</v>
      </c>
      <c r="L9" s="26">
        <f t="shared" si="0"/>
        <v>1</v>
      </c>
      <c r="M9" s="25">
        <v>5</v>
      </c>
      <c r="N9" s="24"/>
      <c r="O9" s="27">
        <f t="shared" si="1"/>
        <v>1</v>
      </c>
      <c r="P9" s="26" t="str">
        <f t="shared" si="2"/>
        <v/>
      </c>
      <c r="Q9" s="26" t="str">
        <f t="shared" si="3"/>
        <v/>
      </c>
      <c r="R9" s="28" t="str">
        <f t="shared" si="4"/>
        <v/>
      </c>
      <c r="S9" s="30" t="str">
        <f t="shared" si="5"/>
        <v>En stock</v>
      </c>
      <c r="T9" s="1"/>
      <c r="U9" s="1"/>
      <c r="V9" s="1"/>
      <c r="W9" s="1"/>
      <c r="X9" s="1"/>
      <c r="Y9" s="1"/>
      <c r="Z9" s="1"/>
      <c r="AA9" s="1"/>
    </row>
    <row r="10" spans="2:27" x14ac:dyDescent="0.25">
      <c r="B10" s="29" t="s">
        <v>37</v>
      </c>
      <c r="C10" s="23">
        <v>46281</v>
      </c>
      <c r="D10" s="22" t="s">
        <v>30</v>
      </c>
      <c r="E10" s="22" t="s">
        <v>38</v>
      </c>
      <c r="F10" s="22" t="s">
        <v>32</v>
      </c>
      <c r="G10" s="22" t="s">
        <v>33</v>
      </c>
      <c r="H10" s="22" t="s">
        <v>34</v>
      </c>
      <c r="I10" s="22"/>
      <c r="J10" s="24">
        <v>1</v>
      </c>
      <c r="K10" s="25">
        <v>1</v>
      </c>
      <c r="L10" s="26">
        <f t="shared" si="0"/>
        <v>1</v>
      </c>
      <c r="M10" s="25">
        <v>5</v>
      </c>
      <c r="N10" s="24"/>
      <c r="O10" s="27">
        <f t="shared" si="1"/>
        <v>1</v>
      </c>
      <c r="P10" s="26" t="str">
        <f t="shared" si="2"/>
        <v/>
      </c>
      <c r="Q10" s="26" t="str">
        <f t="shared" si="3"/>
        <v/>
      </c>
      <c r="R10" s="28" t="str">
        <f t="shared" si="4"/>
        <v/>
      </c>
      <c r="S10" s="30" t="str">
        <f t="shared" si="5"/>
        <v>En stock</v>
      </c>
      <c r="T10" s="1"/>
      <c r="U10" s="1"/>
      <c r="V10" s="1"/>
      <c r="W10" s="1"/>
      <c r="X10" s="1"/>
      <c r="Y10" s="1"/>
      <c r="Z10" s="1"/>
      <c r="AA10" s="1"/>
    </row>
    <row r="11" spans="2:27" x14ac:dyDescent="0.25">
      <c r="B11" s="29" t="s">
        <v>29</v>
      </c>
      <c r="C11" s="23">
        <v>46281</v>
      </c>
      <c r="D11" s="22" t="s">
        <v>30</v>
      </c>
      <c r="E11" s="22" t="s">
        <v>38</v>
      </c>
      <c r="F11" s="22" t="s">
        <v>32</v>
      </c>
      <c r="G11" s="22" t="s">
        <v>39</v>
      </c>
      <c r="H11" s="22" t="s">
        <v>34</v>
      </c>
      <c r="I11" s="22"/>
      <c r="J11" s="24">
        <v>2</v>
      </c>
      <c r="K11" s="25">
        <v>1</v>
      </c>
      <c r="L11" s="26">
        <f t="shared" si="0"/>
        <v>2</v>
      </c>
      <c r="M11" s="25">
        <v>5</v>
      </c>
      <c r="N11" s="24"/>
      <c r="O11" s="27">
        <f t="shared" si="1"/>
        <v>2</v>
      </c>
      <c r="P11" s="26" t="str">
        <f t="shared" si="2"/>
        <v/>
      </c>
      <c r="Q11" s="26" t="str">
        <f t="shared" si="3"/>
        <v/>
      </c>
      <c r="R11" s="28" t="str">
        <f t="shared" si="4"/>
        <v/>
      </c>
      <c r="S11" s="30" t="str">
        <f t="shared" si="5"/>
        <v>En stock</v>
      </c>
      <c r="T11" s="1"/>
      <c r="U11" s="1"/>
      <c r="V11" s="1"/>
      <c r="W11" s="1"/>
      <c r="X11" s="1"/>
      <c r="Y11" s="1"/>
      <c r="Z11" s="1"/>
      <c r="AA11" s="1"/>
    </row>
    <row r="12" spans="2:27" x14ac:dyDescent="0.25">
      <c r="B12" s="29" t="s">
        <v>29</v>
      </c>
      <c r="C12" s="23">
        <v>46281</v>
      </c>
      <c r="D12" s="22" t="s">
        <v>30</v>
      </c>
      <c r="E12" s="22" t="s">
        <v>31</v>
      </c>
      <c r="F12" s="22" t="s">
        <v>32</v>
      </c>
      <c r="G12" s="22" t="s">
        <v>39</v>
      </c>
      <c r="H12" s="22" t="s">
        <v>34</v>
      </c>
      <c r="I12" s="22"/>
      <c r="J12" s="24">
        <v>2</v>
      </c>
      <c r="K12" s="25">
        <v>1</v>
      </c>
      <c r="L12" s="26">
        <f t="shared" si="0"/>
        <v>2</v>
      </c>
      <c r="M12" s="25">
        <v>5</v>
      </c>
      <c r="N12" s="24"/>
      <c r="O12" s="27">
        <f t="shared" si="1"/>
        <v>2</v>
      </c>
      <c r="P12" s="26" t="str">
        <f t="shared" si="2"/>
        <v/>
      </c>
      <c r="Q12" s="26" t="str">
        <f t="shared" si="3"/>
        <v/>
      </c>
      <c r="R12" s="28" t="str">
        <f t="shared" si="4"/>
        <v/>
      </c>
      <c r="S12" s="30" t="str">
        <f t="shared" si="5"/>
        <v>En stock</v>
      </c>
      <c r="T12" s="1"/>
      <c r="U12" s="1"/>
      <c r="V12" s="1"/>
      <c r="W12" s="1"/>
      <c r="X12" s="1"/>
      <c r="Y12" s="1"/>
      <c r="Z12" s="1"/>
      <c r="AA12" s="1"/>
    </row>
    <row r="13" spans="2:27" x14ac:dyDescent="0.25">
      <c r="B13" s="29" t="s">
        <v>40</v>
      </c>
      <c r="C13" s="23">
        <v>46281</v>
      </c>
      <c r="D13" s="22" t="s">
        <v>30</v>
      </c>
      <c r="E13" s="22" t="s">
        <v>41</v>
      </c>
      <c r="F13" s="22" t="s">
        <v>32</v>
      </c>
      <c r="G13" s="22" t="s">
        <v>39</v>
      </c>
      <c r="H13" s="22" t="s">
        <v>34</v>
      </c>
      <c r="I13" s="22"/>
      <c r="J13" s="24">
        <v>1</v>
      </c>
      <c r="K13" s="25">
        <v>1</v>
      </c>
      <c r="L13" s="26">
        <f t="shared" si="0"/>
        <v>1</v>
      </c>
      <c r="M13" s="25">
        <v>5</v>
      </c>
      <c r="N13" s="24"/>
      <c r="O13" s="27">
        <f t="shared" si="1"/>
        <v>1</v>
      </c>
      <c r="P13" s="26" t="str">
        <f t="shared" si="2"/>
        <v/>
      </c>
      <c r="Q13" s="26" t="str">
        <f t="shared" si="3"/>
        <v/>
      </c>
      <c r="R13" s="28" t="str">
        <f t="shared" si="4"/>
        <v/>
      </c>
      <c r="S13" s="30" t="str">
        <f t="shared" si="5"/>
        <v>En stock</v>
      </c>
      <c r="T13" s="1"/>
      <c r="U13" s="1"/>
      <c r="V13" s="1"/>
      <c r="W13" s="1"/>
      <c r="X13" s="1"/>
      <c r="Y13" s="1"/>
      <c r="Z13" s="1"/>
      <c r="AA13" s="1"/>
    </row>
    <row r="14" spans="2:27" x14ac:dyDescent="0.25">
      <c r="B14" s="29" t="s">
        <v>42</v>
      </c>
      <c r="C14" s="23">
        <v>46281</v>
      </c>
      <c r="D14" s="22" t="s">
        <v>30</v>
      </c>
      <c r="E14" s="22" t="s">
        <v>43</v>
      </c>
      <c r="F14" s="22" t="s">
        <v>32</v>
      </c>
      <c r="G14" s="22" t="s">
        <v>39</v>
      </c>
      <c r="H14" s="22" t="s">
        <v>34</v>
      </c>
      <c r="I14" s="22"/>
      <c r="J14" s="24">
        <v>2</v>
      </c>
      <c r="K14" s="25">
        <v>1</v>
      </c>
      <c r="L14" s="26">
        <f t="shared" si="0"/>
        <v>2</v>
      </c>
      <c r="M14" s="25">
        <v>5</v>
      </c>
      <c r="N14" s="24"/>
      <c r="O14" s="27">
        <f t="shared" si="1"/>
        <v>2</v>
      </c>
      <c r="P14" s="26" t="str">
        <f t="shared" si="2"/>
        <v/>
      </c>
      <c r="Q14" s="26" t="str">
        <f t="shared" si="3"/>
        <v/>
      </c>
      <c r="R14" s="28" t="str">
        <f t="shared" si="4"/>
        <v/>
      </c>
      <c r="S14" s="30" t="str">
        <f t="shared" si="5"/>
        <v>En stock</v>
      </c>
      <c r="T14" s="1"/>
      <c r="U14" s="1"/>
      <c r="V14" s="1"/>
      <c r="W14" s="1"/>
      <c r="X14" s="1"/>
      <c r="Y14" s="1"/>
      <c r="Z14" s="1"/>
      <c r="AA14" s="1"/>
    </row>
    <row r="15" spans="2:27" x14ac:dyDescent="0.25">
      <c r="B15" s="29" t="s">
        <v>29</v>
      </c>
      <c r="C15" s="23">
        <v>46281</v>
      </c>
      <c r="D15" s="22" t="s">
        <v>30</v>
      </c>
      <c r="E15" s="22" t="s">
        <v>38</v>
      </c>
      <c r="F15" s="22" t="s">
        <v>32</v>
      </c>
      <c r="G15" s="22" t="s">
        <v>44</v>
      </c>
      <c r="H15" s="22" t="s">
        <v>34</v>
      </c>
      <c r="I15" s="22"/>
      <c r="J15" s="24">
        <v>1</v>
      </c>
      <c r="K15" s="25">
        <v>1</v>
      </c>
      <c r="L15" s="26">
        <f t="shared" si="0"/>
        <v>1</v>
      </c>
      <c r="M15" s="25">
        <v>5</v>
      </c>
      <c r="N15" s="24"/>
      <c r="O15" s="27">
        <f t="shared" si="1"/>
        <v>1</v>
      </c>
      <c r="P15" s="26" t="str">
        <f t="shared" si="2"/>
        <v/>
      </c>
      <c r="Q15" s="26" t="str">
        <f t="shared" si="3"/>
        <v/>
      </c>
      <c r="R15" s="28" t="str">
        <f t="shared" si="4"/>
        <v/>
      </c>
      <c r="S15" s="30" t="str">
        <f t="shared" si="5"/>
        <v>En stock</v>
      </c>
      <c r="T15" s="1"/>
      <c r="U15" s="1"/>
      <c r="V15" s="1"/>
      <c r="W15" s="1"/>
      <c r="X15" s="1"/>
      <c r="Y15" s="1"/>
      <c r="Z15" s="1"/>
      <c r="AA15" s="1"/>
    </row>
    <row r="16" spans="2:27" x14ac:dyDescent="0.25">
      <c r="B16" s="29" t="s">
        <v>29</v>
      </c>
      <c r="C16" s="23">
        <v>46281</v>
      </c>
      <c r="D16" s="22" t="s">
        <v>30</v>
      </c>
      <c r="E16" s="22" t="s">
        <v>43</v>
      </c>
      <c r="F16" s="22" t="s">
        <v>32</v>
      </c>
      <c r="G16" s="22" t="s">
        <v>44</v>
      </c>
      <c r="H16" s="22" t="s">
        <v>34</v>
      </c>
      <c r="I16" s="22"/>
      <c r="J16" s="24">
        <v>1</v>
      </c>
      <c r="K16" s="25">
        <v>1</v>
      </c>
      <c r="L16" s="26">
        <f t="shared" si="0"/>
        <v>1</v>
      </c>
      <c r="M16" s="25">
        <v>5</v>
      </c>
      <c r="N16" s="24"/>
      <c r="O16" s="27">
        <f t="shared" si="1"/>
        <v>1</v>
      </c>
      <c r="P16" s="26" t="str">
        <f t="shared" si="2"/>
        <v/>
      </c>
      <c r="Q16" s="26" t="str">
        <f t="shared" si="3"/>
        <v/>
      </c>
      <c r="R16" s="28" t="str">
        <f t="shared" si="4"/>
        <v/>
      </c>
      <c r="S16" s="30" t="str">
        <f t="shared" si="5"/>
        <v>En stock</v>
      </c>
      <c r="T16" s="1"/>
      <c r="U16" s="1"/>
      <c r="V16" s="1"/>
      <c r="W16" s="1"/>
      <c r="X16" s="1"/>
      <c r="Y16" s="1"/>
      <c r="Z16" s="1"/>
      <c r="AA16" s="1"/>
    </row>
    <row r="17" spans="2:27" x14ac:dyDescent="0.25">
      <c r="B17" s="29" t="s">
        <v>40</v>
      </c>
      <c r="C17" s="23">
        <v>46281</v>
      </c>
      <c r="D17" s="22" t="s">
        <v>30</v>
      </c>
      <c r="E17" s="22" t="s">
        <v>45</v>
      </c>
      <c r="F17" s="22" t="s">
        <v>32</v>
      </c>
      <c r="G17" s="22" t="s">
        <v>44</v>
      </c>
      <c r="H17" s="22" t="s">
        <v>34</v>
      </c>
      <c r="I17" s="22"/>
      <c r="J17" s="24">
        <v>1</v>
      </c>
      <c r="K17" s="25">
        <v>1</v>
      </c>
      <c r="L17" s="26">
        <f t="shared" si="0"/>
        <v>1</v>
      </c>
      <c r="M17" s="25">
        <v>5</v>
      </c>
      <c r="N17" s="24"/>
      <c r="O17" s="27">
        <f t="shared" si="1"/>
        <v>1</v>
      </c>
      <c r="P17" s="26" t="str">
        <f t="shared" si="2"/>
        <v/>
      </c>
      <c r="Q17" s="26" t="str">
        <f t="shared" si="3"/>
        <v/>
      </c>
      <c r="R17" s="28" t="str">
        <f t="shared" si="4"/>
        <v/>
      </c>
      <c r="S17" s="30" t="str">
        <f t="shared" si="5"/>
        <v>En stock</v>
      </c>
      <c r="T17" s="1"/>
      <c r="U17" s="1"/>
      <c r="V17" s="1"/>
      <c r="W17" s="1"/>
      <c r="X17" s="1"/>
      <c r="Y17" s="1"/>
      <c r="Z17" s="1"/>
      <c r="AA17" s="1"/>
    </row>
    <row r="18" spans="2:27" x14ac:dyDescent="0.25">
      <c r="B18" s="29" t="s">
        <v>42</v>
      </c>
      <c r="C18" s="23">
        <v>46281</v>
      </c>
      <c r="D18" s="22" t="s">
        <v>30</v>
      </c>
      <c r="E18" s="22" t="s">
        <v>43</v>
      </c>
      <c r="F18" s="22" t="s">
        <v>32</v>
      </c>
      <c r="G18" s="22" t="s">
        <v>44</v>
      </c>
      <c r="H18" s="22" t="s">
        <v>34</v>
      </c>
      <c r="I18" s="22"/>
      <c r="J18" s="24">
        <v>1</v>
      </c>
      <c r="K18" s="25">
        <v>1</v>
      </c>
      <c r="L18" s="26">
        <f t="shared" si="0"/>
        <v>1</v>
      </c>
      <c r="M18" s="25">
        <v>5</v>
      </c>
      <c r="N18" s="24"/>
      <c r="O18" s="27">
        <f t="shared" si="1"/>
        <v>1</v>
      </c>
      <c r="P18" s="26" t="str">
        <f t="shared" si="2"/>
        <v/>
      </c>
      <c r="Q18" s="26" t="str">
        <f t="shared" si="3"/>
        <v/>
      </c>
      <c r="R18" s="28" t="str">
        <f t="shared" si="4"/>
        <v/>
      </c>
      <c r="S18" s="30" t="str">
        <f t="shared" si="5"/>
        <v>En stock</v>
      </c>
      <c r="T18" s="1"/>
      <c r="U18" s="1"/>
      <c r="V18" s="1"/>
      <c r="W18" s="1"/>
      <c r="X18" s="1"/>
      <c r="Y18" s="1"/>
      <c r="Z18" s="1"/>
      <c r="AA18" s="1"/>
    </row>
    <row r="19" spans="2:27" x14ac:dyDescent="0.25">
      <c r="B19" s="29" t="s">
        <v>42</v>
      </c>
      <c r="C19" s="23">
        <v>46281</v>
      </c>
      <c r="D19" s="22" t="s">
        <v>30</v>
      </c>
      <c r="E19" s="22" t="s">
        <v>36</v>
      </c>
      <c r="F19" s="22" t="s">
        <v>32</v>
      </c>
      <c r="G19" s="22" t="s">
        <v>46</v>
      </c>
      <c r="H19" s="22" t="s">
        <v>34</v>
      </c>
      <c r="I19" s="22"/>
      <c r="J19" s="24">
        <v>1</v>
      </c>
      <c r="K19" s="25">
        <v>1</v>
      </c>
      <c r="L19" s="26">
        <f t="shared" si="0"/>
        <v>1</v>
      </c>
      <c r="M19" s="25">
        <v>5</v>
      </c>
      <c r="N19" s="24"/>
      <c r="O19" s="27">
        <f t="shared" si="1"/>
        <v>1</v>
      </c>
      <c r="P19" s="26" t="str">
        <f t="shared" si="2"/>
        <v/>
      </c>
      <c r="Q19" s="26" t="str">
        <f t="shared" si="3"/>
        <v/>
      </c>
      <c r="R19" s="28" t="str">
        <f t="shared" si="4"/>
        <v/>
      </c>
      <c r="S19" s="30" t="str">
        <f t="shared" si="5"/>
        <v>En stock</v>
      </c>
      <c r="T19" s="1"/>
      <c r="U19" s="1"/>
      <c r="V19" s="1"/>
      <c r="W19" s="1"/>
      <c r="X19" s="1"/>
      <c r="Y19" s="1"/>
      <c r="Z19" s="1"/>
      <c r="AA19" s="1"/>
    </row>
    <row r="20" spans="2:27" x14ac:dyDescent="0.25">
      <c r="B20" s="29" t="s">
        <v>42</v>
      </c>
      <c r="C20" s="23">
        <v>46281</v>
      </c>
      <c r="D20" s="22" t="s">
        <v>30</v>
      </c>
      <c r="E20" s="22" t="s">
        <v>43</v>
      </c>
      <c r="F20" s="22" t="s">
        <v>32</v>
      </c>
      <c r="G20" s="22" t="s">
        <v>46</v>
      </c>
      <c r="H20" s="22" t="s">
        <v>34</v>
      </c>
      <c r="I20" s="22"/>
      <c r="J20" s="24">
        <v>3</v>
      </c>
      <c r="K20" s="25">
        <v>1</v>
      </c>
      <c r="L20" s="26">
        <f t="shared" si="0"/>
        <v>3</v>
      </c>
      <c r="M20" s="25">
        <v>5</v>
      </c>
      <c r="N20" s="24"/>
      <c r="O20" s="27">
        <f t="shared" si="1"/>
        <v>3</v>
      </c>
      <c r="P20" s="26" t="str">
        <f t="shared" si="2"/>
        <v/>
      </c>
      <c r="Q20" s="26" t="str">
        <f t="shared" si="3"/>
        <v/>
      </c>
      <c r="R20" s="28" t="str">
        <f t="shared" si="4"/>
        <v/>
      </c>
      <c r="S20" s="30" t="str">
        <f t="shared" si="5"/>
        <v>En stock</v>
      </c>
      <c r="T20" s="1"/>
      <c r="U20" s="1"/>
      <c r="V20" s="1"/>
      <c r="W20" s="1"/>
      <c r="X20" s="1"/>
      <c r="Y20" s="1"/>
      <c r="Z20" s="1"/>
      <c r="AA20" s="1"/>
    </row>
    <row r="21" spans="2:27" x14ac:dyDescent="0.25">
      <c r="B21" s="29" t="s">
        <v>47</v>
      </c>
      <c r="C21" s="23">
        <v>46281</v>
      </c>
      <c r="D21" s="22" t="s">
        <v>30</v>
      </c>
      <c r="E21" s="22" t="s">
        <v>48</v>
      </c>
      <c r="F21" s="22" t="s">
        <v>32</v>
      </c>
      <c r="G21" s="22" t="s">
        <v>46</v>
      </c>
      <c r="H21" s="22" t="s">
        <v>34</v>
      </c>
      <c r="I21" s="22"/>
      <c r="J21" s="24">
        <v>1</v>
      </c>
      <c r="K21" s="25">
        <v>1</v>
      </c>
      <c r="L21" s="26">
        <f t="shared" si="0"/>
        <v>1</v>
      </c>
      <c r="M21" s="25">
        <v>5</v>
      </c>
      <c r="N21" s="24"/>
      <c r="O21" s="27">
        <f t="shared" si="1"/>
        <v>1</v>
      </c>
      <c r="P21" s="26" t="str">
        <f t="shared" si="2"/>
        <v/>
      </c>
      <c r="Q21" s="26" t="str">
        <f t="shared" si="3"/>
        <v/>
      </c>
      <c r="R21" s="28" t="str">
        <f t="shared" si="4"/>
        <v/>
      </c>
      <c r="S21" s="30" t="str">
        <f t="shared" si="5"/>
        <v>En stock</v>
      </c>
      <c r="T21" s="1"/>
      <c r="U21" s="1"/>
      <c r="V21" s="1"/>
      <c r="W21" s="1"/>
      <c r="X21" s="1"/>
      <c r="Y21" s="1"/>
      <c r="Z21" s="1"/>
      <c r="AA21" s="1"/>
    </row>
    <row r="22" spans="2:27" x14ac:dyDescent="0.25">
      <c r="B22" s="29" t="s">
        <v>29</v>
      </c>
      <c r="C22" s="23">
        <v>46281</v>
      </c>
      <c r="D22" s="22" t="s">
        <v>30</v>
      </c>
      <c r="E22" s="22" t="s">
        <v>38</v>
      </c>
      <c r="F22" s="22" t="s">
        <v>32</v>
      </c>
      <c r="G22" s="22" t="s">
        <v>46</v>
      </c>
      <c r="H22" s="22" t="s">
        <v>34</v>
      </c>
      <c r="I22" s="22"/>
      <c r="J22" s="24">
        <v>3</v>
      </c>
      <c r="K22" s="25">
        <v>1</v>
      </c>
      <c r="L22" s="26">
        <f t="shared" si="0"/>
        <v>3</v>
      </c>
      <c r="M22" s="25">
        <v>5</v>
      </c>
      <c r="N22" s="24"/>
      <c r="O22" s="27">
        <f t="shared" si="1"/>
        <v>3</v>
      </c>
      <c r="P22" s="26" t="str">
        <f t="shared" si="2"/>
        <v/>
      </c>
      <c r="Q22" s="26" t="str">
        <f t="shared" si="3"/>
        <v/>
      </c>
      <c r="R22" s="28" t="str">
        <f t="shared" si="4"/>
        <v/>
      </c>
      <c r="S22" s="30" t="str">
        <f t="shared" si="5"/>
        <v>En stock</v>
      </c>
      <c r="T22" s="1"/>
      <c r="U22" s="1"/>
      <c r="V22" s="1"/>
      <c r="W22" s="1"/>
      <c r="X22" s="1"/>
      <c r="Y22" s="1"/>
      <c r="Z22" s="1"/>
      <c r="AA22" s="1"/>
    </row>
    <row r="23" spans="2:27" x14ac:dyDescent="0.25">
      <c r="B23" s="29" t="s">
        <v>40</v>
      </c>
      <c r="C23" s="23">
        <v>46281</v>
      </c>
      <c r="D23" s="22" t="s">
        <v>30</v>
      </c>
      <c r="E23" s="22" t="s">
        <v>45</v>
      </c>
      <c r="F23" s="22" t="s">
        <v>32</v>
      </c>
      <c r="G23" s="22" t="s">
        <v>46</v>
      </c>
      <c r="H23" s="22" t="s">
        <v>34</v>
      </c>
      <c r="I23" s="22"/>
      <c r="J23" s="24">
        <v>2</v>
      </c>
      <c r="K23" s="25">
        <v>1</v>
      </c>
      <c r="L23" s="26">
        <f t="shared" si="0"/>
        <v>2</v>
      </c>
      <c r="M23" s="25">
        <v>5</v>
      </c>
      <c r="N23" s="24"/>
      <c r="O23" s="27">
        <f t="shared" si="1"/>
        <v>2</v>
      </c>
      <c r="P23" s="26" t="str">
        <f t="shared" si="2"/>
        <v/>
      </c>
      <c r="Q23" s="26" t="str">
        <f t="shared" si="3"/>
        <v/>
      </c>
      <c r="R23" s="28" t="str">
        <f t="shared" si="4"/>
        <v/>
      </c>
      <c r="S23" s="30" t="str">
        <f t="shared" si="5"/>
        <v>En stock</v>
      </c>
      <c r="T23" s="1"/>
      <c r="U23" s="1"/>
      <c r="V23" s="1"/>
      <c r="W23" s="1"/>
      <c r="X23" s="1"/>
      <c r="Y23" s="1"/>
      <c r="Z23" s="1"/>
      <c r="AA23" s="1"/>
    </row>
    <row r="24" spans="2:27" x14ac:dyDescent="0.25">
      <c r="B24" s="29" t="s">
        <v>40</v>
      </c>
      <c r="C24" s="23">
        <v>46281</v>
      </c>
      <c r="D24" s="22" t="s">
        <v>30</v>
      </c>
      <c r="E24" s="22" t="s">
        <v>36</v>
      </c>
      <c r="F24" s="22" t="s">
        <v>32</v>
      </c>
      <c r="G24" s="22" t="s">
        <v>46</v>
      </c>
      <c r="H24" s="22" t="s">
        <v>34</v>
      </c>
      <c r="I24" s="22"/>
      <c r="J24" s="24">
        <v>1</v>
      </c>
      <c r="K24" s="25">
        <v>1</v>
      </c>
      <c r="L24" s="26">
        <f t="shared" si="0"/>
        <v>1</v>
      </c>
      <c r="M24" s="25">
        <v>5</v>
      </c>
      <c r="N24" s="24"/>
      <c r="O24" s="27">
        <f t="shared" si="1"/>
        <v>1</v>
      </c>
      <c r="P24" s="26" t="str">
        <f t="shared" si="2"/>
        <v/>
      </c>
      <c r="Q24" s="26" t="str">
        <f t="shared" si="3"/>
        <v/>
      </c>
      <c r="R24" s="28" t="str">
        <f t="shared" si="4"/>
        <v/>
      </c>
      <c r="S24" s="30" t="str">
        <f t="shared" si="5"/>
        <v>En stock</v>
      </c>
      <c r="T24" s="1"/>
      <c r="U24" s="1"/>
      <c r="V24" s="1"/>
      <c r="W24" s="1"/>
      <c r="X24" s="1"/>
      <c r="Y24" s="1"/>
      <c r="Z24" s="1"/>
      <c r="AA24" s="1"/>
    </row>
    <row r="25" spans="2:27" x14ac:dyDescent="0.25">
      <c r="B25" s="29" t="s">
        <v>35</v>
      </c>
      <c r="C25" s="23">
        <v>46281</v>
      </c>
      <c r="D25" s="22" t="s">
        <v>30</v>
      </c>
      <c r="E25" s="22" t="s">
        <v>36</v>
      </c>
      <c r="F25" s="22" t="s">
        <v>32</v>
      </c>
      <c r="G25" s="22" t="s">
        <v>46</v>
      </c>
      <c r="H25" s="22" t="s">
        <v>34</v>
      </c>
      <c r="I25" s="22"/>
      <c r="J25" s="24">
        <v>2</v>
      </c>
      <c r="K25" s="25">
        <v>1</v>
      </c>
      <c r="L25" s="26">
        <f t="shared" si="0"/>
        <v>2</v>
      </c>
      <c r="M25" s="25">
        <v>5</v>
      </c>
      <c r="N25" s="24"/>
      <c r="O25" s="27">
        <f t="shared" si="1"/>
        <v>2</v>
      </c>
      <c r="P25" s="26" t="str">
        <f t="shared" si="2"/>
        <v/>
      </c>
      <c r="Q25" s="26" t="str">
        <f t="shared" si="3"/>
        <v/>
      </c>
      <c r="R25" s="28" t="str">
        <f t="shared" si="4"/>
        <v/>
      </c>
      <c r="S25" s="30" t="str">
        <f t="shared" si="5"/>
        <v>En stock</v>
      </c>
      <c r="T25" s="1"/>
      <c r="U25" s="1"/>
      <c r="V25" s="1"/>
      <c r="W25" s="1"/>
      <c r="X25" s="1"/>
      <c r="Y25" s="1"/>
      <c r="Z25" s="1"/>
      <c r="AA25" s="1"/>
    </row>
    <row r="26" spans="2:27" x14ac:dyDescent="0.25">
      <c r="B26" s="29" t="s">
        <v>29</v>
      </c>
      <c r="C26" s="23">
        <v>46281</v>
      </c>
      <c r="D26" s="22" t="s">
        <v>30</v>
      </c>
      <c r="E26" s="22" t="s">
        <v>43</v>
      </c>
      <c r="F26" s="22" t="s">
        <v>32</v>
      </c>
      <c r="G26" s="22" t="s">
        <v>46</v>
      </c>
      <c r="H26" s="22" t="s">
        <v>34</v>
      </c>
      <c r="I26" s="22"/>
      <c r="J26" s="24">
        <v>2</v>
      </c>
      <c r="K26" s="25">
        <v>1</v>
      </c>
      <c r="L26" s="26">
        <f t="shared" si="0"/>
        <v>2</v>
      </c>
      <c r="M26" s="25">
        <v>5</v>
      </c>
      <c r="N26" s="24"/>
      <c r="O26" s="27">
        <f t="shared" si="1"/>
        <v>2</v>
      </c>
      <c r="P26" s="26" t="str">
        <f t="shared" si="2"/>
        <v/>
      </c>
      <c r="Q26" s="26" t="str">
        <f t="shared" si="3"/>
        <v/>
      </c>
      <c r="R26" s="28" t="str">
        <f t="shared" si="4"/>
        <v/>
      </c>
      <c r="S26" s="30" t="str">
        <f t="shared" si="5"/>
        <v>En stock</v>
      </c>
      <c r="T26" s="1"/>
      <c r="U26" s="1"/>
      <c r="V26" s="1"/>
      <c r="W26" s="1"/>
      <c r="X26" s="1"/>
      <c r="Y26" s="1"/>
      <c r="Z26" s="1"/>
      <c r="AA26" s="1"/>
    </row>
    <row r="27" spans="2:27" x14ac:dyDescent="0.25">
      <c r="B27" s="29" t="s">
        <v>42</v>
      </c>
      <c r="C27" s="23">
        <v>46281</v>
      </c>
      <c r="D27" s="22" t="s">
        <v>30</v>
      </c>
      <c r="E27" s="22" t="s">
        <v>49</v>
      </c>
      <c r="F27" s="22" t="s">
        <v>32</v>
      </c>
      <c r="G27" s="22" t="s">
        <v>50</v>
      </c>
      <c r="H27" s="22" t="s">
        <v>34</v>
      </c>
      <c r="I27" s="22"/>
      <c r="J27" s="24">
        <v>1</v>
      </c>
      <c r="K27" s="25">
        <v>1</v>
      </c>
      <c r="L27" s="26">
        <f t="shared" si="0"/>
        <v>1</v>
      </c>
      <c r="M27" s="25">
        <v>5</v>
      </c>
      <c r="N27" s="24"/>
      <c r="O27" s="27">
        <f t="shared" si="1"/>
        <v>1</v>
      </c>
      <c r="P27" s="26" t="str">
        <f t="shared" si="2"/>
        <v/>
      </c>
      <c r="Q27" s="26" t="str">
        <f t="shared" si="3"/>
        <v/>
      </c>
      <c r="R27" s="28" t="str">
        <f t="shared" si="4"/>
        <v/>
      </c>
      <c r="S27" s="30" t="str">
        <f t="shared" si="5"/>
        <v>En stock</v>
      </c>
      <c r="T27" s="1"/>
      <c r="U27" s="1"/>
      <c r="V27" s="1"/>
      <c r="W27" s="1"/>
      <c r="X27" s="1"/>
      <c r="Y27" s="1"/>
      <c r="Z27" s="1"/>
      <c r="AA27" s="1"/>
    </row>
    <row r="28" spans="2:27" x14ac:dyDescent="0.25">
      <c r="B28" s="29" t="s">
        <v>42</v>
      </c>
      <c r="C28" s="23">
        <v>46281</v>
      </c>
      <c r="D28" s="22" t="s">
        <v>30</v>
      </c>
      <c r="E28" s="22" t="s">
        <v>36</v>
      </c>
      <c r="F28" s="22" t="s">
        <v>32</v>
      </c>
      <c r="G28" s="22" t="s">
        <v>50</v>
      </c>
      <c r="H28" s="22" t="s">
        <v>34</v>
      </c>
      <c r="I28" s="22"/>
      <c r="J28" s="24">
        <v>1</v>
      </c>
      <c r="K28" s="25">
        <v>1</v>
      </c>
      <c r="L28" s="26">
        <f t="shared" si="0"/>
        <v>1</v>
      </c>
      <c r="M28" s="25">
        <v>5</v>
      </c>
      <c r="N28" s="24"/>
      <c r="O28" s="27">
        <f t="shared" si="1"/>
        <v>1</v>
      </c>
      <c r="P28" s="26" t="str">
        <f t="shared" si="2"/>
        <v/>
      </c>
      <c r="Q28" s="26" t="str">
        <f t="shared" si="3"/>
        <v/>
      </c>
      <c r="R28" s="28" t="str">
        <f t="shared" si="4"/>
        <v/>
      </c>
      <c r="S28" s="30" t="str">
        <f t="shared" si="5"/>
        <v>En stock</v>
      </c>
      <c r="T28" s="1"/>
      <c r="U28" s="1"/>
      <c r="V28" s="1"/>
      <c r="W28" s="1"/>
      <c r="X28" s="1"/>
      <c r="Y28" s="1"/>
      <c r="Z28" s="1"/>
      <c r="AA28" s="1"/>
    </row>
    <row r="29" spans="2:27" x14ac:dyDescent="0.25">
      <c r="B29" s="29" t="s">
        <v>42</v>
      </c>
      <c r="C29" s="23">
        <v>46281</v>
      </c>
      <c r="D29" s="22" t="s">
        <v>30</v>
      </c>
      <c r="E29" s="22" t="s">
        <v>38</v>
      </c>
      <c r="F29" s="22" t="s">
        <v>32</v>
      </c>
      <c r="G29" s="22" t="s">
        <v>50</v>
      </c>
      <c r="H29" s="22" t="s">
        <v>34</v>
      </c>
      <c r="I29" s="22"/>
      <c r="J29" s="24">
        <v>1</v>
      </c>
      <c r="K29" s="25">
        <v>1</v>
      </c>
      <c r="L29" s="26">
        <f t="shared" si="0"/>
        <v>1</v>
      </c>
      <c r="M29" s="25">
        <v>5</v>
      </c>
      <c r="N29" s="24"/>
      <c r="O29" s="27">
        <f t="shared" si="1"/>
        <v>1</v>
      </c>
      <c r="P29" s="26" t="str">
        <f t="shared" si="2"/>
        <v/>
      </c>
      <c r="Q29" s="26" t="str">
        <f t="shared" si="3"/>
        <v/>
      </c>
      <c r="R29" s="28" t="str">
        <f t="shared" si="4"/>
        <v/>
      </c>
      <c r="S29" s="30" t="str">
        <f t="shared" si="5"/>
        <v>En stock</v>
      </c>
      <c r="T29" s="1"/>
      <c r="U29" s="1"/>
      <c r="V29" s="1"/>
      <c r="W29" s="1"/>
      <c r="X29" s="1"/>
      <c r="Y29" s="1"/>
      <c r="Z29" s="1"/>
      <c r="AA29" s="1"/>
    </row>
    <row r="30" spans="2:27" x14ac:dyDescent="0.25">
      <c r="B30" s="29" t="s">
        <v>42</v>
      </c>
      <c r="C30" s="23">
        <v>46281</v>
      </c>
      <c r="D30" s="22" t="s">
        <v>30</v>
      </c>
      <c r="E30" s="22" t="s">
        <v>43</v>
      </c>
      <c r="F30" s="22" t="s">
        <v>32</v>
      </c>
      <c r="G30" s="22" t="s">
        <v>50</v>
      </c>
      <c r="H30" s="22" t="s">
        <v>34</v>
      </c>
      <c r="I30" s="22"/>
      <c r="J30" s="24">
        <v>1</v>
      </c>
      <c r="K30" s="25">
        <v>1</v>
      </c>
      <c r="L30" s="26">
        <f t="shared" si="0"/>
        <v>1</v>
      </c>
      <c r="M30" s="25">
        <v>5</v>
      </c>
      <c r="N30" s="24"/>
      <c r="O30" s="27">
        <f t="shared" si="1"/>
        <v>1</v>
      </c>
      <c r="P30" s="26" t="str">
        <f t="shared" si="2"/>
        <v/>
      </c>
      <c r="Q30" s="26" t="str">
        <f t="shared" si="3"/>
        <v/>
      </c>
      <c r="R30" s="28" t="str">
        <f t="shared" si="4"/>
        <v/>
      </c>
      <c r="S30" s="30" t="str">
        <f t="shared" si="5"/>
        <v>En stock</v>
      </c>
      <c r="T30" s="1"/>
      <c r="U30" s="1"/>
      <c r="V30" s="1"/>
      <c r="W30" s="1"/>
      <c r="X30" s="1"/>
      <c r="Y30" s="1"/>
      <c r="Z30" s="1"/>
      <c r="AA30" s="1"/>
    </row>
    <row r="31" spans="2:27" x14ac:dyDescent="0.25">
      <c r="B31" s="29" t="s">
        <v>29</v>
      </c>
      <c r="C31" s="23">
        <v>46281</v>
      </c>
      <c r="D31" s="22" t="s">
        <v>30</v>
      </c>
      <c r="E31" s="22" t="s">
        <v>38</v>
      </c>
      <c r="F31" s="22" t="s">
        <v>32</v>
      </c>
      <c r="G31" s="22" t="s">
        <v>50</v>
      </c>
      <c r="H31" s="22" t="s">
        <v>34</v>
      </c>
      <c r="I31" s="22"/>
      <c r="J31" s="24">
        <v>1</v>
      </c>
      <c r="K31" s="25">
        <v>1</v>
      </c>
      <c r="L31" s="26">
        <f t="shared" si="0"/>
        <v>1</v>
      </c>
      <c r="M31" s="25">
        <v>5</v>
      </c>
      <c r="N31" s="24"/>
      <c r="O31" s="27">
        <f t="shared" si="1"/>
        <v>1</v>
      </c>
      <c r="P31" s="26" t="str">
        <f t="shared" si="2"/>
        <v/>
      </c>
      <c r="Q31" s="26" t="str">
        <f t="shared" si="3"/>
        <v/>
      </c>
      <c r="R31" s="28" t="str">
        <f t="shared" si="4"/>
        <v/>
      </c>
      <c r="S31" s="30" t="str">
        <f t="shared" si="5"/>
        <v>En stock</v>
      </c>
      <c r="T31" s="1"/>
      <c r="U31" s="1"/>
      <c r="V31" s="1"/>
      <c r="W31" s="1"/>
      <c r="X31" s="1"/>
      <c r="Y31" s="1"/>
      <c r="Z31" s="1"/>
      <c r="AA31" s="1"/>
    </row>
    <row r="32" spans="2:27" x14ac:dyDescent="0.25">
      <c r="B32" s="29" t="s">
        <v>29</v>
      </c>
      <c r="C32" s="23">
        <v>46281</v>
      </c>
      <c r="D32" s="22" t="s">
        <v>30</v>
      </c>
      <c r="E32" s="22" t="s">
        <v>43</v>
      </c>
      <c r="F32" s="22" t="s">
        <v>32</v>
      </c>
      <c r="G32" s="22" t="s">
        <v>50</v>
      </c>
      <c r="H32" s="22" t="s">
        <v>34</v>
      </c>
      <c r="I32" s="22"/>
      <c r="J32" s="24">
        <v>1</v>
      </c>
      <c r="K32" s="25">
        <v>1</v>
      </c>
      <c r="L32" s="26">
        <f t="shared" si="0"/>
        <v>1</v>
      </c>
      <c r="M32" s="25">
        <v>5</v>
      </c>
      <c r="N32" s="24"/>
      <c r="O32" s="27">
        <f t="shared" si="1"/>
        <v>1</v>
      </c>
      <c r="P32" s="26" t="str">
        <f t="shared" si="2"/>
        <v/>
      </c>
      <c r="Q32" s="26" t="str">
        <f t="shared" si="3"/>
        <v/>
      </c>
      <c r="R32" s="28" t="str">
        <f t="shared" si="4"/>
        <v/>
      </c>
      <c r="S32" s="30" t="str">
        <f t="shared" si="5"/>
        <v>En stock</v>
      </c>
      <c r="T32" s="1"/>
      <c r="U32" s="1"/>
      <c r="V32" s="1"/>
      <c r="W32" s="1"/>
      <c r="X32" s="1"/>
      <c r="Y32" s="1"/>
      <c r="Z32" s="1"/>
      <c r="AA32" s="1"/>
    </row>
    <row r="33" spans="2:27" x14ac:dyDescent="0.25">
      <c r="B33" s="29" t="s">
        <v>35</v>
      </c>
      <c r="C33" s="23">
        <v>46281</v>
      </c>
      <c r="D33" s="22" t="s">
        <v>30</v>
      </c>
      <c r="E33" s="22" t="s">
        <v>36</v>
      </c>
      <c r="F33" s="22" t="s">
        <v>32</v>
      </c>
      <c r="G33" s="22" t="s">
        <v>50</v>
      </c>
      <c r="H33" s="22" t="s">
        <v>34</v>
      </c>
      <c r="I33" s="22"/>
      <c r="J33" s="24">
        <v>1</v>
      </c>
      <c r="K33" s="25">
        <v>1</v>
      </c>
      <c r="L33" s="26">
        <f t="shared" si="0"/>
        <v>1</v>
      </c>
      <c r="M33" s="25">
        <v>5</v>
      </c>
      <c r="N33" s="24"/>
      <c r="O33" s="27">
        <f t="shared" si="1"/>
        <v>1</v>
      </c>
      <c r="P33" s="26" t="str">
        <f t="shared" si="2"/>
        <v/>
      </c>
      <c r="Q33" s="26" t="str">
        <f t="shared" si="3"/>
        <v/>
      </c>
      <c r="R33" s="28" t="str">
        <f t="shared" si="4"/>
        <v/>
      </c>
      <c r="S33" s="30" t="str">
        <f t="shared" si="5"/>
        <v>En stock</v>
      </c>
      <c r="T33" s="1"/>
      <c r="U33" s="1"/>
      <c r="V33" s="1"/>
      <c r="W33" s="1"/>
      <c r="X33" s="1"/>
      <c r="Y33" s="1"/>
      <c r="Z33" s="1"/>
      <c r="AA33" s="1"/>
    </row>
    <row r="34" spans="2:27" x14ac:dyDescent="0.25">
      <c r="B34" s="29" t="s">
        <v>35</v>
      </c>
      <c r="C34" s="23">
        <v>46281</v>
      </c>
      <c r="D34" s="22" t="s">
        <v>30</v>
      </c>
      <c r="E34" s="22" t="s">
        <v>51</v>
      </c>
      <c r="F34" s="22" t="s">
        <v>32</v>
      </c>
      <c r="G34" s="22" t="s">
        <v>52</v>
      </c>
      <c r="H34" s="22" t="s">
        <v>34</v>
      </c>
      <c r="I34" s="22"/>
      <c r="J34" s="24">
        <v>1</v>
      </c>
      <c r="K34" s="25">
        <v>1</v>
      </c>
      <c r="L34" s="26">
        <f t="shared" si="0"/>
        <v>1</v>
      </c>
      <c r="M34" s="25">
        <v>5</v>
      </c>
      <c r="N34" s="24"/>
      <c r="O34" s="27">
        <f t="shared" si="1"/>
        <v>1</v>
      </c>
      <c r="P34" s="26" t="str">
        <f t="shared" si="2"/>
        <v/>
      </c>
      <c r="Q34" s="26" t="str">
        <f t="shared" si="3"/>
        <v/>
      </c>
      <c r="R34" s="28" t="str">
        <f t="shared" si="4"/>
        <v/>
      </c>
      <c r="S34" s="30" t="str">
        <f t="shared" si="5"/>
        <v>En stock</v>
      </c>
      <c r="T34" s="1"/>
      <c r="U34" s="1"/>
      <c r="V34" s="1"/>
      <c r="W34" s="1"/>
      <c r="X34" s="1"/>
      <c r="Y34" s="1"/>
      <c r="Z34" s="1"/>
      <c r="AA34" s="1"/>
    </row>
    <row r="35" spans="2:27" x14ac:dyDescent="0.25">
      <c r="B35" s="29" t="s">
        <v>40</v>
      </c>
      <c r="C35" s="23">
        <v>46281</v>
      </c>
      <c r="D35" s="22" t="s">
        <v>30</v>
      </c>
      <c r="E35" s="22" t="s">
        <v>45</v>
      </c>
      <c r="F35" s="22" t="s">
        <v>32</v>
      </c>
      <c r="G35" s="22" t="s">
        <v>52</v>
      </c>
      <c r="H35" s="22" t="s">
        <v>34</v>
      </c>
      <c r="I35" s="22"/>
      <c r="J35" s="24">
        <v>1</v>
      </c>
      <c r="K35" s="25">
        <v>1</v>
      </c>
      <c r="L35" s="26">
        <f t="shared" si="0"/>
        <v>1</v>
      </c>
      <c r="M35" s="25">
        <v>5</v>
      </c>
      <c r="N35" s="24"/>
      <c r="O35" s="27">
        <f t="shared" si="1"/>
        <v>1</v>
      </c>
      <c r="P35" s="26" t="str">
        <f t="shared" si="2"/>
        <v/>
      </c>
      <c r="Q35" s="26" t="str">
        <f t="shared" si="3"/>
        <v/>
      </c>
      <c r="R35" s="28" t="str">
        <f t="shared" si="4"/>
        <v/>
      </c>
      <c r="S35" s="30" t="str">
        <f t="shared" si="5"/>
        <v>En stock</v>
      </c>
      <c r="T35" s="1"/>
      <c r="U35" s="1"/>
      <c r="V35" s="1"/>
      <c r="W35" s="1"/>
      <c r="X35" s="1"/>
      <c r="Y35" s="1"/>
      <c r="Z35" s="1"/>
      <c r="AA35" s="1"/>
    </row>
    <row r="36" spans="2:27" x14ac:dyDescent="0.25">
      <c r="B36" s="29" t="s">
        <v>42</v>
      </c>
      <c r="C36" s="23">
        <v>46281</v>
      </c>
      <c r="D36" s="22" t="s">
        <v>30</v>
      </c>
      <c r="E36" s="22" t="s">
        <v>36</v>
      </c>
      <c r="F36" s="22" t="s">
        <v>32</v>
      </c>
      <c r="G36" s="22" t="s">
        <v>52</v>
      </c>
      <c r="H36" s="22" t="s">
        <v>34</v>
      </c>
      <c r="I36" s="22"/>
      <c r="J36" s="24">
        <v>1</v>
      </c>
      <c r="K36" s="25">
        <v>1</v>
      </c>
      <c r="L36" s="26">
        <f t="shared" si="0"/>
        <v>1</v>
      </c>
      <c r="M36" s="25">
        <v>5</v>
      </c>
      <c r="N36" s="24"/>
      <c r="O36" s="27">
        <f t="shared" si="1"/>
        <v>1</v>
      </c>
      <c r="P36" s="26" t="str">
        <f t="shared" si="2"/>
        <v/>
      </c>
      <c r="Q36" s="26" t="str">
        <f t="shared" si="3"/>
        <v/>
      </c>
      <c r="R36" s="28" t="str">
        <f t="shared" si="4"/>
        <v/>
      </c>
      <c r="S36" s="30" t="str">
        <f t="shared" si="5"/>
        <v>En stock</v>
      </c>
      <c r="T36" s="1"/>
      <c r="U36" s="1"/>
      <c r="V36" s="1"/>
      <c r="W36" s="1"/>
      <c r="X36" s="1"/>
      <c r="Y36" s="1"/>
      <c r="Z36" s="1"/>
      <c r="AA36" s="1"/>
    </row>
    <row r="37" spans="2:27" x14ac:dyDescent="0.25">
      <c r="B37" s="29" t="s">
        <v>35</v>
      </c>
      <c r="C37" s="23">
        <v>46281</v>
      </c>
      <c r="D37" s="22" t="s">
        <v>30</v>
      </c>
      <c r="E37" s="22" t="s">
        <v>36</v>
      </c>
      <c r="F37" s="22" t="s">
        <v>32</v>
      </c>
      <c r="G37" s="22" t="s">
        <v>52</v>
      </c>
      <c r="H37" s="22" t="s">
        <v>34</v>
      </c>
      <c r="I37" s="22"/>
      <c r="J37" s="24">
        <v>1</v>
      </c>
      <c r="K37" s="25">
        <v>1</v>
      </c>
      <c r="L37" s="26">
        <f t="shared" si="0"/>
        <v>1</v>
      </c>
      <c r="M37" s="25">
        <v>5</v>
      </c>
      <c r="N37" s="24"/>
      <c r="O37" s="27">
        <f t="shared" si="1"/>
        <v>1</v>
      </c>
      <c r="P37" s="26" t="str">
        <f t="shared" si="2"/>
        <v/>
      </c>
      <c r="Q37" s="26" t="str">
        <f t="shared" si="3"/>
        <v/>
      </c>
      <c r="R37" s="28" t="str">
        <f t="shared" si="4"/>
        <v/>
      </c>
      <c r="S37" s="30" t="str">
        <f t="shared" si="5"/>
        <v>En stock</v>
      </c>
      <c r="T37" s="1"/>
      <c r="U37" s="1"/>
      <c r="V37" s="1"/>
      <c r="W37" s="1"/>
      <c r="X37" s="1"/>
      <c r="Y37" s="1"/>
      <c r="Z37" s="1"/>
      <c r="AA37" s="1"/>
    </row>
    <row r="38" spans="2:27" x14ac:dyDescent="0.25">
      <c r="B38" s="29" t="s">
        <v>29</v>
      </c>
      <c r="C38" s="23">
        <v>46281</v>
      </c>
      <c r="D38" s="22" t="s">
        <v>30</v>
      </c>
      <c r="E38" s="22" t="s">
        <v>43</v>
      </c>
      <c r="F38" s="22" t="s">
        <v>32</v>
      </c>
      <c r="G38" s="22" t="s">
        <v>52</v>
      </c>
      <c r="H38" s="22" t="s">
        <v>34</v>
      </c>
      <c r="I38" s="22"/>
      <c r="J38" s="24">
        <v>1</v>
      </c>
      <c r="K38" s="25">
        <v>1</v>
      </c>
      <c r="L38" s="26">
        <f t="shared" si="0"/>
        <v>1</v>
      </c>
      <c r="M38" s="25">
        <v>5</v>
      </c>
      <c r="N38" s="24"/>
      <c r="O38" s="27">
        <f t="shared" si="1"/>
        <v>1</v>
      </c>
      <c r="P38" s="26" t="str">
        <f t="shared" si="2"/>
        <v/>
      </c>
      <c r="Q38" s="26" t="str">
        <f t="shared" si="3"/>
        <v/>
      </c>
      <c r="R38" s="28" t="str">
        <f t="shared" si="4"/>
        <v/>
      </c>
      <c r="S38" s="30" t="str">
        <f t="shared" si="5"/>
        <v>En stock</v>
      </c>
      <c r="T38" s="1"/>
      <c r="U38" s="1"/>
      <c r="V38" s="1"/>
      <c r="W38" s="1"/>
      <c r="X38" s="1"/>
      <c r="Y38" s="1"/>
      <c r="Z38" s="1"/>
      <c r="AA38" s="1"/>
    </row>
    <row r="39" spans="2:27" x14ac:dyDescent="0.25">
      <c r="B39" s="29" t="s">
        <v>29</v>
      </c>
      <c r="C39" s="23">
        <v>46281</v>
      </c>
      <c r="D39" s="22" t="s">
        <v>30</v>
      </c>
      <c r="E39" s="22" t="s">
        <v>38</v>
      </c>
      <c r="F39" s="22" t="s">
        <v>32</v>
      </c>
      <c r="G39" s="22" t="s">
        <v>52</v>
      </c>
      <c r="H39" s="22" t="s">
        <v>34</v>
      </c>
      <c r="I39" s="22"/>
      <c r="J39" s="24">
        <v>1</v>
      </c>
      <c r="K39" s="25">
        <v>1</v>
      </c>
      <c r="L39" s="26">
        <f t="shared" si="0"/>
        <v>1</v>
      </c>
      <c r="M39" s="25">
        <v>5</v>
      </c>
      <c r="N39" s="24"/>
      <c r="O39" s="27">
        <f t="shared" si="1"/>
        <v>1</v>
      </c>
      <c r="P39" s="26" t="str">
        <f t="shared" si="2"/>
        <v/>
      </c>
      <c r="Q39" s="26" t="str">
        <f t="shared" si="3"/>
        <v/>
      </c>
      <c r="R39" s="28" t="str">
        <f t="shared" si="4"/>
        <v/>
      </c>
      <c r="S39" s="30" t="str">
        <f t="shared" si="5"/>
        <v>En stock</v>
      </c>
      <c r="T39" s="1"/>
      <c r="U39" s="1"/>
      <c r="V39" s="1"/>
      <c r="W39" s="1"/>
      <c r="X39" s="1"/>
      <c r="Y39" s="1"/>
      <c r="Z39" s="1"/>
      <c r="AA39" s="1"/>
    </row>
    <row r="40" spans="2:27" x14ac:dyDescent="0.25">
      <c r="B40" s="29" t="s">
        <v>53</v>
      </c>
      <c r="C40" s="23">
        <v>46281</v>
      </c>
      <c r="D40" s="22" t="s">
        <v>54</v>
      </c>
      <c r="E40" s="22" t="s">
        <v>55</v>
      </c>
      <c r="F40" s="22" t="s">
        <v>56</v>
      </c>
      <c r="G40" s="22" t="s">
        <v>44</v>
      </c>
      <c r="H40" s="22" t="s">
        <v>34</v>
      </c>
      <c r="I40" s="22"/>
      <c r="J40" s="24">
        <v>1</v>
      </c>
      <c r="K40" s="25">
        <v>1</v>
      </c>
      <c r="L40" s="26">
        <f t="shared" si="0"/>
        <v>1</v>
      </c>
      <c r="M40" s="25">
        <v>5</v>
      </c>
      <c r="N40" s="24"/>
      <c r="O40" s="27">
        <f t="shared" si="1"/>
        <v>1</v>
      </c>
      <c r="P40" s="26" t="str">
        <f t="shared" si="2"/>
        <v/>
      </c>
      <c r="Q40" s="26" t="str">
        <f t="shared" si="3"/>
        <v/>
      </c>
      <c r="R40" s="28" t="str">
        <f t="shared" si="4"/>
        <v/>
      </c>
      <c r="S40" s="30" t="str">
        <f t="shared" si="5"/>
        <v>En stock</v>
      </c>
      <c r="T40" s="1"/>
      <c r="U40" s="1"/>
      <c r="V40" s="1"/>
      <c r="W40" s="1"/>
      <c r="X40" s="1"/>
      <c r="Y40" s="1"/>
      <c r="Z40" s="1"/>
      <c r="AA40" s="1"/>
    </row>
    <row r="41" spans="2:27" x14ac:dyDescent="0.25">
      <c r="B41" s="29" t="s">
        <v>57</v>
      </c>
      <c r="C41" s="23">
        <v>46281</v>
      </c>
      <c r="D41" s="22" t="s">
        <v>54</v>
      </c>
      <c r="E41" s="22" t="s">
        <v>55</v>
      </c>
      <c r="F41" s="22" t="s">
        <v>56</v>
      </c>
      <c r="G41" s="22" t="s">
        <v>44</v>
      </c>
      <c r="H41" s="22" t="s">
        <v>34</v>
      </c>
      <c r="I41" s="22"/>
      <c r="J41" s="24">
        <v>1</v>
      </c>
      <c r="K41" s="25">
        <v>1</v>
      </c>
      <c r="L41" s="26">
        <f t="shared" si="0"/>
        <v>1</v>
      </c>
      <c r="M41" s="25">
        <v>5</v>
      </c>
      <c r="N41" s="24">
        <v>1</v>
      </c>
      <c r="O41" s="27">
        <f t="shared" si="1"/>
        <v>0</v>
      </c>
      <c r="P41" s="26">
        <f t="shared" si="2"/>
        <v>5</v>
      </c>
      <c r="Q41" s="26">
        <f t="shared" si="3"/>
        <v>4</v>
      </c>
      <c r="R41" s="28">
        <f t="shared" si="4"/>
        <v>0.8</v>
      </c>
      <c r="S41" s="30" t="s">
        <v>12</v>
      </c>
      <c r="T41" s="1"/>
      <c r="U41" s="1"/>
      <c r="V41" s="1"/>
      <c r="W41" s="1"/>
      <c r="X41" s="1"/>
      <c r="Y41" s="1"/>
      <c r="Z41" s="1"/>
      <c r="AA41" s="1"/>
    </row>
    <row r="42" spans="2:27" x14ac:dyDescent="0.25">
      <c r="B42" s="29" t="s">
        <v>58</v>
      </c>
      <c r="C42" s="23">
        <v>46281</v>
      </c>
      <c r="D42" s="22" t="s">
        <v>59</v>
      </c>
      <c r="E42" s="22" t="s">
        <v>60</v>
      </c>
      <c r="F42" s="22" t="s">
        <v>56</v>
      </c>
      <c r="G42" s="22" t="s">
        <v>44</v>
      </c>
      <c r="H42" s="22" t="s">
        <v>34</v>
      </c>
      <c r="I42" s="22"/>
      <c r="J42" s="24">
        <v>1</v>
      </c>
      <c r="K42" s="25">
        <v>1</v>
      </c>
      <c r="L42" s="26">
        <f t="shared" si="0"/>
        <v>1</v>
      </c>
      <c r="M42" s="25">
        <v>5</v>
      </c>
      <c r="N42" s="24"/>
      <c r="O42" s="27">
        <f t="shared" si="1"/>
        <v>1</v>
      </c>
      <c r="P42" s="26" t="str">
        <f t="shared" si="2"/>
        <v/>
      </c>
      <c r="Q42" s="26" t="str">
        <f t="shared" si="3"/>
        <v/>
      </c>
      <c r="R42" s="28" t="str">
        <f t="shared" si="4"/>
        <v/>
      </c>
      <c r="S42" s="30" t="str">
        <f t="shared" si="5"/>
        <v>En stock</v>
      </c>
      <c r="T42" s="1"/>
      <c r="U42" s="1"/>
      <c r="V42" s="1"/>
      <c r="W42" s="1"/>
      <c r="X42" s="1"/>
      <c r="Y42" s="1"/>
      <c r="Z42" s="1"/>
      <c r="AA42" s="1"/>
    </row>
    <row r="43" spans="2:27" x14ac:dyDescent="0.25">
      <c r="B43" s="29" t="s">
        <v>61</v>
      </c>
      <c r="C43" s="23">
        <v>46281</v>
      </c>
      <c r="D43" s="22" t="s">
        <v>59</v>
      </c>
      <c r="E43" s="22" t="s">
        <v>60</v>
      </c>
      <c r="F43" s="22" t="s">
        <v>62</v>
      </c>
      <c r="G43" s="22" t="s">
        <v>44</v>
      </c>
      <c r="H43" s="22" t="s">
        <v>34</v>
      </c>
      <c r="I43" s="22"/>
      <c r="J43" s="24">
        <v>1</v>
      </c>
      <c r="K43" s="25">
        <v>1</v>
      </c>
      <c r="L43" s="26">
        <f t="shared" si="0"/>
        <v>1</v>
      </c>
      <c r="M43" s="25">
        <v>5</v>
      </c>
      <c r="N43" s="24"/>
      <c r="O43" s="27">
        <f t="shared" si="1"/>
        <v>1</v>
      </c>
      <c r="P43" s="26" t="str">
        <f t="shared" si="2"/>
        <v/>
      </c>
      <c r="Q43" s="26" t="str">
        <f t="shared" si="3"/>
        <v/>
      </c>
      <c r="R43" s="28" t="str">
        <f t="shared" si="4"/>
        <v/>
      </c>
      <c r="S43" s="30" t="str">
        <f t="shared" si="5"/>
        <v>En stock</v>
      </c>
      <c r="T43" s="1"/>
      <c r="U43" s="1"/>
      <c r="V43" s="1"/>
      <c r="W43" s="1"/>
      <c r="X43" s="1"/>
      <c r="Y43" s="1"/>
      <c r="Z43" s="1"/>
      <c r="AA43" s="1"/>
    </row>
    <row r="44" spans="2:27" x14ac:dyDescent="0.25">
      <c r="B44" s="29" t="s">
        <v>63</v>
      </c>
      <c r="C44" s="23">
        <v>46281</v>
      </c>
      <c r="D44" s="22" t="s">
        <v>30</v>
      </c>
      <c r="E44" s="22" t="s">
        <v>64</v>
      </c>
      <c r="F44" s="22" t="s">
        <v>65</v>
      </c>
      <c r="G44" s="22" t="s">
        <v>66</v>
      </c>
      <c r="H44" s="22" t="s">
        <v>34</v>
      </c>
      <c r="I44" s="22"/>
      <c r="J44" s="24">
        <v>1</v>
      </c>
      <c r="K44" s="25">
        <v>1</v>
      </c>
      <c r="L44" s="26">
        <f t="shared" si="0"/>
        <v>1</v>
      </c>
      <c r="M44" s="25">
        <v>5</v>
      </c>
      <c r="N44" s="24"/>
      <c r="O44" s="27">
        <f t="shared" si="1"/>
        <v>1</v>
      </c>
      <c r="P44" s="26" t="str">
        <f t="shared" si="2"/>
        <v/>
      </c>
      <c r="Q44" s="26" t="str">
        <f t="shared" si="3"/>
        <v/>
      </c>
      <c r="R44" s="28" t="str">
        <f t="shared" si="4"/>
        <v/>
      </c>
      <c r="S44" s="30" t="str">
        <f t="shared" si="5"/>
        <v>En stock</v>
      </c>
      <c r="T44" s="1"/>
      <c r="U44" s="1"/>
      <c r="V44" s="1"/>
      <c r="W44" s="1"/>
      <c r="X44" s="1"/>
      <c r="Y44" s="1"/>
      <c r="Z44" s="1"/>
      <c r="AA44" s="1"/>
    </row>
    <row r="45" spans="2:27" x14ac:dyDescent="0.25">
      <c r="B45" s="29" t="s">
        <v>67</v>
      </c>
      <c r="C45" s="23">
        <v>46281</v>
      </c>
      <c r="D45" s="22" t="s">
        <v>68</v>
      </c>
      <c r="E45" s="22" t="s">
        <v>69</v>
      </c>
      <c r="F45" s="22" t="s">
        <v>32</v>
      </c>
      <c r="G45" s="22" t="s">
        <v>50</v>
      </c>
      <c r="H45" s="22" t="s">
        <v>34</v>
      </c>
      <c r="I45" s="22"/>
      <c r="J45" s="24">
        <v>1</v>
      </c>
      <c r="K45" s="25">
        <v>1</v>
      </c>
      <c r="L45" s="26">
        <f t="shared" si="0"/>
        <v>1</v>
      </c>
      <c r="M45" s="25">
        <v>5</v>
      </c>
      <c r="N45" s="24"/>
      <c r="O45" s="27">
        <f t="shared" si="1"/>
        <v>1</v>
      </c>
      <c r="P45" s="26" t="str">
        <f t="shared" si="2"/>
        <v/>
      </c>
      <c r="Q45" s="26" t="str">
        <f t="shared" si="3"/>
        <v/>
      </c>
      <c r="R45" s="28" t="str">
        <f t="shared" si="4"/>
        <v/>
      </c>
      <c r="S45" s="30" t="str">
        <f t="shared" si="5"/>
        <v>En stock</v>
      </c>
      <c r="T45" s="1"/>
      <c r="U45" s="1"/>
      <c r="V45" s="1"/>
      <c r="W45" s="1"/>
      <c r="X45" s="1"/>
      <c r="Y45" s="1"/>
      <c r="Z45" s="1"/>
      <c r="AA45" s="1"/>
    </row>
    <row r="46" spans="2:27" x14ac:dyDescent="0.25">
      <c r="B46" s="29" t="s">
        <v>70</v>
      </c>
      <c r="C46" s="23">
        <v>46281</v>
      </c>
      <c r="D46" s="22" t="s">
        <v>68</v>
      </c>
      <c r="E46" s="22" t="s">
        <v>69</v>
      </c>
      <c r="F46" s="22" t="s">
        <v>32</v>
      </c>
      <c r="G46" s="22" t="s">
        <v>46</v>
      </c>
      <c r="H46" s="22" t="s">
        <v>34</v>
      </c>
      <c r="I46" s="22"/>
      <c r="J46" s="24">
        <v>1</v>
      </c>
      <c r="K46" s="25">
        <v>1</v>
      </c>
      <c r="L46" s="26">
        <f t="shared" si="0"/>
        <v>1</v>
      </c>
      <c r="M46" s="25">
        <v>5</v>
      </c>
      <c r="N46" s="24"/>
      <c r="O46" s="27">
        <f t="shared" si="1"/>
        <v>1</v>
      </c>
      <c r="P46" s="26" t="str">
        <f t="shared" si="2"/>
        <v/>
      </c>
      <c r="Q46" s="26" t="str">
        <f t="shared" si="3"/>
        <v/>
      </c>
      <c r="R46" s="28" t="str">
        <f t="shared" si="4"/>
        <v/>
      </c>
      <c r="S46" s="30" t="str">
        <f t="shared" si="5"/>
        <v>En stock</v>
      </c>
      <c r="T46" s="1"/>
      <c r="U46" s="1"/>
      <c r="V46" s="1"/>
      <c r="W46" s="1"/>
      <c r="X46" s="1"/>
      <c r="Y46" s="1"/>
      <c r="Z46" s="1"/>
      <c r="AA46" s="1"/>
    </row>
    <row r="47" spans="2:27" x14ac:dyDescent="0.25">
      <c r="B47" s="29" t="s">
        <v>71</v>
      </c>
      <c r="C47" s="23">
        <v>46281</v>
      </c>
      <c r="D47" s="22" t="s">
        <v>68</v>
      </c>
      <c r="E47" s="22" t="s">
        <v>69</v>
      </c>
      <c r="F47" s="22" t="s">
        <v>32</v>
      </c>
      <c r="G47" s="22" t="s">
        <v>46</v>
      </c>
      <c r="H47" s="22" t="s">
        <v>34</v>
      </c>
      <c r="I47" s="22"/>
      <c r="J47" s="24">
        <v>1</v>
      </c>
      <c r="K47" s="25">
        <v>1</v>
      </c>
      <c r="L47" s="26">
        <f t="shared" si="0"/>
        <v>1</v>
      </c>
      <c r="M47" s="25">
        <v>5</v>
      </c>
      <c r="N47" s="24"/>
      <c r="O47" s="27">
        <f t="shared" si="1"/>
        <v>1</v>
      </c>
      <c r="P47" s="26" t="str">
        <f t="shared" si="2"/>
        <v/>
      </c>
      <c r="Q47" s="26" t="str">
        <f t="shared" si="3"/>
        <v/>
      </c>
      <c r="R47" s="28" t="str">
        <f t="shared" si="4"/>
        <v/>
      </c>
      <c r="S47" s="30" t="str">
        <f t="shared" si="5"/>
        <v>En stock</v>
      </c>
      <c r="T47" s="1"/>
      <c r="U47" s="1"/>
      <c r="V47" s="1"/>
      <c r="W47" s="1"/>
      <c r="X47" s="1"/>
      <c r="Y47" s="1"/>
      <c r="Z47" s="1"/>
      <c r="AA47" s="1"/>
    </row>
    <row r="48" spans="2:27" x14ac:dyDescent="0.25">
      <c r="B48" s="29" t="s">
        <v>72</v>
      </c>
      <c r="C48" s="23">
        <v>46281</v>
      </c>
      <c r="D48" s="22" t="s">
        <v>68</v>
      </c>
      <c r="E48" s="22" t="s">
        <v>69</v>
      </c>
      <c r="F48" s="22" t="s">
        <v>32</v>
      </c>
      <c r="G48" s="22" t="s">
        <v>46</v>
      </c>
      <c r="H48" s="22" t="s">
        <v>34</v>
      </c>
      <c r="I48" s="22"/>
      <c r="J48" s="24">
        <v>1</v>
      </c>
      <c r="K48" s="25">
        <v>1</v>
      </c>
      <c r="L48" s="26">
        <f t="shared" si="0"/>
        <v>1</v>
      </c>
      <c r="M48" s="25">
        <v>5</v>
      </c>
      <c r="N48" s="24"/>
      <c r="O48" s="27">
        <f t="shared" si="1"/>
        <v>1</v>
      </c>
      <c r="P48" s="26" t="str">
        <f t="shared" si="2"/>
        <v/>
      </c>
      <c r="Q48" s="26" t="str">
        <f t="shared" si="3"/>
        <v/>
      </c>
      <c r="R48" s="28" t="str">
        <f t="shared" si="4"/>
        <v/>
      </c>
      <c r="S48" s="30" t="str">
        <f t="shared" si="5"/>
        <v>En stock</v>
      </c>
      <c r="T48" s="1"/>
      <c r="U48" s="1"/>
      <c r="V48" s="1"/>
      <c r="W48" s="1"/>
      <c r="X48" s="1"/>
      <c r="Y48" s="1"/>
      <c r="Z48" s="1"/>
      <c r="AA48" s="1"/>
    </row>
    <row r="49" spans="2:27" x14ac:dyDescent="0.25">
      <c r="B49" s="29" t="s">
        <v>73</v>
      </c>
      <c r="C49" s="23">
        <v>46281</v>
      </c>
      <c r="D49" s="22" t="s">
        <v>68</v>
      </c>
      <c r="E49" s="22" t="s">
        <v>69</v>
      </c>
      <c r="F49" s="22" t="s">
        <v>32</v>
      </c>
      <c r="G49" s="22" t="s">
        <v>46</v>
      </c>
      <c r="H49" s="22" t="s">
        <v>34</v>
      </c>
      <c r="I49" s="22"/>
      <c r="J49" s="24">
        <v>1</v>
      </c>
      <c r="K49" s="25">
        <v>1</v>
      </c>
      <c r="L49" s="26">
        <f t="shared" si="0"/>
        <v>1</v>
      </c>
      <c r="M49" s="25">
        <v>5</v>
      </c>
      <c r="N49" s="24"/>
      <c r="O49" s="27">
        <f t="shared" si="1"/>
        <v>1</v>
      </c>
      <c r="P49" s="26" t="str">
        <f t="shared" si="2"/>
        <v/>
      </c>
      <c r="Q49" s="26" t="str">
        <f t="shared" si="3"/>
        <v/>
      </c>
      <c r="R49" s="28" t="str">
        <f t="shared" si="4"/>
        <v/>
      </c>
      <c r="S49" s="30" t="str">
        <f t="shared" si="5"/>
        <v>En stock</v>
      </c>
      <c r="T49" s="1"/>
      <c r="U49" s="1"/>
      <c r="V49" s="1"/>
      <c r="W49" s="1"/>
      <c r="X49" s="1"/>
      <c r="Y49" s="1"/>
      <c r="Z49" s="1"/>
      <c r="AA49" s="1"/>
    </row>
    <row r="50" spans="2:27" x14ac:dyDescent="0.25">
      <c r="B50" s="29" t="s">
        <v>73</v>
      </c>
      <c r="C50" s="23">
        <v>46281</v>
      </c>
      <c r="D50" s="22" t="s">
        <v>68</v>
      </c>
      <c r="E50" s="22" t="s">
        <v>69</v>
      </c>
      <c r="F50" s="22" t="s">
        <v>32</v>
      </c>
      <c r="G50" s="22" t="s">
        <v>44</v>
      </c>
      <c r="H50" s="22" t="s">
        <v>34</v>
      </c>
      <c r="I50" s="22"/>
      <c r="J50" s="24">
        <v>2</v>
      </c>
      <c r="K50" s="25">
        <v>1</v>
      </c>
      <c r="L50" s="26">
        <f t="shared" si="0"/>
        <v>2</v>
      </c>
      <c r="M50" s="25">
        <v>5</v>
      </c>
      <c r="N50" s="24"/>
      <c r="O50" s="27">
        <f t="shared" si="1"/>
        <v>2</v>
      </c>
      <c r="P50" s="26" t="str">
        <f t="shared" si="2"/>
        <v/>
      </c>
      <c r="Q50" s="26" t="str">
        <f t="shared" si="3"/>
        <v/>
      </c>
      <c r="R50" s="28" t="str">
        <f t="shared" si="4"/>
        <v/>
      </c>
      <c r="S50" s="30" t="str">
        <f t="shared" si="5"/>
        <v>En stock</v>
      </c>
      <c r="T50" s="1"/>
      <c r="U50" s="1"/>
      <c r="V50" s="1"/>
      <c r="W50" s="1"/>
      <c r="X50" s="1"/>
      <c r="Y50" s="1"/>
      <c r="Z50" s="1"/>
      <c r="AA50" s="1"/>
    </row>
    <row r="51" spans="2:27" x14ac:dyDescent="0.25">
      <c r="B51" s="29" t="s">
        <v>74</v>
      </c>
      <c r="C51" s="23">
        <v>46281</v>
      </c>
      <c r="D51" s="22" t="s">
        <v>68</v>
      </c>
      <c r="E51" s="22" t="s">
        <v>69</v>
      </c>
      <c r="F51" s="22" t="s">
        <v>32</v>
      </c>
      <c r="G51" s="22" t="s">
        <v>44</v>
      </c>
      <c r="H51" s="22" t="s">
        <v>34</v>
      </c>
      <c r="I51" s="22"/>
      <c r="J51" s="24">
        <v>1</v>
      </c>
      <c r="K51" s="25">
        <v>1</v>
      </c>
      <c r="L51" s="26">
        <f t="shared" si="0"/>
        <v>1</v>
      </c>
      <c r="M51" s="25">
        <v>5</v>
      </c>
      <c r="N51" s="24"/>
      <c r="O51" s="27">
        <f t="shared" si="1"/>
        <v>1</v>
      </c>
      <c r="P51" s="26" t="str">
        <f t="shared" si="2"/>
        <v/>
      </c>
      <c r="Q51" s="26" t="str">
        <f t="shared" si="3"/>
        <v/>
      </c>
      <c r="R51" s="28" t="str">
        <f t="shared" si="4"/>
        <v/>
      </c>
      <c r="S51" s="30" t="str">
        <f t="shared" si="5"/>
        <v>En stock</v>
      </c>
      <c r="T51" s="1"/>
      <c r="U51" s="1"/>
      <c r="V51" s="1"/>
      <c r="W51" s="1"/>
      <c r="X51" s="1"/>
      <c r="Y51" s="1"/>
      <c r="Z51" s="1"/>
      <c r="AA51" s="1"/>
    </row>
    <row r="52" spans="2:27" x14ac:dyDescent="0.25">
      <c r="B52" s="29" t="s">
        <v>75</v>
      </c>
      <c r="C52" s="23">
        <v>46281</v>
      </c>
      <c r="D52" s="22" t="s">
        <v>68</v>
      </c>
      <c r="E52" s="22" t="s">
        <v>69</v>
      </c>
      <c r="F52" s="22" t="s">
        <v>32</v>
      </c>
      <c r="G52" s="22" t="s">
        <v>44</v>
      </c>
      <c r="H52" s="22" t="s">
        <v>34</v>
      </c>
      <c r="I52" s="22"/>
      <c r="J52" s="24">
        <v>1</v>
      </c>
      <c r="K52" s="25">
        <v>1</v>
      </c>
      <c r="L52" s="26">
        <f t="shared" si="0"/>
        <v>1</v>
      </c>
      <c r="M52" s="25">
        <v>5</v>
      </c>
      <c r="N52" s="24"/>
      <c r="O52" s="27">
        <f t="shared" si="1"/>
        <v>1</v>
      </c>
      <c r="P52" s="26" t="str">
        <f t="shared" si="2"/>
        <v/>
      </c>
      <c r="Q52" s="26" t="str">
        <f t="shared" si="3"/>
        <v/>
      </c>
      <c r="R52" s="28" t="str">
        <f t="shared" si="4"/>
        <v/>
      </c>
      <c r="S52" s="30" t="str">
        <f t="shared" si="5"/>
        <v>En stock</v>
      </c>
      <c r="T52" s="1"/>
      <c r="U52" s="1"/>
      <c r="V52" s="1"/>
      <c r="W52" s="1"/>
      <c r="X52" s="1"/>
      <c r="Y52" s="1"/>
      <c r="Z52" s="1"/>
      <c r="AA52" s="1"/>
    </row>
    <row r="53" spans="2:27" x14ac:dyDescent="0.25">
      <c r="B53" s="29" t="s">
        <v>70</v>
      </c>
      <c r="C53" s="23">
        <v>46281</v>
      </c>
      <c r="D53" s="22" t="s">
        <v>68</v>
      </c>
      <c r="E53" s="22" t="s">
        <v>69</v>
      </c>
      <c r="F53" s="22" t="s">
        <v>32</v>
      </c>
      <c r="G53" s="22" t="s">
        <v>39</v>
      </c>
      <c r="H53" s="22" t="s">
        <v>34</v>
      </c>
      <c r="I53" s="22"/>
      <c r="J53" s="24">
        <v>1</v>
      </c>
      <c r="K53" s="25">
        <v>1</v>
      </c>
      <c r="L53" s="26">
        <f t="shared" si="0"/>
        <v>1</v>
      </c>
      <c r="M53" s="25">
        <v>5</v>
      </c>
      <c r="N53" s="24"/>
      <c r="O53" s="27">
        <f t="shared" si="1"/>
        <v>1</v>
      </c>
      <c r="P53" s="26" t="str">
        <f t="shared" si="2"/>
        <v/>
      </c>
      <c r="Q53" s="26" t="str">
        <f t="shared" si="3"/>
        <v/>
      </c>
      <c r="R53" s="28" t="str">
        <f t="shared" si="4"/>
        <v/>
      </c>
      <c r="S53" s="30" t="str">
        <f t="shared" si="5"/>
        <v>En stock</v>
      </c>
      <c r="T53" s="1"/>
      <c r="U53" s="1"/>
      <c r="V53" s="1"/>
      <c r="W53" s="1"/>
      <c r="X53" s="1"/>
      <c r="Y53" s="1"/>
      <c r="Z53" s="1"/>
      <c r="AA53" s="1"/>
    </row>
    <row r="54" spans="2:27" x14ac:dyDescent="0.25">
      <c r="B54" s="29" t="s">
        <v>76</v>
      </c>
      <c r="C54" s="23">
        <v>46281</v>
      </c>
      <c r="D54" s="22" t="s">
        <v>68</v>
      </c>
      <c r="E54" s="22" t="s">
        <v>69</v>
      </c>
      <c r="F54" s="22" t="s">
        <v>32</v>
      </c>
      <c r="G54" s="22" t="s">
        <v>39</v>
      </c>
      <c r="H54" s="22" t="s">
        <v>34</v>
      </c>
      <c r="I54" s="22"/>
      <c r="J54" s="24">
        <v>1</v>
      </c>
      <c r="K54" s="25">
        <v>1</v>
      </c>
      <c r="L54" s="26">
        <f t="shared" si="0"/>
        <v>1</v>
      </c>
      <c r="M54" s="25">
        <v>5</v>
      </c>
      <c r="N54" s="24"/>
      <c r="O54" s="27">
        <f t="shared" si="1"/>
        <v>1</v>
      </c>
      <c r="P54" s="26" t="str">
        <f t="shared" si="2"/>
        <v/>
      </c>
      <c r="Q54" s="26" t="str">
        <f t="shared" si="3"/>
        <v/>
      </c>
      <c r="R54" s="28" t="str">
        <f t="shared" si="4"/>
        <v/>
      </c>
      <c r="S54" s="30" t="str">
        <f t="shared" si="5"/>
        <v>En stock</v>
      </c>
      <c r="T54" s="1"/>
      <c r="U54" s="1"/>
      <c r="V54" s="1"/>
      <c r="W54" s="1"/>
      <c r="X54" s="1"/>
      <c r="Y54" s="1"/>
      <c r="Z54" s="1"/>
      <c r="AA54" s="1"/>
    </row>
    <row r="55" spans="2:27" x14ac:dyDescent="0.25">
      <c r="B55" s="29" t="s">
        <v>71</v>
      </c>
      <c r="C55" s="23">
        <v>46281</v>
      </c>
      <c r="D55" s="22" t="s">
        <v>68</v>
      </c>
      <c r="E55" s="22" t="s">
        <v>69</v>
      </c>
      <c r="F55" s="22" t="s">
        <v>32</v>
      </c>
      <c r="G55" s="22" t="s">
        <v>39</v>
      </c>
      <c r="H55" s="22" t="s">
        <v>34</v>
      </c>
      <c r="I55" s="22"/>
      <c r="J55" s="24">
        <v>1</v>
      </c>
      <c r="K55" s="25">
        <v>1</v>
      </c>
      <c r="L55" s="26">
        <f t="shared" si="0"/>
        <v>1</v>
      </c>
      <c r="M55" s="25">
        <v>5</v>
      </c>
      <c r="N55" s="24"/>
      <c r="O55" s="27">
        <f t="shared" si="1"/>
        <v>1</v>
      </c>
      <c r="P55" s="26" t="str">
        <f t="shared" si="2"/>
        <v/>
      </c>
      <c r="Q55" s="26" t="str">
        <f t="shared" si="3"/>
        <v/>
      </c>
      <c r="R55" s="28" t="str">
        <f t="shared" si="4"/>
        <v/>
      </c>
      <c r="S55" s="30" t="str">
        <f t="shared" si="5"/>
        <v>En stock</v>
      </c>
      <c r="T55" s="1"/>
      <c r="U55" s="1"/>
      <c r="V55" s="1"/>
      <c r="W55" s="1"/>
      <c r="X55" s="1"/>
      <c r="Y55" s="1"/>
      <c r="Z55" s="1"/>
      <c r="AA55" s="1"/>
    </row>
    <row r="56" spans="2:27" x14ac:dyDescent="0.25">
      <c r="B56" s="29" t="s">
        <v>74</v>
      </c>
      <c r="C56" s="23">
        <v>46281</v>
      </c>
      <c r="D56" s="22" t="s">
        <v>68</v>
      </c>
      <c r="E56" s="22" t="s">
        <v>69</v>
      </c>
      <c r="F56" s="22" t="s">
        <v>32</v>
      </c>
      <c r="G56" s="22" t="s">
        <v>39</v>
      </c>
      <c r="H56" s="22" t="s">
        <v>34</v>
      </c>
      <c r="I56" s="22"/>
      <c r="J56" s="24">
        <v>1</v>
      </c>
      <c r="K56" s="25">
        <v>1</v>
      </c>
      <c r="L56" s="26">
        <f t="shared" si="0"/>
        <v>1</v>
      </c>
      <c r="M56" s="25">
        <v>5</v>
      </c>
      <c r="N56" s="24"/>
      <c r="O56" s="27">
        <f t="shared" si="1"/>
        <v>1</v>
      </c>
      <c r="P56" s="26" t="str">
        <f t="shared" si="2"/>
        <v/>
      </c>
      <c r="Q56" s="26" t="str">
        <f t="shared" si="3"/>
        <v/>
      </c>
      <c r="R56" s="28" t="str">
        <f t="shared" si="4"/>
        <v/>
      </c>
      <c r="S56" s="30" t="str">
        <f t="shared" si="5"/>
        <v>En stock</v>
      </c>
      <c r="T56" s="1"/>
      <c r="U56" s="1"/>
      <c r="V56" s="1"/>
      <c r="W56" s="1"/>
      <c r="X56" s="1"/>
      <c r="Y56" s="1"/>
      <c r="Z56" s="1"/>
      <c r="AA56" s="1"/>
    </row>
    <row r="57" spans="2:27" x14ac:dyDescent="0.25">
      <c r="B57" s="29" t="s">
        <v>73</v>
      </c>
      <c r="C57" s="23">
        <v>46281</v>
      </c>
      <c r="D57" s="22" t="s">
        <v>68</v>
      </c>
      <c r="E57" s="22" t="s">
        <v>69</v>
      </c>
      <c r="F57" s="22" t="s">
        <v>32</v>
      </c>
      <c r="G57" s="22" t="s">
        <v>39</v>
      </c>
      <c r="H57" s="22" t="s">
        <v>34</v>
      </c>
      <c r="I57" s="22"/>
      <c r="J57" s="24">
        <v>1</v>
      </c>
      <c r="K57" s="25">
        <v>1</v>
      </c>
      <c r="L57" s="26">
        <f t="shared" si="0"/>
        <v>1</v>
      </c>
      <c r="M57" s="25">
        <v>5</v>
      </c>
      <c r="N57" s="24"/>
      <c r="O57" s="27">
        <f t="shared" si="1"/>
        <v>1</v>
      </c>
      <c r="P57" s="26" t="str">
        <f t="shared" si="2"/>
        <v/>
      </c>
      <c r="Q57" s="26" t="str">
        <f t="shared" si="3"/>
        <v/>
      </c>
      <c r="R57" s="28" t="str">
        <f t="shared" si="4"/>
        <v/>
      </c>
      <c r="S57" s="30" t="str">
        <f t="shared" si="5"/>
        <v>En stock</v>
      </c>
      <c r="T57" s="1"/>
      <c r="U57" s="1"/>
      <c r="V57" s="1"/>
      <c r="W57" s="1"/>
      <c r="X57" s="1"/>
      <c r="Y57" s="1"/>
      <c r="Z57" s="1"/>
      <c r="AA57" s="1"/>
    </row>
    <row r="58" spans="2:27" x14ac:dyDescent="0.25">
      <c r="B58" s="29" t="s">
        <v>77</v>
      </c>
      <c r="C58" s="23">
        <v>46281</v>
      </c>
      <c r="D58" s="22" t="s">
        <v>68</v>
      </c>
      <c r="E58" s="22" t="s">
        <v>69</v>
      </c>
      <c r="F58" s="22" t="s">
        <v>32</v>
      </c>
      <c r="G58" s="22" t="s">
        <v>39</v>
      </c>
      <c r="H58" s="22" t="s">
        <v>34</v>
      </c>
      <c r="I58" s="22"/>
      <c r="J58" s="24">
        <v>1</v>
      </c>
      <c r="K58" s="25">
        <v>1</v>
      </c>
      <c r="L58" s="26">
        <f t="shared" si="0"/>
        <v>1</v>
      </c>
      <c r="M58" s="25">
        <v>5</v>
      </c>
      <c r="N58" s="24"/>
      <c r="O58" s="27">
        <f t="shared" si="1"/>
        <v>1</v>
      </c>
      <c r="P58" s="26" t="str">
        <f t="shared" si="2"/>
        <v/>
      </c>
      <c r="Q58" s="26" t="str">
        <f t="shared" si="3"/>
        <v/>
      </c>
      <c r="R58" s="28" t="str">
        <f t="shared" si="4"/>
        <v/>
      </c>
      <c r="S58" s="30" t="str">
        <f t="shared" si="5"/>
        <v>En stock</v>
      </c>
      <c r="T58" s="1"/>
      <c r="U58" s="1"/>
      <c r="V58" s="1"/>
      <c r="W58" s="1"/>
      <c r="X58" s="1"/>
      <c r="Y58" s="1"/>
      <c r="Z58" s="1"/>
      <c r="AA58" s="1"/>
    </row>
    <row r="59" spans="2:27" x14ac:dyDescent="0.25">
      <c r="B59" s="29" t="s">
        <v>76</v>
      </c>
      <c r="C59" s="23">
        <v>46281</v>
      </c>
      <c r="D59" s="22" t="s">
        <v>68</v>
      </c>
      <c r="E59" s="22" t="s">
        <v>69</v>
      </c>
      <c r="F59" s="22" t="s">
        <v>32</v>
      </c>
      <c r="G59" s="22" t="s">
        <v>33</v>
      </c>
      <c r="H59" s="22" t="s">
        <v>34</v>
      </c>
      <c r="I59" s="22"/>
      <c r="J59" s="24">
        <v>1</v>
      </c>
      <c r="K59" s="25">
        <v>1</v>
      </c>
      <c r="L59" s="26">
        <f t="shared" si="0"/>
        <v>1</v>
      </c>
      <c r="M59" s="25">
        <v>5</v>
      </c>
      <c r="N59" s="24"/>
      <c r="O59" s="27">
        <f t="shared" si="1"/>
        <v>1</v>
      </c>
      <c r="P59" s="26" t="str">
        <f t="shared" si="2"/>
        <v/>
      </c>
      <c r="Q59" s="26" t="str">
        <f t="shared" si="3"/>
        <v/>
      </c>
      <c r="R59" s="28" t="str">
        <f t="shared" si="4"/>
        <v/>
      </c>
      <c r="S59" s="30" t="str">
        <f t="shared" si="5"/>
        <v>En stock</v>
      </c>
      <c r="T59" s="1"/>
      <c r="U59" s="1"/>
      <c r="V59" s="1"/>
      <c r="W59" s="1"/>
      <c r="X59" s="1"/>
      <c r="Y59" s="1"/>
      <c r="Z59" s="1"/>
      <c r="AA59" s="1"/>
    </row>
    <row r="60" spans="2:27" x14ac:dyDescent="0.25">
      <c r="B60" s="29" t="s">
        <v>74</v>
      </c>
      <c r="C60" s="23">
        <v>46281</v>
      </c>
      <c r="D60" s="22" t="s">
        <v>68</v>
      </c>
      <c r="E60" s="22" t="s">
        <v>69</v>
      </c>
      <c r="F60" s="22" t="s">
        <v>32</v>
      </c>
      <c r="G60" s="22" t="s">
        <v>33</v>
      </c>
      <c r="H60" s="22" t="s">
        <v>34</v>
      </c>
      <c r="I60" s="22"/>
      <c r="J60" s="24">
        <v>1</v>
      </c>
      <c r="K60" s="25">
        <v>1</v>
      </c>
      <c r="L60" s="26">
        <f t="shared" si="0"/>
        <v>1</v>
      </c>
      <c r="M60" s="25">
        <v>5</v>
      </c>
      <c r="N60" s="24"/>
      <c r="O60" s="27">
        <f t="shared" si="1"/>
        <v>1</v>
      </c>
      <c r="P60" s="26" t="str">
        <f t="shared" si="2"/>
        <v/>
      </c>
      <c r="Q60" s="26" t="str">
        <f t="shared" si="3"/>
        <v/>
      </c>
      <c r="R60" s="28" t="str">
        <f t="shared" si="4"/>
        <v/>
      </c>
      <c r="S60" s="30" t="str">
        <f t="shared" si="5"/>
        <v>En stock</v>
      </c>
      <c r="T60" s="1"/>
      <c r="U60" s="1"/>
      <c r="V60" s="1"/>
      <c r="W60" s="1"/>
      <c r="X60" s="1"/>
      <c r="Y60" s="1"/>
      <c r="Z60" s="1"/>
      <c r="AA60" s="1"/>
    </row>
    <row r="61" spans="2:27" x14ac:dyDescent="0.25">
      <c r="B61" s="29" t="s">
        <v>71</v>
      </c>
      <c r="C61" s="23">
        <v>46281</v>
      </c>
      <c r="D61" s="22" t="s">
        <v>68</v>
      </c>
      <c r="E61" s="22" t="s">
        <v>69</v>
      </c>
      <c r="F61" s="22" t="s">
        <v>32</v>
      </c>
      <c r="G61" s="22" t="s">
        <v>33</v>
      </c>
      <c r="H61" s="22" t="s">
        <v>34</v>
      </c>
      <c r="I61" s="22"/>
      <c r="J61" s="24">
        <v>1</v>
      </c>
      <c r="K61" s="25">
        <v>1</v>
      </c>
      <c r="L61" s="26">
        <f t="shared" si="0"/>
        <v>1</v>
      </c>
      <c r="M61" s="25">
        <v>5</v>
      </c>
      <c r="N61" s="24"/>
      <c r="O61" s="27">
        <f t="shared" si="1"/>
        <v>1</v>
      </c>
      <c r="P61" s="26" t="str">
        <f t="shared" si="2"/>
        <v/>
      </c>
      <c r="Q61" s="26" t="str">
        <f t="shared" si="3"/>
        <v/>
      </c>
      <c r="R61" s="28" t="str">
        <f t="shared" si="4"/>
        <v/>
      </c>
      <c r="S61" s="30" t="str">
        <f t="shared" si="5"/>
        <v>En stock</v>
      </c>
      <c r="T61" s="1"/>
      <c r="U61" s="1"/>
      <c r="V61" s="1"/>
      <c r="W61" s="1"/>
      <c r="X61" s="1"/>
      <c r="Y61" s="1"/>
      <c r="Z61" s="1"/>
      <c r="AA61" s="1"/>
    </row>
    <row r="62" spans="2:27" x14ac:dyDescent="0.25">
      <c r="B62" s="29" t="s">
        <v>73</v>
      </c>
      <c r="C62" s="23">
        <v>46281</v>
      </c>
      <c r="D62" s="22" t="s">
        <v>68</v>
      </c>
      <c r="E62" s="22" t="s">
        <v>69</v>
      </c>
      <c r="F62" s="22" t="s">
        <v>32</v>
      </c>
      <c r="G62" s="22" t="s">
        <v>33</v>
      </c>
      <c r="H62" s="22" t="s">
        <v>34</v>
      </c>
      <c r="I62" s="22"/>
      <c r="J62" s="24">
        <v>1</v>
      </c>
      <c r="K62" s="25">
        <v>1</v>
      </c>
      <c r="L62" s="26">
        <f t="shared" si="0"/>
        <v>1</v>
      </c>
      <c r="M62" s="25">
        <v>5</v>
      </c>
      <c r="N62" s="24"/>
      <c r="O62" s="27">
        <f t="shared" si="1"/>
        <v>1</v>
      </c>
      <c r="P62" s="26" t="str">
        <f t="shared" si="2"/>
        <v/>
      </c>
      <c r="Q62" s="26" t="str">
        <f t="shared" si="3"/>
        <v/>
      </c>
      <c r="R62" s="28" t="str">
        <f t="shared" si="4"/>
        <v/>
      </c>
      <c r="S62" s="30" t="str">
        <f t="shared" si="5"/>
        <v>En stock</v>
      </c>
      <c r="T62" s="1"/>
      <c r="U62" s="1"/>
      <c r="V62" s="1"/>
      <c r="W62" s="1"/>
      <c r="X62" s="1"/>
      <c r="Y62" s="1"/>
      <c r="Z62" s="1"/>
      <c r="AA62" s="1"/>
    </row>
    <row r="63" spans="2:27" x14ac:dyDescent="0.25">
      <c r="B63" s="29" t="s">
        <v>78</v>
      </c>
      <c r="C63" s="23">
        <v>46281</v>
      </c>
      <c r="D63" s="22" t="s">
        <v>68</v>
      </c>
      <c r="E63" s="22" t="s">
        <v>79</v>
      </c>
      <c r="F63" s="22" t="s">
        <v>32</v>
      </c>
      <c r="G63" s="22" t="s">
        <v>39</v>
      </c>
      <c r="H63" s="22" t="s">
        <v>34</v>
      </c>
      <c r="I63" s="22"/>
      <c r="J63" s="24">
        <v>1</v>
      </c>
      <c r="K63" s="25">
        <v>1</v>
      </c>
      <c r="L63" s="26">
        <f t="shared" si="0"/>
        <v>1</v>
      </c>
      <c r="M63" s="25">
        <v>5</v>
      </c>
      <c r="N63" s="24"/>
      <c r="O63" s="27">
        <f t="shared" si="1"/>
        <v>1</v>
      </c>
      <c r="P63" s="26" t="str">
        <f t="shared" si="2"/>
        <v/>
      </c>
      <c r="Q63" s="26" t="str">
        <f t="shared" si="3"/>
        <v/>
      </c>
      <c r="R63" s="28" t="str">
        <f t="shared" si="4"/>
        <v/>
      </c>
      <c r="S63" s="30" t="str">
        <f t="shared" si="5"/>
        <v>En stock</v>
      </c>
      <c r="T63" s="1"/>
      <c r="U63" s="1"/>
      <c r="V63" s="1"/>
      <c r="W63" s="1"/>
      <c r="X63" s="1"/>
      <c r="Y63" s="1"/>
      <c r="Z63" s="1"/>
      <c r="AA63" s="1"/>
    </row>
    <row r="64" spans="2:27" x14ac:dyDescent="0.25">
      <c r="B64" s="29" t="s">
        <v>80</v>
      </c>
      <c r="C64" s="23">
        <v>46281</v>
      </c>
      <c r="D64" s="22" t="s">
        <v>68</v>
      </c>
      <c r="E64" s="22" t="s">
        <v>79</v>
      </c>
      <c r="F64" s="22" t="s">
        <v>32</v>
      </c>
      <c r="G64" s="22" t="s">
        <v>39</v>
      </c>
      <c r="H64" s="22" t="s">
        <v>34</v>
      </c>
      <c r="I64" s="22"/>
      <c r="J64" s="24">
        <v>1</v>
      </c>
      <c r="K64" s="25">
        <v>1</v>
      </c>
      <c r="L64" s="26">
        <f t="shared" si="0"/>
        <v>1</v>
      </c>
      <c r="M64" s="25">
        <v>5</v>
      </c>
      <c r="N64" s="24"/>
      <c r="O64" s="27">
        <f t="shared" si="1"/>
        <v>1</v>
      </c>
      <c r="P64" s="26" t="str">
        <f t="shared" si="2"/>
        <v/>
      </c>
      <c r="Q64" s="26" t="str">
        <f t="shared" si="3"/>
        <v/>
      </c>
      <c r="R64" s="28" t="str">
        <f t="shared" si="4"/>
        <v/>
      </c>
      <c r="S64" s="30" t="str">
        <f t="shared" si="5"/>
        <v>En stock</v>
      </c>
      <c r="T64" s="1"/>
      <c r="U64" s="1"/>
      <c r="V64" s="1"/>
      <c r="W64" s="1"/>
      <c r="X64" s="1"/>
      <c r="Y64" s="1"/>
      <c r="Z64" s="1"/>
      <c r="AA64" s="1"/>
    </row>
    <row r="65" spans="2:27" x14ac:dyDescent="0.25">
      <c r="B65" s="31" t="s">
        <v>81</v>
      </c>
      <c r="C65" s="32">
        <v>46281</v>
      </c>
      <c r="D65" s="33" t="s">
        <v>82</v>
      </c>
      <c r="E65" s="33" t="s">
        <v>83</v>
      </c>
      <c r="F65" s="33" t="s">
        <v>84</v>
      </c>
      <c r="G65" s="33" t="s">
        <v>46</v>
      </c>
      <c r="H65" s="33" t="s">
        <v>34</v>
      </c>
      <c r="I65" s="33"/>
      <c r="J65" s="34">
        <v>1</v>
      </c>
      <c r="K65" s="35">
        <v>1</v>
      </c>
      <c r="L65" s="36">
        <f t="shared" si="0"/>
        <v>1</v>
      </c>
      <c r="M65" s="35">
        <v>5</v>
      </c>
      <c r="N65" s="34"/>
      <c r="O65" s="37">
        <f t="shared" si="1"/>
        <v>1</v>
      </c>
      <c r="P65" s="36" t="str">
        <f t="shared" si="2"/>
        <v/>
      </c>
      <c r="Q65" s="36" t="str">
        <f t="shared" si="3"/>
        <v/>
      </c>
      <c r="R65" s="38" t="str">
        <f t="shared" si="4"/>
        <v/>
      </c>
      <c r="S65" s="39" t="str">
        <f t="shared" si="5"/>
        <v>En stock</v>
      </c>
      <c r="T65" s="1"/>
      <c r="U65" s="1"/>
      <c r="V65" s="1"/>
      <c r="W65" s="1"/>
      <c r="X65" s="1"/>
      <c r="Y65" s="1"/>
      <c r="Z65" s="1"/>
      <c r="AA65" s="1"/>
    </row>
    <row r="66" spans="2:27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2:27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2:27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2:27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2:27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</sheetData>
  <mergeCells count="1">
    <mergeCell ref="B2:S4"/>
  </mergeCells>
  <conditionalFormatting sqref="B8:S65">
    <cfRule type="expression" dxfId="1" priority="2">
      <formula>MOD(ROW()-ROW($B$8),2)=1</formula>
    </cfRule>
  </conditionalFormatting>
  <conditionalFormatting sqref="B8:S998">
    <cfRule type="expression" dxfId="0" priority="1" stopIfTrue="1">
      <formula>$S8="Vendu"</formula>
    </cfRule>
  </conditionalFormatting>
  <dataValidations count="7">
    <dataValidation type="list" sqref="H8:H65" xr:uid="{00000000-0002-0000-0100-000001000000}">
      <formula1>Lst_État</formula1>
    </dataValidation>
    <dataValidation type="whole" operator="greaterThan" sqref="J8:J65" xr:uid="{00000000-0002-0000-0100-000002000000}">
      <formula1>0</formula1>
    </dataValidation>
    <dataValidation type="whole" operator="greaterThanOrEqual" sqref="N8:N65" xr:uid="{00000000-0002-0000-0100-000003000000}">
      <formula1>0</formula1>
    </dataValidation>
    <dataValidation type="list" allowBlank="1" showInputMessage="1" showErrorMessage="1" sqref="D8:D65" xr:uid="{06738587-CFDE-4F4F-A772-2BDF3AB935B7}">
      <formula1>Lst_Marques</formula1>
    </dataValidation>
    <dataValidation type="list" allowBlank="1" showInputMessage="1" showErrorMessage="1" sqref="E7:E65" xr:uid="{2F3BFB0D-0F5D-43D5-8E83-F1196C54AA74}">
      <formula1>Lst_Article_Modèle</formula1>
    </dataValidation>
    <dataValidation type="list" allowBlank="1" showInputMessage="1" showErrorMessage="1" sqref="F8:F65" xr:uid="{B75C864A-B8D8-46CD-BBBB-8C24A49E6080}">
      <formula1>Lst_Catégorie</formula1>
    </dataValidation>
    <dataValidation type="list" allowBlank="1" showInputMessage="1" showErrorMessage="1" sqref="G8:G65" xr:uid="{DDB30BC2-217D-43A6-A5B0-AA114277E77D}">
      <formula1>Lst_Taille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CB7A8-084C-478B-977D-DDFEC309491B}">
  <sheetPr codeName="Feuil3"/>
  <dimension ref="A1:K15"/>
  <sheetViews>
    <sheetView workbookViewId="0"/>
  </sheetViews>
  <sheetFormatPr baseColWidth="10" defaultRowHeight="15" x14ac:dyDescent="0.25"/>
  <cols>
    <col min="1" max="1" width="19.25" bestFit="1" customWidth="1"/>
    <col min="2" max="2" width="3" customWidth="1"/>
    <col min="3" max="3" width="18.125" bestFit="1" customWidth="1"/>
    <col min="4" max="4" width="3" customWidth="1"/>
    <col min="5" max="5" width="12.875" customWidth="1"/>
    <col min="6" max="6" width="3" customWidth="1"/>
    <col min="8" max="8" width="3" customWidth="1"/>
    <col min="9" max="9" width="15.625" bestFit="1" customWidth="1"/>
    <col min="10" max="10" width="3" customWidth="1"/>
    <col min="11" max="11" width="14.875" customWidth="1"/>
  </cols>
  <sheetData>
    <row r="1" spans="1:11" x14ac:dyDescent="0.25">
      <c r="A1" t="s">
        <v>85</v>
      </c>
      <c r="C1" t="s">
        <v>86</v>
      </c>
      <c r="E1" t="s">
        <v>87</v>
      </c>
      <c r="G1" t="s">
        <v>88</v>
      </c>
      <c r="I1" t="s">
        <v>89</v>
      </c>
      <c r="K1" t="s">
        <v>90</v>
      </c>
    </row>
    <row r="2" spans="1:11" x14ac:dyDescent="0.25">
      <c r="A2" t="s">
        <v>30</v>
      </c>
      <c r="C2" t="s">
        <v>31</v>
      </c>
      <c r="E2" t="s">
        <v>32</v>
      </c>
      <c r="G2" t="s">
        <v>33</v>
      </c>
      <c r="I2" t="s">
        <v>34</v>
      </c>
    </row>
    <row r="3" spans="1:11" x14ac:dyDescent="0.25">
      <c r="A3" t="s">
        <v>54</v>
      </c>
      <c r="C3" t="s">
        <v>36</v>
      </c>
      <c r="E3" t="s">
        <v>56</v>
      </c>
      <c r="G3" t="s">
        <v>39</v>
      </c>
      <c r="I3" t="s">
        <v>91</v>
      </c>
    </row>
    <row r="4" spans="1:11" x14ac:dyDescent="0.25">
      <c r="A4" t="s">
        <v>59</v>
      </c>
      <c r="C4" t="s">
        <v>38</v>
      </c>
      <c r="E4" t="s">
        <v>62</v>
      </c>
      <c r="G4" t="s">
        <v>44</v>
      </c>
      <c r="I4" t="s">
        <v>92</v>
      </c>
    </row>
    <row r="5" spans="1:11" x14ac:dyDescent="0.25">
      <c r="A5" t="s">
        <v>68</v>
      </c>
      <c r="C5" t="s">
        <v>43</v>
      </c>
      <c r="E5" t="s">
        <v>65</v>
      </c>
      <c r="G5" t="s">
        <v>46</v>
      </c>
      <c r="I5" t="s">
        <v>93</v>
      </c>
    </row>
    <row r="6" spans="1:11" x14ac:dyDescent="0.25">
      <c r="A6" t="s">
        <v>82</v>
      </c>
      <c r="C6" t="s">
        <v>45</v>
      </c>
      <c r="E6" t="s">
        <v>84</v>
      </c>
      <c r="G6" t="s">
        <v>50</v>
      </c>
      <c r="I6" t="s">
        <v>94</v>
      </c>
    </row>
    <row r="7" spans="1:11" x14ac:dyDescent="0.25">
      <c r="C7" t="s">
        <v>48</v>
      </c>
      <c r="G7" t="s">
        <v>52</v>
      </c>
    </row>
    <row r="8" spans="1:11" x14ac:dyDescent="0.25">
      <c r="C8" t="s">
        <v>49</v>
      </c>
      <c r="G8" t="s">
        <v>66</v>
      </c>
    </row>
    <row r="9" spans="1:11" x14ac:dyDescent="0.25">
      <c r="C9" t="s">
        <v>51</v>
      </c>
    </row>
    <row r="10" spans="1:11" x14ac:dyDescent="0.25">
      <c r="C10" t="s">
        <v>55</v>
      </c>
    </row>
    <row r="11" spans="1:11" x14ac:dyDescent="0.25">
      <c r="C11" t="s">
        <v>60</v>
      </c>
    </row>
    <row r="12" spans="1:11" x14ac:dyDescent="0.25">
      <c r="C12" t="s">
        <v>64</v>
      </c>
    </row>
    <row r="13" spans="1:11" x14ac:dyDescent="0.25">
      <c r="C13" t="s">
        <v>69</v>
      </c>
    </row>
    <row r="14" spans="1:11" x14ac:dyDescent="0.25">
      <c r="C14" t="s">
        <v>79</v>
      </c>
    </row>
    <row r="15" spans="1:11" x14ac:dyDescent="0.25">
      <c r="C15" t="s">
        <v>83</v>
      </c>
    </row>
  </sheetData>
  <pageMargins left="0.7" right="0.7" top="0.75" bottom="0.75" header="0.3" footer="0.3"/>
  <pageSetup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Listes</vt:lpstr>
      <vt:lpstr>Lst_Article_Modèle</vt:lpstr>
      <vt:lpstr>Lst_Catégorie</vt:lpstr>
      <vt:lpstr>Lst_État</vt:lpstr>
      <vt:lpstr>Lst_Fournisseur</vt:lpstr>
      <vt:lpstr>Lst_Marques</vt:lpstr>
      <vt:lpstr>Lst_Taille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melloul</dc:creator>
  <cp:lastModifiedBy>JieL</cp:lastModifiedBy>
  <dcterms:created xsi:type="dcterms:W3CDTF">2026-09-16T18:22:06Z</dcterms:created>
  <dcterms:modified xsi:type="dcterms:W3CDTF">2026-09-16T21:23:26Z</dcterms:modified>
</cp:coreProperties>
</file>