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40" windowHeight="8293"/>
  </bookViews>
  <sheets>
    <sheet name="EVALUATION" sheetId="1" r:id="rId1"/>
  </sheets>
  <calcPr calcId="191029" iterate="1" iterateCount="5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<sst xmlns="http://schemas.openxmlformats.org/spreadsheetml/2006/main" count="21" uniqueCount="16">
  <si>
    <t>N°  Item</t>
  </si>
  <si>
    <t>Désignation</t>
  </si>
  <si>
    <t>Forme</t>
  </si>
  <si>
    <t>Présentat°</t>
  </si>
  <si>
    <t>QTE (Unité)</t>
  </si>
  <si>
    <t>F. Retenu</t>
  </si>
  <si>
    <t>¨P U Retenu</t>
  </si>
  <si>
    <t>Coefficient</t>
  </si>
  <si>
    <t>total itém</t>
  </si>
  <si>
    <t>Acarbose 100 mg</t>
  </si>
  <si>
    <t>Comprimé</t>
  </si>
  <si>
    <t>Blister</t>
  </si>
  <si>
    <t>Acarbose 50 mg</t>
  </si>
  <si>
    <t>Acebutolol 200 mg</t>
  </si>
  <si>
    <t>Acebutolol 400 mg</t>
  </si>
  <si>
    <t>Gélules ou comprimé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</si>
</sst>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-* #,##0_-;\-* #,##0_-;_-* &quot;-&quot;_-;_-@_-"/>
    <numFmt numFmtId="43" formatCode="_-* #,##0.00_-;\-* #,##0.00_-;_-* &quot;-&quot;??_-;_-@_-"/>
    <numFmt numFmtId="176" formatCode="_-&quot;€&quot;* #,##0.00_-;\-&quot;€&quot;* #,##0.00_-;_-&quot;€&quot;* \-??_-;_-@_-"/>
    <numFmt numFmtId="177" formatCode="_-&quot;€&quot;* #,##0_-;\-&quot;€&quot;* #,##0_-;_-&quot;€&quot;* \-_-;_-@_-"/>
    <numFmt numFmtId="178" formatCode="#,##0.0000\ &quot;MRU&quot;"/>
    <numFmt numFmtId="179" formatCode="#,##0.0000\ &quot;UM&quot;"/>
  </numFmts>
  <fonts count="26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9"/>
      <color rgb="FF000000"/>
      <name val="Arial"/>
      <charset val="134"/>
    </font>
    <font>
      <sz val="9"/>
      <color rgb="FF000000"/>
      <name val="Arial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gray0625">
        <bgColor theme="0" tint="-0.249977111117893"/>
      </patternFill>
    </fill>
    <fill>
      <patternFill patternType="solid">
        <fgColor rgb="FF00B0F0"/>
        <bgColor indexed="64"/>
      </patternFill>
    </fill>
    <fill>
      <patternFill patternType="solid">
        <fgColor theme="0" tint="-0.14990691854609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9" borderId="7" applyNumberFormat="0" applyAlignment="0" applyProtection="0">
      <alignment vertical="center"/>
    </xf>
    <xf numFmtId="0" fontId="16" fillId="10" borderId="8" applyNumberFormat="0" applyAlignment="0" applyProtection="0">
      <alignment vertical="center"/>
    </xf>
    <xf numFmtId="0" fontId="17" fillId="10" borderId="7" applyNumberFormat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vertical="center" wrapText="1"/>
    </xf>
    <xf numFmtId="49" fontId="2" fillId="4" borderId="1" xfId="1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1" fontId="4" fillId="0" borderId="1" xfId="4" applyFont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right" vertical="center" wrapText="1"/>
    </xf>
    <xf numFmtId="41" fontId="4" fillId="0" borderId="1" xfId="4" applyFont="1" applyBorder="1" applyAlignment="1">
      <alignment horizontal="center" vertical="center"/>
    </xf>
    <xf numFmtId="179" fontId="5" fillId="0" borderId="2" xfId="0" applyNumberFormat="1" applyFont="1" applyFill="1" applyBorder="1" applyAlignment="1">
      <alignment horizontal="right" vertical="center" wrapText="1"/>
    </xf>
    <xf numFmtId="179" fontId="5" fillId="0" borderId="1" xfId="0" applyNumberFormat="1" applyFont="1" applyFill="1" applyBorder="1" applyAlignment="1">
      <alignment horizontal="right" vertical="center" wrapText="1"/>
    </xf>
    <xf numFmtId="179" fontId="6" fillId="0" borderId="3" xfId="0" applyNumberFormat="1" applyFont="1" applyFill="1" applyBorder="1" applyAlignment="1">
      <alignment horizontal="right" vertical="center" wrapText="1"/>
    </xf>
    <xf numFmtId="178" fontId="5" fillId="5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/>
    <xf numFmtId="43" fontId="0" fillId="0" borderId="1" xfId="1" applyFont="1" applyBorder="1"/>
    <xf numFmtId="43" fontId="0" fillId="0" borderId="1" xfId="1" applyFont="1" applyFill="1" applyBorder="1"/>
    <xf numFmtId="179" fontId="6" fillId="6" borderId="1" xfId="0" applyNumberFormat="1" applyFont="1" applyFill="1" applyBorder="1" applyAlignment="1">
      <alignment horizontal="right" vertical="center" wrapText="1"/>
    </xf>
    <xf numFmtId="0" fontId="0" fillId="7" borderId="1" xfId="0" applyFill="1" applyBorder="1" applyAlignment="1"/>
    <xf numFmtId="41" fontId="0" fillId="0" borderId="1" xfId="0" applyNumberFormat="1" applyFill="1" applyBorder="1" applyAlignment="1"/>
    <xf numFmtId="179" fontId="6" fillId="0" borderId="1" xfId="0" applyNumberFormat="1" applyFont="1" applyFill="1" applyBorder="1" applyAlignment="1">
      <alignment horizontal="right" vertical="center" wrapText="1"/>
    </xf>
  </cellXfs>
  <cellStyles count="49">
    <cellStyle name="Normal" xfId="0" builtinId="0"/>
    <cellStyle name="Virgule" xfId="1" builtinId="3"/>
    <cellStyle name="Monétaire" xfId="2" builtinId="4"/>
    <cellStyle name="Pourcentage" xfId="3" builtinId="5"/>
    <cellStyle name="Milliers [0]" xfId="4" builtinId="6"/>
    <cellStyle name="Monétaire [0]" xfId="5" builtinId="7"/>
    <cellStyle name="Lien hypertexte" xfId="6" builtinId="8"/>
    <cellStyle name="Lien hypertexte visité" xfId="7" builtinId="9"/>
    <cellStyle name="Note" xfId="8" builtinId="10"/>
    <cellStyle name="Avertissement" xfId="9" builtinId="11"/>
    <cellStyle name="Titre" xfId="10" builtinId="15"/>
    <cellStyle name="CTexte explicatif" xfId="11" builtinId="53"/>
    <cellStyle name="Titre 1" xfId="12" builtinId="16"/>
    <cellStyle name="Titre 2" xfId="13" builtinId="17"/>
    <cellStyle name="Titre 3" xfId="14" builtinId="18"/>
    <cellStyle name="Titre 4" xfId="15" builtinId="19"/>
    <cellStyle name="Entrée" xfId="16" builtinId="20"/>
    <cellStyle name="Sortie" xfId="17" builtinId="21"/>
    <cellStyle name="Calcul" xfId="18" builtinId="22"/>
    <cellStyle name="Vérification de cellule" xfId="19" builtinId="23"/>
    <cellStyle name="Cellule liée" xfId="20" builtinId="24"/>
    <cellStyle name="Total" xfId="21" builtinId="25"/>
    <cellStyle name="Satisfaisant" xfId="22" builtinId="26"/>
    <cellStyle name="Insatisfaisant" xfId="23" builtinId="27"/>
    <cellStyle name="Neutre" xfId="24" builtinId="28"/>
    <cellStyle name="Accent1" xfId="25" builtinId="29"/>
    <cellStyle name="20 % - Accent1" xfId="26" builtinId="30"/>
    <cellStyle name="40 % - Accent1" xfId="27" builtinId="31"/>
    <cellStyle name="60 % - Accent1" xfId="28" builtinId="32"/>
    <cellStyle name="Accent2" xfId="29" builtinId="33"/>
    <cellStyle name="20 % - Accent2" xfId="30" builtinId="34"/>
    <cellStyle name="40 % - Accent2" xfId="31" builtinId="35"/>
    <cellStyle name="60 % - Accent2" xfId="32" builtinId="36"/>
    <cellStyle name="Accent3" xfId="33" builtinId="37"/>
    <cellStyle name="20 % - Accent3" xfId="34" builtinId="38"/>
    <cellStyle name="40 % - Accent3" xfId="35" builtinId="39"/>
    <cellStyle name="60 % - Accent3" xfId="36" builtinId="40"/>
    <cellStyle name="Accent4" xfId="37" builtinId="41"/>
    <cellStyle name="20 % - Accent4" xfId="38" builtinId="42"/>
    <cellStyle name="40 % - Accent4" xfId="39" builtinId="43"/>
    <cellStyle name="60 % - Accent4" xfId="40" builtinId="44"/>
    <cellStyle name="Accent5" xfId="41" builtinId="45"/>
    <cellStyle name="20 % - Accent5" xfId="42" builtinId="46"/>
    <cellStyle name="40 % - Accent5" xfId="43" builtinId="47"/>
    <cellStyle name="60 % - Accent5" xfId="44" builtinId="48"/>
    <cellStyle name="Accent6" xfId="45" builtinId="49"/>
    <cellStyle name="20 % - Accent6" xfId="46" builtinId="50"/>
    <cellStyle name="40 % - Accent6" xfId="47" builtinId="51"/>
    <cellStyle name="60 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5"/>
  <sheetViews>
    <sheetView tabSelected="1" topLeftCell="AC1" workbookViewId="0">
      <selection activeCell="AF21" sqref="AF21"/>
    </sheetView>
  </sheetViews>
  <sheetFormatPr defaultColWidth="8.89380530973451" defaultRowHeight="14.3" outlineLevelRow="4"/>
  <cols>
    <col min="2" max="2" width="24" customWidth="1"/>
    <col min="6" max="10" width="11.0353982300885"/>
    <col min="11" max="11" width="9.73451327433628"/>
    <col min="12" max="14" width="11.0353982300885"/>
    <col min="15" max="15" width="11.0973451327434"/>
    <col min="17" max="17" width="11.0973451327434"/>
    <col min="18" max="18" width="11.0353982300885"/>
    <col min="19" max="19" width="11.0973451327434"/>
    <col min="20" max="20" width="11.0353982300885"/>
    <col min="21" max="21" width="11.0973451327434"/>
    <col min="22" max="22" width="11.0353982300885"/>
    <col min="23" max="23" width="11.0973451327434"/>
    <col min="24" max="24" width="11.0353982300885"/>
    <col min="25" max="25" width="11.0973451327434"/>
    <col min="26" max="26" width="11.0353982300885"/>
    <col min="27" max="27" width="11.0973451327434"/>
    <col min="28" max="28" width="11.0353982300885"/>
    <col min="29" max="29" width="11.0973451327434"/>
    <col min="30" max="30" width="9.73451327433628"/>
    <col min="31" max="31" width="11.0973451327434"/>
    <col min="32" max="32" width="11.0353982300885"/>
    <col min="33" max="33" width="11.0973451327434"/>
    <col min="34" max="34" width="11.0353982300885"/>
    <col min="35" max="35" width="11.0973451327434"/>
    <col min="36" max="36" width="9.73451327433628"/>
    <col min="40" max="40" width="11.5309734513274" customWidth="1"/>
  </cols>
  <sheetData>
    <row r="1" ht="28.65" spans="1:40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3">
        <v>1</v>
      </c>
      <c r="G1" s="4">
        <v>2</v>
      </c>
      <c r="H1" s="3">
        <v>3</v>
      </c>
      <c r="I1" s="4">
        <v>4</v>
      </c>
      <c r="J1" s="3">
        <v>5</v>
      </c>
      <c r="K1" s="4">
        <v>6</v>
      </c>
      <c r="L1" s="3">
        <v>7</v>
      </c>
      <c r="M1" s="4">
        <v>8</v>
      </c>
      <c r="N1" s="3">
        <v>9</v>
      </c>
      <c r="O1" s="4">
        <v>10</v>
      </c>
      <c r="P1" s="3">
        <v>11</v>
      </c>
      <c r="Q1" s="4">
        <v>12</v>
      </c>
      <c r="R1" s="3">
        <v>13</v>
      </c>
      <c r="S1" s="4">
        <v>14</v>
      </c>
      <c r="T1" s="3">
        <v>15</v>
      </c>
      <c r="U1" s="4">
        <v>16</v>
      </c>
      <c r="V1" s="3">
        <v>17</v>
      </c>
      <c r="W1" s="4">
        <v>18</v>
      </c>
      <c r="X1" s="3">
        <v>19</v>
      </c>
      <c r="Y1" s="4">
        <v>20</v>
      </c>
      <c r="Z1" s="3">
        <v>21</v>
      </c>
      <c r="AA1" s="4">
        <v>22</v>
      </c>
      <c r="AB1" s="3">
        <v>23</v>
      </c>
      <c r="AC1" s="4">
        <v>24</v>
      </c>
      <c r="AD1" s="3">
        <v>25</v>
      </c>
      <c r="AE1" s="4">
        <v>26</v>
      </c>
      <c r="AF1" s="3">
        <v>27</v>
      </c>
      <c r="AG1" s="4">
        <v>28</v>
      </c>
      <c r="AH1" s="3">
        <v>29</v>
      </c>
      <c r="AI1" s="4">
        <v>30</v>
      </c>
      <c r="AJ1" s="3">
        <v>31</v>
      </c>
      <c r="AK1" s="14" t="s">
        <v>5</v>
      </c>
      <c r="AL1" s="15" t="s">
        <v>6</v>
      </c>
      <c r="AM1" s="14" t="s">
        <v>7</v>
      </c>
      <c r="AN1" s="16" t="s">
        <v>8</v>
      </c>
    </row>
    <row r="2" ht="22.65" spans="1:40">
      <c r="A2" s="5">
        <v>1</v>
      </c>
      <c r="B2" s="6" t="s">
        <v>9</v>
      </c>
      <c r="C2" s="6" t="s">
        <v>10</v>
      </c>
      <c r="D2" s="6" t="s">
        <v>11</v>
      </c>
      <c r="E2" s="7">
        <v>120000</v>
      </c>
      <c r="F2" s="8">
        <v>0</v>
      </c>
      <c r="G2" s="8">
        <v>0</v>
      </c>
      <c r="H2" s="8">
        <v>0</v>
      </c>
      <c r="I2" s="8">
        <v>0</v>
      </c>
      <c r="J2" s="8">
        <v>0</v>
      </c>
      <c r="K2" s="8"/>
      <c r="L2" s="8">
        <v>0</v>
      </c>
      <c r="M2" s="8">
        <v>0</v>
      </c>
      <c r="N2" s="8">
        <v>0</v>
      </c>
      <c r="O2" s="8">
        <v>0</v>
      </c>
      <c r="P2" s="10"/>
      <c r="Q2" s="8">
        <v>0</v>
      </c>
      <c r="R2" s="8">
        <v>0</v>
      </c>
      <c r="S2" s="8">
        <v>0</v>
      </c>
      <c r="T2" s="8">
        <v>0</v>
      </c>
      <c r="U2" s="8">
        <v>0</v>
      </c>
      <c r="V2" s="8">
        <v>0</v>
      </c>
      <c r="W2" s="8">
        <v>0</v>
      </c>
      <c r="X2" s="8">
        <v>0</v>
      </c>
      <c r="Y2" s="8">
        <v>0</v>
      </c>
      <c r="Z2" s="8">
        <v>0</v>
      </c>
      <c r="AA2" s="8">
        <v>0</v>
      </c>
      <c r="AB2" s="8">
        <v>0</v>
      </c>
      <c r="AC2" s="11">
        <v>0</v>
      </c>
      <c r="AD2" s="12">
        <v>0</v>
      </c>
      <c r="AE2" s="12">
        <v>0</v>
      </c>
      <c r="AF2" s="8">
        <v>0</v>
      </c>
      <c r="AG2" s="8">
        <v>0</v>
      </c>
      <c r="AH2" s="8">
        <v>6.131455</v>
      </c>
      <c r="AI2" s="11">
        <v>0</v>
      </c>
      <c r="AJ2" s="17">
        <v>6.692</v>
      </c>
      <c r="AK2" s="18">
        <f>IFERROR(IF(AL2=0,"",INDEX($F$1:$AJ$1,,MATCH(AL2,F2:AJ2,0))),"*Non Proposé")</f>
        <v>29</v>
      </c>
      <c r="AL2" s="15">
        <f>IFERROR(SMALL(F2:AJ2,COUNTIF(F2:AJ2,"&lt;="&amp;0)+1),"Non proposé")</f>
        <v>6.131455</v>
      </c>
      <c r="AM2" s="19">
        <f>IFERROR(MAX(F2:AJ2)-SMALL(F2:AJ2,COUNTIF(F2:AJ2,"&lt;="&amp;0)+1),"non proposé")</f>
        <v>0.560545</v>
      </c>
      <c r="AN2" s="16">
        <f>IFERROR(AL2*E2,0)</f>
        <v>735774.6</v>
      </c>
    </row>
    <row r="3" ht="22.65" spans="1:40">
      <c r="A3" s="5">
        <v>2</v>
      </c>
      <c r="B3" s="6" t="s">
        <v>12</v>
      </c>
      <c r="C3" s="6" t="s">
        <v>10</v>
      </c>
      <c r="D3" s="6" t="s">
        <v>11</v>
      </c>
      <c r="E3" s="9">
        <v>120000</v>
      </c>
      <c r="F3" s="8">
        <v>0</v>
      </c>
      <c r="G3" s="8">
        <v>0</v>
      </c>
      <c r="H3" s="8">
        <v>0</v>
      </c>
      <c r="I3" s="8">
        <v>0</v>
      </c>
      <c r="J3" s="8">
        <v>0</v>
      </c>
      <c r="K3" s="8"/>
      <c r="L3" s="8">
        <v>0</v>
      </c>
      <c r="M3" s="8">
        <v>0</v>
      </c>
      <c r="N3" s="8">
        <v>0</v>
      </c>
      <c r="O3" s="8">
        <v>0</v>
      </c>
      <c r="P3" s="10"/>
      <c r="Q3" s="8">
        <v>0</v>
      </c>
      <c r="R3" s="8">
        <v>0</v>
      </c>
      <c r="S3" s="8">
        <v>0</v>
      </c>
      <c r="T3" s="8">
        <v>0</v>
      </c>
      <c r="U3" s="8">
        <v>0</v>
      </c>
      <c r="V3" s="8">
        <v>0</v>
      </c>
      <c r="W3" s="8">
        <v>0</v>
      </c>
      <c r="X3" s="8">
        <v>0</v>
      </c>
      <c r="Y3" s="13">
        <v>3.61675</v>
      </c>
      <c r="Z3" s="13">
        <v>3.61675</v>
      </c>
      <c r="AA3" s="8">
        <v>0</v>
      </c>
      <c r="AB3" s="8">
        <v>0</v>
      </c>
      <c r="AC3" s="11">
        <v>0</v>
      </c>
      <c r="AD3" s="12">
        <v>0</v>
      </c>
      <c r="AE3" s="12">
        <v>0</v>
      </c>
      <c r="AF3" s="8">
        <v>0</v>
      </c>
      <c r="AG3" s="8">
        <v>0</v>
      </c>
      <c r="AH3" s="8">
        <v>3.748655</v>
      </c>
      <c r="AI3" s="11">
        <v>0</v>
      </c>
      <c r="AJ3" s="17">
        <v>4.399</v>
      </c>
      <c r="AK3" s="18">
        <f>IFERROR(IF(AL3=0,"",INDEX($F$1:$AJ$1,,MATCH(AL3,F3:AJ3,0))),"*Non Proposé")</f>
        <v>20</v>
      </c>
      <c r="AL3" s="15">
        <f>IFERROR(SMALL(F3:AJ3,COUNTIF(F3:AJ3,"&lt;="&amp;0)+1),"Non proposé")</f>
        <v>3.61675</v>
      </c>
      <c r="AM3" s="19">
        <f>IFERROR(MAX(F3:AJ3)-SMALL(F3:AJ3,COUNTIF(F3:AJ3,"&lt;="&amp;0)+1),"non proposé")</f>
        <v>0.78225</v>
      </c>
      <c r="AN3" s="16">
        <f>IFERROR(AL3*E3,0)</f>
        <v>434010</v>
      </c>
    </row>
    <row r="4" ht="22.65" spans="1:40">
      <c r="A4" s="5">
        <v>3</v>
      </c>
      <c r="B4" s="6" t="s">
        <v>13</v>
      </c>
      <c r="C4" s="6" t="s">
        <v>10</v>
      </c>
      <c r="D4" s="6" t="s">
        <v>11</v>
      </c>
      <c r="E4" s="7">
        <v>30000</v>
      </c>
      <c r="F4" s="8"/>
      <c r="G4" s="8"/>
      <c r="H4" s="8"/>
      <c r="I4" s="8"/>
      <c r="J4" s="8"/>
      <c r="K4" s="8"/>
      <c r="L4" s="8"/>
      <c r="M4" s="8"/>
      <c r="N4" s="8"/>
      <c r="O4" s="8"/>
      <c r="P4" s="10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11"/>
      <c r="AD4" s="12"/>
      <c r="AE4" s="12"/>
      <c r="AF4" s="8"/>
      <c r="AG4" s="8"/>
      <c r="AH4" s="8"/>
      <c r="AI4" s="11"/>
      <c r="AJ4" s="20"/>
      <c r="AK4" s="18" t="str">
        <f>IFERROR(IF(AL4=0,"",INDEX($F$1:$AJ$1,,MATCH(AL4,F4:AJ4,0))),"*Non Proposé")</f>
        <v>*Non Proposé</v>
      </c>
      <c r="AL4" s="15" t="str">
        <f>IFERROR(SMALL(F4:AJ4,COUNTIF(F4:AJ4,"&lt;="&amp;0)+1),"Non proposé")</f>
        <v>Non proposé</v>
      </c>
      <c r="AM4" s="19" t="str">
        <f>IFERROR(MAX(F4:AJ4)-SMALL(F4:AJ4,COUNTIF(F4:AJ4,"&lt;="&amp;0)+1),"non proposé")</f>
        <v>non proposé</v>
      </c>
      <c r="AN4" s="16">
        <f>IFERROR(AL4*E4,0)</f>
        <v>0</v>
      </c>
    </row>
    <row r="5" ht="22.65" spans="1:40">
      <c r="A5" s="5">
        <v>4</v>
      </c>
      <c r="B5" s="6" t="s">
        <v>14</v>
      </c>
      <c r="C5" s="6" t="s">
        <v>15</v>
      </c>
      <c r="D5" s="6" t="s">
        <v>11</v>
      </c>
      <c r="E5" s="7">
        <v>30000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/>
      <c r="L5" s="8">
        <v>0</v>
      </c>
      <c r="M5" s="8">
        <v>0</v>
      </c>
      <c r="N5" s="8">
        <v>0</v>
      </c>
      <c r="O5" s="8">
        <v>0</v>
      </c>
      <c r="P5" s="10"/>
      <c r="Q5" s="8">
        <v>0</v>
      </c>
      <c r="R5" s="8">
        <v>0</v>
      </c>
      <c r="S5" s="8">
        <v>2.9785</v>
      </c>
      <c r="T5" s="8">
        <v>0</v>
      </c>
      <c r="U5" s="8">
        <v>0</v>
      </c>
      <c r="V5" s="8">
        <v>0</v>
      </c>
      <c r="W5" s="8">
        <v>0</v>
      </c>
      <c r="X5" s="8">
        <v>0</v>
      </c>
      <c r="Y5" s="8"/>
      <c r="Z5" s="8">
        <v>0</v>
      </c>
      <c r="AA5" s="8">
        <v>0</v>
      </c>
      <c r="AB5" s="8">
        <v>0</v>
      </c>
      <c r="AC5" s="11">
        <v>0</v>
      </c>
      <c r="AD5" s="12">
        <v>0</v>
      </c>
      <c r="AE5" s="12">
        <v>0</v>
      </c>
      <c r="AF5" s="8">
        <v>0</v>
      </c>
      <c r="AG5" s="8">
        <v>0</v>
      </c>
      <c r="AH5" s="8">
        <v>6.582485</v>
      </c>
      <c r="AI5" s="11">
        <v>0</v>
      </c>
      <c r="AJ5" s="20">
        <v>0</v>
      </c>
      <c r="AK5" s="18">
        <f>IFERROR(IF(AL5=0,"",INDEX($F$1:$AJ$1,,MATCH(AL5,F5:AJ5,0))),"*Non Proposé")</f>
        <v>14</v>
      </c>
      <c r="AL5" s="15">
        <f>IFERROR(SMALL(F5:AJ5,COUNTIF(F5:AJ5,"&lt;="&amp;0)+1),"Non proposé")</f>
        <v>2.9785</v>
      </c>
      <c r="AM5" s="19">
        <f>IFERROR(MAX(F5:AJ5)-SMALL(F5:AJ5,COUNTIF(F5:AJ5,"&lt;="&amp;0)+1),"non proposé")</f>
        <v>3.603985</v>
      </c>
      <c r="AN5" s="16">
        <f>IFERROR(AL5*E5,0)</f>
        <v>89355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EVALUATION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Republic Of Computer</dc:creator>
  <cp:lastModifiedBy>PR-CMP CAMEC</cp:lastModifiedBy>
  <dcterms:created xsi:type="dcterms:W3CDTF">2024-09-06T02:35:18Z</dcterms:created>
  <dcterms:modified xsi:type="dcterms:W3CDTF">2024-09-06T02:38:48Z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9C59CFF6631F45C39E561C4C2D13A97A_11</vt:lpwstr>
  </property>
  <property fmtid="{D5CDD505-2E9C-101B-9397-08002B2CF9AE}" pid="3" name="KSOProductBuildVer">
    <vt:lpwstr>1036-12.2.0.18165</vt:lpwstr>
  </property>
</Properties>
</file>