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abien.tabary\Downloads\"/>
    </mc:Choice>
  </mc:AlternateContent>
  <xr:revisionPtr revIDLastSave="0" documentId="13_ncr:1_{5FE5BE25-09FF-42A2-8A66-42F13BFE95E3}" xr6:coauthVersionLast="47" xr6:coauthVersionMax="47" xr10:uidLastSave="{00000000-0000-0000-0000-000000000000}"/>
  <bookViews>
    <workbookView xWindow="-108" yWindow="-108" windowWidth="23256" windowHeight="12576" activeTab="1" xr2:uid="{A8142971-2930-4485-895B-9B2284A166D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H3" i="2"/>
  <c r="M5" i="2" s="1"/>
  <c r="H4" i="2"/>
  <c r="H5" i="2"/>
  <c r="H6" i="2"/>
  <c r="H7" i="2"/>
  <c r="G3" i="2"/>
  <c r="G4" i="2"/>
  <c r="G5" i="2"/>
  <c r="G6" i="2"/>
  <c r="G7" i="2"/>
  <c r="F3" i="2"/>
  <c r="F4" i="2"/>
  <c r="F5" i="2"/>
  <c r="F6" i="2"/>
  <c r="F7" i="2"/>
  <c r="J3" i="1"/>
  <c r="J4" i="1"/>
  <c r="J5" i="1"/>
  <c r="K3" i="1"/>
  <c r="J9" i="1"/>
  <c r="M4" i="2" l="1"/>
  <c r="M3" i="2"/>
  <c r="I4" i="1" a="1"/>
  <c r="I4" i="1" s="1"/>
  <c r="I3" i="1" a="1"/>
  <c r="I3" i="1" s="1"/>
  <c r="I5" i="1" a="1"/>
  <c r="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<sst xmlns="http://schemas.openxmlformats.org/spreadsheetml/2006/main" count="32" uniqueCount="20">
  <si>
    <t>Début</t>
  </si>
  <si>
    <t>Fin</t>
  </si>
  <si>
    <t>nom</t>
  </si>
  <si>
    <t>T1</t>
  </si>
  <si>
    <t>T2</t>
  </si>
  <si>
    <t>T3</t>
  </si>
  <si>
    <t>T4</t>
  </si>
  <si>
    <t>DbtPériode</t>
  </si>
  <si>
    <t>Charge</t>
  </si>
  <si>
    <t>charge / JO</t>
  </si>
  <si>
    <t>T7</t>
  </si>
  <si>
    <t>nbsi</t>
  </si>
  <si>
    <t>=NB.SI.ENS(Tableau1[Début];"&lt;"&amp;I4)</t>
  </si>
  <si>
    <t>=NB.SI.ENS(Tableau1[Fin];"&gt;="&amp;AUJOURDHUI())</t>
  </si>
  <si>
    <t>août</t>
  </si>
  <si>
    <t>septembre</t>
  </si>
  <si>
    <t>octobre</t>
  </si>
  <si>
    <t>novembre</t>
  </si>
  <si>
    <t>mois</t>
  </si>
  <si>
    <t>charge restante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</si>
</sst>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13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8A47-4549-43BC-8428-7231F3DA9E7E}" name="taches" displayName="taches" ref="B2:E7" totalsRowShown="0">
  <autoFilter ref="B2:E7" xr:uid="{DB5A8A47-4549-43BC-8428-7231F3DA9E7E}">
    <filterColumn colId="0" hiddenButton="1"/>
    <filterColumn colId="1" hiddenButton="1"/>
    <filterColumn colId="2" hiddenButton="1"/>
    <filterColumn colId="3" hiddenButton="1"/>
  </autoFilter>
  <tableColumns count="4">
    <tableColumn id="1" xr3:uid="{7ED7BFEA-9404-4F5F-BBBF-4396C9FCC4FF}" name="Début" dataDxfId="9"/>
    <tableColumn id="2" xr3:uid="{AEC21292-F4EE-4918-95ED-89307F065B33}" name="Fin" dataDxfId="8"/>
    <tableColumn id="3" xr3:uid="{8C6ECDA1-CF7D-4253-BE36-7818F9F0DB4E}" name="nom" dataDxfId="7"/>
    <tableColumn id="4" xr3:uid="{3F693F40-7EFB-4274-91F9-B351C925DF58}" name="charge / JO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5ED60B-E4BF-44C8-A883-984386185E18}" name="Tableau2" displayName="Tableau2" ref="H2:J5" totalsRowShown="0">
  <autoFilter ref="H2:J5" xr:uid="{935ED60B-E4BF-44C8-A883-984386185E18}">
    <filterColumn colId="0" hiddenButton="1"/>
    <filterColumn colId="1" hiddenButton="1"/>
    <filterColumn colId="2" hiddenButton="1"/>
  </autoFilter>
  <tableColumns count="3">
    <tableColumn id="1" xr3:uid="{0CEC22F4-0C39-481C-B0D5-0BE715C1C351}" name="DbtPériode" dataDxfId="12"/>
    <tableColumn id="2" xr3:uid="{048BC2C1-4BAF-48C2-B1F1-F635C13DC043}" name="Charge" dataDxfId="11">
      <calculatedColumnFormula array="1">SUMPRODUCT(
--(taches[Début]&lt;H4),
--(taches[Fin]&gt;=#REF!),
--(taches[Fin]&gt;=Tableau2[[#This Row],[DbtPériode]]),
NETWORKDAYS(
taches[Début]+0,
MIN(taches[Fin]+0,EDATE(Tableau2[[#This Row],[DbtPériode]]+0,1)-1)+0
)
)</calculatedColumnFormula>
    </tableColumn>
    <tableColumn id="3" xr3:uid="{091EFB00-B9FF-4E95-8839-489793D45879}" name="nbsi" dataDxfId="10">
      <calculatedColumnFormula>COUNTIFS(taches[Début],"&lt;"&amp;H4,taches[Fin],"&gt;="&amp;TODAY(),taches[Fin],"&gt;="&amp;Tableau2[[#This Row],[DbtPériode]])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2E6F8F-34A1-417F-B28F-A0D14F2783C3}" name="taches5" displayName="taches5" ref="B2:I7" totalsRowShown="0">
  <autoFilter ref="B2:I7" xr:uid="{A82E6F8F-34A1-417F-B28F-A0D14F2783C3}"/>
  <tableColumns count="8">
    <tableColumn id="1" xr3:uid="{C8CA6D79-CBB9-40D7-B0AC-AFB21E3AA573}" name="Début" dataDxfId="6"/>
    <tableColumn id="2" xr3:uid="{E1B1E147-883D-414E-8A35-E18CAB235331}" name="Fin" dataDxfId="5"/>
    <tableColumn id="3" xr3:uid="{3BA5A664-39F6-4876-A934-855654160FAA}" name="nom" dataDxfId="4"/>
    <tableColumn id="4" xr3:uid="{1AC7E780-BDB6-4C58-AAA5-25836558343D}" name="charge / JO"/>
    <tableColumn id="5" xr3:uid="{C34E76EE-3990-4808-829B-9B22C3A8BD57}" name="août" dataDxfId="3">
      <calculatedColumnFormula>IF(TODAY()&lt;taches5[[#This Row],[Fin]],NETWORKDAYS(MAX(TODAY(),taches5[[#This Row],[Début]],DATE(2024,8,1)),MIN(taches5[[#This Row],[Fin]],DATE(2024,8,31)))*taches5[[#This Row],[charge / JO]],"")</calculatedColumnFormula>
    </tableColumn>
    <tableColumn id="6" xr3:uid="{92C125B0-5518-4C21-9ED0-B29935899A4F}" name="septembre" dataDxfId="2">
      <calculatedColumnFormula>IF(TODAY()&lt;taches5[[#This Row],[Fin]],NETWORKDAYS(MAX(TODAY(),taches5[[#This Row],[Début]],DATE(2024,9,1)),MIN(taches5[[#This Row],[Fin]],DATE(2024,9,30)))*taches5[[#This Row],[charge / JO]],"")</calculatedColumnFormula>
    </tableColumn>
    <tableColumn id="7" xr3:uid="{C7942732-C73A-4EA9-AD25-5D8BD8369B42}" name="octobre" dataDxfId="1">
      <calculatedColumnFormula>IF(AND(TODAY()&lt;taches5[[#This Row],[Fin]],taches5[[#This Row],[Début]]&gt;DATE(2024,10,1)),NETWORKDAYS(MAX(TODAY(),taches5[[#This Row],[Début]],DATE(2024,10,1)),MIN(taches5[[#This Row],[Fin]],DATE(2024,10,31)))*taches5[[#This Row],[charge / JO]],"")</calculatedColumnFormula>
    </tableColumn>
    <tableColumn id="8" xr3:uid="{BBA8AFF7-149E-4AD3-B011-24CE974A789F}" name="novembre" dataDxfId="0">
      <calculatedColumnFormula>IF(AND(TODAY()&lt;taches5[[#This Row],[Fin]],taches5[[#This Row],[Début]]&gt;DATE(2024,11,1)),NETWORKDAYS(MAX(TODAY(),taches5[[#This Row],[Début]],DATE(2024,11,1)),MIN(taches5[[#This Row],[Fin]],DATE(2024,11,30)))*taches5[[#This Row],[charge / JO]],"")</calculatedColumnFormula>
    </tableColumn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98EB22C-2F51-4DC6-A12E-5E4B11BDD2DC}" name="Tableau5" displayName="Tableau5" ref="L2:M5" totalsRowShown="0">
  <autoFilter ref="L2:M5" xr:uid="{F98EB22C-2F51-4DC6-A12E-5E4B11BDD2DC}"/>
  <tableColumns count="2">
    <tableColumn id="1" xr3:uid="{12837580-4E5E-4673-BE0A-50C5AAA4E442}" name="mois"/>
    <tableColumn id="2" xr3:uid="{E14DA16B-ED12-4A0B-AF36-51E032E5EB45}" name="charge restante">
      <calculatedColumnFormula>SUM(taches5[août])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422AC-6333-4BFC-AAA9-B80491A5E2B6}">
  <dimension ref="B2:L9"/>
  <sheetViews>
    <sheetView workbookViewId="0">
      <selection activeCell="F8" sqref="A1:F8"/>
    </sheetView>
  </sheetViews>
  <sheetFormatPr baseColWidth="10" defaultRowHeight="14.4" x14ac:dyDescent="0.3"/>
  <cols>
    <col min="8" max="8" width="12.33203125" customWidth="1"/>
  </cols>
  <sheetData>
    <row r="2" spans="2:12" x14ac:dyDescent="0.3">
      <c r="B2" t="s">
        <v>0</v>
      </c>
      <c r="C2" t="s">
        <v>1</v>
      </c>
      <c r="D2" t="s">
        <v>2</v>
      </c>
      <c r="E2" t="s">
        <v>9</v>
      </c>
      <c r="H2" t="s">
        <v>7</v>
      </c>
      <c r="I2" t="s">
        <v>8</v>
      </c>
      <c r="J2" t="s">
        <v>11</v>
      </c>
      <c r="L2" s="2" t="s">
        <v>13</v>
      </c>
    </row>
    <row r="3" spans="2:12" x14ac:dyDescent="0.3">
      <c r="B3" s="5">
        <v>45505</v>
      </c>
      <c r="C3" s="5">
        <v>45518</v>
      </c>
      <c r="D3" s="6" t="s">
        <v>3</v>
      </c>
      <c r="E3">
        <v>5</v>
      </c>
      <c r="H3" s="1">
        <v>45505</v>
      </c>
      <c r="I3" t="e" cm="1">
        <f t="array" ref="I3">SUMPRODUCT(
--(taches[Début]&lt;H4),
--(taches[Fin]&gt;=#REF!),
--(taches[Fin]&gt;=Tableau2[[#This Row],[DbtPériode]]),
NETWORKDAYS(
taches[Début]+0,
MIN(taches[Fin]+0,EDATE(Tableau2[[#This Row],[DbtPériode]]+0,1)-1)+0
)
)</f>
        <v>#REF!</v>
      </c>
      <c r="J3" s="4">
        <f ca="1">COUNTIFS(taches[Début],"&lt;"&amp;H4,taches[Fin],"&gt;="&amp;TODAY(),taches[Fin],"&gt;="&amp;Tableau2[[#This Row],[DbtPériode]])</f>
        <v>3</v>
      </c>
      <c r="K3">
        <f ca="1">NETWORKDAYS(TODAY(),DATE(2024,8,31))*2</f>
        <v>10</v>
      </c>
      <c r="L3" s="3" t="s">
        <v>12</v>
      </c>
    </row>
    <row r="4" spans="2:12" x14ac:dyDescent="0.3">
      <c r="B4" s="5">
        <v>45505</v>
      </c>
      <c r="C4" s="5">
        <v>45535</v>
      </c>
      <c r="D4" s="6" t="s">
        <v>4</v>
      </c>
      <c r="E4">
        <v>3</v>
      </c>
      <c r="H4" s="1">
        <v>45536</v>
      </c>
      <c r="I4" t="e" cm="1">
        <f t="array" ref="I4">SUMPRODUCT(
--(taches[Début]&lt;H5),
--(taches[Fin]&gt;=#REF!),
--(taches[Fin]&gt;=Tableau2[[#This Row],[DbtPériode]]),
NETWORKDAYS(
taches[Début]+0,
MIN(taches[Fin]+0,EDATE(Tableau2[[#This Row],[DbtPériode]]+0,1)-1)+0
)
)</f>
        <v>#REF!</v>
      </c>
      <c r="J4">
        <f ca="1">COUNTIFS(taches[Début],"&lt;"&amp;H5,taches[Fin],"&gt;="&amp;TODAY(),taches[Fin],"&gt;="&amp;Tableau2[[#This Row],[DbtPériode]])</f>
        <v>3</v>
      </c>
    </row>
    <row r="5" spans="2:12" x14ac:dyDescent="0.3">
      <c r="B5" s="5">
        <v>45505</v>
      </c>
      <c r="C5" s="5">
        <v>45565</v>
      </c>
      <c r="D5" s="6" t="s">
        <v>5</v>
      </c>
      <c r="E5">
        <v>7</v>
      </c>
      <c r="H5" s="1">
        <v>45566</v>
      </c>
      <c r="I5" t="e" cm="1">
        <f t="array" ref="I5">SUMPRODUCT(
--(taches[Début]&lt;H6),
--(taches[Fin]&gt;=#REF!),
--(taches[Fin]&gt;=Tableau2[[#This Row],[DbtPériode]]),
NETWORKDAYS(
taches[Début]+0,
MIN(taches[Fin]+0,EDATE(Tableau2[[#This Row],[DbtPériode]]+0,1)-1)+0
)
)</f>
        <v>#REF!</v>
      </c>
      <c r="J5">
        <f ca="1">COUNTIFS(taches[Début],"&lt;"&amp;H6,taches[Fin],"&gt;="&amp;TODAY(),taches[Fin],"&gt;="&amp;Tableau2[[#This Row],[DbtPériode]])</f>
        <v>0</v>
      </c>
    </row>
    <row r="6" spans="2:12" x14ac:dyDescent="0.3">
      <c r="B6" s="5">
        <v>45534</v>
      </c>
      <c r="C6" s="5">
        <v>45565</v>
      </c>
      <c r="D6" s="6" t="s">
        <v>6</v>
      </c>
      <c r="E6">
        <v>2</v>
      </c>
    </row>
    <row r="7" spans="2:12" x14ac:dyDescent="0.3">
      <c r="B7" s="5">
        <v>45536</v>
      </c>
      <c r="C7" s="5">
        <v>45565</v>
      </c>
      <c r="D7" s="6" t="s">
        <v>10</v>
      </c>
      <c r="E7">
        <v>3</v>
      </c>
    </row>
    <row r="8" spans="2:12" x14ac:dyDescent="0.3">
      <c r="B8" s="1"/>
      <c r="C8" s="6"/>
      <c r="D8" s="6"/>
      <c r="E8" s="6"/>
    </row>
    <row r="9" spans="2:12" x14ac:dyDescent="0.3">
      <c r="B9" s="1"/>
      <c r="J9" t="str">
        <f ca="1">_xlfn.FORMULATEXT(I3)</f>
        <v>=SOMMEPROD(
--(taches[Début]&lt;H4);
--(taches[Fin]&gt;=#REF!);
--(taches[Fin]&gt;=[@DbtPériode]);
NB.JOURS.OUVRES(
taches[Début]+0;
MIN(taches[Fin]+0;MOIS.DECALER([@DbtPériode]+0;1)-1)+0
)
)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0A44D-C445-4340-903D-0475CD3D0207}">
  <dimension ref="B1:M8"/>
  <sheetViews>
    <sheetView tabSelected="1" workbookViewId="0">
      <selection activeCell="I12" sqref="I12"/>
    </sheetView>
  </sheetViews>
  <sheetFormatPr baseColWidth="10" defaultRowHeight="14.4" x14ac:dyDescent="0.3"/>
  <cols>
    <col min="13" max="13" width="15.44140625" customWidth="1"/>
  </cols>
  <sheetData>
    <row r="1" spans="2:13" x14ac:dyDescent="0.3">
      <c r="C1" s="1"/>
    </row>
    <row r="2" spans="2:13" x14ac:dyDescent="0.3">
      <c r="B2" t="s">
        <v>0</v>
      </c>
      <c r="C2" t="s">
        <v>1</v>
      </c>
      <c r="D2" t="s">
        <v>2</v>
      </c>
      <c r="E2" t="s">
        <v>9</v>
      </c>
      <c r="F2" t="s">
        <v>14</v>
      </c>
      <c r="G2" t="s">
        <v>15</v>
      </c>
      <c r="H2" t="s">
        <v>16</v>
      </c>
      <c r="I2" t="s">
        <v>17</v>
      </c>
      <c r="L2" t="s">
        <v>18</v>
      </c>
      <c r="M2" t="s">
        <v>19</v>
      </c>
    </row>
    <row r="3" spans="2:13" x14ac:dyDescent="0.3">
      <c r="B3" s="5">
        <v>45505</v>
      </c>
      <c r="C3" s="5">
        <v>45518</v>
      </c>
      <c r="D3" s="6" t="s">
        <v>3</v>
      </c>
      <c r="E3">
        <v>5</v>
      </c>
      <c r="F3" s="6" t="str">
        <f ca="1">IF(TODAY()&lt;taches5[[#This Row],[Fin]],NETWORKDAYS(MAX(TODAY(),taches5[[#This Row],[Début]],DATE(2024,8,1)),MIN(taches5[[#This Row],[Fin]],DATE(2024,8,31)))*taches5[[#This Row],[charge / JO]],"")</f>
        <v/>
      </c>
      <c r="G3" s="6" t="str">
        <f ca="1">IF(TODAY()&lt;taches5[[#This Row],[Fin]],NETWORKDAYS(MAX(TODAY(),taches5[[#This Row],[Début]],DATE(2024,9,1)),MIN(taches5[[#This Row],[Fin]],DATE(2024,9,30)))*taches5[[#This Row],[charge / JO]],"")</f>
        <v/>
      </c>
      <c r="H3" s="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3" s="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3" t="s">
        <v>14</v>
      </c>
      <c r="M3">
        <f ca="1">SUM(taches5[août])</f>
        <v>52</v>
      </c>
    </row>
    <row r="4" spans="2:13" x14ac:dyDescent="0.3">
      <c r="B4" s="5">
        <v>45505</v>
      </c>
      <c r="C4" s="5">
        <v>45535</v>
      </c>
      <c r="D4" s="6" t="s">
        <v>4</v>
      </c>
      <c r="E4">
        <v>3</v>
      </c>
      <c r="F4" s="6">
        <f ca="1">IF(TODAY()&lt;taches5[[#This Row],[Fin]],NETWORKDAYS(MAX(TODAY(),taches5[[#This Row],[Début]],DATE(2024,8,1)),MIN(taches5[[#This Row],[Fin]],DATE(2024,8,31)))*taches5[[#This Row],[charge / JO]],"")</f>
        <v>15</v>
      </c>
      <c r="G4" s="6">
        <f ca="1">IF(TODAY()&lt;taches5[[#This Row],[Fin]],NETWORKDAYS(MAX(TODAY(),taches5[[#This Row],[Début]],DATE(2024,9,1)),MIN(taches5[[#This Row],[Fin]],DATE(2024,9,30)))*taches5[[#This Row],[charge / JO]],"")</f>
        <v>0</v>
      </c>
      <c r="H4" s="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4" s="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4" t="s">
        <v>15</v>
      </c>
      <c r="M4">
        <f ca="1">SUM(taches5[septembre])</f>
        <v>252</v>
      </c>
    </row>
    <row r="5" spans="2:13" x14ac:dyDescent="0.3">
      <c r="B5" s="5">
        <v>45505</v>
      </c>
      <c r="C5" s="5">
        <v>45565</v>
      </c>
      <c r="D5" s="6" t="s">
        <v>5</v>
      </c>
      <c r="E5">
        <v>7</v>
      </c>
      <c r="F5" s="6">
        <f ca="1">IF(TODAY()&lt;taches5[[#This Row],[Fin]],NETWORKDAYS(MAX(TODAY(),taches5[[#This Row],[Début]],DATE(2024,8,1)),MIN(taches5[[#This Row],[Fin]],DATE(2024,8,31)))*taches5[[#This Row],[charge / JO]],"")</f>
        <v>35</v>
      </c>
      <c r="G5" s="6">
        <f ca="1">IF(TODAY()&lt;taches5[[#This Row],[Fin]],NETWORKDAYS(MAX(TODAY(),taches5[[#This Row],[Début]],DATE(2024,9,1)),MIN(taches5[[#This Row],[Fin]],DATE(2024,9,30)))*taches5[[#This Row],[charge / JO]],"")</f>
        <v>147</v>
      </c>
      <c r="H5" s="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5" s="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5" t="s">
        <v>16</v>
      </c>
      <c r="M5">
        <f ca="1">SUM(taches5[octobre])</f>
        <v>0</v>
      </c>
    </row>
    <row r="6" spans="2:13" x14ac:dyDescent="0.3">
      <c r="B6" s="5">
        <v>45534</v>
      </c>
      <c r="C6" s="5">
        <v>45565</v>
      </c>
      <c r="D6" s="6" t="s">
        <v>6</v>
      </c>
      <c r="E6">
        <v>2</v>
      </c>
      <c r="F6" s="6">
        <f ca="1">IF(TODAY()&lt;taches5[[#This Row],[Fin]],NETWORKDAYS(MAX(TODAY(),taches5[[#This Row],[Début]],DATE(2024,8,1)),MIN(taches5[[#This Row],[Fin]],DATE(2024,8,31)))*taches5[[#This Row],[charge / JO]],"")</f>
        <v>2</v>
      </c>
      <c r="G6" s="6">
        <f ca="1">IF(TODAY()&lt;taches5[[#This Row],[Fin]],NETWORKDAYS(MAX(TODAY(),taches5[[#This Row],[Début]],DATE(2024,9,1)),MIN(taches5[[#This Row],[Fin]],DATE(2024,9,30)))*taches5[[#This Row],[charge / JO]],"")</f>
        <v>42</v>
      </c>
      <c r="H6" s="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6" s="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7" spans="2:13" x14ac:dyDescent="0.3">
      <c r="B7" s="5">
        <v>45536</v>
      </c>
      <c r="C7" s="5">
        <v>45565</v>
      </c>
      <c r="D7" s="6" t="s">
        <v>10</v>
      </c>
      <c r="E7">
        <v>3</v>
      </c>
      <c r="F7" s="6">
        <f ca="1">IF(TODAY()&lt;taches5[[#This Row],[Fin]],NETWORKDAYS(MAX(TODAY(),taches5[[#This Row],[Début]],DATE(2024,8,1)),MIN(taches5[[#This Row],[Fin]],DATE(2024,8,31)))*taches5[[#This Row],[charge / JO]],"")</f>
        <v>0</v>
      </c>
      <c r="G7" s="6">
        <f ca="1">IF(TODAY()&lt;taches5[[#This Row],[Fin]],NETWORKDAYS(MAX(TODAY(),taches5[[#This Row],[Début]],DATE(2024,9,1)),MIN(taches5[[#This Row],[Fin]],DATE(2024,9,30)))*taches5[[#This Row],[charge / JO]],"")</f>
        <v>63</v>
      </c>
      <c r="H7" s="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7" s="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8" spans="2:13" x14ac:dyDescent="0.3">
      <c r="B8" s="1"/>
      <c r="C8" s="6"/>
      <c r="D8" s="6"/>
      <c r="E8" s="6"/>
    </row>
  </sheetData>
  <pageMargins left="0.7" right="0.7" top="0.75" bottom="0.75" header="0.3" footer="0.3"/>
  <tableParts count="2">
    <tablePart r:id="rId1"/>
    <tablePart r:id="rId2"/>
  </tableParts>
</worksheet>
</file>

<file path=docMetadata/LabelInfo.xml><?xml version="1.0" encoding="utf-8"?>
<clbl:labelList xmlns:clbl="http://schemas.microsoft.com/office/2020/mipLabelMetadata">
  <clbl:label id="{d9290083-bd2f-48a2-8ac5-09a524b17d15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TABARY, Fabien</dc:creator>
  <cp:lastModifiedBy>TABARY, Fabien</cp:lastModifiedBy>
  <dcterms:created xsi:type="dcterms:W3CDTF">2024-08-26T14:15:00Z</dcterms:created>
  <dcterms:modified xsi:type="dcterms:W3CDTF">2024-08-26T19:08:48Z</dcterms:modified>
</cp:coreProperties>
</file>