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85" windowHeight="5265" activeTab="1"/>
  </bookViews>
  <sheets>
    <sheet name="Feuil1" sheetId="1" r:id="rId1"/>
    <sheet name="Feuil2" sheetId="2" r:id="rId2"/>
    <sheet name="Feuil3" sheetId="3" r:id="rId3"/>
  </sheets>
  <definedNames>
    <definedName name="Prod_Date">Tableau1[date]</definedName>
    <definedName name="Prod_TU">Tableau1[temps utile]</definedName>
  </definedNames>
  <calcPr calcId="152511" concurrentCalc="0"/>
</workbook>
</file>

<file path=xl/calcChain.xml><?xml version="1.0" encoding="utf-8"?>
<calcChain xmlns="http://schemas.openxmlformats.org/spreadsheetml/2006/main">
  <c r="K2" i="1" l="1"/>
  <c r="K3" i="1"/>
  <c r="D3" i="2"/>
  <c r="J3" i="1"/>
  <c r="E2" i="2"/>
  <c r="J2" i="1"/>
  <c r="E3" i="2"/>
</calcChain>
</file>

<file path=xl/sharedStrings.xml><?xml version="1.0" encoding="utf-8"?>
<sst xmlns="http://schemas.openxmlformats.org/spreadsheetml/2006/main" count="26" uniqueCount="22">
  <si>
    <t>date</t>
  </si>
  <si>
    <t>Mois</t>
  </si>
  <si>
    <t>Temps d'ouverture</t>
  </si>
  <si>
    <t>Temps utile</t>
  </si>
  <si>
    <t>TRS</t>
  </si>
  <si>
    <t>Date</t>
  </si>
  <si>
    <t>temps d'ouverture</t>
  </si>
  <si>
    <t>référence</t>
  </si>
  <si>
    <t>quantité</t>
  </si>
  <si>
    <t>code</t>
  </si>
  <si>
    <t>références</t>
  </si>
  <si>
    <t>t1</t>
  </si>
  <si>
    <t>pièces bonnes</t>
  </si>
  <si>
    <t>rebuts</t>
  </si>
  <si>
    <t>t2</t>
  </si>
  <si>
    <t>t3</t>
  </si>
  <si>
    <t>t4</t>
  </si>
  <si>
    <t>t5</t>
  </si>
  <si>
    <t>temps associé</t>
  </si>
  <si>
    <t>Pièces bonnes</t>
  </si>
  <si>
    <t>temps utile</t>
  </si>
  <si>
    <t>Rebuts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</si>
</sst>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2" fillId="0" borderId="0"/>
  </cellStyleXfs>
  <cellXfs count="17">
    <xf numFmtId="0" fontId="0" fillId="0" borderId="0" xfId="0"/>
    <xf numFmtId="14" fontId="0" fillId="0" borderId="0" xfId="3" applyNumberFormat="1" applyFont="1" applyFill="1" applyBorder="1" applyAlignment="1">
      <alignment horizontal="center"/>
    </xf>
    <xf numFmtId="0" fontId="4" fillId="0" borderId="0" xfId="3" applyFont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center"/>
    </xf>
    <xf numFmtId="0" fontId="4" fillId="0" borderId="0" xfId="3" applyFont="1" applyFill="1" applyBorder="1" applyAlignment="1">
      <alignment horizontal="center"/>
    </xf>
    <xf numFmtId="0" fontId="0" fillId="0" borderId="0" xfId="3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3" applyFont="1" applyFill="1" applyBorder="1" applyAlignment="1">
      <alignment horizontal="center"/>
    </xf>
    <xf numFmtId="10" fontId="4" fillId="0" borderId="0" xfId="1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4" fillId="0" borderId="0" xfId="1" applyFon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3" applyNumberFormat="1" applyFont="1" applyBorder="1" applyAlignment="1">
      <alignment horizontal="center"/>
    </xf>
    <xf numFmtId="0" fontId="4" fillId="0" borderId="0" xfId="3" applyFont="1" applyFill="1" applyAlignment="1">
      <alignment horizontal="center"/>
    </xf>
    <xf numFmtId="14" fontId="0" fillId="0" borderId="0" xfId="3" applyNumberFormat="1" applyFont="1" applyFill="1" applyAlignment="1">
      <alignment horizontal="center"/>
    </xf>
    <xf numFmtId="0" fontId="0" fillId="2" borderId="0" xfId="3" applyFont="1" applyFill="1" applyAlignment="1">
      <alignment horizontal="center"/>
    </xf>
  </cellXfs>
  <cellStyles count="9">
    <cellStyle name="Euro" xfId="4"/>
    <cellStyle name="Normal" xfId="0" builtinId="0"/>
    <cellStyle name="Normal 2" xfId="2"/>
    <cellStyle name="Normal 2 2" xfId="5"/>
    <cellStyle name="Normal 3" xfId="3"/>
    <cellStyle name="Normal 4" xfId="6"/>
    <cellStyle name="Normal 5" xfId="7"/>
    <cellStyle name="Normal 5 2" xfId="8"/>
    <cellStyle name="Pourcentage" xfId="1" builtinId="5"/>
  </cellStyles>
  <dxfs count="16"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0</xdr:row>
          <xdr:rowOff>161925</xdr:rowOff>
        </xdr:from>
        <xdr:to>
          <xdr:col>3</xdr:col>
          <xdr:colOff>304800</xdr:colOff>
          <xdr:row>6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1</xdr:row>
      <xdr:rowOff>161925</xdr:rowOff>
    </xdr:from>
    <xdr:to>
      <xdr:col>10</xdr:col>
      <xdr:colOff>510117</xdr:colOff>
      <xdr:row>10</xdr:row>
      <xdr:rowOff>119591</xdr:rowOff>
    </xdr:to>
    <xdr:sp macro="" textlink="">
      <xdr:nvSpPr>
        <xdr:cNvPr id="2" name="ZoneTexte 1"/>
        <xdr:cNvSpPr txBox="1"/>
      </xdr:nvSpPr>
      <xdr:spPr>
        <a:xfrm>
          <a:off x="5153025" y="352425"/>
          <a:ext cx="4053417" cy="18626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C'est avec</a:t>
          </a:r>
          <a:r>
            <a:rPr lang="en-US" sz="1100" baseline="0"/>
            <a:t> ce tableau que je veux calculer le TRS par mois pour ensuite le mettre sous forme de graphique. </a:t>
          </a:r>
        </a:p>
        <a:p>
          <a:r>
            <a:rPr lang="en-US" sz="1100" baseline="0"/>
            <a:t>Le temps d'ouverture, la date et le mois sont saisis automatiquement dans la déclaration de prod de la feuille 1.</a:t>
          </a:r>
        </a:p>
        <a:p>
          <a:pPr algn="l"/>
          <a:r>
            <a:rPr lang="en-US" sz="1100" baseline="0"/>
            <a:t>J'aimerais isoler le temps utile par jour (prod de pièces bonnes, 300 est un exemple ici) pour parvenir à calculer le TRS. Je ne trouve pas une formule qui le fasse automatiquement sans qu'il y est des erreurs et je ne sais pas comment le coder via VBA. Je pensais l'insérer dans la déclaration de prod mais je suis bloqué.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E1:K3" totalsRowShown="0" headerRowDxfId="15" dataDxfId="14">
  <autoFilter ref="E1:K3"/>
  <tableColumns count="7">
    <tableColumn id="1" name="date" dataDxfId="13"/>
    <tableColumn id="2" name="temps d'ouverture" dataDxfId="12"/>
    <tableColumn id="3" name="référence" dataDxfId="11"/>
    <tableColumn id="4" name="quantité" dataDxfId="10"/>
    <tableColumn id="5" name="code" dataDxfId="9"/>
    <tableColumn id="7" name="temps associé" dataDxfId="8">
      <calculatedColumnFormula>VLOOKUP(G:G,$B$10:$C$14,2,FALSE)</calculatedColumnFormula>
    </tableColumn>
    <tableColumn id="8" name="temps utile" dataDxfId="0">
      <calculatedColumnFormula>IF(Tableau1[[#This Row],[code]]="Pièces bonnes",Tableau1[[#This Row],[temps associé]]*Tableau1[[#This Row],[quantité]],0)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3" totalsRowShown="0" headerRowDxfId="7" dataDxfId="6" headerRowCellStyle="Normal 3" dataCellStyle="Normal 3">
  <autoFilter ref="A1:E3"/>
  <tableColumns count="5">
    <tableColumn id="1" name="Date" dataDxfId="5" dataCellStyle="Normal 3"/>
    <tableColumn id="2" name="Mois" dataDxfId="4" dataCellStyle="Normal 3"/>
    <tableColumn id="3" name="Temps d'ouverture" dataDxfId="3" dataCellStyle="Normal 3"/>
    <tableColumn id="4" name="Temps utile" dataDxfId="2" dataCellStyle="Normal 3"/>
    <tableColumn id="5" name="TRS" dataDxfId="1" dataCellStyle="Pourcentage">
      <calculatedColumnFormula>Tableau2[Temps utile]/Tableau2[Temps d''ouverture]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14"/>
  <sheetViews>
    <sheetView workbookViewId="0">
      <selection activeCell="K2" sqref="K2"/>
    </sheetView>
  </sheetViews>
  <sheetFormatPr baseColWidth="10" defaultRowHeight="15" x14ac:dyDescent="0.25"/>
  <cols>
    <col min="3" max="3" width="13.42578125" style="3" bestFit="1" customWidth="1"/>
    <col min="4" max="4" width="13.7109375" bestFit="1" customWidth="1"/>
    <col min="5" max="5" width="11.5703125" customWidth="1"/>
    <col min="6" max="6" width="22.28515625" bestFit="1" customWidth="1"/>
    <col min="7" max="7" width="17.85546875" bestFit="1" customWidth="1"/>
    <col min="8" max="8" width="13.140625" bestFit="1" customWidth="1"/>
    <col min="9" max="9" width="13.7109375" bestFit="1" customWidth="1"/>
    <col min="10" max="10" width="18" style="3" bestFit="1" customWidth="1"/>
  </cols>
  <sheetData>
    <row r="1" spans="2:11" x14ac:dyDescent="0.25">
      <c r="E1" s="7" t="s">
        <v>0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18</v>
      </c>
      <c r="K1" s="7" t="s">
        <v>20</v>
      </c>
    </row>
    <row r="2" spans="2:11" x14ac:dyDescent="0.25">
      <c r="E2" s="12">
        <v>42860</v>
      </c>
      <c r="F2" s="7">
        <v>480</v>
      </c>
      <c r="G2" s="7" t="s">
        <v>11</v>
      </c>
      <c r="H2" s="7">
        <v>50</v>
      </c>
      <c r="I2" s="7" t="s">
        <v>21</v>
      </c>
      <c r="J2" s="7">
        <f>VLOOKUP(G:G,$B$10:$C$14,2,FALSE)</f>
        <v>1.2</v>
      </c>
      <c r="K2" s="7">
        <f>IF(Tableau1[[#This Row],[code]]="Pièces bonnes",Tableau1[[#This Row],[temps associé]]*Tableau1[[#This Row],[quantité]],0)</f>
        <v>0</v>
      </c>
    </row>
    <row r="3" spans="2:11" x14ac:dyDescent="0.25">
      <c r="E3" s="12">
        <v>42860</v>
      </c>
      <c r="F3" s="7">
        <v>480</v>
      </c>
      <c r="G3" s="7" t="s">
        <v>15</v>
      </c>
      <c r="H3" s="7">
        <v>54</v>
      </c>
      <c r="I3" s="7" t="s">
        <v>19</v>
      </c>
      <c r="J3" s="7">
        <f>VLOOKUP(G:G,$B$10:$C$14,2,FALSE)</f>
        <v>1.7</v>
      </c>
      <c r="K3" s="7">
        <f>IF(Tableau1[[#This Row],[code]]="Pièces bonnes",Tableau1[[#This Row],[temps associé]]*Tableau1[[#This Row],[quantité]],0)</f>
        <v>91.8</v>
      </c>
    </row>
    <row r="4" spans="2:11" x14ac:dyDescent="0.25">
      <c r="E4" s="1"/>
      <c r="F4" s="5"/>
      <c r="G4" s="5"/>
      <c r="H4" s="8"/>
      <c r="I4" s="9"/>
    </row>
    <row r="9" spans="2:11" x14ac:dyDescent="0.25">
      <c r="B9" s="10" t="s">
        <v>10</v>
      </c>
      <c r="C9" s="10" t="s">
        <v>18</v>
      </c>
      <c r="D9" s="10" t="s">
        <v>9</v>
      </c>
    </row>
    <row r="10" spans="2:11" x14ac:dyDescent="0.25">
      <c r="B10" s="4" t="s">
        <v>11</v>
      </c>
      <c r="C10" s="4">
        <v>1.2</v>
      </c>
      <c r="D10" s="4" t="s">
        <v>12</v>
      </c>
    </row>
    <row r="11" spans="2:11" x14ac:dyDescent="0.25">
      <c r="B11" s="4" t="s">
        <v>14</v>
      </c>
      <c r="C11" s="4">
        <v>1.3</v>
      </c>
      <c r="D11" s="4" t="s">
        <v>13</v>
      </c>
    </row>
    <row r="12" spans="2:11" x14ac:dyDescent="0.25">
      <c r="B12" s="4" t="s">
        <v>15</v>
      </c>
      <c r="C12" s="4">
        <v>1.7</v>
      </c>
      <c r="D12" s="4"/>
    </row>
    <row r="13" spans="2:11" x14ac:dyDescent="0.25">
      <c r="B13" s="4" t="s">
        <v>16</v>
      </c>
      <c r="C13" s="4">
        <v>2</v>
      </c>
      <c r="D13" s="4"/>
    </row>
    <row r="14" spans="2:11" x14ac:dyDescent="0.25">
      <c r="B14" s="4" t="s">
        <v>17</v>
      </c>
      <c r="C14" s="4">
        <v>2.2999999999999998</v>
      </c>
      <c r="D14" s="4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485775</xdr:colOff>
                <xdr:row>0</xdr:row>
                <xdr:rowOff>161925</xdr:rowOff>
              </from>
              <to>
                <xdr:col>3</xdr:col>
                <xdr:colOff>304800</xdr:colOff>
                <xdr:row>6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tabSelected="1" workbookViewId="0">
      <selection activeCell="D3" sqref="D3"/>
    </sheetView>
  </sheetViews>
  <sheetFormatPr baseColWidth="10" defaultRowHeight="15" x14ac:dyDescent="0.25"/>
  <cols>
    <col min="1" max="2" width="11.5703125" customWidth="1"/>
    <col min="3" max="3" width="22.5703125" bestFit="1" customWidth="1"/>
    <col min="4" max="4" width="16" bestFit="1" customWidth="1"/>
    <col min="5" max="5" width="11.5703125" customWidth="1"/>
  </cols>
  <sheetData>
    <row r="1" spans="1:5" x14ac:dyDescent="0.25">
      <c r="A1" s="6" t="s">
        <v>5</v>
      </c>
      <c r="B1" s="2" t="s">
        <v>1</v>
      </c>
      <c r="C1" s="2" t="s">
        <v>2</v>
      </c>
      <c r="D1" s="6" t="s">
        <v>3</v>
      </c>
      <c r="E1" s="2" t="s">
        <v>4</v>
      </c>
    </row>
    <row r="2" spans="1:5" x14ac:dyDescent="0.25">
      <c r="A2" s="13">
        <v>42860</v>
      </c>
      <c r="B2" s="2">
        <v>5</v>
      </c>
      <c r="C2" s="2">
        <v>480</v>
      </c>
      <c r="D2" s="6">
        <v>300</v>
      </c>
      <c r="E2" s="11">
        <f>Tableau2[Temps utile]/Tableau2[Temps d''ouverture]</f>
        <v>0.625</v>
      </c>
    </row>
    <row r="3" spans="1:5" x14ac:dyDescent="0.25">
      <c r="A3" s="15">
        <v>42860</v>
      </c>
      <c r="B3" s="14">
        <v>5</v>
      </c>
      <c r="C3" s="14">
        <v>480</v>
      </c>
      <c r="D3" s="16">
        <f>SUMPRODUCT((MONTH(Prod_Date)=B2)*(Prod_TU))</f>
        <v>91.8</v>
      </c>
      <c r="E3" s="11">
        <f>Tableau2[Temps utile]/Tableau2[Temps d''ouverture]</f>
        <v>0.19125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Prod_Date</vt:lpstr>
      <vt:lpstr>Prod_TU</vt:lpstr>
    </vt:vector>
  </TitlesOfParts>
  <Company>Faurecia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Alban (external)</dc:creator>
  <cp:lastModifiedBy>jean-francois liquette</cp:lastModifiedBy>
  <dcterms:created xsi:type="dcterms:W3CDTF">2017-05-05T10:12:23Z</dcterms:created>
  <dcterms:modified xsi:type="dcterms:W3CDTF">2017-05-09T07:27:40Z</dcterms:modified>
</cp:coreProperties>
</file>