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5320" windowHeight="13350"/>
  </bookViews>
  <sheets>
    <sheet name="Calcul horaire" sheetId="5" r:id="rId1"/>
  </sheets>
  <externalReferences>
    <externalReference r:id="rId2"/>
    <externalReference r:id="rId3"/>
  </externalReferences>
  <definedNames>
    <definedName name="Code" localSheetId="0">'[2]Dernière valeur d''une colonne'!$A$4:$C$42</definedName>
    <definedName name="Code">'[1]Dernière valeur d''une colonne'!$A$4:$C$42</definedName>
    <definedName name="JoursFériés">'Calcul horaire'!$C$2:$C$14</definedName>
    <definedName name="No_Recette_MAPICS" localSheetId="0">'[2]Dernière valeur d''une colonne'!$C$4:$C$42</definedName>
    <definedName name="No_Recette_MAPICS">'[1]Dernière valeur d''une colonne'!$C$4:$C$42</definedName>
    <definedName name="noms" localSheetId="0">'[2]Zones déroulantes'!$A$2:$A$4</definedName>
    <definedName name="noms">'[1]Zones déroulantes'!$A$2:$A$4</definedName>
  </definedNames>
  <calcPr calcId="145621"/>
</workbook>
</file>

<file path=xl/calcChain.xml><?xml version="1.0" encoding="utf-8"?>
<calcChain xmlns="http://schemas.openxmlformats.org/spreadsheetml/2006/main">
  <c r="F20" i="5" l="1"/>
  <c r="H19" i="5"/>
  <c r="C14" i="5"/>
  <c r="C13" i="5"/>
  <c r="C12" i="5"/>
  <c r="C11" i="5"/>
  <c r="C10" i="5"/>
  <c r="I9" i="5"/>
  <c r="H9" i="5"/>
  <c r="H21" i="5" s="1"/>
  <c r="F9" i="5"/>
  <c r="F21" i="5" s="1"/>
  <c r="C9" i="5"/>
  <c r="I8" i="5"/>
  <c r="H8" i="5"/>
  <c r="I7" i="5"/>
  <c r="H7" i="5"/>
  <c r="C7" i="5"/>
  <c r="C6" i="5"/>
  <c r="C5" i="5"/>
  <c r="C4" i="5"/>
  <c r="C3" i="5"/>
  <c r="C2" i="5"/>
  <c r="C8" i="5" s="1"/>
  <c r="K20" i="5" l="1"/>
  <c r="H20" i="5"/>
  <c r="K21" i="5"/>
</calcChain>
</file>

<file path=xl/sharedStrings.xml><?xml version="1.0" encoding="utf-8"?>
<sst xmlns="http://schemas.openxmlformats.org/spreadsheetml/2006/main" count="32" uniqueCount="28">
  <si>
    <t>Plage horaire</t>
  </si>
  <si>
    <t>Format "Heure"</t>
  </si>
  <si>
    <t>Format numérique</t>
  </si>
  <si>
    <t>Heure</t>
  </si>
  <si>
    <t>Minute</t>
  </si>
  <si>
    <t>Début</t>
  </si>
  <si>
    <t>Fin</t>
  </si>
  <si>
    <t>Durée</t>
  </si>
  <si>
    <t>Incident</t>
  </si>
  <si>
    <t>Année</t>
  </si>
  <si>
    <t>Jours Fériés</t>
  </si>
  <si>
    <t>Pâques</t>
  </si>
  <si>
    <t>Lundi de Pâques</t>
  </si>
  <si>
    <t>Jour de l'an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</si>
  <si>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</si>
  <si>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</si>
  <si>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</si>
  <si>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</si>
  <si>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</si>
  <si>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</si>
  <si>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</si>
  <si>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</si>
  <si>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</si>
  <si>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</si>
  <si>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=(DATEDIF(C20;D20;"d")*TEMPS(HEURE($F$9);MINUTE($F$9);))     +    MAX(MIN(D20-ENT(D20);TEMPS(HEURE($F$8);MINUTE($F$8);));TEMPS(HEURE($F$7);MINUTE($F$7);))    -    MAX(MIN(C20-ENT(C20);TEMPS(HEURE($F$8);MINUTE($F$8);));TEMPS(HEURE($F$7);MINUTE($F$7);))</t>
  </si>
  <si>
    <t>Calcul du nombre de jours entiers * durée plage horaire</t>
  </si>
  <si>
    <r>
      <t xml:space="preserve">          Calcul </t>
    </r>
    <r>
      <rPr>
        <sz val="11"/>
        <color rgb="FFFF0000"/>
        <rFont val="Calibri"/>
        <family val="2"/>
        <scheme val="minor"/>
      </rPr>
      <t>heure fin</t>
    </r>
    <r>
      <rPr>
        <sz val="11"/>
        <color theme="1"/>
        <rFont val="Calibri"/>
        <family val="2"/>
        <scheme val="minor"/>
      </rPr>
      <t xml:space="preserve"> incident (avec contrainte plage horaire) pour régularisation calcul jours entiers</t>
    </r>
  </si>
  <si>
    <r>
      <t xml:space="preserve">             Calcul </t>
    </r>
    <r>
      <rPr>
        <sz val="11"/>
        <color rgb="FFFF0000"/>
        <rFont val="Calibri"/>
        <family val="2"/>
        <scheme val="minor"/>
      </rPr>
      <t>heure début</t>
    </r>
    <r>
      <rPr>
        <sz val="11"/>
        <color theme="1"/>
        <rFont val="Calibri"/>
        <family val="2"/>
        <scheme val="minor"/>
      </rPr>
      <t xml:space="preserve"> incident (avec contrainte plage horaire) pour régularisation calcul jours entiers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</si>
</sst>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4" fillId="0" borderId="0"/>
    <xf numFmtId="0" fontId="4" fillId="0" borderId="0"/>
    <xf numFmtId="0" fontId="1" fillId="0" borderId="0"/>
  </cellStyleXfs>
  <cellXfs count="58">
    <xf numFmtId="0" fontId="0" fillId="0" borderId="0" xfId="0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0" xfId="1"/>
    <xf numFmtId="0" fontId="1" fillId="0" borderId="4" xfId="1" applyFont="1" applyBorder="1" applyAlignment="1">
      <alignment horizontal="centerContinuous"/>
    </xf>
    <xf numFmtId="0" fontId="1" fillId="0" borderId="0" xfId="1" applyBorder="1" applyAlignment="1">
      <alignment horizontal="centerContinuous"/>
    </xf>
    <xf numFmtId="0" fontId="1" fillId="0" borderId="5" xfId="1" applyBorder="1" applyAlignment="1">
      <alignment horizontal="centerContinuous"/>
    </xf>
    <xf numFmtId="0" fontId="1" fillId="0" borderId="4" xfId="1" applyBorder="1"/>
    <xf numFmtId="0" fontId="1" fillId="0" borderId="5" xfId="1" applyBorder="1"/>
    <xf numFmtId="0" fontId="1" fillId="0" borderId="4" xfId="1" applyFont="1" applyBorder="1" applyAlignment="1">
      <alignment horizontal="center"/>
    </xf>
    <xf numFmtId="0" fontId="1" fillId="0" borderId="0" xfId="1" applyFont="1" applyBorder="1" applyAlignment="1">
      <alignment horizontal="centerContinuous"/>
    </xf>
    <xf numFmtId="0" fontId="1" fillId="0" borderId="4" xfId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164" fontId="2" fillId="2" borderId="6" xfId="1" applyNumberFormat="1" applyFont="1" applyFill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3" borderId="1" xfId="1" applyNumberFormat="1" applyFill="1" applyBorder="1" applyAlignment="1">
      <alignment horizontal="center"/>
    </xf>
    <xf numFmtId="0" fontId="1" fillId="3" borderId="3" xfId="1" applyNumberFormat="1" applyFill="1" applyBorder="1" applyAlignment="1">
      <alignment horizontal="center"/>
    </xf>
    <xf numFmtId="0" fontId="1" fillId="0" borderId="0" xfId="1" applyNumberFormat="1"/>
    <xf numFmtId="164" fontId="2" fillId="2" borderId="7" xfId="1" applyNumberFormat="1" applyFont="1" applyFill="1" applyBorder="1" applyAlignment="1">
      <alignment horizontal="center"/>
    </xf>
    <xf numFmtId="0" fontId="1" fillId="3" borderId="4" xfId="1" applyNumberFormat="1" applyFill="1" applyBorder="1" applyAlignment="1">
      <alignment horizontal="center"/>
    </xf>
    <xf numFmtId="0" fontId="1" fillId="3" borderId="5" xfId="1" applyNumberFormat="1" applyFill="1" applyBorder="1" applyAlignment="1">
      <alignment horizontal="center"/>
    </xf>
    <xf numFmtId="164" fontId="1" fillId="2" borderId="8" xfId="1" applyNumberFormat="1" applyFill="1" applyBorder="1" applyAlignment="1">
      <alignment horizontal="center"/>
    </xf>
    <xf numFmtId="0" fontId="1" fillId="3" borderId="9" xfId="1" applyNumberFormat="1" applyFill="1" applyBorder="1" applyAlignment="1">
      <alignment horizontal="center"/>
    </xf>
    <xf numFmtId="0" fontId="1" fillId="3" borderId="10" xfId="1" applyNumberFormat="1" applyFill="1" applyBorder="1" applyAlignment="1">
      <alignment horizontal="center"/>
    </xf>
    <xf numFmtId="0" fontId="1" fillId="0" borderId="0" xfId="1" applyNumberFormat="1" applyBorder="1"/>
    <xf numFmtId="0" fontId="1" fillId="0" borderId="9" xfId="1" applyNumberFormat="1" applyBorder="1"/>
    <xf numFmtId="0" fontId="1" fillId="0" borderId="11" xfId="1" applyNumberFormat="1" applyBorder="1"/>
    <xf numFmtId="0" fontId="1" fillId="0" borderId="10" xfId="1" applyNumberFormat="1" applyBorder="1"/>
    <xf numFmtId="0" fontId="3" fillId="4" borderId="1" xfId="1" applyFont="1" applyFill="1" applyBorder="1" applyAlignment="1">
      <alignment horizontal="centerContinuous"/>
    </xf>
    <xf numFmtId="0" fontId="1" fillId="4" borderId="3" xfId="1" applyFill="1" applyBorder="1" applyAlignment="1">
      <alignment horizontal="centerContinuous"/>
    </xf>
    <xf numFmtId="0" fontId="1" fillId="5" borderId="0" xfId="1" applyFill="1" applyBorder="1" applyAlignment="1">
      <alignment horizontal="centerContinuous"/>
    </xf>
    <xf numFmtId="0" fontId="1" fillId="4" borderId="4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22" fontId="1" fillId="4" borderId="4" xfId="1" applyNumberFormat="1" applyFill="1" applyBorder="1" applyAlignment="1">
      <alignment horizontal="center" vertical="center"/>
    </xf>
    <xf numFmtId="22" fontId="1" fillId="4" borderId="5" xfId="1" applyNumberFormat="1" applyFill="1" applyBorder="1" applyAlignment="1">
      <alignment horizontal="center" vertical="center"/>
    </xf>
    <xf numFmtId="164" fontId="1" fillId="3" borderId="7" xfId="1" applyNumberFormat="1" applyFill="1" applyBorder="1" applyAlignment="1">
      <alignment horizontal="center"/>
    </xf>
    <xf numFmtId="22" fontId="1" fillId="4" borderId="9" xfId="1" applyNumberFormat="1" applyFill="1" applyBorder="1" applyAlignment="1">
      <alignment horizontal="center" vertical="center"/>
    </xf>
    <xf numFmtId="22" fontId="1" fillId="4" borderId="10" xfId="1" applyNumberFormat="1" applyFill="1" applyBorder="1" applyAlignment="1">
      <alignment horizontal="center" vertical="center"/>
    </xf>
    <xf numFmtId="0" fontId="4" fillId="0" borderId="0" xfId="2"/>
    <xf numFmtId="0" fontId="1" fillId="0" borderId="0" xfId="1" applyFont="1" applyAlignment="1">
      <alignment horizontal="center"/>
    </xf>
    <xf numFmtId="1" fontId="2" fillId="0" borderId="0" xfId="1" applyNumberFormat="1" applyFont="1" applyAlignment="1">
      <alignment horizontal="center"/>
    </xf>
    <xf numFmtId="0" fontId="1" fillId="0" borderId="0" xfId="1" applyFont="1"/>
    <xf numFmtId="14" fontId="1" fillId="6" borderId="0" xfId="1" applyNumberFormat="1" applyFill="1" applyAlignment="1">
      <alignment horizontal="center"/>
    </xf>
    <xf numFmtId="14" fontId="1" fillId="0" borderId="0" xfId="1" applyNumberFormat="1"/>
    <xf numFmtId="165" fontId="1" fillId="0" borderId="0" xfId="1" applyNumberFormat="1"/>
    <xf numFmtId="0" fontId="1" fillId="2" borderId="12" xfId="1" applyFont="1" applyFill="1" applyBorder="1" applyAlignment="1">
      <alignment horizontal="center" vertical="center"/>
    </xf>
    <xf numFmtId="0" fontId="1" fillId="3" borderId="12" xfId="1" applyFill="1" applyBorder="1" applyAlignment="1">
      <alignment horizontal="center"/>
    </xf>
    <xf numFmtId="165" fontId="1" fillId="2" borderId="7" xfId="1" applyNumberFormat="1" applyFill="1" applyBorder="1" applyAlignment="1">
      <alignment horizontal="center" vertical="center"/>
    </xf>
    <xf numFmtId="165" fontId="1" fillId="2" borderId="6" xfId="1" applyNumberFormat="1" applyFill="1" applyBorder="1" applyAlignment="1">
      <alignment horizontal="center" vertical="center"/>
    </xf>
    <xf numFmtId="2" fontId="1" fillId="0" borderId="0" xfId="1" applyNumberFormat="1"/>
    <xf numFmtId="165" fontId="1" fillId="2" borderId="8" xfId="1" applyNumberFormat="1" applyFill="1" applyBorder="1" applyAlignment="1">
      <alignment horizontal="center" vertical="center"/>
    </xf>
    <xf numFmtId="165" fontId="1" fillId="3" borderId="8" xfId="1" applyNumberFormat="1" applyFill="1" applyBorder="1" applyAlignment="1">
      <alignment horizontal="center" vertical="center"/>
    </xf>
    <xf numFmtId="164" fontId="1" fillId="0" borderId="0" xfId="1" applyNumberFormat="1" applyAlignment="1">
      <alignment horizontal="center"/>
    </xf>
    <xf numFmtId="0" fontId="1" fillId="0" borderId="0" xfId="1" quotePrefix="1" applyFont="1"/>
  </cellXfs>
  <cellStyles count="11">
    <cellStyle name="Normal" xfId="0" builtinId="0"/>
    <cellStyle name="Normal 2" xfId="2"/>
    <cellStyle name="Normal 3" xfId="3"/>
    <cellStyle name="Normal 4" xfId="4"/>
    <cellStyle name="Normal 4 2" xfId="5"/>
    <cellStyle name="Normal 5" xfId="6"/>
    <cellStyle name="Normal 6" xfId="7"/>
    <cellStyle name="Normal 7" xfId="8"/>
    <cellStyle name="Normal 7 2" xfId="9"/>
    <cellStyle name="Normal 8" xfId="1"/>
    <cellStyle name="Normal 8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23</xdr:row>
      <xdr:rowOff>180975</xdr:rowOff>
    </xdr:from>
    <xdr:to>
      <xdr:col>5</xdr:col>
      <xdr:colOff>885825</xdr:colOff>
      <xdr:row>27</xdr:row>
      <xdr:rowOff>114300</xdr:rowOff>
    </xdr:to>
    <xdr:sp macro="" textlink="">
      <xdr:nvSpPr>
        <xdr:cNvPr id="2" name="Rectangle 1"/>
        <xdr:cNvSpPr/>
      </xdr:nvSpPr>
      <xdr:spPr>
        <a:xfrm>
          <a:off x="3524250" y="4562475"/>
          <a:ext cx="2238375" cy="695325"/>
        </a:xfrm>
        <a:prstGeom prst="wedgeRectCallout">
          <a:avLst>
            <a:gd name="adj1" fmla="val 34031"/>
            <a:gd name="adj2" fmla="val -126267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C00000"/>
              </a:solidFill>
            </a:rPr>
            <a:t>Formule à utiliser si les cellules définissant la plage horaire sont au format "heure".</a:t>
          </a:r>
        </a:p>
      </xdr:txBody>
    </xdr:sp>
    <xdr:clientData/>
  </xdr:twoCellAnchor>
  <xdr:twoCellAnchor>
    <xdr:from>
      <xdr:col>8</xdr:col>
      <xdr:colOff>590550</xdr:colOff>
      <xdr:row>28</xdr:row>
      <xdr:rowOff>171450</xdr:rowOff>
    </xdr:from>
    <xdr:to>
      <xdr:col>12</xdr:col>
      <xdr:colOff>0</xdr:colOff>
      <xdr:row>31</xdr:row>
      <xdr:rowOff>47625</xdr:rowOff>
    </xdr:to>
    <xdr:sp macro="" textlink="">
      <xdr:nvSpPr>
        <xdr:cNvPr id="3" name="Rectangle 2"/>
        <xdr:cNvSpPr/>
      </xdr:nvSpPr>
      <xdr:spPr>
        <a:xfrm>
          <a:off x="8667750" y="5505450"/>
          <a:ext cx="2771775" cy="447675"/>
        </a:xfrm>
        <a:prstGeom prst="wedgeRectCallout">
          <a:avLst>
            <a:gd name="adj1" fmla="val -69201"/>
            <a:gd name="adj2" fmla="val -375798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Formule à utiliser</a:t>
          </a:r>
          <a:r>
            <a:rPr lang="fr-FR" sz="1100" baseline="0">
              <a:solidFill>
                <a:schemeClr val="tx1"/>
              </a:solidFill>
            </a:rPr>
            <a:t> si les cellules définissant la plage horaire sont au format numérique.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733425</xdr:colOff>
      <xdr:row>9</xdr:row>
      <xdr:rowOff>171450</xdr:rowOff>
    </xdr:from>
    <xdr:to>
      <xdr:col>13</xdr:col>
      <xdr:colOff>847725</xdr:colOff>
      <xdr:row>12</xdr:row>
      <xdr:rowOff>95250</xdr:rowOff>
    </xdr:to>
    <xdr:sp macro="" textlink="">
      <xdr:nvSpPr>
        <xdr:cNvPr id="4" name="Rectangle 3"/>
        <xdr:cNvSpPr/>
      </xdr:nvSpPr>
      <xdr:spPr>
        <a:xfrm>
          <a:off x="10648950" y="1885950"/>
          <a:ext cx="2400300" cy="495300"/>
        </a:xfrm>
        <a:prstGeom prst="wedgeRectCallout">
          <a:avLst>
            <a:gd name="adj1" fmla="val -55294"/>
            <a:gd name="adj2" fmla="val 256423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Calcul sur la base des </a:t>
          </a:r>
          <a:r>
            <a:rPr lang="fr-FR" sz="1100">
              <a:solidFill>
                <a:srgbClr val="C00000"/>
              </a:solidFill>
            </a:rPr>
            <a:t>jours ouvrés</a:t>
          </a:r>
          <a:r>
            <a:rPr lang="fr-FR" sz="1100">
              <a:solidFill>
                <a:sysClr val="windowText" lastClr="000000"/>
              </a:solidFill>
            </a:rPr>
            <a:t> et avec plage horaire</a:t>
          </a:r>
          <a:r>
            <a:rPr lang="fr-FR" sz="1100" baseline="0">
              <a:solidFill>
                <a:sysClr val="windowText" lastClr="000000"/>
              </a:solidFill>
            </a:rPr>
            <a:t> au format "heure".</a:t>
          </a:r>
        </a:p>
      </xdr:txBody>
    </xdr:sp>
    <xdr:clientData/>
  </xdr:twoCellAnchor>
  <xdr:twoCellAnchor>
    <xdr:from>
      <xdr:col>0</xdr:col>
      <xdr:colOff>209549</xdr:colOff>
      <xdr:row>35</xdr:row>
      <xdr:rowOff>111304</xdr:rowOff>
    </xdr:from>
    <xdr:to>
      <xdr:col>3</xdr:col>
      <xdr:colOff>1009649</xdr:colOff>
      <xdr:row>38</xdr:row>
      <xdr:rowOff>123825</xdr:rowOff>
    </xdr:to>
    <xdr:sp macro="" textlink="">
      <xdr:nvSpPr>
        <xdr:cNvPr id="5" name="Accolade ouvrante 4"/>
        <xdr:cNvSpPr/>
      </xdr:nvSpPr>
      <xdr:spPr>
        <a:xfrm rot="16200000">
          <a:off x="1655851" y="5332502"/>
          <a:ext cx="584021" cy="3476625"/>
        </a:xfrm>
        <a:prstGeom prst="leftBrace">
          <a:avLst>
            <a:gd name="adj1" fmla="val 24598"/>
            <a:gd name="adj2" fmla="val 5026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266699</xdr:colOff>
      <xdr:row>35</xdr:row>
      <xdr:rowOff>66675</xdr:rowOff>
    </xdr:from>
    <xdr:to>
      <xdr:col>9</xdr:col>
      <xdr:colOff>904874</xdr:colOff>
      <xdr:row>39</xdr:row>
      <xdr:rowOff>38100</xdr:rowOff>
    </xdr:to>
    <xdr:sp macro="" textlink="">
      <xdr:nvSpPr>
        <xdr:cNvPr id="6" name="Accolade ouvrante 5"/>
        <xdr:cNvSpPr/>
      </xdr:nvSpPr>
      <xdr:spPr>
        <a:xfrm rot="16200000">
          <a:off x="6581774" y="4143375"/>
          <a:ext cx="733425" cy="59150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276227</xdr:colOff>
      <xdr:row>35</xdr:row>
      <xdr:rowOff>33338</xdr:rowOff>
    </xdr:from>
    <xdr:to>
      <xdr:col>17</xdr:col>
      <xdr:colOff>419104</xdr:colOff>
      <xdr:row>39</xdr:row>
      <xdr:rowOff>19049</xdr:rowOff>
    </xdr:to>
    <xdr:sp macro="" textlink="">
      <xdr:nvSpPr>
        <xdr:cNvPr id="7" name="Accolade ouvrante 6"/>
        <xdr:cNvSpPr/>
      </xdr:nvSpPr>
      <xdr:spPr>
        <a:xfrm rot="16200000">
          <a:off x="12699210" y="4193380"/>
          <a:ext cx="747711" cy="5762627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000gpi\Mes%20documents\Downloads\Utilitaire%20forum%20Exce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Utilitaire%20forum%20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rnière valeur d'une colonne"/>
      <sheetName val="Dernière valeur plage"/>
      <sheetName val="Décaler"/>
      <sheetName val="Rang 1 a 7"/>
      <sheetName val="Feuil1"/>
      <sheetName val="Zones déroulantes"/>
      <sheetName val="Adresse cellule"/>
      <sheetName val="Grande et petite valeur"/>
      <sheetName val="Additionner des heures à date"/>
      <sheetName val="Feuil1 (2)"/>
    </sheetNames>
    <sheetDataSet>
      <sheetData sheetId="0">
        <row r="4">
          <cell r="A4">
            <v>111</v>
          </cell>
          <cell r="B4">
            <v>1</v>
          </cell>
        </row>
        <row r="5">
          <cell r="A5">
            <v>112</v>
          </cell>
          <cell r="B5">
            <v>2</v>
          </cell>
        </row>
        <row r="6">
          <cell r="A6">
            <v>113</v>
          </cell>
          <cell r="B6">
            <v>3</v>
          </cell>
        </row>
        <row r="7">
          <cell r="A7">
            <v>114</v>
          </cell>
          <cell r="B7">
            <v>4</v>
          </cell>
        </row>
        <row r="8">
          <cell r="A8">
            <v>115</v>
          </cell>
          <cell r="B8">
            <v>5</v>
          </cell>
        </row>
        <row r="9">
          <cell r="A9">
            <v>116</v>
          </cell>
          <cell r="B9">
            <v>6</v>
          </cell>
        </row>
        <row r="10">
          <cell r="A10">
            <v>117</v>
          </cell>
          <cell r="B10">
            <v>7</v>
          </cell>
        </row>
        <row r="11">
          <cell r="A11">
            <v>118</v>
          </cell>
          <cell r="B11">
            <v>8</v>
          </cell>
        </row>
        <row r="12">
          <cell r="A12">
            <v>119</v>
          </cell>
          <cell r="B12">
            <v>9</v>
          </cell>
        </row>
        <row r="13">
          <cell r="A13">
            <v>120</v>
          </cell>
          <cell r="B13">
            <v>10</v>
          </cell>
        </row>
        <row r="14">
          <cell r="A14">
            <v>121</v>
          </cell>
          <cell r="B14">
            <v>11</v>
          </cell>
        </row>
        <row r="15">
          <cell r="A15">
            <v>122</v>
          </cell>
          <cell r="B15">
            <v>12</v>
          </cell>
        </row>
        <row r="16">
          <cell r="A16">
            <v>123</v>
          </cell>
          <cell r="B16">
            <v>13</v>
          </cell>
        </row>
        <row r="17">
          <cell r="A17">
            <v>124</v>
          </cell>
          <cell r="B17">
            <v>14</v>
          </cell>
        </row>
        <row r="18">
          <cell r="A18">
            <v>125</v>
          </cell>
          <cell r="B18">
            <v>15</v>
          </cell>
        </row>
        <row r="19">
          <cell r="A19">
            <v>126</v>
          </cell>
          <cell r="B19">
            <v>16</v>
          </cell>
        </row>
        <row r="20">
          <cell r="A20">
            <v>127</v>
          </cell>
          <cell r="B20">
            <v>17</v>
          </cell>
        </row>
        <row r="21">
          <cell r="A21">
            <v>128</v>
          </cell>
          <cell r="B21">
            <v>18</v>
          </cell>
        </row>
        <row r="22">
          <cell r="A22">
            <v>129</v>
          </cell>
          <cell r="B22">
            <v>19</v>
          </cell>
          <cell r="C22" t="str">
            <v>e</v>
          </cell>
        </row>
        <row r="23">
          <cell r="A23">
            <v>130</v>
          </cell>
          <cell r="B23">
            <v>20</v>
          </cell>
        </row>
        <row r="24">
          <cell r="A24">
            <v>131</v>
          </cell>
          <cell r="B24">
            <v>21</v>
          </cell>
        </row>
        <row r="25">
          <cell r="A25">
            <v>132</v>
          </cell>
          <cell r="B25">
            <v>22</v>
          </cell>
        </row>
        <row r="26">
          <cell r="A26">
            <v>133</v>
          </cell>
          <cell r="B26">
            <v>23</v>
          </cell>
        </row>
        <row r="27">
          <cell r="A27">
            <v>134</v>
          </cell>
          <cell r="B27">
            <v>24</v>
          </cell>
        </row>
        <row r="28">
          <cell r="A28">
            <v>135</v>
          </cell>
          <cell r="B28">
            <v>25</v>
          </cell>
        </row>
        <row r="29">
          <cell r="A29">
            <v>136</v>
          </cell>
          <cell r="B29">
            <v>26</v>
          </cell>
        </row>
        <row r="30">
          <cell r="A30">
            <v>137</v>
          </cell>
          <cell r="B30">
            <v>27</v>
          </cell>
        </row>
        <row r="31">
          <cell r="A31">
            <v>138</v>
          </cell>
          <cell r="B31">
            <v>28</v>
          </cell>
        </row>
        <row r="32">
          <cell r="A32">
            <v>139</v>
          </cell>
          <cell r="B32">
            <v>29</v>
          </cell>
        </row>
        <row r="33">
          <cell r="A33">
            <v>140</v>
          </cell>
          <cell r="B33">
            <v>30</v>
          </cell>
        </row>
        <row r="34">
          <cell r="A34">
            <v>141</v>
          </cell>
          <cell r="B34">
            <v>31</v>
          </cell>
        </row>
        <row r="35">
          <cell r="A35">
            <v>142</v>
          </cell>
          <cell r="B35">
            <v>32</v>
          </cell>
        </row>
        <row r="36">
          <cell r="A36">
            <v>143</v>
          </cell>
          <cell r="B36">
            <v>33</v>
          </cell>
        </row>
        <row r="37">
          <cell r="A37">
            <v>144</v>
          </cell>
          <cell r="B37">
            <v>34</v>
          </cell>
        </row>
        <row r="38">
          <cell r="A38">
            <v>145</v>
          </cell>
          <cell r="B38">
            <v>35</v>
          </cell>
        </row>
        <row r="39">
          <cell r="A39">
            <v>146</v>
          </cell>
          <cell r="B39">
            <v>36</v>
          </cell>
        </row>
        <row r="40">
          <cell r="A40">
            <v>147</v>
          </cell>
          <cell r="B40">
            <v>37</v>
          </cell>
        </row>
        <row r="41">
          <cell r="A41">
            <v>148</v>
          </cell>
          <cell r="B41">
            <v>38</v>
          </cell>
        </row>
        <row r="42">
          <cell r="A42">
            <v>149</v>
          </cell>
          <cell r="B42">
            <v>39</v>
          </cell>
        </row>
      </sheetData>
      <sheetData sheetId="1"/>
      <sheetData sheetId="2"/>
      <sheetData sheetId="3"/>
      <sheetData sheetId="4"/>
      <sheetData sheetId="5">
        <row r="2">
          <cell r="A2" t="str">
            <v>Max</v>
          </cell>
        </row>
        <row r="3">
          <cell r="A3" t="str">
            <v>Zena</v>
          </cell>
        </row>
        <row r="4">
          <cell r="A4" t="str">
            <v>Carole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rnière valeur d'une colonne"/>
      <sheetName val="Dernière valeur plage"/>
      <sheetName val="Décaler"/>
      <sheetName val="Rang 1 a 7"/>
      <sheetName val="Feuil1"/>
      <sheetName val="Zones déroulantes"/>
      <sheetName val="Adresse cellule"/>
      <sheetName val="Grande et petite valeur"/>
      <sheetName val="Calcul horaire"/>
      <sheetName val="Feuil1 (2)"/>
      <sheetName val="Feuille test"/>
    </sheetNames>
    <sheetDataSet>
      <sheetData sheetId="0">
        <row r="4">
          <cell r="A4">
            <v>111</v>
          </cell>
          <cell r="B4">
            <v>1</v>
          </cell>
        </row>
        <row r="5">
          <cell r="A5">
            <v>112</v>
          </cell>
          <cell r="B5">
            <v>2</v>
          </cell>
        </row>
        <row r="6">
          <cell r="A6">
            <v>113</v>
          </cell>
          <cell r="B6">
            <v>3</v>
          </cell>
        </row>
        <row r="7">
          <cell r="A7">
            <v>114</v>
          </cell>
          <cell r="B7">
            <v>4</v>
          </cell>
        </row>
        <row r="8">
          <cell r="A8">
            <v>115</v>
          </cell>
          <cell r="B8">
            <v>5</v>
          </cell>
        </row>
        <row r="9">
          <cell r="A9">
            <v>116</v>
          </cell>
          <cell r="B9">
            <v>6</v>
          </cell>
        </row>
        <row r="10">
          <cell r="A10">
            <v>117</v>
          </cell>
          <cell r="B10">
            <v>7</v>
          </cell>
        </row>
        <row r="11">
          <cell r="A11">
            <v>118</v>
          </cell>
          <cell r="B11">
            <v>8</v>
          </cell>
        </row>
        <row r="12">
          <cell r="A12">
            <v>119</v>
          </cell>
          <cell r="B12">
            <v>9</v>
          </cell>
        </row>
        <row r="13">
          <cell r="A13">
            <v>120</v>
          </cell>
          <cell r="B13">
            <v>10</v>
          </cell>
        </row>
        <row r="14">
          <cell r="A14">
            <v>121</v>
          </cell>
          <cell r="B14">
            <v>11</v>
          </cell>
        </row>
        <row r="15">
          <cell r="A15">
            <v>122</v>
          </cell>
          <cell r="B15">
            <v>12</v>
          </cell>
        </row>
        <row r="16">
          <cell r="A16">
            <v>123</v>
          </cell>
          <cell r="B16">
            <v>13</v>
          </cell>
        </row>
        <row r="17">
          <cell r="A17">
            <v>124</v>
          </cell>
          <cell r="B17">
            <v>14</v>
          </cell>
        </row>
        <row r="18">
          <cell r="A18">
            <v>125</v>
          </cell>
          <cell r="B18">
            <v>15</v>
          </cell>
        </row>
        <row r="19">
          <cell r="A19">
            <v>126</v>
          </cell>
          <cell r="B19">
            <v>16</v>
          </cell>
        </row>
        <row r="20">
          <cell r="A20">
            <v>127</v>
          </cell>
          <cell r="B20">
            <v>17</v>
          </cell>
        </row>
        <row r="21">
          <cell r="A21">
            <v>128</v>
          </cell>
          <cell r="B21">
            <v>18</v>
          </cell>
        </row>
        <row r="22">
          <cell r="A22">
            <v>129</v>
          </cell>
          <cell r="B22">
            <v>19</v>
          </cell>
          <cell r="C22" t="str">
            <v>e</v>
          </cell>
        </row>
        <row r="23">
          <cell r="A23">
            <v>130</v>
          </cell>
          <cell r="B23">
            <v>20</v>
          </cell>
        </row>
        <row r="24">
          <cell r="A24">
            <v>131</v>
          </cell>
          <cell r="B24">
            <v>21</v>
          </cell>
        </row>
        <row r="25">
          <cell r="A25">
            <v>132</v>
          </cell>
          <cell r="B25">
            <v>22</v>
          </cell>
        </row>
        <row r="26">
          <cell r="A26">
            <v>133</v>
          </cell>
          <cell r="B26">
            <v>23</v>
          </cell>
        </row>
        <row r="27">
          <cell r="A27">
            <v>134</v>
          </cell>
          <cell r="B27">
            <v>24</v>
          </cell>
        </row>
        <row r="28">
          <cell r="A28">
            <v>135</v>
          </cell>
          <cell r="B28">
            <v>25</v>
          </cell>
        </row>
        <row r="29">
          <cell r="A29">
            <v>136</v>
          </cell>
          <cell r="B29">
            <v>26</v>
          </cell>
        </row>
        <row r="30">
          <cell r="A30">
            <v>137</v>
          </cell>
          <cell r="B30">
            <v>27</v>
          </cell>
        </row>
        <row r="31">
          <cell r="A31">
            <v>138</v>
          </cell>
          <cell r="B31">
            <v>28</v>
          </cell>
        </row>
        <row r="32">
          <cell r="A32">
            <v>139</v>
          </cell>
          <cell r="B32">
            <v>29</v>
          </cell>
        </row>
        <row r="33">
          <cell r="A33">
            <v>140</v>
          </cell>
          <cell r="B33">
            <v>30</v>
          </cell>
        </row>
        <row r="34">
          <cell r="A34">
            <v>141</v>
          </cell>
          <cell r="B34">
            <v>31</v>
          </cell>
        </row>
        <row r="35">
          <cell r="A35">
            <v>142</v>
          </cell>
          <cell r="B35">
            <v>32</v>
          </cell>
        </row>
        <row r="36">
          <cell r="A36">
            <v>143</v>
          </cell>
          <cell r="B36">
            <v>33</v>
          </cell>
        </row>
        <row r="37">
          <cell r="A37">
            <v>144</v>
          </cell>
          <cell r="B37">
            <v>34</v>
          </cell>
        </row>
        <row r="38">
          <cell r="A38">
            <v>145</v>
          </cell>
          <cell r="B38">
            <v>35</v>
          </cell>
        </row>
        <row r="39">
          <cell r="A39">
            <v>146</v>
          </cell>
          <cell r="B39">
            <v>36</v>
          </cell>
        </row>
        <row r="40">
          <cell r="A40">
            <v>147</v>
          </cell>
          <cell r="B40">
            <v>37</v>
          </cell>
        </row>
        <row r="41">
          <cell r="A41">
            <v>148</v>
          </cell>
          <cell r="B41">
            <v>38</v>
          </cell>
        </row>
        <row r="42">
          <cell r="A42">
            <v>149</v>
          </cell>
          <cell r="B42">
            <v>39</v>
          </cell>
        </row>
      </sheetData>
      <sheetData sheetId="1"/>
      <sheetData sheetId="2"/>
      <sheetData sheetId="3"/>
      <sheetData sheetId="4"/>
      <sheetData sheetId="5">
        <row r="2">
          <cell r="A2" t="str">
            <v>Max</v>
          </cell>
        </row>
        <row r="3">
          <cell r="A3" t="str">
            <v>Zena</v>
          </cell>
        </row>
        <row r="4">
          <cell r="A4" t="str">
            <v>Carole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showGridLines="0" tabSelected="1" workbookViewId="0">
      <selection activeCell="E6" sqref="E6"/>
    </sheetView>
  </sheetViews>
  <sheetFormatPr baseColWidth="10" defaultRowHeight="15" x14ac:dyDescent="0.25"/>
  <cols>
    <col min="1" max="1" width="13" style="5" customWidth="1"/>
    <col min="2" max="2" width="11.42578125" style="5"/>
    <col min="3" max="4" width="15.7109375" style="5" bestFit="1" customWidth="1"/>
    <col min="5" max="5" width="17.28515625" style="5" customWidth="1"/>
    <col min="6" max="6" width="17" style="5" customWidth="1"/>
    <col min="7" max="7" width="19.5703125" style="5" customWidth="1"/>
    <col min="8" max="8" width="11.42578125" style="5"/>
    <col min="9" max="9" width="13.85546875" style="5" customWidth="1"/>
    <col min="10" max="10" width="13.7109375" style="5" customWidth="1"/>
    <col min="11" max="13" width="11.42578125" style="5"/>
    <col min="14" max="14" width="15.7109375" style="5" bestFit="1" customWidth="1"/>
    <col min="15" max="16384" width="11.42578125" style="5"/>
  </cols>
  <sheetData>
    <row r="1" spans="1:13" x14ac:dyDescent="0.25">
      <c r="A1" s="43" t="s">
        <v>9</v>
      </c>
      <c r="B1" s="44">
        <v>2012</v>
      </c>
      <c r="C1" s="43" t="s">
        <v>10</v>
      </c>
    </row>
    <row r="2" spans="1:13" x14ac:dyDescent="0.25">
      <c r="A2" s="45" t="s">
        <v>11</v>
      </c>
      <c r="C2" s="46">
        <f>DATE(B1,3,29.56+0.979*MOD(204-11*MOD(B1,19),30)- WEEKDAY(DATE(B1,3,28.56+0.979*MOD(204-11*MOD(B1,19),30))))</f>
        <v>41007</v>
      </c>
      <c r="F2" s="2"/>
      <c r="G2" s="3"/>
      <c r="H2" s="3"/>
      <c r="I2" s="4"/>
    </row>
    <row r="3" spans="1:13" x14ac:dyDescent="0.25">
      <c r="A3" s="45" t="s">
        <v>12</v>
      </c>
      <c r="C3" s="46">
        <f>DATE(B1,3,29.56+0.979*MOD(204-11*MOD(B1,19),30)- WEEKDAY(DATE(B1,3,28.56+0.979*MOD(204-11*MOD(B1,19),30))))+1</f>
        <v>41008</v>
      </c>
      <c r="F3" s="6" t="s">
        <v>0</v>
      </c>
      <c r="G3" s="7"/>
      <c r="H3" s="7"/>
      <c r="I3" s="8"/>
    </row>
    <row r="4" spans="1:13" x14ac:dyDescent="0.25">
      <c r="A4" s="45" t="s">
        <v>13</v>
      </c>
      <c r="C4" s="46">
        <f>DATE($B$1,1,1)</f>
        <v>40909</v>
      </c>
      <c r="F4" s="9"/>
      <c r="G4" s="1"/>
      <c r="H4" s="1"/>
      <c r="I4" s="10"/>
      <c r="M4" s="47"/>
    </row>
    <row r="5" spans="1:13" x14ac:dyDescent="0.25">
      <c r="A5" s="45" t="s">
        <v>14</v>
      </c>
      <c r="C5" s="46">
        <f>DATE($B$1,5,1)</f>
        <v>41030</v>
      </c>
      <c r="F5" s="11" t="s">
        <v>1</v>
      </c>
      <c r="G5" s="1"/>
      <c r="H5" s="12" t="s">
        <v>2</v>
      </c>
      <c r="I5" s="8"/>
    </row>
    <row r="6" spans="1:13" x14ac:dyDescent="0.25">
      <c r="A6" s="45" t="s">
        <v>15</v>
      </c>
      <c r="C6" s="46">
        <f>DATE($B$1,5,8)</f>
        <v>41037</v>
      </c>
      <c r="F6" s="13"/>
      <c r="G6" s="1"/>
      <c r="H6" s="14" t="s">
        <v>3</v>
      </c>
      <c r="I6" s="15" t="s">
        <v>4</v>
      </c>
    </row>
    <row r="7" spans="1:13" x14ac:dyDescent="0.25">
      <c r="A7" s="45" t="s">
        <v>16</v>
      </c>
      <c r="C7" s="46">
        <f>DATE(B1,3,29.56+0.979*MOD(204-11*MOD(B1,19),30)- WEEKDAY(DATE(B1,3,28.56+0.979*MOD(204-11*MOD(B1,19),30))))+39</f>
        <v>41046</v>
      </c>
      <c r="E7" s="1"/>
      <c r="F7" s="16">
        <v>0.33333333333333331</v>
      </c>
      <c r="G7" s="17" t="s">
        <v>5</v>
      </c>
      <c r="H7" s="18">
        <f>HOUR(F7)</f>
        <v>8</v>
      </c>
      <c r="I7" s="19">
        <f>MINUTE(F7)</f>
        <v>0</v>
      </c>
    </row>
    <row r="8" spans="1:13" x14ac:dyDescent="0.25">
      <c r="A8" s="45" t="s">
        <v>17</v>
      </c>
      <c r="C8" s="46">
        <f>C2+49</f>
        <v>41056</v>
      </c>
      <c r="E8" s="1"/>
      <c r="F8" s="21">
        <v>0.75</v>
      </c>
      <c r="G8" s="17" t="s">
        <v>6</v>
      </c>
      <c r="H8" s="22">
        <f t="shared" ref="H8:H9" si="0">HOUR(F8)</f>
        <v>18</v>
      </c>
      <c r="I8" s="23">
        <f t="shared" ref="I8:I9" si="1">MINUTE(F8)</f>
        <v>0</v>
      </c>
    </row>
    <row r="9" spans="1:13" x14ac:dyDescent="0.25">
      <c r="A9" s="45" t="s">
        <v>18</v>
      </c>
      <c r="C9" s="46">
        <f>DATE(B1,3,29.56+0.979*MOD(204-11*MOD(B1,19),30)- WEEKDAY(DATE(B1,3,28.56+0.979*MOD(204-11*MOD(B1,19),30))))+50</f>
        <v>41057</v>
      </c>
      <c r="E9" s="1"/>
      <c r="F9" s="24">
        <f>F8-F7</f>
        <v>0.41666666666666669</v>
      </c>
      <c r="G9" s="17" t="s">
        <v>7</v>
      </c>
      <c r="H9" s="25">
        <f t="shared" si="0"/>
        <v>10</v>
      </c>
      <c r="I9" s="26">
        <f t="shared" si="1"/>
        <v>0</v>
      </c>
    </row>
    <row r="10" spans="1:13" x14ac:dyDescent="0.25">
      <c r="A10" s="45" t="s">
        <v>19</v>
      </c>
      <c r="C10" s="46">
        <f>DATE($B$1,7,14)</f>
        <v>41104</v>
      </c>
      <c r="E10" s="1"/>
      <c r="F10" s="28"/>
      <c r="G10" s="29"/>
      <c r="H10" s="29"/>
      <c r="I10" s="30"/>
    </row>
    <row r="11" spans="1:13" x14ac:dyDescent="0.25">
      <c r="A11" s="45" t="s">
        <v>20</v>
      </c>
      <c r="C11" s="46">
        <f>DATE($B$1,8,15)</f>
        <v>41136</v>
      </c>
      <c r="E11" s="1"/>
    </row>
    <row r="12" spans="1:13" x14ac:dyDescent="0.25">
      <c r="A12" s="45" t="s">
        <v>21</v>
      </c>
      <c r="C12" s="46">
        <f>DATE($B$1,11,1)</f>
        <v>41214</v>
      </c>
      <c r="E12" s="1"/>
      <c r="J12" s="20"/>
      <c r="K12" s="20"/>
    </row>
    <row r="13" spans="1:13" x14ac:dyDescent="0.25">
      <c r="A13" s="45" t="s">
        <v>22</v>
      </c>
      <c r="C13" s="46">
        <f>DATE($B$1,11,11)</f>
        <v>41224</v>
      </c>
      <c r="E13" s="1"/>
      <c r="J13" s="20"/>
      <c r="K13" s="20"/>
    </row>
    <row r="14" spans="1:13" x14ac:dyDescent="0.25">
      <c r="A14" s="45" t="s">
        <v>23</v>
      </c>
      <c r="C14" s="46">
        <f>DATE($B$1,12,25)</f>
        <v>41268</v>
      </c>
      <c r="E14" s="1"/>
      <c r="J14" s="20"/>
      <c r="K14" s="20"/>
    </row>
    <row r="15" spans="1:13" x14ac:dyDescent="0.25">
      <c r="E15" s="27"/>
      <c r="J15" s="20"/>
      <c r="K15" s="20"/>
    </row>
    <row r="16" spans="1:13" x14ac:dyDescent="0.25">
      <c r="G16" s="48"/>
    </row>
    <row r="17" spans="3:14" x14ac:dyDescent="0.25">
      <c r="G17" s="48"/>
    </row>
    <row r="18" spans="3:14" x14ac:dyDescent="0.25">
      <c r="C18" s="31" t="s">
        <v>8</v>
      </c>
      <c r="D18" s="32"/>
      <c r="F18" s="33"/>
      <c r="K18" s="43"/>
      <c r="L18" s="43"/>
    </row>
    <row r="19" spans="3:14" x14ac:dyDescent="0.25">
      <c r="C19" s="34" t="s">
        <v>5</v>
      </c>
      <c r="D19" s="35" t="s">
        <v>6</v>
      </c>
      <c r="F19" s="49" t="s">
        <v>7</v>
      </c>
      <c r="H19" s="50" t="str">
        <f>F19</f>
        <v>Durée</v>
      </c>
      <c r="K19" s="36" t="s">
        <v>7</v>
      </c>
    </row>
    <row r="20" spans="3:14" x14ac:dyDescent="0.25">
      <c r="C20" s="37">
        <v>41036.368055555555</v>
      </c>
      <c r="D20" s="38">
        <v>41038.34375</v>
      </c>
      <c r="F20" s="51">
        <f>(DATEDIF(C20,D20,"d")*TIME(HOUR($F$9),MINUTE($F$9),))     +    MAX(MIN(D20-INT(D20),TIME(HOUR($F$8),MINUTE($F$8),)),TIME(HOUR($F$7),MINUTE($F$7),))    -    MAX(MIN(C20-INT(C20),TIME(HOUR($F$8),MINUTE($F$8),)),TIME(HOUR($F$7),MINUTE($F$7),))</f>
        <v>0.80902777777858637</v>
      </c>
      <c r="G20" s="48"/>
      <c r="H20" s="39">
        <f>(DATEDIF(C20,D20,"d")*TIME($H$9,$I$9,))     +    MAX(MIN(D20-INT(D20),TIME($H$8,$I$8,)),TIME($H$7,$I$7,))    -    MAX(MIN(C20-INT(C20),TIME($H$8,$I$8,)),TIME($H$7,$I$7,))</f>
        <v>0.80902777777858637</v>
      </c>
      <c r="K20" s="52">
        <f>(NETWORKDAYS(C20,D20-1,JoursFériés)*TIME(HOUR($F$9),MINUTE($F$9),))     +    MAX(MIN(D20-INT(D20),TIME(HOUR($F$8),MINUTE($F$8),)),TIME(HOUR($F$7),MINUTE($F$7),))    -    MAX(MIN(C20-INT(C20),TIME(HOUR($F$8),MINUTE($F$8),)),TIME(HOUR($F$7),MINUTE($F$7),))</f>
        <v>0.39236111111191962</v>
      </c>
      <c r="N20" s="53"/>
    </row>
    <row r="21" spans="3:14" x14ac:dyDescent="0.25">
      <c r="C21" s="40">
        <v>40920.333333333336</v>
      </c>
      <c r="D21" s="41">
        <v>40926.375</v>
      </c>
      <c r="F21" s="54">
        <f>(DATEDIF(C21,D21,"d")*TIME(HOUR($F$9),MINUTE($F$9),))     +    MAX(MIN(D21-INT(D21),TIME(HOUR($F$8),MINUTE($F$8),)),TIME(HOUR($F$7),MINUTE($F$7),))    -    MAX(MIN(C21-INT(C21),TIME(HOUR($F$8),MINUTE($F$8),)),TIME(HOUR($F$7),MINUTE($F$7),))</f>
        <v>2.5416666666642413</v>
      </c>
      <c r="G21" s="48"/>
      <c r="H21" s="55">
        <f>(DATEDIF(C21,D21,"d")*TIME($H$9,$I$9,))     +    MAX(MIN(D21-INT(D21),TIME($H$8,$I$8,)),TIME($H$7,$I$7,))    -    MAX(MIN(C21-INT(C21),TIME($H$8,$I$8,)),TIME($H$7,$I$7,))</f>
        <v>2.5416666666642413</v>
      </c>
      <c r="K21" s="54">
        <f>(NETWORKDAYS(C21,D21-1,JoursFériés)*TIME(HOUR($F$9),MINUTE($F$9),))     +    MAX(MIN(D21-INT(D21),TIME(HOUR($F$8),MINUTE($F$8),)),TIME(HOUR($F$7),MINUTE($F$7),))    -    MAX(MIN(C21-INT(C21),TIME(HOUR($F$8),MINUTE($F$8),)),TIME(HOUR($F$7),MINUTE($F$7),))</f>
        <v>1.7083333333309083</v>
      </c>
      <c r="L21" s="56"/>
      <c r="N21" s="53"/>
    </row>
    <row r="28" spans="3:14" x14ac:dyDescent="0.25">
      <c r="K28" s="42"/>
    </row>
    <row r="29" spans="3:14" x14ac:dyDescent="0.25">
      <c r="K29" s="42"/>
    </row>
    <row r="30" spans="3:14" x14ac:dyDescent="0.25">
      <c r="K30" s="42"/>
    </row>
    <row r="31" spans="3:14" x14ac:dyDescent="0.25">
      <c r="K31" s="42"/>
    </row>
    <row r="35" spans="1:11" x14ac:dyDescent="0.25">
      <c r="A35" s="57" t="s">
        <v>24</v>
      </c>
    </row>
    <row r="41" spans="1:11" x14ac:dyDescent="0.25">
      <c r="A41" s="45" t="s">
        <v>25</v>
      </c>
      <c r="E41" s="45" t="s">
        <v>26</v>
      </c>
      <c r="K41" s="45" t="s">
        <v>27</v>
      </c>
    </row>
    <row r="44" spans="1:11" x14ac:dyDescent="0.25">
      <c r="E44" s="45"/>
    </row>
    <row r="50" spans="5:8" x14ac:dyDescent="0.25">
      <c r="E50" s="45"/>
      <c r="G50" s="47"/>
      <c r="H50" s="4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horaire</vt:lpstr>
      <vt:lpstr>JoursFériés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PC3</cp:lastModifiedBy>
  <dcterms:created xsi:type="dcterms:W3CDTF">2012-06-06T09:28:23Z</dcterms:created>
  <dcterms:modified xsi:type="dcterms:W3CDTF">2012-06-07T08:16:59Z</dcterms:modified>
</cp:coreProperties>
</file>