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9720" tabRatio="825"/>
  </bookViews>
  <sheets>
    <sheet name="CA Secteurs" sheetId="2" r:id="rId1"/>
    <sheet name="Caff 2017" sheetId="16" r:id="rId2"/>
    <sheet name="Caff 2016" sheetId="5" r:id="rId3"/>
    <sheet name="Caff 2015" sheetId="18" r:id="rId4"/>
    <sheet name="CA N-1 (ancien)" sheetId="17" r:id="rId5"/>
    <sheet name="Listes" sheetId="6" r:id="rId6"/>
  </sheets>
  <definedNames>
    <definedName name="_xlnm.Print_Titles" localSheetId="0">'CA Secteurs'!$7:$8</definedName>
    <definedName name="Liste_Mois">Listes!$A$7:$A$18</definedName>
  </definedNames>
  <calcPr calcId="152511"/>
</workbook>
</file>

<file path=xl/calcChain.xml><?xml version="1.0" encoding="utf-8"?>
<calcChain xmlns="http://schemas.openxmlformats.org/spreadsheetml/2006/main">
  <c r="J8" i="2" l="1"/>
  <c r="I8" i="2"/>
  <c r="H8" i="2"/>
  <c r="G8" i="2"/>
  <c r="B2" i="2"/>
  <c r="G24" i="2"/>
  <c r="G20" i="2"/>
  <c r="G16" i="2"/>
  <c r="G12" i="2"/>
  <c r="G17" i="2"/>
  <c r="G23" i="2"/>
  <c r="G19" i="2"/>
  <c r="G15" i="2"/>
  <c r="G11" i="2"/>
  <c r="G13" i="2"/>
  <c r="G22" i="2"/>
  <c r="G18" i="2"/>
  <c r="G14" i="2"/>
  <c r="G10" i="2"/>
  <c r="G21" i="2"/>
  <c r="J22" i="2" l="1"/>
  <c r="I15" i="2"/>
  <c r="J9" i="2"/>
  <c r="I9" i="2"/>
  <c r="I17" i="2"/>
  <c r="I20" i="2"/>
  <c r="I23" i="2"/>
  <c r="I22" i="2"/>
  <c r="J19" i="2"/>
  <c r="J12" i="2"/>
  <c r="J21" i="2"/>
  <c r="H24" i="2"/>
  <c r="H18" i="2"/>
  <c r="H19" i="2"/>
  <c r="H20" i="2"/>
  <c r="H13" i="2"/>
  <c r="I14" i="2"/>
  <c r="J13" i="2"/>
  <c r="H16" i="2"/>
  <c r="J15" i="2"/>
  <c r="I21" i="2"/>
  <c r="J17" i="2"/>
  <c r="J10" i="2"/>
  <c r="I19" i="2"/>
  <c r="J20" i="2"/>
  <c r="I10" i="2"/>
  <c r="H23" i="2"/>
  <c r="H22" i="2"/>
  <c r="H17" i="2"/>
  <c r="J24" i="2"/>
  <c r="I24" i="2"/>
  <c r="H14" i="2"/>
  <c r="J23" i="2"/>
  <c r="J16" i="2"/>
  <c r="I13" i="2"/>
  <c r="J18" i="2"/>
  <c r="I16" i="2"/>
  <c r="I11" i="2"/>
  <c r="I18" i="2"/>
  <c r="H10" i="2"/>
  <c r="H11" i="2"/>
  <c r="H12" i="2"/>
  <c r="H21" i="2"/>
  <c r="I12" i="2"/>
  <c r="J11" i="2"/>
  <c r="J14" i="2"/>
  <c r="H15" i="2"/>
  <c r="H9" i="2"/>
  <c r="G9" i="2"/>
  <c r="A2" i="2" l="1"/>
  <c r="A4" i="6"/>
  <c r="A2" i="6"/>
  <c r="M22" i="2" l="1"/>
  <c r="M23" i="2"/>
  <c r="M24" i="2"/>
  <c r="M10" i="2" l="1"/>
  <c r="M11" i="2"/>
  <c r="M12" i="2"/>
  <c r="M13" i="2"/>
  <c r="M14" i="2"/>
  <c r="M15" i="2"/>
  <c r="M16" i="2"/>
  <c r="M17" i="2"/>
  <c r="M18" i="2"/>
  <c r="M19" i="2"/>
  <c r="M20" i="2"/>
  <c r="M21" i="2"/>
  <c r="M9" i="2"/>
</calcChain>
</file>

<file path=xl/sharedStrings.xml><?xml version="1.0" encoding="utf-8"?>
<sst xmlns="http://schemas.openxmlformats.org/spreadsheetml/2006/main" count="47" uniqueCount="40">
  <si>
    <t>Evolution N-1</t>
  </si>
  <si>
    <t>% du plan</t>
  </si>
  <si>
    <t>Commercial</t>
  </si>
  <si>
    <t>Région</t>
  </si>
  <si>
    <t>Secteur(N)</t>
  </si>
  <si>
    <t>Montant(N)</t>
  </si>
  <si>
    <t>Montant(N-1)</t>
  </si>
  <si>
    <t>S10</t>
  </si>
  <si>
    <t>S10 (N-1)</t>
  </si>
  <si>
    <t>Mois traité N-1</t>
  </si>
  <si>
    <t>Mois traité N</t>
  </si>
  <si>
    <t>Secteur</t>
  </si>
  <si>
    <t>Mois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</si>
  <si>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</si>
  <si>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</si>
  <si>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</si>
  <si>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</si>
  <si>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</si>
  <si>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</si>
  <si>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</si>
  <si>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</si>
  <si>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</si>
  <si>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</si>
  <si>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</si>
  <si>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</si>
  <si>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</si>
  <si>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Mois</t>
  </si>
  <si>
    <r>
      <t xml:space="preserve">Nommer les tableaux des chifffre d'affaires annuels sous la forme </t>
    </r>
    <r>
      <rPr>
        <b/>
        <sz val="14"/>
        <color theme="1"/>
        <rFont val="Calibri"/>
        <family val="2"/>
        <scheme val="minor"/>
      </rPr>
      <t>CA_xxxx</t>
    </r>
    <r>
      <rPr>
        <sz val="11"/>
        <color theme="1"/>
        <rFont val="Calibri"/>
        <family val="2"/>
        <scheme val="minor"/>
      </rPr>
      <t xml:space="preserve"> avec xxxx égal à l'année</t>
    </r>
  </si>
  <si>
    <t>Prendre les mêmes entêtes de tableaux : Secteur Mois CA (sinon modifier les formules)</t>
  </si>
  <si>
    <t>Année :</t>
  </si>
  <si>
    <t>Mois :</t>
  </si>
  <si>
    <t>Saisie des chiffre d'affaires sous la forme de tableaux à 3 colonnes</t>
  </si>
  <si>
    <t>Analyse mensuelle</t>
  </si>
  <si>
    <t>Analyse cumulée</t>
  </si>
  <si>
    <t>Contraintes :</t>
  </si>
  <si>
    <t>Formules basiques</t>
  </si>
  <si>
    <t>Historique sur plusieurs années</t>
  </si>
  <si>
    <t>Bénéfices :</t>
  </si>
  <si>
    <t>HYPOTHESES</t>
  </si>
  <si>
    <t>Maintenance aisée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</si>
</sst>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 tint="0.249977111117893"/>
      <name val="Segoe UI Black"/>
      <family val="2"/>
    </font>
    <font>
      <b/>
      <sz val="11"/>
      <color rgb="FF203864"/>
      <name val="Calibri"/>
      <family val="2"/>
      <scheme val="minor"/>
    </font>
    <font>
      <b/>
      <u/>
      <sz val="12"/>
      <color rgb="FF20386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10" fontId="0" fillId="0" borderId="10" xfId="0" applyNumberFormat="1" applyBorder="1"/>
    <xf numFmtId="10" fontId="0" fillId="0" borderId="12" xfId="0" applyNumberFormat="1" applyBorder="1"/>
    <xf numFmtId="10" fontId="0" fillId="0" borderId="13" xfId="0" applyNumberFormat="1" applyBorder="1"/>
    <xf numFmtId="2" fontId="0" fillId="0" borderId="0" xfId="0" applyNumberFormat="1" applyBorder="1"/>
    <xf numFmtId="0" fontId="1" fillId="2" borderId="5" xfId="0" applyFont="1" applyFill="1" applyBorder="1"/>
    <xf numFmtId="0" fontId="1" fillId="2" borderId="11" xfId="0" applyFont="1" applyFill="1" applyBorder="1"/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2" borderId="5" xfId="0" applyFont="1" applyFill="1" applyBorder="1" applyAlignment="1">
      <alignment horizontal="center"/>
    </xf>
    <xf numFmtId="10" fontId="0" fillId="0" borderId="0" xfId="0" applyNumberFormat="1" applyBorder="1"/>
    <xf numFmtId="0" fontId="0" fillId="0" borderId="0" xfId="0" applyBorder="1"/>
    <xf numFmtId="10" fontId="0" fillId="0" borderId="7" xfId="0" applyNumberFormat="1" applyBorder="1"/>
    <xf numFmtId="0" fontId="1" fillId="0" borderId="5" xfId="0" applyFont="1" applyBorder="1"/>
    <xf numFmtId="8" fontId="0" fillId="0" borderId="0" xfId="0" applyNumberFormat="1"/>
    <xf numFmtId="0" fontId="0" fillId="0" borderId="9" xfId="0" applyBorder="1"/>
    <xf numFmtId="0" fontId="0" fillId="0" borderId="6" xfId="0" applyBorder="1"/>
    <xf numFmtId="1" fontId="1" fillId="2" borderId="1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/>
    <xf numFmtId="2" fontId="0" fillId="0" borderId="10" xfId="0" applyNumberFormat="1" applyBorder="1"/>
    <xf numFmtId="0" fontId="0" fillId="0" borderId="11" xfId="0" applyBorder="1"/>
    <xf numFmtId="0" fontId="0" fillId="0" borderId="13" xfId="0" applyBorder="1"/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4" fontId="0" fillId="0" borderId="0" xfId="0" applyNumberFormat="1"/>
    <xf numFmtId="4" fontId="0" fillId="0" borderId="7" xfId="0" applyNumberFormat="1" applyBorder="1"/>
    <xf numFmtId="4" fontId="0" fillId="0" borderId="8" xfId="0" applyNumberFormat="1" applyBorder="1"/>
    <xf numFmtId="0" fontId="1" fillId="2" borderId="5" xfId="0" applyFont="1" applyFill="1" applyBorder="1" applyAlignment="1">
      <alignment horizontal="center" vertical="center"/>
    </xf>
    <xf numFmtId="4" fontId="0" fillId="0" borderId="9" xfId="0" applyNumberFormat="1" applyBorder="1"/>
    <xf numFmtId="4" fontId="0" fillId="0" borderId="6" xfId="0" applyNumberForma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17" fontId="1" fillId="2" borderId="9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Continuous"/>
    </xf>
    <xf numFmtId="0" fontId="1" fillId="2" borderId="2" xfId="0" applyFont="1" applyFill="1" applyBorder="1" applyAlignment="1">
      <alignment horizontal="centerContinuous"/>
    </xf>
    <xf numFmtId="17" fontId="1" fillId="2" borderId="5" xfId="0" applyNumberFormat="1" applyFont="1" applyFill="1" applyBorder="1" applyAlignment="1">
      <alignment horizontal="center"/>
    </xf>
    <xf numFmtId="4" fontId="0" fillId="0" borderId="10" xfId="0" applyNumberFormat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/>
    </xf>
    <xf numFmtId="0" fontId="1" fillId="4" borderId="0" xfId="0" applyFont="1" applyFill="1"/>
    <xf numFmtId="0" fontId="1" fillId="4" borderId="0" xfId="0" applyFont="1" applyFill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" fillId="4" borderId="0" xfId="0" applyFont="1" applyFill="1" applyBorder="1"/>
    <xf numFmtId="0" fontId="0" fillId="4" borderId="10" xfId="0" applyFill="1" applyBorder="1"/>
    <xf numFmtId="8" fontId="0" fillId="4" borderId="10" xfId="0" applyNumberFormat="1" applyFill="1" applyBorder="1"/>
    <xf numFmtId="0" fontId="0" fillId="4" borderId="9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/>
    <xf numFmtId="0" fontId="0" fillId="4" borderId="0" xfId="0" applyFill="1" applyBorder="1"/>
    <xf numFmtId="0" fontId="1" fillId="2" borderId="3" xfId="0" applyFont="1" applyFill="1" applyBorder="1"/>
    <xf numFmtId="0" fontId="1" fillId="4" borderId="9" xfId="0" applyFont="1" applyFill="1" applyBorder="1"/>
    <xf numFmtId="8" fontId="1" fillId="4" borderId="9" xfId="0" applyNumberFormat="1" applyFont="1" applyFill="1" applyBorder="1"/>
    <xf numFmtId="0" fontId="1" fillId="4" borderId="6" xfId="0" applyFont="1" applyFill="1" applyBorder="1"/>
    <xf numFmtId="0" fontId="1" fillId="3" borderId="14" xfId="0" applyFont="1" applyFill="1" applyBorder="1" applyAlignment="1">
      <alignment horizontal="centerContinuous"/>
    </xf>
    <xf numFmtId="0" fontId="0" fillId="3" borderId="15" xfId="0" applyFill="1" applyBorder="1" applyAlignment="1">
      <alignment horizontal="centerContinuous"/>
    </xf>
    <xf numFmtId="0" fontId="0" fillId="3" borderId="16" xfId="0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6"/>
        </patternFill>
      </fill>
    </dxf>
    <dxf>
      <fill>
        <patternFill>
          <bgColor theme="5"/>
        </patternFill>
      </fill>
    </dxf>
    <dxf>
      <numFmt numFmtId="4" formatCode="#,##0.0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343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CA_2017" displayName="CA_2017" ref="A1:C44" totalsRowShown="0" headerRowDxfId="9">
  <autoFilter ref="A1:C44"/>
  <tableColumns count="3">
    <tableColumn id="1" name="Secteur" dataDxfId="11"/>
    <tableColumn id="2" name="Mois" dataDxfId="10"/>
    <tableColumn id="3" name="C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CA_2016" displayName="CA_2016" ref="A1:C193" totalsRowShown="0" headerRowDxfId="12">
  <autoFilter ref="A1:C193"/>
  <tableColumns count="3">
    <tableColumn id="1" name="Secteur" dataDxfId="8"/>
    <tableColumn id="2" name="Mois" dataDxfId="6"/>
    <tableColumn id="3" name="CA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A_2015" displayName="CA_2015" ref="A1:C193" totalsRowShown="0" headerRowDxfId="5">
  <autoFilter ref="A1:C193"/>
  <tableColumns count="3">
    <tableColumn id="1" name="Secteur" dataDxfId="4"/>
    <tableColumn id="2" name="Mois" dataDxfId="3"/>
    <tableColumn id="3" name="CA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298"/>
  <sheetViews>
    <sheetView showGridLines="0" tabSelected="1" workbookViewId="0">
      <selection activeCell="H11" sqref="H11"/>
    </sheetView>
  </sheetViews>
  <sheetFormatPr baseColWidth="10" defaultRowHeight="15" x14ac:dyDescent="0.25"/>
  <cols>
    <col min="1" max="1" width="1.28515625" customWidth="1"/>
    <col min="2" max="2" width="15.5703125" style="45" bestFit="1" customWidth="1"/>
    <col min="3" max="3" width="7" style="45" customWidth="1"/>
    <col min="4" max="4" width="10.5703125" style="46" bestFit="1" customWidth="1"/>
    <col min="5" max="5" width="11.42578125" style="50" customWidth="1"/>
    <col min="6" max="6" width="13.140625" style="45" customWidth="1"/>
    <col min="7" max="7" width="10.28515625" customWidth="1"/>
    <col min="8" max="8" width="13.5703125" customWidth="1"/>
    <col min="9" max="9" width="13.7109375" customWidth="1"/>
    <col min="10" max="10" width="12.140625" customWidth="1"/>
    <col min="11" max="11" width="14" customWidth="1"/>
    <col min="12" max="12" width="2.85546875" customWidth="1"/>
    <col min="13" max="13" width="13" customWidth="1"/>
    <col min="14" max="14" width="5.7109375" bestFit="1" customWidth="1"/>
    <col min="15" max="15" width="13.140625" bestFit="1" customWidth="1"/>
  </cols>
  <sheetData>
    <row r="1" spans="1:18" ht="15" customHeight="1" x14ac:dyDescent="0.25">
      <c r="E1" s="47"/>
      <c r="F1" s="47"/>
      <c r="G1" s="37"/>
      <c r="H1" s="37"/>
      <c r="I1" s="37"/>
      <c r="J1" s="37"/>
      <c r="K1" s="37"/>
      <c r="L1" s="37"/>
    </row>
    <row r="2" spans="1:18" ht="15" customHeight="1" x14ac:dyDescent="0.25">
      <c r="A2" t="e">
        <f>'CA Secteurs'!O9=IF('CA Secteurs'!#REF!=1,"B",(IF('CA Secteurs'!#REF!=2,"C",(IF('CA Secteurs'!#REF!=3,"D",(IF('CA Secteurs'!#REF!=4,"E",(IF('CA Secteurs'!#REF!=5,"F",(IF('CA Secteurs'!#REF!=6,"G",(IF('CA Secteurs'!#REF!=7,"H",(IF('CA Secteurs'!#REF!=8,"I",(IF('CA Secteurs'!#REF!=9,"J",(IF('CA Secteurs'!#REF!=10,"K",(IF('CA Secteurs'!#REF!=11,"L",(IF('CA Secteurs'!#REF!=12,"M","ERREUR MOIS en H8")))))))))))))))))))))))</f>
        <v>#REF!</v>
      </c>
      <c r="B2" s="48" t="str">
        <f>"ANALYSE SECTORIELLE DU CHIFFRE D'AFFAIRES"</f>
        <v>ANALYSE SECTORIELLE DU CHIFFRE D'AFFAIRES</v>
      </c>
      <c r="C2" s="49"/>
      <c r="D2" s="49"/>
      <c r="E2" s="48"/>
      <c r="F2" s="48"/>
      <c r="G2" s="38"/>
      <c r="H2" s="38"/>
      <c r="I2" s="38"/>
      <c r="J2" s="38"/>
      <c r="K2" s="38"/>
      <c r="L2" s="38"/>
      <c r="M2" s="39"/>
    </row>
    <row r="3" spans="1:18" ht="15" customHeight="1" x14ac:dyDescent="0.25">
      <c r="D3" s="47"/>
      <c r="E3" s="47"/>
      <c r="F3" s="47"/>
      <c r="G3" s="37"/>
      <c r="H3" s="37"/>
      <c r="I3" s="37"/>
      <c r="J3" s="37"/>
      <c r="K3" s="37"/>
      <c r="L3" s="37"/>
    </row>
    <row r="4" spans="1:18" ht="15" customHeight="1" x14ac:dyDescent="0.25">
      <c r="D4" s="47"/>
      <c r="E4" s="47"/>
      <c r="F4" s="47"/>
      <c r="G4" s="37"/>
      <c r="H4" s="37"/>
      <c r="I4" s="37"/>
      <c r="J4" s="37"/>
      <c r="K4" s="37"/>
      <c r="L4" s="37"/>
      <c r="Q4" s="71" t="s">
        <v>38</v>
      </c>
      <c r="R4" s="72"/>
    </row>
    <row r="5" spans="1:18" x14ac:dyDescent="0.25">
      <c r="Q5" s="73" t="s">
        <v>29</v>
      </c>
      <c r="R5" s="74">
        <v>2017</v>
      </c>
    </row>
    <row r="6" spans="1:18" ht="15.75" thickBot="1" x14ac:dyDescent="0.3">
      <c r="Q6" s="75" t="s">
        <v>30</v>
      </c>
      <c r="R6" s="76" t="s">
        <v>16</v>
      </c>
    </row>
    <row r="7" spans="1:18" s="1" customFormat="1" ht="15.75" thickBot="1" x14ac:dyDescent="0.3">
      <c r="B7" s="50"/>
      <c r="C7" s="50"/>
      <c r="D7" s="51"/>
      <c r="E7" s="19" t="s">
        <v>7</v>
      </c>
      <c r="F7" s="20" t="s">
        <v>8</v>
      </c>
      <c r="G7" s="41" t="s">
        <v>32</v>
      </c>
      <c r="H7" s="42"/>
      <c r="I7" s="41" t="s">
        <v>33</v>
      </c>
      <c r="J7" s="42"/>
      <c r="Q7"/>
    </row>
    <row r="8" spans="1:18" s="1" customFormat="1" x14ac:dyDescent="0.25">
      <c r="B8" s="52" t="s">
        <v>2</v>
      </c>
      <c r="C8" s="53" t="s">
        <v>3</v>
      </c>
      <c r="D8" s="54" t="s">
        <v>4</v>
      </c>
      <c r="E8" s="67" t="s">
        <v>5</v>
      </c>
      <c r="F8" s="6" t="s">
        <v>6</v>
      </c>
      <c r="G8" s="40">
        <f>DATE(R5,MONTH(1&amp;R6),1)</f>
        <v>42795</v>
      </c>
      <c r="H8" s="43">
        <f>DATE(R5-1,MONTH(1&amp;R6),1)</f>
        <v>42430</v>
      </c>
      <c r="I8" s="21">
        <f>R5</f>
        <v>2017</v>
      </c>
      <c r="J8" s="11">
        <f>R5-1</f>
        <v>2016</v>
      </c>
      <c r="K8" s="34" t="s">
        <v>1</v>
      </c>
      <c r="L8" s="15"/>
      <c r="M8" s="7" t="s">
        <v>0</v>
      </c>
      <c r="Q8"/>
    </row>
    <row r="9" spans="1:18" ht="15" customHeight="1" x14ac:dyDescent="0.25">
      <c r="B9" s="55"/>
      <c r="C9" s="56"/>
      <c r="D9" s="57">
        <v>11</v>
      </c>
      <c r="E9" s="68">
        <v>11672.96</v>
      </c>
      <c r="F9" s="59">
        <v>8239.99</v>
      </c>
      <c r="G9" s="31">
        <f ca="1">SUMPRODUCT((INDIRECT("CA_"&amp;YEAR(G$8)&amp;"[Secteur]")=$D9)*(INDIRECT("CA_"&amp;YEAR(G$8)&amp;"[Mois]")=MONTH(G$8))*(INDIRECT("CA_"&amp;YEAR(G$8)&amp;"[CA]")))</f>
        <v>32226.22</v>
      </c>
      <c r="H9" s="31">
        <f ca="1">SUMPRODUCT((INDIRECT("CA_"&amp;YEAR(H$8)&amp;"[Secteur]")=$D9)*(INDIRECT("CA_"&amp;YEAR(H$8)&amp;"[Mois]")=MONTH(H$8))*(INDIRECT("CA_"&amp;YEAR(H$8)&amp;"[CA]")))</f>
        <v>64007.92</v>
      </c>
      <c r="I9" s="35">
        <f ca="1">SUMPRODUCT((INDIRECT("CA_"&amp;YEAR(G$8)&amp;"[Secteur]")=$D9)*(INDIRECT("CA_"&amp;YEAR(G$8)&amp;"[Mois]")&lt;=MONTH(G$8))*(INDIRECT("CA_"&amp;YEAR(G$8)&amp;"[CA]")))</f>
        <v>115159.14</v>
      </c>
      <c r="J9" s="44">
        <f ca="1">SUMPRODUCT((INDIRECT("CA_"&amp;YEAR(H$8)&amp;"[Secteur]")=$D9)*(INDIRECT("CA_"&amp;YEAR(H$8)&amp;"[Mois]")&lt;=MONTH(H$8))*(INDIRECT("CA_"&amp;YEAR(H$8)&amp;"[CA]")))</f>
        <v>184855.18</v>
      </c>
      <c r="K9" s="24"/>
      <c r="M9" s="3">
        <f>IF(F9,(E9-F9)/F9,"")</f>
        <v>0.416623078426066</v>
      </c>
    </row>
    <row r="10" spans="1:18" ht="15" customHeight="1" x14ac:dyDescent="0.25">
      <c r="B10" s="55"/>
      <c r="C10" s="56"/>
      <c r="D10" s="57">
        <v>12</v>
      </c>
      <c r="E10" s="68">
        <v>8862.0300000000007</v>
      </c>
      <c r="F10" s="59">
        <v>19064.419999999998</v>
      </c>
      <c r="G10" s="31">
        <f t="shared" ref="G10:G24" ca="1" si="0">SUMPRODUCT((INDIRECT("CA_"&amp;YEAR(G$8)&amp;"[Secteur]")=$D10)*(INDIRECT("CA_"&amp;YEAR(G$8)&amp;"[Mois]")=MONTH(G$8))*(INDIRECT("CA_"&amp;YEAR(G$8)&amp;"[CA]")))</f>
        <v>50340.11</v>
      </c>
      <c r="H10" s="31">
        <f ca="1">SUMPRODUCT((INDIRECT("CA_"&amp;YEAR(H$8)&amp;"[Secteur]")=$D10)*(INDIRECT("CA_"&amp;YEAR(H$8)&amp;"[Mois]")=MONTH(H$8))*(INDIRECT("CA_"&amp;YEAR(H$8)&amp;"[CA]")))</f>
        <v>76800.62</v>
      </c>
      <c r="I10" s="35">
        <f ca="1">SUMPRODUCT((INDIRECT("CA_"&amp;YEAR(G$8)&amp;"[Secteur]")=$D10)*(INDIRECT("CA_"&amp;YEAR(G$8)&amp;"[Mois]")&lt;=MONTH(G$8))*(INDIRECT("CA_"&amp;YEAR(G$8)&amp;"[CA]")))</f>
        <v>133828.53</v>
      </c>
      <c r="J10" s="44">
        <f ca="1">SUMPRODUCT((INDIRECT("CA_"&amp;YEAR(H$8)&amp;"[Secteur]")=$D10)*(INDIRECT("CA_"&amp;YEAR(H$8)&amp;"[Mois]")&lt;=MONTH(H$8))*(INDIRECT("CA_"&amp;YEAR(H$8)&amp;"[CA]")))</f>
        <v>236857.91</v>
      </c>
      <c r="K10" s="2"/>
      <c r="M10" s="3">
        <f t="shared" ref="M10:M24" si="1">IF(F10,(E10-F10)/F10,"")</f>
        <v>-0.53515344290568501</v>
      </c>
    </row>
    <row r="11" spans="1:18" ht="15" customHeight="1" x14ac:dyDescent="0.25">
      <c r="B11" s="55"/>
      <c r="C11" s="56"/>
      <c r="D11" s="57">
        <v>13</v>
      </c>
      <c r="E11" s="68">
        <v>32294.17</v>
      </c>
      <c r="F11" s="59">
        <v>24308.55</v>
      </c>
      <c r="G11" s="31">
        <f t="shared" ca="1" si="0"/>
        <v>125303.42</v>
      </c>
      <c r="H11" s="31">
        <f ca="1">SUMPRODUCT((INDIRECT("CA_"&amp;YEAR(H$8)&amp;"[Secteur]")=$D11)*(INDIRECT("CA_"&amp;YEAR(H$8)&amp;"[Mois]")=MONTH(H$8))*(INDIRECT("CA_"&amp;YEAR(H$8)&amp;"[CA]")))</f>
        <v>105292.23</v>
      </c>
      <c r="I11" s="35">
        <f ca="1">SUMPRODUCT((INDIRECT("CA_"&amp;YEAR(G$8)&amp;"[Secteur]")=$D11)*(INDIRECT("CA_"&amp;YEAR(G$8)&amp;"[Mois]")&lt;=MONTH(G$8))*(INDIRECT("CA_"&amp;YEAR(G$8)&amp;"[CA]")))</f>
        <v>330029.12</v>
      </c>
      <c r="J11" s="44">
        <f ca="1">SUMPRODUCT((INDIRECT("CA_"&amp;YEAR(H$8)&amp;"[Secteur]")=$D11)*(INDIRECT("CA_"&amp;YEAR(H$8)&amp;"[Mois]")&lt;=MONTH(H$8))*(INDIRECT("CA_"&amp;YEAR(H$8)&amp;"[CA]")))</f>
        <v>289355.27</v>
      </c>
      <c r="K11" s="2"/>
      <c r="M11" s="3">
        <f t="shared" si="1"/>
        <v>0.32851075033270183</v>
      </c>
      <c r="Q11" s="1" t="s">
        <v>34</v>
      </c>
    </row>
    <row r="12" spans="1:18" ht="15" customHeight="1" x14ac:dyDescent="0.25">
      <c r="B12" s="55"/>
      <c r="C12" s="56"/>
      <c r="D12" s="57">
        <v>14</v>
      </c>
      <c r="E12" s="68">
        <v>13147.33</v>
      </c>
      <c r="F12" s="59">
        <v>14987.46</v>
      </c>
      <c r="G12" s="31">
        <f t="shared" ca="1" si="0"/>
        <v>74711.12</v>
      </c>
      <c r="H12" s="31">
        <f ca="1">SUMPRODUCT((INDIRECT("CA_"&amp;YEAR(H$8)&amp;"[Secteur]")=$D12)*(INDIRECT("CA_"&amp;YEAR(H$8)&amp;"[Mois]")=MONTH(H$8))*(INDIRECT("CA_"&amp;YEAR(H$8)&amp;"[CA]")))</f>
        <v>79674.880000000005</v>
      </c>
      <c r="I12" s="35">
        <f ca="1">SUMPRODUCT((INDIRECT("CA_"&amp;YEAR(G$8)&amp;"[Secteur]")=$D12)*(INDIRECT("CA_"&amp;YEAR(G$8)&amp;"[Mois]")&lt;=MONTH(G$8))*(INDIRECT("CA_"&amp;YEAR(G$8)&amp;"[CA]")))</f>
        <v>185173.75</v>
      </c>
      <c r="J12" s="44">
        <f ca="1">SUMPRODUCT((INDIRECT("CA_"&amp;YEAR(H$8)&amp;"[Secteur]")=$D12)*(INDIRECT("CA_"&amp;YEAR(H$8)&amp;"[Mois]")&lt;=MONTH(H$8))*(INDIRECT("CA_"&amp;YEAR(H$8)&amp;"[CA]")))</f>
        <v>207173.14</v>
      </c>
      <c r="K12" s="2"/>
      <c r="M12" s="3">
        <f t="shared" si="1"/>
        <v>-0.12277797572103608</v>
      </c>
      <c r="Q12" t="s">
        <v>31</v>
      </c>
    </row>
    <row r="13" spans="1:18" ht="15" customHeight="1" x14ac:dyDescent="0.3">
      <c r="B13" s="55"/>
      <c r="C13" s="56"/>
      <c r="D13" s="57">
        <v>21</v>
      </c>
      <c r="E13" s="68">
        <v>17861.2</v>
      </c>
      <c r="F13" s="59">
        <v>5872.03</v>
      </c>
      <c r="G13" s="31">
        <f t="shared" ca="1" si="0"/>
        <v>46405.17</v>
      </c>
      <c r="H13" s="31">
        <f ca="1">SUMPRODUCT((INDIRECT("CA_"&amp;YEAR(H$8)&amp;"[Secteur]")=$D13)*(INDIRECT("CA_"&amp;YEAR(H$8)&amp;"[Mois]")=MONTH(H$8))*(INDIRECT("CA_"&amp;YEAR(H$8)&amp;"[CA]")))</f>
        <v>32368.68</v>
      </c>
      <c r="I13" s="35">
        <f ca="1">SUMPRODUCT((INDIRECT("CA_"&amp;YEAR(G$8)&amp;"[Secteur]")=$D13)*(INDIRECT("CA_"&amp;YEAR(G$8)&amp;"[Mois]")&lt;=MONTH(G$8))*(INDIRECT("CA_"&amp;YEAR(G$8)&amp;"[CA]")))</f>
        <v>109684.61</v>
      </c>
      <c r="J13" s="44">
        <f ca="1">SUMPRODUCT((INDIRECT("CA_"&amp;YEAR(H$8)&amp;"[Secteur]")=$D13)*(INDIRECT("CA_"&amp;YEAR(H$8)&amp;"[Mois]")&lt;=MONTH(H$8))*(INDIRECT("CA_"&amp;YEAR(H$8)&amp;"[CA]")))</f>
        <v>99044.079999999987</v>
      </c>
      <c r="K13" s="2"/>
      <c r="M13" s="3">
        <f t="shared" si="1"/>
        <v>2.0417419529532381</v>
      </c>
      <c r="Q13" t="s">
        <v>27</v>
      </c>
    </row>
    <row r="14" spans="1:18" ht="15" customHeight="1" x14ac:dyDescent="0.25">
      <c r="B14" s="55"/>
      <c r="C14" s="56"/>
      <c r="D14" s="57">
        <v>22</v>
      </c>
      <c r="E14" s="68">
        <v>12517.89</v>
      </c>
      <c r="F14" s="59">
        <v>24420.66</v>
      </c>
      <c r="G14" s="31">
        <f t="shared" ca="1" si="0"/>
        <v>53866.89</v>
      </c>
      <c r="H14" s="31">
        <f ca="1">SUMPRODUCT((INDIRECT("CA_"&amp;YEAR(H$8)&amp;"[Secteur]")=$D14)*(INDIRECT("CA_"&amp;YEAR(H$8)&amp;"[Mois]")=MONTH(H$8))*(INDIRECT("CA_"&amp;YEAR(H$8)&amp;"[CA]")))</f>
        <v>87148.33</v>
      </c>
      <c r="I14" s="35">
        <f ca="1">SUMPRODUCT((INDIRECT("CA_"&amp;YEAR(G$8)&amp;"[Secteur]")=$D14)*(INDIRECT("CA_"&amp;YEAR(G$8)&amp;"[Mois]")&lt;=MONTH(G$8))*(INDIRECT("CA_"&amp;YEAR(G$8)&amp;"[CA]")))</f>
        <v>203558.27000000002</v>
      </c>
      <c r="J14" s="44">
        <f ca="1">SUMPRODUCT((INDIRECT("CA_"&amp;YEAR(H$8)&amp;"[Secteur]")=$D14)*(INDIRECT("CA_"&amp;YEAR(H$8)&amp;"[Mois]")&lt;=MONTH(H$8))*(INDIRECT("CA_"&amp;YEAR(H$8)&amp;"[CA]")))</f>
        <v>233664.91000000003</v>
      </c>
      <c r="K14" s="2"/>
      <c r="M14" s="3">
        <f t="shared" si="1"/>
        <v>-0.48740574579065432</v>
      </c>
      <c r="Q14" t="s">
        <v>28</v>
      </c>
    </row>
    <row r="15" spans="1:18" ht="15" customHeight="1" x14ac:dyDescent="0.25">
      <c r="B15" s="55"/>
      <c r="C15" s="56"/>
      <c r="D15" s="57">
        <v>23</v>
      </c>
      <c r="E15" s="68">
        <v>8577.9699999999993</v>
      </c>
      <c r="F15" s="59">
        <v>14017.41</v>
      </c>
      <c r="G15" s="31">
        <f t="shared" ca="1" si="0"/>
        <v>71374.78</v>
      </c>
      <c r="H15" s="31">
        <f ca="1">SUMPRODUCT((INDIRECT("CA_"&amp;YEAR(H$8)&amp;"[Secteur]")=$D15)*(INDIRECT("CA_"&amp;YEAR(H$8)&amp;"[Mois]")=MONTH(H$8))*(INDIRECT("CA_"&amp;YEAR(H$8)&amp;"[CA]")))</f>
        <v>61576.89</v>
      </c>
      <c r="I15" s="35">
        <f ca="1">SUMPRODUCT((INDIRECT("CA_"&amp;YEAR(G$8)&amp;"[Secteur]")=$D15)*(INDIRECT("CA_"&amp;YEAR(G$8)&amp;"[Mois]")&lt;=MONTH(G$8))*(INDIRECT("CA_"&amp;YEAR(G$8)&amp;"[CA]")))</f>
        <v>196413.51</v>
      </c>
      <c r="J15" s="44">
        <f ca="1">SUMPRODUCT((INDIRECT("CA_"&amp;YEAR(H$8)&amp;"[Secteur]")=$D15)*(INDIRECT("CA_"&amp;YEAR(H$8)&amp;"[Mois]")&lt;=MONTH(H$8))*(INDIRECT("CA_"&amp;YEAR(H$8)&amp;"[CA]")))</f>
        <v>151867.45000000001</v>
      </c>
      <c r="K15" s="2"/>
      <c r="M15" s="3">
        <f t="shared" si="1"/>
        <v>-0.38804886209363931</v>
      </c>
    </row>
    <row r="16" spans="1:18" ht="15" customHeight="1" x14ac:dyDescent="0.25">
      <c r="B16" s="55"/>
      <c r="C16" s="56"/>
      <c r="D16" s="57">
        <v>24</v>
      </c>
      <c r="E16" s="68">
        <v>13951.93</v>
      </c>
      <c r="F16" s="59">
        <v>26042.76</v>
      </c>
      <c r="G16" s="31">
        <f t="shared" ca="1" si="0"/>
        <v>90043.44</v>
      </c>
      <c r="H16" s="31">
        <f ca="1">SUMPRODUCT((INDIRECT("CA_"&amp;YEAR(H$8)&amp;"[Secteur]")=$D16)*(INDIRECT("CA_"&amp;YEAR(H$8)&amp;"[Mois]")=MONTH(H$8))*(INDIRECT("CA_"&amp;YEAR(H$8)&amp;"[CA]")))</f>
        <v>121058.27</v>
      </c>
      <c r="I16" s="35">
        <f ca="1">SUMPRODUCT((INDIRECT("CA_"&amp;YEAR(G$8)&amp;"[Secteur]")=$D16)*(INDIRECT("CA_"&amp;YEAR(G$8)&amp;"[Mois]")&lt;=MONTH(G$8))*(INDIRECT("CA_"&amp;YEAR(G$8)&amp;"[CA]")))</f>
        <v>310995.25</v>
      </c>
      <c r="J16" s="44">
        <f ca="1">SUMPRODUCT((INDIRECT("CA_"&amp;YEAR(H$8)&amp;"[Secteur]")=$D16)*(INDIRECT("CA_"&amp;YEAR(H$8)&amp;"[Mois]")&lt;=MONTH(H$8))*(INDIRECT("CA_"&amp;YEAR(H$8)&amp;"[CA]")))</f>
        <v>319615.90000000002</v>
      </c>
      <c r="K16" s="2"/>
      <c r="M16" s="3">
        <f t="shared" si="1"/>
        <v>-0.46426838015632749</v>
      </c>
      <c r="Q16" s="1" t="s">
        <v>37</v>
      </c>
    </row>
    <row r="17" spans="2:17" ht="15" customHeight="1" x14ac:dyDescent="0.25">
      <c r="B17" s="55"/>
      <c r="C17" s="56"/>
      <c r="D17" s="57">
        <v>31</v>
      </c>
      <c r="E17" s="68">
        <v>18124.54</v>
      </c>
      <c r="F17" s="59">
        <v>15305.01</v>
      </c>
      <c r="G17" s="31">
        <f t="shared" ca="1" si="0"/>
        <v>86095.09</v>
      </c>
      <c r="H17" s="31">
        <f ca="1">SUMPRODUCT((INDIRECT("CA_"&amp;YEAR(H$8)&amp;"[Secteur]")=$D17)*(INDIRECT("CA_"&amp;YEAR(H$8)&amp;"[Mois]")=MONTH(H$8))*(INDIRECT("CA_"&amp;YEAR(H$8)&amp;"[CA]")))</f>
        <v>73696.75</v>
      </c>
      <c r="I17" s="35">
        <f ca="1">SUMPRODUCT((INDIRECT("CA_"&amp;YEAR(G$8)&amp;"[Secteur]")=$D17)*(INDIRECT("CA_"&amp;YEAR(G$8)&amp;"[Mois]")&lt;=MONTH(G$8))*(INDIRECT("CA_"&amp;YEAR(G$8)&amp;"[CA]")))</f>
        <v>218125.28</v>
      </c>
      <c r="J17" s="44">
        <f ca="1">SUMPRODUCT((INDIRECT("CA_"&amp;YEAR(H$8)&amp;"[Secteur]")=$D17)*(INDIRECT("CA_"&amp;YEAR(H$8)&amp;"[Mois]")&lt;=MONTH(H$8))*(INDIRECT("CA_"&amp;YEAR(H$8)&amp;"[CA]")))</f>
        <v>220326.68</v>
      </c>
      <c r="K17" s="2"/>
      <c r="M17" s="3">
        <f t="shared" si="1"/>
        <v>0.1842226826379075</v>
      </c>
      <c r="Q17" t="s">
        <v>35</v>
      </c>
    </row>
    <row r="18" spans="2:17" ht="15" customHeight="1" x14ac:dyDescent="0.25">
      <c r="B18" s="55"/>
      <c r="C18" s="56"/>
      <c r="D18" s="57">
        <v>32</v>
      </c>
      <c r="E18" s="68">
        <v>8715.64</v>
      </c>
      <c r="F18" s="59">
        <v>19157.43</v>
      </c>
      <c r="G18" s="31">
        <f t="shared" ca="1" si="0"/>
        <v>100690.38</v>
      </c>
      <c r="H18" s="31">
        <f ca="1">SUMPRODUCT((INDIRECT("CA_"&amp;YEAR(H$8)&amp;"[Secteur]")=$D18)*(INDIRECT("CA_"&amp;YEAR(H$8)&amp;"[Mois]")=MONTH(H$8))*(INDIRECT("CA_"&amp;YEAR(H$8)&amp;"[CA]")))</f>
        <v>73537.509999999995</v>
      </c>
      <c r="I18" s="35">
        <f ca="1">SUMPRODUCT((INDIRECT("CA_"&amp;YEAR(G$8)&amp;"[Secteur]")=$D18)*(INDIRECT("CA_"&amp;YEAR(G$8)&amp;"[Mois]")&lt;=MONTH(G$8))*(INDIRECT("CA_"&amp;YEAR(G$8)&amp;"[CA]")))</f>
        <v>219637.12</v>
      </c>
      <c r="J18" s="44">
        <f ca="1">SUMPRODUCT((INDIRECT("CA_"&amp;YEAR(H$8)&amp;"[Secteur]")=$D18)*(INDIRECT("CA_"&amp;YEAR(H$8)&amp;"[Mois]")&lt;=MONTH(H$8))*(INDIRECT("CA_"&amp;YEAR(H$8)&amp;"[CA]")))</f>
        <v>244954.16999999998</v>
      </c>
      <c r="K18" s="2"/>
      <c r="M18" s="3">
        <f t="shared" si="1"/>
        <v>-0.54505171100716543</v>
      </c>
      <c r="Q18" t="s">
        <v>39</v>
      </c>
    </row>
    <row r="19" spans="2:17" ht="15" customHeight="1" x14ac:dyDescent="0.25">
      <c r="B19" s="55"/>
      <c r="C19" s="56"/>
      <c r="D19" s="57">
        <v>33</v>
      </c>
      <c r="E19" s="68">
        <v>14167.77</v>
      </c>
      <c r="F19" s="59">
        <v>23001.91</v>
      </c>
      <c r="G19" s="31">
        <f t="shared" ca="1" si="0"/>
        <v>99862.44</v>
      </c>
      <c r="H19" s="31">
        <f ca="1">SUMPRODUCT((INDIRECT("CA_"&amp;YEAR(H$8)&amp;"[Secteur]")=$D19)*(INDIRECT("CA_"&amp;YEAR(H$8)&amp;"[Mois]")=MONTH(H$8))*(INDIRECT("CA_"&amp;YEAR(H$8)&amp;"[CA]")))</f>
        <v>88917.73</v>
      </c>
      <c r="I19" s="35">
        <f ca="1">SUMPRODUCT((INDIRECT("CA_"&amp;YEAR(G$8)&amp;"[Secteur]")=$D19)*(INDIRECT("CA_"&amp;YEAR(G$8)&amp;"[Mois]")&lt;=MONTH(G$8))*(INDIRECT("CA_"&amp;YEAR(G$8)&amp;"[CA]")))</f>
        <v>185275.8</v>
      </c>
      <c r="J19" s="44">
        <f ca="1">SUMPRODUCT((INDIRECT("CA_"&amp;YEAR(H$8)&amp;"[Secteur]")=$D19)*(INDIRECT("CA_"&amp;YEAR(H$8)&amp;"[Mois]")&lt;=MONTH(H$8))*(INDIRECT("CA_"&amp;YEAR(H$8)&amp;"[CA]")))</f>
        <v>239887.65999999997</v>
      </c>
      <c r="K19" s="2"/>
      <c r="M19" s="3">
        <f t="shared" si="1"/>
        <v>-0.38406114970452454</v>
      </c>
      <c r="Q19" t="s">
        <v>36</v>
      </c>
    </row>
    <row r="20" spans="2:17" ht="15" customHeight="1" x14ac:dyDescent="0.25">
      <c r="B20" s="55"/>
      <c r="C20" s="56"/>
      <c r="D20" s="57">
        <v>34</v>
      </c>
      <c r="E20" s="69">
        <v>429.67</v>
      </c>
      <c r="F20" s="59">
        <v>3712.8</v>
      </c>
      <c r="G20" s="31">
        <f t="shared" ca="1" si="0"/>
        <v>14093.44</v>
      </c>
      <c r="H20" s="31">
        <f ca="1">SUMPRODUCT((INDIRECT("CA_"&amp;YEAR(H$8)&amp;"[Secteur]")=$D20)*(INDIRECT("CA_"&amp;YEAR(H$8)&amp;"[Mois]")=MONTH(H$8))*(INDIRECT("CA_"&amp;YEAR(H$8)&amp;"[CA]")))</f>
        <v>16585.650000000001</v>
      </c>
      <c r="I20" s="35">
        <f ca="1">SUMPRODUCT((INDIRECT("CA_"&amp;YEAR(G$8)&amp;"[Secteur]")=$D20)*(INDIRECT("CA_"&amp;YEAR(G$8)&amp;"[Mois]")&lt;=MONTH(G$8))*(INDIRECT("CA_"&amp;YEAR(G$8)&amp;"[CA]")))</f>
        <v>58679.740000000005</v>
      </c>
      <c r="J20" s="44">
        <f ca="1">SUMPRODUCT((INDIRECT("CA_"&amp;YEAR(H$8)&amp;"[Secteur]")=$D20)*(INDIRECT("CA_"&amp;YEAR(H$8)&amp;"[Mois]")&lt;=MONTH(H$8))*(INDIRECT("CA_"&amp;YEAR(H$8)&amp;"[CA]")))</f>
        <v>63883.810000000005</v>
      </c>
      <c r="K20" s="2"/>
      <c r="M20" s="3">
        <f t="shared" si="1"/>
        <v>-0.88427332471450115</v>
      </c>
    </row>
    <row r="21" spans="2:17" ht="15" customHeight="1" x14ac:dyDescent="0.25">
      <c r="B21" s="55"/>
      <c r="C21" s="56"/>
      <c r="D21" s="57">
        <v>41</v>
      </c>
      <c r="E21" s="69">
        <v>462.4</v>
      </c>
      <c r="F21" s="59"/>
      <c r="G21" s="31">
        <f t="shared" ca="1" si="0"/>
        <v>15482.63</v>
      </c>
      <c r="H21" s="31">
        <f ca="1">SUMPRODUCT((INDIRECT("CA_"&amp;YEAR(H$8)&amp;"[Secteur]")=$D21)*(INDIRECT("CA_"&amp;YEAR(H$8)&amp;"[Mois]")=MONTH(H$8))*(INDIRECT("CA_"&amp;YEAR(H$8)&amp;"[CA]")))</f>
        <v>1125.8800000000001</v>
      </c>
      <c r="I21" s="35">
        <f ca="1">SUMPRODUCT((INDIRECT("CA_"&amp;YEAR(G$8)&amp;"[Secteur]")=$D21)*(INDIRECT("CA_"&amp;YEAR(G$8)&amp;"[Mois]")&lt;=MONTH(G$8))*(INDIRECT("CA_"&amp;YEAR(G$8)&amp;"[CA]")))</f>
        <v>33956.559999999998</v>
      </c>
      <c r="J21" s="44">
        <f ca="1">SUMPRODUCT((INDIRECT("CA_"&amp;YEAR(H$8)&amp;"[Secteur]")=$D21)*(INDIRECT("CA_"&amp;YEAR(H$8)&amp;"[Mois]")&lt;=MONTH(H$8))*(INDIRECT("CA_"&amp;YEAR(H$8)&amp;"[CA]")))</f>
        <v>11353.93</v>
      </c>
      <c r="K21" s="2"/>
      <c r="M21" s="3" t="str">
        <f t="shared" si="1"/>
        <v/>
      </c>
    </row>
    <row r="22" spans="2:17" ht="15" customHeight="1" x14ac:dyDescent="0.25">
      <c r="B22" s="55"/>
      <c r="C22" s="56"/>
      <c r="D22" s="57">
        <v>91</v>
      </c>
      <c r="E22" s="68">
        <v>-90.51</v>
      </c>
      <c r="F22" s="60">
        <v>604.47</v>
      </c>
      <c r="G22" s="31">
        <f t="shared" ca="1" si="0"/>
        <v>-516.84</v>
      </c>
      <c r="H22" s="31">
        <f ca="1">SUMPRODUCT((INDIRECT("CA_"&amp;YEAR(H$8)&amp;"[Secteur]")=$D22)*(INDIRECT("CA_"&amp;YEAR(H$8)&amp;"[Mois]")=MONTH(H$8))*(INDIRECT("CA_"&amp;YEAR(H$8)&amp;"[CA]")))</f>
        <v>10232.9</v>
      </c>
      <c r="I22" s="35">
        <f ca="1">SUMPRODUCT((INDIRECT("CA_"&amp;YEAR(G$8)&amp;"[Secteur]")=$D22)*(INDIRECT("CA_"&amp;YEAR(G$8)&amp;"[Mois]")&lt;=MONTH(G$8))*(INDIRECT("CA_"&amp;YEAR(G$8)&amp;"[CA]")))</f>
        <v>59518.3</v>
      </c>
      <c r="J22" s="44">
        <f ca="1">SUMPRODUCT((INDIRECT("CA_"&amp;YEAR(H$8)&amp;"[Secteur]")=$D22)*(INDIRECT("CA_"&amp;YEAR(H$8)&amp;"[Mois]")&lt;=MONTH(H$8))*(INDIRECT("CA_"&amp;YEAR(H$8)&amp;"[CA]")))</f>
        <v>88309.489999999991</v>
      </c>
      <c r="K22" s="2"/>
      <c r="L22" s="13"/>
      <c r="M22" s="3">
        <f t="shared" si="1"/>
        <v>-1.1497344781378729</v>
      </c>
    </row>
    <row r="23" spans="2:17" ht="15" customHeight="1" x14ac:dyDescent="0.25">
      <c r="B23" s="55"/>
      <c r="C23" s="57"/>
      <c r="D23" s="61"/>
      <c r="E23" s="69"/>
      <c r="F23" s="59"/>
      <c r="G23" s="31">
        <f t="shared" ca="1" si="0"/>
        <v>0</v>
      </c>
      <c r="H23" s="31">
        <f ca="1">SUMPRODUCT((INDIRECT("CA_"&amp;YEAR(H$8)&amp;"[Secteur]")=$D23)*(INDIRECT("CA_"&amp;YEAR(H$8)&amp;"[Mois]")=MONTH(H$8))*(INDIRECT("CA_"&amp;YEAR(H$8)&amp;"[CA]")))</f>
        <v>0</v>
      </c>
      <c r="I23" s="35">
        <f ca="1">SUMPRODUCT((INDIRECT("CA_"&amp;YEAR(G$8)&amp;"[Secteur]")=$D23)*(INDIRECT("CA_"&amp;YEAR(G$8)&amp;"[Mois]")&lt;=MONTH(G$8))*(INDIRECT("CA_"&amp;YEAR(G$8)&amp;"[CA]")))</f>
        <v>0</v>
      </c>
      <c r="J23" s="44">
        <f ca="1">SUMPRODUCT((INDIRECT("CA_"&amp;YEAR(H$8)&amp;"[Secteur]")=$D23)*(INDIRECT("CA_"&amp;YEAR(H$8)&amp;"[Mois]")&lt;=MONTH(H$8))*(INDIRECT("CA_"&amp;YEAR(H$8)&amp;"[CA]")))</f>
        <v>0</v>
      </c>
      <c r="K23" s="12"/>
      <c r="L23" s="17"/>
      <c r="M23" s="3" t="str">
        <f t="shared" si="1"/>
        <v/>
      </c>
    </row>
    <row r="24" spans="2:17" ht="15" customHeight="1" thickBot="1" x14ac:dyDescent="0.3">
      <c r="B24" s="62"/>
      <c r="C24" s="63"/>
      <c r="D24" s="64"/>
      <c r="E24" s="70"/>
      <c r="F24" s="65"/>
      <c r="G24" s="32">
        <f t="shared" ca="1" si="0"/>
        <v>0</v>
      </c>
      <c r="H24" s="33">
        <f ca="1">SUMPRODUCT((INDIRECT("CA_"&amp;YEAR(H$8)&amp;"[Secteur]")=$D24)*(INDIRECT("CA_"&amp;YEAR(H$8)&amp;"[Mois]")=MONTH(H$8))*(INDIRECT("CA_"&amp;YEAR(H$8)&amp;"[CA]")))</f>
        <v>0</v>
      </c>
      <c r="I24" s="36">
        <f ca="1">SUMPRODUCT((INDIRECT("CA_"&amp;YEAR(G$8)&amp;"[Secteur]")=$D24)*(INDIRECT("CA_"&amp;YEAR(G$8)&amp;"[Mois]")&lt;=MONTH(G$8))*(INDIRECT("CA_"&amp;YEAR(G$8)&amp;"[CA]")))</f>
        <v>0</v>
      </c>
      <c r="J24" s="33">
        <f ca="1">SUMPRODUCT((INDIRECT("CA_"&amp;YEAR(H$8)&amp;"[Secteur]")=$D24)*(INDIRECT("CA_"&amp;YEAR(H$8)&amp;"[Mois]")&lt;=MONTH(H$8))*(INDIRECT("CA_"&amp;YEAR(H$8)&amp;"[CA]")))</f>
        <v>0</v>
      </c>
      <c r="K24" s="14"/>
      <c r="L24" s="18"/>
      <c r="M24" s="4" t="str">
        <f t="shared" si="1"/>
        <v/>
      </c>
    </row>
    <row r="25" spans="2:17" x14ac:dyDescent="0.25">
      <c r="B25" s="66"/>
      <c r="C25" s="57"/>
      <c r="D25" s="57"/>
      <c r="E25" s="58"/>
      <c r="F25" s="66"/>
      <c r="G25" s="5"/>
      <c r="H25" s="5"/>
      <c r="I25" s="5"/>
      <c r="J25" s="5"/>
      <c r="K25" s="12"/>
      <c r="L25" s="13"/>
      <c r="M25" s="12"/>
    </row>
    <row r="26" spans="2:17" x14ac:dyDescent="0.25">
      <c r="B26" s="66"/>
      <c r="C26" s="57"/>
      <c r="D26" s="57"/>
      <c r="E26" s="58"/>
      <c r="F26" s="66"/>
      <c r="G26" s="5"/>
      <c r="H26" s="5"/>
      <c r="I26" s="5"/>
      <c r="J26" s="5"/>
      <c r="K26" s="12"/>
      <c r="L26" s="13"/>
      <c r="M26" s="12"/>
    </row>
    <row r="27" spans="2:17" x14ac:dyDescent="0.25">
      <c r="B27" s="66"/>
      <c r="C27" s="57"/>
      <c r="D27" s="57"/>
      <c r="E27" s="58"/>
      <c r="F27" s="66"/>
      <c r="G27" s="5"/>
      <c r="H27" s="5"/>
      <c r="I27" s="5"/>
      <c r="J27" s="5"/>
      <c r="K27" s="12"/>
      <c r="L27" s="13"/>
      <c r="M27" s="12"/>
    </row>
    <row r="28" spans="2:17" x14ac:dyDescent="0.25">
      <c r="B28" s="66"/>
      <c r="C28" s="57"/>
      <c r="D28" s="57"/>
      <c r="E28" s="58"/>
      <c r="F28" s="66"/>
      <c r="G28" s="5"/>
      <c r="H28" s="5"/>
      <c r="I28" s="5"/>
      <c r="J28" s="5"/>
      <c r="K28" s="12"/>
      <c r="L28" s="13"/>
      <c r="M28" s="12"/>
    </row>
    <row r="29" spans="2:17" x14ac:dyDescent="0.25">
      <c r="B29" s="66"/>
      <c r="C29" s="57"/>
      <c r="D29" s="57"/>
      <c r="E29" s="58"/>
      <c r="F29" s="66"/>
      <c r="G29" s="5"/>
      <c r="H29" s="5"/>
      <c r="I29" s="5"/>
      <c r="J29" s="5"/>
      <c r="K29" s="12"/>
      <c r="L29" s="13"/>
      <c r="M29" s="12"/>
    </row>
    <row r="30" spans="2:17" x14ac:dyDescent="0.25">
      <c r="B30" s="66"/>
      <c r="C30" s="57"/>
      <c r="D30" s="57"/>
      <c r="E30" s="58"/>
      <c r="F30" s="66"/>
      <c r="G30" s="5"/>
      <c r="H30" s="5"/>
      <c r="I30" s="5"/>
      <c r="J30" s="5"/>
      <c r="K30" s="12"/>
      <c r="L30" s="13"/>
      <c r="M30" s="12"/>
    </row>
    <row r="31" spans="2:17" x14ac:dyDescent="0.25">
      <c r="B31" s="66"/>
      <c r="C31" s="57"/>
      <c r="D31" s="57"/>
      <c r="E31" s="58"/>
      <c r="F31" s="66"/>
      <c r="G31" s="5"/>
      <c r="H31" s="5"/>
      <c r="I31" s="5"/>
      <c r="J31" s="5"/>
      <c r="K31" s="12"/>
      <c r="L31" s="13"/>
      <c r="M31" s="12"/>
    </row>
    <row r="32" spans="2:17" x14ac:dyDescent="0.25">
      <c r="B32" s="66"/>
      <c r="C32" s="57"/>
      <c r="D32" s="57"/>
      <c r="E32" s="58"/>
      <c r="F32" s="66"/>
      <c r="G32" s="5"/>
      <c r="H32" s="5"/>
      <c r="I32" s="5"/>
      <c r="J32" s="5"/>
      <c r="K32" s="12"/>
      <c r="L32" s="13"/>
      <c r="M32" s="12"/>
    </row>
    <row r="33" spans="2:13" x14ac:dyDescent="0.25">
      <c r="B33" s="66"/>
      <c r="C33" s="57"/>
      <c r="D33" s="57"/>
      <c r="E33" s="58"/>
      <c r="F33" s="66"/>
      <c r="G33" s="5"/>
      <c r="H33" s="5"/>
      <c r="I33" s="5"/>
      <c r="J33" s="5"/>
      <c r="K33" s="12"/>
      <c r="L33" s="13"/>
      <c r="M33" s="12"/>
    </row>
    <row r="34" spans="2:13" x14ac:dyDescent="0.25">
      <c r="B34" s="66"/>
      <c r="C34" s="57"/>
      <c r="D34" s="57"/>
      <c r="E34" s="58"/>
      <c r="F34" s="66"/>
      <c r="G34" s="5"/>
      <c r="H34" s="5"/>
      <c r="I34" s="5"/>
      <c r="J34" s="5"/>
      <c r="K34" s="12"/>
      <c r="L34" s="13"/>
      <c r="M34" s="12"/>
    </row>
    <row r="35" spans="2:13" x14ac:dyDescent="0.25">
      <c r="B35" s="66"/>
      <c r="C35" s="57"/>
      <c r="D35" s="57"/>
      <c r="E35" s="58"/>
      <c r="F35" s="66"/>
      <c r="G35" s="5"/>
      <c r="H35" s="5"/>
      <c r="I35" s="5"/>
      <c r="J35" s="5"/>
      <c r="K35" s="12"/>
      <c r="L35" s="13"/>
      <c r="M35" s="12"/>
    </row>
    <row r="36" spans="2:13" x14ac:dyDescent="0.25">
      <c r="B36" s="66"/>
      <c r="C36" s="57"/>
      <c r="D36" s="57"/>
      <c r="E36" s="58"/>
      <c r="F36" s="66"/>
      <c r="G36" s="5"/>
      <c r="H36" s="5"/>
      <c r="I36" s="5"/>
      <c r="J36" s="5"/>
      <c r="K36" s="12"/>
      <c r="L36" s="13"/>
      <c r="M36" s="12"/>
    </row>
    <row r="37" spans="2:13" x14ac:dyDescent="0.25">
      <c r="B37" s="66"/>
      <c r="C37" s="57"/>
      <c r="D37" s="57"/>
      <c r="E37" s="58"/>
      <c r="F37" s="66"/>
      <c r="G37" s="5"/>
      <c r="H37" s="5"/>
      <c r="I37" s="5"/>
      <c r="J37" s="5"/>
      <c r="K37" s="12"/>
      <c r="L37" s="13"/>
      <c r="M37" s="12"/>
    </row>
    <row r="38" spans="2:13" x14ac:dyDescent="0.25">
      <c r="B38" s="66"/>
      <c r="C38" s="57"/>
      <c r="D38" s="57"/>
      <c r="E38" s="58"/>
      <c r="F38" s="66"/>
      <c r="G38" s="5"/>
      <c r="H38" s="5"/>
      <c r="I38" s="5"/>
      <c r="J38" s="5"/>
      <c r="K38" s="12"/>
      <c r="L38" s="13"/>
      <c r="M38" s="12"/>
    </row>
    <row r="39" spans="2:13" x14ac:dyDescent="0.25">
      <c r="B39" s="66"/>
      <c r="C39" s="57"/>
      <c r="D39" s="57"/>
      <c r="E39" s="58"/>
      <c r="F39" s="66"/>
      <c r="G39" s="5"/>
      <c r="H39" s="5"/>
      <c r="I39" s="5"/>
      <c r="J39" s="5"/>
      <c r="K39" s="12"/>
      <c r="L39" s="13"/>
      <c r="M39" s="12"/>
    </row>
    <row r="40" spans="2:13" x14ac:dyDescent="0.25">
      <c r="B40" s="66"/>
      <c r="C40" s="57"/>
      <c r="D40" s="57"/>
      <c r="E40" s="58"/>
      <c r="F40" s="66"/>
      <c r="G40" s="5"/>
      <c r="H40" s="5"/>
      <c r="I40" s="5"/>
      <c r="J40" s="5"/>
      <c r="K40" s="12"/>
      <c r="L40" s="13"/>
      <c r="M40" s="12"/>
    </row>
    <row r="41" spans="2:13" x14ac:dyDescent="0.25">
      <c r="B41" s="66"/>
      <c r="C41" s="57"/>
      <c r="D41" s="57"/>
      <c r="E41" s="58"/>
      <c r="F41" s="66"/>
      <c r="G41" s="5"/>
      <c r="H41" s="5"/>
      <c r="I41" s="5"/>
      <c r="J41" s="5"/>
      <c r="K41" s="12"/>
      <c r="L41" s="13"/>
      <c r="M41" s="12"/>
    </row>
    <row r="42" spans="2:13" x14ac:dyDescent="0.25">
      <c r="B42" s="66"/>
      <c r="C42" s="57"/>
      <c r="D42" s="57"/>
      <c r="E42" s="58"/>
      <c r="F42" s="66"/>
      <c r="G42" s="5"/>
      <c r="H42" s="5"/>
      <c r="I42" s="5"/>
      <c r="J42" s="5"/>
      <c r="K42" s="12"/>
      <c r="L42" s="13"/>
      <c r="M42" s="12"/>
    </row>
    <row r="43" spans="2:13" x14ac:dyDescent="0.25">
      <c r="B43" s="66"/>
      <c r="C43" s="57"/>
      <c r="D43" s="57"/>
      <c r="E43" s="58"/>
      <c r="F43" s="66"/>
      <c r="G43" s="5"/>
      <c r="H43" s="5"/>
      <c r="I43" s="5"/>
      <c r="J43" s="5"/>
      <c r="K43" s="12"/>
      <c r="L43" s="13"/>
      <c r="M43" s="12"/>
    </row>
    <row r="44" spans="2:13" x14ac:dyDescent="0.25">
      <c r="B44" s="66"/>
      <c r="C44" s="57"/>
      <c r="D44" s="57"/>
      <c r="E44" s="58"/>
      <c r="F44" s="66"/>
      <c r="G44" s="5"/>
      <c r="H44" s="5"/>
      <c r="I44" s="5"/>
      <c r="J44" s="5"/>
      <c r="K44" s="12"/>
      <c r="L44" s="13"/>
      <c r="M44" s="12"/>
    </row>
    <row r="45" spans="2:13" x14ac:dyDescent="0.25">
      <c r="B45" s="66"/>
      <c r="C45" s="57"/>
      <c r="D45" s="57"/>
      <c r="E45" s="58"/>
      <c r="F45" s="66"/>
      <c r="G45" s="5"/>
      <c r="H45" s="5"/>
      <c r="I45" s="5"/>
      <c r="J45" s="5"/>
      <c r="K45" s="12"/>
      <c r="L45" s="13"/>
      <c r="M45" s="12"/>
    </row>
    <row r="46" spans="2:13" x14ac:dyDescent="0.25">
      <c r="B46" s="66"/>
      <c r="C46" s="57"/>
      <c r="D46" s="57"/>
      <c r="E46" s="58"/>
      <c r="F46" s="66"/>
      <c r="G46" s="5"/>
      <c r="H46" s="5"/>
      <c r="I46" s="5"/>
      <c r="J46" s="5"/>
      <c r="K46" s="12"/>
      <c r="L46" s="13"/>
      <c r="M46" s="12"/>
    </row>
    <row r="47" spans="2:13" x14ac:dyDescent="0.25">
      <c r="B47" s="66"/>
      <c r="C47" s="57"/>
      <c r="D47" s="57"/>
      <c r="E47" s="58"/>
      <c r="F47" s="66"/>
      <c r="G47" s="5"/>
      <c r="H47" s="5"/>
      <c r="I47" s="5"/>
      <c r="J47" s="5"/>
      <c r="K47" s="12"/>
      <c r="L47" s="13"/>
      <c r="M47" s="12"/>
    </row>
    <row r="48" spans="2:13" x14ac:dyDescent="0.25">
      <c r="B48" s="66"/>
      <c r="C48" s="57"/>
      <c r="D48" s="57"/>
      <c r="E48" s="58"/>
      <c r="F48" s="66"/>
      <c r="G48" s="5"/>
      <c r="H48" s="5"/>
      <c r="I48" s="5"/>
      <c r="J48" s="5"/>
      <c r="K48" s="12"/>
      <c r="L48" s="13"/>
      <c r="M48" s="12"/>
    </row>
    <row r="49" spans="2:13" x14ac:dyDescent="0.25">
      <c r="B49" s="66"/>
      <c r="C49" s="57"/>
      <c r="D49" s="57"/>
      <c r="E49" s="58"/>
      <c r="F49" s="66"/>
      <c r="G49" s="5"/>
      <c r="H49" s="5"/>
      <c r="I49" s="5"/>
      <c r="J49" s="5"/>
      <c r="K49" s="12"/>
      <c r="L49" s="13"/>
      <c r="M49" s="12"/>
    </row>
    <row r="50" spans="2:13" x14ac:dyDescent="0.25">
      <c r="B50" s="66"/>
      <c r="C50" s="57"/>
      <c r="D50" s="57"/>
      <c r="E50" s="58"/>
      <c r="F50" s="66"/>
      <c r="G50" s="5"/>
      <c r="H50" s="5"/>
      <c r="I50" s="5"/>
      <c r="J50" s="5"/>
      <c r="K50" s="12"/>
      <c r="L50" s="13"/>
      <c r="M50" s="12"/>
    </row>
    <row r="51" spans="2:13" x14ac:dyDescent="0.25">
      <c r="B51" s="66"/>
      <c r="C51" s="57"/>
      <c r="D51" s="57"/>
      <c r="E51" s="58"/>
      <c r="F51" s="66"/>
      <c r="G51" s="5"/>
      <c r="H51" s="5"/>
      <c r="I51" s="5"/>
      <c r="J51" s="5"/>
      <c r="K51" s="12"/>
      <c r="L51" s="13"/>
      <c r="M51" s="12"/>
    </row>
    <row r="52" spans="2:13" x14ac:dyDescent="0.25">
      <c r="B52" s="66"/>
      <c r="C52" s="57"/>
      <c r="D52" s="57"/>
      <c r="E52" s="58"/>
      <c r="F52" s="66"/>
      <c r="G52" s="5"/>
      <c r="H52" s="5"/>
      <c r="I52" s="5"/>
      <c r="J52" s="5"/>
      <c r="K52" s="12"/>
      <c r="L52" s="13"/>
      <c r="M52" s="12"/>
    </row>
    <row r="53" spans="2:13" x14ac:dyDescent="0.25">
      <c r="B53" s="66"/>
      <c r="C53" s="57"/>
      <c r="D53" s="57"/>
      <c r="E53" s="58"/>
      <c r="F53" s="66"/>
      <c r="G53" s="5"/>
      <c r="H53" s="5"/>
      <c r="I53" s="5"/>
      <c r="J53" s="5"/>
      <c r="K53" s="12"/>
      <c r="L53" s="13"/>
      <c r="M53" s="12"/>
    </row>
    <row r="54" spans="2:13" x14ac:dyDescent="0.25">
      <c r="B54" s="66"/>
      <c r="C54" s="57"/>
      <c r="D54" s="57"/>
      <c r="E54" s="58"/>
      <c r="F54" s="66"/>
      <c r="G54" s="5"/>
      <c r="H54" s="5"/>
      <c r="I54" s="5"/>
      <c r="J54" s="5"/>
      <c r="K54" s="12"/>
      <c r="L54" s="13"/>
      <c r="M54" s="12"/>
    </row>
    <row r="55" spans="2:13" x14ac:dyDescent="0.25">
      <c r="B55" s="66"/>
      <c r="C55" s="57"/>
      <c r="D55" s="57"/>
      <c r="E55" s="58"/>
      <c r="F55" s="66"/>
      <c r="G55" s="5"/>
      <c r="H55" s="5"/>
      <c r="I55" s="5"/>
      <c r="J55" s="5"/>
      <c r="K55" s="12"/>
      <c r="L55" s="13"/>
      <c r="M55" s="12"/>
    </row>
    <row r="56" spans="2:13" x14ac:dyDescent="0.25">
      <c r="B56" s="66"/>
      <c r="C56" s="57"/>
      <c r="D56" s="57"/>
      <c r="E56" s="58"/>
      <c r="F56" s="66"/>
      <c r="G56" s="5"/>
      <c r="H56" s="5"/>
      <c r="I56" s="5"/>
      <c r="J56" s="5"/>
      <c r="K56" s="12"/>
      <c r="L56" s="13"/>
      <c r="M56" s="12"/>
    </row>
    <row r="57" spans="2:13" x14ac:dyDescent="0.25">
      <c r="B57" s="66"/>
      <c r="C57" s="57"/>
      <c r="D57" s="57"/>
      <c r="E57" s="58"/>
      <c r="F57" s="66"/>
      <c r="G57" s="5"/>
      <c r="H57" s="5"/>
      <c r="I57" s="5"/>
      <c r="J57" s="5"/>
      <c r="K57" s="12"/>
      <c r="L57" s="13"/>
      <c r="M57" s="12"/>
    </row>
    <row r="58" spans="2:13" x14ac:dyDescent="0.25">
      <c r="B58" s="66"/>
      <c r="C58" s="57"/>
      <c r="D58" s="57"/>
      <c r="E58" s="58"/>
      <c r="F58" s="66"/>
      <c r="G58" s="5"/>
      <c r="H58" s="5"/>
      <c r="I58" s="5"/>
      <c r="J58" s="5"/>
      <c r="K58" s="12"/>
      <c r="L58" s="13"/>
      <c r="M58" s="12"/>
    </row>
    <row r="59" spans="2:13" x14ac:dyDescent="0.25">
      <c r="B59" s="66"/>
      <c r="C59" s="57"/>
      <c r="D59" s="57"/>
      <c r="E59" s="58"/>
      <c r="F59" s="66"/>
      <c r="G59" s="5"/>
      <c r="H59" s="5"/>
      <c r="I59" s="5"/>
      <c r="J59" s="5"/>
      <c r="K59" s="12"/>
      <c r="L59" s="13"/>
      <c r="M59" s="12"/>
    </row>
    <row r="60" spans="2:13" x14ac:dyDescent="0.25">
      <c r="B60" s="66"/>
      <c r="C60" s="57"/>
      <c r="D60" s="57"/>
      <c r="E60" s="58"/>
      <c r="F60" s="66"/>
      <c r="G60" s="5"/>
      <c r="H60" s="5"/>
      <c r="I60" s="5"/>
      <c r="J60" s="5"/>
      <c r="K60" s="12"/>
      <c r="L60" s="13"/>
      <c r="M60" s="12"/>
    </row>
    <row r="61" spans="2:13" x14ac:dyDescent="0.25">
      <c r="B61" s="66"/>
      <c r="C61" s="57"/>
      <c r="D61" s="57"/>
      <c r="E61" s="58"/>
      <c r="F61" s="66"/>
      <c r="G61" s="5"/>
      <c r="H61" s="5"/>
      <c r="I61" s="5"/>
      <c r="J61" s="5"/>
      <c r="K61" s="12"/>
      <c r="L61" s="13"/>
      <c r="M61" s="12"/>
    </row>
    <row r="62" spans="2:13" x14ac:dyDescent="0.25">
      <c r="B62" s="66"/>
      <c r="C62" s="57"/>
      <c r="D62" s="57"/>
      <c r="E62" s="58"/>
      <c r="F62" s="66"/>
      <c r="G62" s="5"/>
      <c r="H62" s="5"/>
      <c r="I62" s="5"/>
      <c r="J62" s="5"/>
      <c r="K62" s="12"/>
      <c r="L62" s="13"/>
      <c r="M62" s="12"/>
    </row>
    <row r="63" spans="2:13" x14ac:dyDescent="0.25">
      <c r="B63" s="66"/>
      <c r="C63" s="57"/>
      <c r="D63" s="57"/>
      <c r="E63" s="58"/>
      <c r="F63" s="66"/>
      <c r="G63" s="5"/>
      <c r="H63" s="5"/>
      <c r="I63" s="5"/>
      <c r="J63" s="5"/>
      <c r="K63" s="12"/>
      <c r="L63" s="13"/>
      <c r="M63" s="12"/>
    </row>
    <row r="64" spans="2:13" x14ac:dyDescent="0.25">
      <c r="B64" s="66"/>
      <c r="C64" s="57"/>
      <c r="D64" s="57"/>
      <c r="E64" s="58"/>
      <c r="F64" s="66"/>
      <c r="G64" s="5"/>
      <c r="H64" s="5"/>
      <c r="I64" s="5"/>
      <c r="J64" s="5"/>
      <c r="K64" s="12"/>
      <c r="L64" s="13"/>
      <c r="M64" s="12"/>
    </row>
    <row r="65" spans="2:13" x14ac:dyDescent="0.25">
      <c r="B65" s="66"/>
      <c r="C65" s="57"/>
      <c r="D65" s="57"/>
      <c r="E65" s="58"/>
      <c r="F65" s="66"/>
      <c r="G65" s="5"/>
      <c r="H65" s="5"/>
      <c r="I65" s="5"/>
      <c r="J65" s="5"/>
      <c r="K65" s="12"/>
      <c r="L65" s="13"/>
      <c r="M65" s="12"/>
    </row>
    <row r="66" spans="2:13" x14ac:dyDescent="0.25">
      <c r="B66" s="66"/>
      <c r="C66" s="57"/>
      <c r="D66" s="57"/>
      <c r="E66" s="58"/>
      <c r="F66" s="66"/>
      <c r="G66" s="5"/>
      <c r="H66" s="5"/>
      <c r="I66" s="5"/>
      <c r="J66" s="5"/>
      <c r="K66" s="12"/>
      <c r="L66" s="13"/>
      <c r="M66" s="12"/>
    </row>
    <row r="67" spans="2:13" x14ac:dyDescent="0.25">
      <c r="B67" s="66"/>
      <c r="C67" s="57"/>
      <c r="D67" s="57"/>
      <c r="E67" s="58"/>
      <c r="F67" s="66"/>
      <c r="G67" s="5"/>
      <c r="H67" s="5"/>
      <c r="I67" s="5"/>
      <c r="J67" s="5"/>
      <c r="K67" s="12"/>
      <c r="L67" s="13"/>
      <c r="M67" s="12"/>
    </row>
    <row r="68" spans="2:13" x14ac:dyDescent="0.25">
      <c r="B68" s="66"/>
      <c r="C68" s="57"/>
      <c r="D68" s="57"/>
      <c r="E68" s="58"/>
      <c r="F68" s="66"/>
      <c r="G68" s="5"/>
      <c r="H68" s="5"/>
      <c r="I68" s="5"/>
      <c r="J68" s="5"/>
      <c r="K68" s="12"/>
      <c r="L68" s="13"/>
      <c r="M68" s="12"/>
    </row>
    <row r="69" spans="2:13" x14ac:dyDescent="0.25">
      <c r="B69" s="66"/>
      <c r="C69" s="57"/>
      <c r="D69" s="57"/>
      <c r="E69" s="58"/>
      <c r="F69" s="66"/>
      <c r="G69" s="5"/>
      <c r="H69" s="5"/>
      <c r="I69" s="5"/>
      <c r="J69" s="5"/>
      <c r="K69" s="12"/>
      <c r="L69" s="13"/>
      <c r="M69" s="12"/>
    </row>
    <row r="70" spans="2:13" x14ac:dyDescent="0.25">
      <c r="B70" s="66"/>
      <c r="C70" s="57"/>
      <c r="D70" s="57"/>
      <c r="E70" s="58"/>
      <c r="F70" s="66"/>
      <c r="G70" s="5"/>
      <c r="H70" s="5"/>
      <c r="I70" s="5"/>
      <c r="J70" s="5"/>
      <c r="K70" s="12"/>
      <c r="L70" s="13"/>
      <c r="M70" s="12"/>
    </row>
    <row r="71" spans="2:13" x14ac:dyDescent="0.25">
      <c r="B71" s="66"/>
      <c r="C71" s="57"/>
      <c r="D71" s="57"/>
      <c r="E71" s="58"/>
      <c r="F71" s="66"/>
      <c r="G71" s="5"/>
      <c r="H71" s="5"/>
      <c r="I71" s="5"/>
      <c r="J71" s="5"/>
      <c r="K71" s="12"/>
      <c r="L71" s="13"/>
      <c r="M71" s="12"/>
    </row>
    <row r="72" spans="2:13" x14ac:dyDescent="0.25">
      <c r="B72" s="66"/>
      <c r="C72" s="57"/>
      <c r="D72" s="57"/>
      <c r="E72" s="58"/>
      <c r="F72" s="66"/>
      <c r="G72" s="5"/>
      <c r="H72" s="5"/>
      <c r="I72" s="5"/>
      <c r="J72" s="5"/>
      <c r="K72" s="12"/>
      <c r="L72" s="13"/>
      <c r="M72" s="12"/>
    </row>
    <row r="73" spans="2:13" x14ac:dyDescent="0.25">
      <c r="B73" s="66"/>
      <c r="C73" s="57"/>
      <c r="D73" s="57"/>
      <c r="E73" s="58"/>
      <c r="F73" s="66"/>
      <c r="G73" s="5"/>
      <c r="H73" s="5"/>
      <c r="I73" s="5"/>
      <c r="J73" s="5"/>
      <c r="K73" s="12"/>
      <c r="L73" s="13"/>
      <c r="M73" s="12"/>
    </row>
    <row r="74" spans="2:13" x14ac:dyDescent="0.25">
      <c r="B74" s="66"/>
      <c r="C74" s="57"/>
      <c r="D74" s="57"/>
      <c r="E74" s="58"/>
      <c r="F74" s="66"/>
      <c r="G74" s="5"/>
      <c r="H74" s="5"/>
      <c r="I74" s="5"/>
      <c r="J74" s="5"/>
      <c r="K74" s="12"/>
      <c r="L74" s="13"/>
      <c r="M74" s="12"/>
    </row>
    <row r="75" spans="2:13" x14ac:dyDescent="0.25">
      <c r="B75" s="66"/>
      <c r="C75" s="57"/>
      <c r="D75" s="57"/>
      <c r="E75" s="58"/>
      <c r="F75" s="66"/>
      <c r="G75" s="5"/>
      <c r="H75" s="5"/>
      <c r="I75" s="5"/>
      <c r="J75" s="5"/>
      <c r="K75" s="12"/>
      <c r="L75" s="13"/>
      <c r="M75" s="12"/>
    </row>
    <row r="76" spans="2:13" x14ac:dyDescent="0.25">
      <c r="B76" s="66"/>
      <c r="C76" s="57"/>
      <c r="D76" s="57"/>
      <c r="E76" s="58"/>
      <c r="F76" s="66"/>
      <c r="G76" s="5"/>
      <c r="H76" s="5"/>
      <c r="I76" s="5"/>
      <c r="J76" s="5"/>
      <c r="K76" s="12"/>
      <c r="L76" s="13"/>
      <c r="M76" s="12"/>
    </row>
    <row r="77" spans="2:13" x14ac:dyDescent="0.25">
      <c r="B77" s="66"/>
      <c r="C77" s="57"/>
      <c r="D77" s="57"/>
      <c r="E77" s="58"/>
      <c r="F77" s="66"/>
      <c r="G77" s="5"/>
      <c r="H77" s="5"/>
      <c r="I77" s="5"/>
      <c r="J77" s="5"/>
      <c r="K77" s="12"/>
      <c r="L77" s="13"/>
      <c r="M77" s="12"/>
    </row>
    <row r="78" spans="2:13" x14ac:dyDescent="0.25">
      <c r="B78" s="66"/>
      <c r="C78" s="57"/>
      <c r="D78" s="57"/>
      <c r="E78" s="58"/>
      <c r="F78" s="66"/>
      <c r="G78" s="5"/>
      <c r="H78" s="5"/>
      <c r="I78" s="5"/>
      <c r="J78" s="5"/>
      <c r="K78" s="12"/>
      <c r="L78" s="13"/>
      <c r="M78" s="12"/>
    </row>
    <row r="79" spans="2:13" x14ac:dyDescent="0.25">
      <c r="B79" s="66"/>
      <c r="C79" s="57"/>
      <c r="D79" s="57"/>
      <c r="E79" s="58"/>
      <c r="F79" s="66"/>
      <c r="G79" s="5"/>
      <c r="H79" s="5"/>
      <c r="I79" s="5"/>
      <c r="J79" s="5"/>
      <c r="K79" s="12"/>
      <c r="L79" s="13"/>
      <c r="M79" s="12"/>
    </row>
    <row r="80" spans="2:13" x14ac:dyDescent="0.25">
      <c r="B80" s="66"/>
      <c r="C80" s="57"/>
      <c r="D80" s="57"/>
      <c r="E80" s="58"/>
      <c r="F80" s="66"/>
      <c r="G80" s="5"/>
      <c r="H80" s="5"/>
      <c r="I80" s="5"/>
      <c r="J80" s="5"/>
      <c r="K80" s="12"/>
      <c r="L80" s="13"/>
      <c r="M80" s="12"/>
    </row>
    <row r="81" spans="2:13" x14ac:dyDescent="0.25">
      <c r="B81" s="66"/>
      <c r="C81" s="57"/>
      <c r="D81" s="57"/>
      <c r="E81" s="58"/>
      <c r="F81" s="66"/>
      <c r="G81" s="12"/>
      <c r="H81" s="13"/>
      <c r="I81" s="5"/>
      <c r="J81" s="5"/>
      <c r="K81" s="12"/>
      <c r="L81" s="13"/>
      <c r="M81" s="12"/>
    </row>
    <row r="82" spans="2:13" x14ac:dyDescent="0.25">
      <c r="B82" s="66"/>
      <c r="C82" s="57"/>
      <c r="D82" s="57"/>
      <c r="E82" s="58"/>
      <c r="F82" s="66"/>
      <c r="G82" s="12"/>
      <c r="H82" s="13"/>
      <c r="I82" s="5"/>
      <c r="J82" s="5"/>
      <c r="K82" s="12"/>
      <c r="L82" s="13"/>
      <c r="M82" s="12"/>
    </row>
    <row r="83" spans="2:13" x14ac:dyDescent="0.25">
      <c r="B83" s="66"/>
      <c r="C83" s="57"/>
      <c r="D83" s="57"/>
      <c r="E83" s="58"/>
      <c r="F83" s="66"/>
      <c r="G83" s="12"/>
      <c r="H83" s="13"/>
      <c r="I83" s="5"/>
      <c r="J83" s="5"/>
      <c r="K83" s="12"/>
      <c r="L83" s="13"/>
      <c r="M83" s="12"/>
    </row>
    <row r="84" spans="2:13" x14ac:dyDescent="0.25">
      <c r="B84" s="66"/>
      <c r="C84" s="57"/>
      <c r="D84" s="57"/>
      <c r="E84" s="58"/>
      <c r="F84" s="66"/>
      <c r="G84" s="12"/>
      <c r="H84" s="13"/>
      <c r="I84" s="5"/>
      <c r="J84" s="5"/>
      <c r="K84" s="12"/>
      <c r="L84" s="13"/>
      <c r="M84" s="12"/>
    </row>
    <row r="85" spans="2:13" x14ac:dyDescent="0.25">
      <c r="B85" s="66"/>
      <c r="C85" s="57"/>
      <c r="D85" s="57"/>
      <c r="E85" s="58"/>
      <c r="F85" s="66"/>
      <c r="G85" s="12"/>
      <c r="H85" s="13"/>
      <c r="I85" s="5"/>
      <c r="J85" s="5"/>
      <c r="K85" s="12"/>
      <c r="L85" s="13"/>
      <c r="M85" s="12"/>
    </row>
    <row r="86" spans="2:13" x14ac:dyDescent="0.25">
      <c r="B86" s="66"/>
      <c r="C86" s="57"/>
      <c r="D86" s="57"/>
      <c r="E86" s="58"/>
      <c r="F86" s="66"/>
      <c r="G86" s="12"/>
      <c r="H86" s="13"/>
      <c r="I86" s="5"/>
      <c r="J86" s="5"/>
      <c r="K86" s="12"/>
      <c r="L86" s="13"/>
      <c r="M86" s="12"/>
    </row>
    <row r="87" spans="2:13" x14ac:dyDescent="0.25">
      <c r="B87" s="66"/>
      <c r="C87" s="57"/>
      <c r="D87" s="57"/>
      <c r="E87" s="58"/>
      <c r="F87" s="66"/>
      <c r="G87" s="12"/>
      <c r="H87" s="13"/>
      <c r="I87" s="5"/>
      <c r="J87" s="5"/>
      <c r="K87" s="12"/>
      <c r="L87" s="13"/>
      <c r="M87" s="12"/>
    </row>
    <row r="88" spans="2:13" x14ac:dyDescent="0.25">
      <c r="B88" s="66"/>
      <c r="C88" s="57"/>
      <c r="D88" s="57"/>
      <c r="E88" s="58"/>
      <c r="F88" s="66"/>
      <c r="G88" s="12"/>
      <c r="H88" s="13"/>
      <c r="I88" s="5"/>
      <c r="J88" s="5"/>
      <c r="K88" s="12"/>
      <c r="L88" s="13"/>
      <c r="M88" s="12"/>
    </row>
    <row r="89" spans="2:13" x14ac:dyDescent="0.25">
      <c r="B89" s="66"/>
      <c r="C89" s="57"/>
      <c r="D89" s="57"/>
      <c r="E89" s="58"/>
      <c r="F89" s="66"/>
      <c r="G89" s="12"/>
      <c r="H89" s="13"/>
      <c r="I89" s="5"/>
      <c r="J89" s="5"/>
      <c r="K89" s="12"/>
      <c r="L89" s="13"/>
      <c r="M89" s="12"/>
    </row>
    <row r="90" spans="2:13" x14ac:dyDescent="0.25">
      <c r="B90" s="66"/>
      <c r="C90" s="57"/>
      <c r="D90" s="57"/>
      <c r="E90" s="58"/>
      <c r="F90" s="66"/>
      <c r="G90" s="12"/>
      <c r="H90" s="13"/>
      <c r="I90" s="5"/>
      <c r="J90" s="5"/>
      <c r="K90" s="12"/>
      <c r="L90" s="13"/>
      <c r="M90" s="12"/>
    </row>
    <row r="91" spans="2:13" x14ac:dyDescent="0.25">
      <c r="B91" s="66"/>
      <c r="C91" s="57"/>
      <c r="D91" s="57"/>
      <c r="E91" s="58"/>
      <c r="F91" s="66"/>
      <c r="G91" s="12"/>
      <c r="H91" s="13"/>
      <c r="I91" s="5"/>
      <c r="J91" s="5"/>
      <c r="K91" s="12"/>
      <c r="L91" s="13"/>
      <c r="M91" s="12"/>
    </row>
    <row r="92" spans="2:13" x14ac:dyDescent="0.25">
      <c r="B92" s="66"/>
      <c r="C92" s="57"/>
      <c r="D92" s="57"/>
      <c r="E92" s="58"/>
      <c r="F92" s="66"/>
      <c r="G92" s="12"/>
      <c r="H92" s="13"/>
      <c r="I92" s="5"/>
      <c r="J92" s="5"/>
      <c r="K92" s="12"/>
      <c r="L92" s="13"/>
      <c r="M92" s="12"/>
    </row>
    <row r="93" spans="2:13" x14ac:dyDescent="0.25">
      <c r="B93" s="66"/>
      <c r="C93" s="57"/>
      <c r="D93" s="57"/>
      <c r="E93" s="58"/>
      <c r="F93" s="66"/>
      <c r="G93" s="12"/>
      <c r="H93" s="13"/>
      <c r="I93" s="5"/>
      <c r="J93" s="5"/>
      <c r="K93" s="12"/>
      <c r="L93" s="13"/>
      <c r="M93" s="12"/>
    </row>
    <row r="94" spans="2:13" x14ac:dyDescent="0.25">
      <c r="B94" s="66"/>
      <c r="C94" s="57"/>
      <c r="D94" s="57"/>
      <c r="E94" s="58"/>
      <c r="F94" s="66"/>
      <c r="G94" s="12"/>
      <c r="H94" s="13"/>
      <c r="I94" s="5"/>
      <c r="J94" s="5"/>
      <c r="K94" s="12"/>
      <c r="L94" s="13"/>
      <c r="M94" s="12"/>
    </row>
    <row r="95" spans="2:13" x14ac:dyDescent="0.25">
      <c r="B95" s="66"/>
      <c r="C95" s="57"/>
      <c r="D95" s="57"/>
      <c r="E95" s="58"/>
      <c r="F95" s="66"/>
      <c r="G95" s="12"/>
      <c r="H95" s="13"/>
      <c r="I95" s="5"/>
      <c r="J95" s="5"/>
      <c r="K95" s="12"/>
      <c r="L95" s="13"/>
      <c r="M95" s="12"/>
    </row>
    <row r="96" spans="2:13" x14ac:dyDescent="0.25">
      <c r="B96" s="66"/>
      <c r="C96" s="57"/>
      <c r="D96" s="57"/>
      <c r="E96" s="58"/>
      <c r="F96" s="66"/>
      <c r="G96" s="12"/>
      <c r="H96" s="13"/>
      <c r="I96" s="5"/>
      <c r="J96" s="5"/>
      <c r="K96" s="12"/>
      <c r="L96" s="13"/>
      <c r="M96" s="12"/>
    </row>
    <row r="97" spans="2:13" x14ac:dyDescent="0.25">
      <c r="B97" s="66"/>
      <c r="C97" s="57"/>
      <c r="D97" s="57"/>
      <c r="E97" s="58"/>
      <c r="F97" s="66"/>
      <c r="G97" s="12"/>
      <c r="H97" s="13"/>
      <c r="I97" s="5"/>
      <c r="J97" s="5"/>
      <c r="K97" s="12"/>
      <c r="L97" s="13"/>
      <c r="M97" s="12"/>
    </row>
    <row r="98" spans="2:13" x14ac:dyDescent="0.25">
      <c r="B98" s="66"/>
      <c r="C98" s="57"/>
      <c r="D98" s="57"/>
      <c r="E98" s="58"/>
      <c r="F98" s="66"/>
      <c r="G98" s="12"/>
      <c r="H98" s="13"/>
      <c r="I98" s="5"/>
      <c r="J98" s="5"/>
      <c r="K98" s="12"/>
      <c r="L98" s="13"/>
      <c r="M98" s="12"/>
    </row>
    <row r="99" spans="2:13" x14ac:dyDescent="0.25">
      <c r="B99" s="66"/>
      <c r="C99" s="57"/>
      <c r="D99" s="57"/>
      <c r="E99" s="58"/>
      <c r="F99" s="66"/>
      <c r="G99" s="12"/>
      <c r="H99" s="13"/>
      <c r="I99" s="5"/>
      <c r="J99" s="5"/>
      <c r="K99" s="12"/>
      <c r="L99" s="13"/>
      <c r="M99" s="12"/>
    </row>
    <row r="100" spans="2:13" x14ac:dyDescent="0.25">
      <c r="B100" s="66"/>
      <c r="C100" s="57"/>
      <c r="D100" s="57"/>
      <c r="E100" s="58"/>
      <c r="F100" s="66"/>
      <c r="G100" s="12"/>
      <c r="H100" s="13"/>
      <c r="I100" s="5"/>
      <c r="J100" s="5"/>
      <c r="K100" s="12"/>
      <c r="L100" s="13"/>
      <c r="M100" s="12"/>
    </row>
    <row r="101" spans="2:13" x14ac:dyDescent="0.25">
      <c r="B101" s="66"/>
      <c r="C101" s="57"/>
      <c r="D101" s="57"/>
      <c r="E101" s="58"/>
      <c r="F101" s="66"/>
      <c r="G101" s="12"/>
      <c r="H101" s="13"/>
      <c r="I101" s="5"/>
      <c r="J101" s="5"/>
      <c r="K101" s="12"/>
      <c r="L101" s="13"/>
      <c r="M101" s="12"/>
    </row>
    <row r="102" spans="2:13" x14ac:dyDescent="0.25">
      <c r="B102" s="66"/>
      <c r="C102" s="57"/>
      <c r="D102" s="57"/>
      <c r="E102" s="58"/>
      <c r="F102" s="66"/>
      <c r="G102" s="12"/>
      <c r="H102" s="13"/>
      <c r="I102" s="5"/>
      <c r="J102" s="5"/>
      <c r="K102" s="12"/>
      <c r="L102" s="13"/>
      <c r="M102" s="12"/>
    </row>
    <row r="103" spans="2:13" x14ac:dyDescent="0.25">
      <c r="B103" s="66"/>
      <c r="C103" s="57"/>
      <c r="D103" s="57"/>
      <c r="E103" s="58"/>
      <c r="F103" s="66"/>
      <c r="G103" s="12"/>
      <c r="H103" s="13"/>
      <c r="I103" s="5"/>
      <c r="J103" s="5"/>
      <c r="K103" s="12"/>
      <c r="L103" s="13"/>
      <c r="M103" s="12"/>
    </row>
    <row r="104" spans="2:13" x14ac:dyDescent="0.25">
      <c r="B104" s="66"/>
      <c r="C104" s="57"/>
      <c r="D104" s="57"/>
      <c r="E104" s="58"/>
      <c r="F104" s="66"/>
      <c r="G104" s="12"/>
      <c r="H104" s="13"/>
      <c r="I104" s="5"/>
      <c r="J104" s="5"/>
      <c r="K104" s="12"/>
      <c r="L104" s="13"/>
      <c r="M104" s="12"/>
    </row>
    <row r="105" spans="2:13" x14ac:dyDescent="0.25">
      <c r="B105" s="66"/>
      <c r="C105" s="57"/>
      <c r="D105" s="57"/>
      <c r="E105" s="58"/>
      <c r="F105" s="66"/>
      <c r="G105" s="12"/>
      <c r="H105" s="13"/>
      <c r="I105" s="5"/>
      <c r="J105" s="5"/>
      <c r="K105" s="12"/>
      <c r="L105" s="13"/>
      <c r="M105" s="12"/>
    </row>
    <row r="106" spans="2:13" x14ac:dyDescent="0.25">
      <c r="B106" s="66"/>
      <c r="C106" s="57"/>
      <c r="D106" s="57"/>
      <c r="E106" s="58"/>
      <c r="F106" s="66"/>
      <c r="G106" s="12"/>
      <c r="H106" s="13"/>
      <c r="I106" s="5"/>
      <c r="J106" s="5"/>
      <c r="K106" s="12"/>
      <c r="L106" s="13"/>
      <c r="M106" s="12"/>
    </row>
    <row r="107" spans="2:13" x14ac:dyDescent="0.25">
      <c r="B107" s="66"/>
      <c r="C107" s="57"/>
      <c r="D107" s="57"/>
      <c r="E107" s="58"/>
      <c r="F107" s="66"/>
      <c r="G107" s="13"/>
      <c r="H107" s="13"/>
      <c r="I107" s="5"/>
      <c r="J107" s="5"/>
      <c r="K107" s="12"/>
      <c r="L107" s="13"/>
      <c r="M107" s="12"/>
    </row>
    <row r="108" spans="2:13" x14ac:dyDescent="0.25">
      <c r="B108" s="66"/>
      <c r="C108" s="57"/>
      <c r="D108" s="57"/>
      <c r="E108" s="58"/>
      <c r="F108" s="66"/>
      <c r="G108" s="12"/>
      <c r="H108" s="13"/>
      <c r="I108" s="5"/>
      <c r="J108" s="5"/>
      <c r="K108" s="12"/>
      <c r="L108" s="13"/>
      <c r="M108" s="12"/>
    </row>
    <row r="109" spans="2:13" x14ac:dyDescent="0.25">
      <c r="B109" s="66"/>
      <c r="C109" s="57"/>
      <c r="D109" s="57"/>
      <c r="E109" s="58"/>
      <c r="F109" s="66"/>
      <c r="G109" s="12"/>
      <c r="H109" s="13"/>
      <c r="I109" s="5"/>
      <c r="J109" s="5"/>
      <c r="K109" s="12"/>
      <c r="L109" s="13"/>
      <c r="M109" s="12"/>
    </row>
    <row r="110" spans="2:13" x14ac:dyDescent="0.25">
      <c r="B110" s="66"/>
      <c r="C110" s="57"/>
      <c r="D110" s="57"/>
      <c r="E110" s="58"/>
      <c r="F110" s="66"/>
      <c r="G110" s="12"/>
      <c r="H110" s="13"/>
      <c r="I110" s="5"/>
      <c r="J110" s="5"/>
      <c r="K110" s="12"/>
      <c r="L110" s="13"/>
      <c r="M110" s="12"/>
    </row>
    <row r="111" spans="2:13" x14ac:dyDescent="0.25">
      <c r="B111" s="66"/>
      <c r="C111" s="57"/>
      <c r="D111" s="57"/>
      <c r="E111" s="58"/>
      <c r="F111" s="66"/>
      <c r="G111" s="12"/>
      <c r="H111" s="13"/>
      <c r="I111" s="5"/>
      <c r="J111" s="5"/>
      <c r="K111" s="12"/>
      <c r="L111" s="13"/>
      <c r="M111" s="12"/>
    </row>
    <row r="112" spans="2:13" x14ac:dyDescent="0.25">
      <c r="B112" s="66"/>
      <c r="C112" s="57"/>
      <c r="D112" s="57"/>
      <c r="E112" s="58"/>
      <c r="F112" s="66"/>
      <c r="G112" s="12"/>
      <c r="H112" s="13"/>
      <c r="I112" s="5"/>
      <c r="J112" s="5"/>
      <c r="K112" s="12"/>
      <c r="L112" s="13"/>
      <c r="M112" s="12"/>
    </row>
    <row r="113" spans="2:13" x14ac:dyDescent="0.25">
      <c r="B113" s="66"/>
      <c r="C113" s="57"/>
      <c r="D113" s="57"/>
      <c r="E113" s="58"/>
      <c r="F113" s="66"/>
      <c r="G113" s="12"/>
      <c r="H113" s="13"/>
      <c r="I113" s="5"/>
      <c r="J113" s="5"/>
      <c r="K113" s="12"/>
      <c r="L113" s="13"/>
      <c r="M113" s="12"/>
    </row>
    <row r="114" spans="2:13" x14ac:dyDescent="0.25">
      <c r="B114" s="66"/>
      <c r="C114" s="57"/>
      <c r="D114" s="57"/>
      <c r="E114" s="58"/>
      <c r="F114" s="66"/>
      <c r="G114" s="12"/>
      <c r="H114" s="13"/>
      <c r="I114" s="5"/>
      <c r="J114" s="5"/>
      <c r="K114" s="12"/>
      <c r="L114" s="13"/>
      <c r="M114" s="12"/>
    </row>
    <row r="115" spans="2:13" x14ac:dyDescent="0.25">
      <c r="B115" s="66"/>
      <c r="C115" s="57"/>
      <c r="D115" s="57"/>
      <c r="E115" s="58"/>
      <c r="F115" s="66"/>
      <c r="G115" s="12"/>
      <c r="H115" s="13"/>
      <c r="I115" s="5"/>
      <c r="J115" s="5"/>
      <c r="K115" s="12"/>
      <c r="L115" s="13"/>
      <c r="M115" s="12"/>
    </row>
    <row r="116" spans="2:13" x14ac:dyDescent="0.25">
      <c r="B116" s="66"/>
      <c r="C116" s="57"/>
      <c r="D116" s="57"/>
      <c r="E116" s="58"/>
      <c r="F116" s="66"/>
      <c r="G116" s="13"/>
      <c r="H116" s="13"/>
      <c r="I116" s="5"/>
      <c r="J116" s="5"/>
      <c r="K116" s="12"/>
      <c r="L116" s="13"/>
      <c r="M116" s="12"/>
    </row>
    <row r="117" spans="2:13" x14ac:dyDescent="0.25">
      <c r="B117" s="66"/>
      <c r="C117" s="57"/>
      <c r="D117" s="57"/>
      <c r="E117" s="58"/>
      <c r="F117" s="66"/>
      <c r="G117" s="13"/>
      <c r="H117" s="13"/>
      <c r="I117" s="5"/>
      <c r="J117" s="5"/>
      <c r="K117" s="12"/>
      <c r="L117" s="13"/>
      <c r="M117" s="12"/>
    </row>
    <row r="118" spans="2:13" x14ac:dyDescent="0.25">
      <c r="B118" s="66"/>
      <c r="C118" s="57"/>
      <c r="D118" s="57"/>
      <c r="E118" s="58"/>
      <c r="F118" s="66"/>
      <c r="G118" s="12"/>
      <c r="H118" s="13"/>
      <c r="I118" s="5"/>
      <c r="J118" s="5"/>
      <c r="K118" s="12"/>
      <c r="L118" s="13"/>
      <c r="M118" s="12"/>
    </row>
    <row r="119" spans="2:13" x14ac:dyDescent="0.25">
      <c r="B119" s="66"/>
      <c r="C119" s="57"/>
      <c r="D119" s="57"/>
      <c r="E119" s="58"/>
      <c r="F119" s="66"/>
      <c r="G119" s="12"/>
      <c r="H119" s="13"/>
      <c r="I119" s="5"/>
      <c r="J119" s="5"/>
      <c r="K119" s="12"/>
      <c r="L119" s="13"/>
      <c r="M119" s="12"/>
    </row>
    <row r="120" spans="2:13" x14ac:dyDescent="0.25">
      <c r="B120" s="66"/>
      <c r="C120" s="57"/>
      <c r="D120" s="57"/>
      <c r="E120" s="58"/>
      <c r="F120" s="66"/>
      <c r="G120" s="13"/>
      <c r="H120" s="13"/>
      <c r="I120" s="5"/>
      <c r="J120" s="5"/>
      <c r="K120" s="12"/>
      <c r="L120" s="13"/>
      <c r="M120" s="12"/>
    </row>
    <row r="121" spans="2:13" x14ac:dyDescent="0.25">
      <c r="B121" s="66"/>
      <c r="C121" s="57"/>
      <c r="D121" s="57"/>
      <c r="E121" s="58"/>
      <c r="F121" s="66"/>
      <c r="G121" s="12"/>
      <c r="H121" s="13"/>
      <c r="I121" s="5"/>
      <c r="J121" s="5"/>
      <c r="K121" s="12"/>
      <c r="L121" s="13"/>
      <c r="M121" s="12"/>
    </row>
    <row r="122" spans="2:13" x14ac:dyDescent="0.25">
      <c r="B122" s="66"/>
      <c r="C122" s="57"/>
      <c r="D122" s="57"/>
      <c r="E122" s="58"/>
      <c r="F122" s="66"/>
      <c r="G122" s="13"/>
      <c r="H122" s="13"/>
      <c r="I122" s="5"/>
      <c r="J122" s="5"/>
      <c r="K122" s="12"/>
      <c r="L122" s="13"/>
      <c r="M122" s="12"/>
    </row>
    <row r="123" spans="2:13" x14ac:dyDescent="0.25">
      <c r="B123" s="66"/>
      <c r="C123" s="57"/>
      <c r="D123" s="57"/>
      <c r="E123" s="58"/>
      <c r="F123" s="66"/>
      <c r="G123" s="12"/>
      <c r="H123" s="13"/>
      <c r="I123" s="5"/>
      <c r="J123" s="5"/>
      <c r="K123" s="12"/>
      <c r="L123" s="13"/>
      <c r="M123" s="12"/>
    </row>
    <row r="124" spans="2:13" x14ac:dyDescent="0.25">
      <c r="B124" s="66"/>
      <c r="C124" s="57"/>
      <c r="D124" s="57"/>
      <c r="E124" s="58"/>
      <c r="F124" s="66"/>
      <c r="G124" s="13"/>
      <c r="H124" s="13"/>
      <c r="I124" s="5"/>
      <c r="J124" s="5"/>
      <c r="K124" s="12"/>
      <c r="L124" s="13"/>
      <c r="M124" s="12"/>
    </row>
    <row r="125" spans="2:13" x14ac:dyDescent="0.25">
      <c r="B125" s="66"/>
      <c r="C125" s="57"/>
      <c r="D125" s="57"/>
      <c r="E125" s="58"/>
      <c r="F125" s="66"/>
      <c r="G125" s="12"/>
      <c r="H125" s="13"/>
      <c r="I125" s="5"/>
      <c r="J125" s="5"/>
      <c r="K125" s="12"/>
      <c r="L125" s="13"/>
      <c r="M125" s="12"/>
    </row>
    <row r="126" spans="2:13" x14ac:dyDescent="0.25">
      <c r="B126" s="66"/>
      <c r="C126" s="57"/>
      <c r="D126" s="57"/>
      <c r="E126" s="58"/>
      <c r="F126" s="66"/>
      <c r="G126" s="12"/>
      <c r="H126" s="13"/>
      <c r="I126" s="5"/>
      <c r="J126" s="5"/>
      <c r="K126" s="12"/>
      <c r="L126" s="13"/>
      <c r="M126" s="12"/>
    </row>
    <row r="127" spans="2:13" x14ac:dyDescent="0.25">
      <c r="B127" s="66"/>
      <c r="C127" s="57"/>
      <c r="D127" s="57"/>
      <c r="E127" s="58"/>
      <c r="F127" s="66"/>
      <c r="G127" s="12"/>
      <c r="H127" s="13"/>
      <c r="I127" s="5"/>
      <c r="J127" s="5"/>
      <c r="K127" s="12"/>
      <c r="L127" s="13"/>
      <c r="M127" s="12"/>
    </row>
    <row r="128" spans="2:13" x14ac:dyDescent="0.25">
      <c r="B128" s="66"/>
      <c r="C128" s="57"/>
      <c r="D128" s="57"/>
      <c r="E128" s="58"/>
      <c r="F128" s="66"/>
      <c r="G128" s="12"/>
      <c r="H128" s="13"/>
      <c r="I128" s="5"/>
      <c r="J128" s="5"/>
      <c r="K128" s="12"/>
      <c r="L128" s="13"/>
      <c r="M128" s="12"/>
    </row>
    <row r="129" spans="2:13" x14ac:dyDescent="0.25">
      <c r="B129" s="66"/>
      <c r="C129" s="57"/>
      <c r="D129" s="57"/>
      <c r="E129" s="58"/>
      <c r="F129" s="66"/>
      <c r="G129" s="13"/>
      <c r="H129" s="13"/>
      <c r="I129" s="5"/>
      <c r="J129" s="5"/>
      <c r="K129" s="12"/>
      <c r="L129" s="13"/>
      <c r="M129" s="12"/>
    </row>
    <row r="130" spans="2:13" x14ac:dyDescent="0.25">
      <c r="B130" s="66"/>
      <c r="C130" s="57"/>
      <c r="D130" s="57"/>
      <c r="E130" s="58"/>
      <c r="F130" s="66"/>
      <c r="G130" s="12"/>
      <c r="H130" s="13"/>
      <c r="I130" s="5"/>
      <c r="J130" s="5"/>
      <c r="K130" s="12"/>
      <c r="L130" s="13"/>
      <c r="M130" s="12"/>
    </row>
    <row r="131" spans="2:13" x14ac:dyDescent="0.25">
      <c r="B131" s="66"/>
      <c r="C131" s="57"/>
      <c r="D131" s="57"/>
      <c r="E131" s="58"/>
      <c r="F131" s="66"/>
      <c r="G131" s="12"/>
      <c r="H131" s="13"/>
      <c r="I131" s="5"/>
      <c r="J131" s="5"/>
      <c r="K131" s="12"/>
      <c r="L131" s="13"/>
      <c r="M131" s="12"/>
    </row>
    <row r="132" spans="2:13" x14ac:dyDescent="0.25">
      <c r="B132" s="66"/>
      <c r="C132" s="57"/>
      <c r="D132" s="57"/>
      <c r="E132" s="58"/>
      <c r="F132" s="66"/>
      <c r="G132" s="12"/>
      <c r="H132" s="13"/>
      <c r="I132" s="5"/>
      <c r="J132" s="5"/>
      <c r="K132" s="12"/>
      <c r="L132" s="13"/>
      <c r="M132" s="12"/>
    </row>
    <row r="133" spans="2:13" x14ac:dyDescent="0.25">
      <c r="B133" s="66"/>
      <c r="C133" s="57"/>
      <c r="D133" s="57"/>
      <c r="E133" s="58"/>
      <c r="F133" s="66"/>
      <c r="G133" s="12"/>
      <c r="H133" s="13"/>
      <c r="I133" s="5"/>
      <c r="J133" s="5"/>
      <c r="K133" s="12"/>
      <c r="L133" s="13"/>
      <c r="M133" s="12"/>
    </row>
    <row r="134" spans="2:13" x14ac:dyDescent="0.25">
      <c r="B134" s="66"/>
      <c r="C134" s="57"/>
      <c r="D134" s="57"/>
      <c r="E134" s="58"/>
      <c r="F134" s="66"/>
      <c r="G134" s="13"/>
      <c r="H134" s="13"/>
      <c r="I134" s="5"/>
      <c r="J134" s="5"/>
      <c r="K134" s="12"/>
      <c r="L134" s="13"/>
      <c r="M134" s="12"/>
    </row>
    <row r="135" spans="2:13" x14ac:dyDescent="0.25">
      <c r="B135" s="66"/>
      <c r="C135" s="57"/>
      <c r="D135" s="57"/>
      <c r="E135" s="58"/>
      <c r="F135" s="66"/>
      <c r="G135" s="12"/>
      <c r="H135" s="13"/>
      <c r="I135" s="5"/>
      <c r="J135" s="5"/>
      <c r="K135" s="12"/>
      <c r="L135" s="13"/>
      <c r="M135" s="12"/>
    </row>
    <row r="136" spans="2:13" x14ac:dyDescent="0.25">
      <c r="B136" s="66"/>
      <c r="C136" s="57"/>
      <c r="D136" s="57"/>
      <c r="E136" s="58"/>
      <c r="F136" s="66"/>
      <c r="G136" s="12"/>
      <c r="H136" s="13"/>
      <c r="I136" s="5"/>
      <c r="J136" s="5"/>
      <c r="K136" s="12"/>
      <c r="L136" s="13"/>
      <c r="M136" s="12"/>
    </row>
    <row r="137" spans="2:13" x14ac:dyDescent="0.25">
      <c r="B137" s="66"/>
      <c r="C137" s="57"/>
      <c r="D137" s="57"/>
      <c r="E137" s="58"/>
      <c r="F137" s="66"/>
      <c r="G137" s="12"/>
      <c r="H137" s="13"/>
      <c r="I137" s="5"/>
      <c r="J137" s="5"/>
      <c r="K137" s="12"/>
      <c r="L137" s="13"/>
      <c r="M137" s="12"/>
    </row>
    <row r="138" spans="2:13" x14ac:dyDescent="0.25">
      <c r="B138" s="66"/>
      <c r="C138" s="57"/>
      <c r="D138" s="57"/>
      <c r="E138" s="58"/>
      <c r="F138" s="66"/>
      <c r="G138" s="12"/>
      <c r="H138" s="13"/>
      <c r="I138" s="5"/>
      <c r="J138" s="5"/>
      <c r="K138" s="12"/>
      <c r="L138" s="13"/>
      <c r="M138" s="12"/>
    </row>
    <row r="139" spans="2:13" x14ac:dyDescent="0.25">
      <c r="B139" s="66"/>
      <c r="C139" s="57"/>
      <c r="D139" s="57"/>
      <c r="E139" s="58"/>
      <c r="F139" s="66"/>
      <c r="G139" s="12"/>
      <c r="H139" s="13"/>
      <c r="I139" s="5"/>
      <c r="J139" s="5"/>
      <c r="K139" s="12"/>
      <c r="L139" s="13"/>
      <c r="M139" s="12"/>
    </row>
    <row r="140" spans="2:13" x14ac:dyDescent="0.25">
      <c r="B140" s="66"/>
      <c r="C140" s="57"/>
      <c r="D140" s="57"/>
      <c r="E140" s="58"/>
      <c r="F140" s="66"/>
      <c r="G140" s="12"/>
      <c r="H140" s="13"/>
      <c r="I140" s="5"/>
      <c r="J140" s="5"/>
      <c r="K140" s="12"/>
      <c r="L140" s="13"/>
      <c r="M140" s="12"/>
    </row>
    <row r="141" spans="2:13" x14ac:dyDescent="0.25">
      <c r="B141" s="66"/>
      <c r="C141" s="57"/>
      <c r="D141" s="57"/>
      <c r="E141" s="58"/>
      <c r="F141" s="66"/>
      <c r="G141" s="12"/>
      <c r="H141" s="13"/>
      <c r="I141" s="5"/>
      <c r="J141" s="5"/>
      <c r="K141" s="12"/>
      <c r="L141" s="13"/>
      <c r="M141" s="12"/>
    </row>
    <row r="142" spans="2:13" x14ac:dyDescent="0.25">
      <c r="B142" s="66"/>
      <c r="C142" s="57"/>
      <c r="D142" s="57"/>
      <c r="E142" s="58"/>
      <c r="F142" s="66"/>
      <c r="G142" s="12"/>
      <c r="H142" s="13"/>
      <c r="I142" s="5"/>
      <c r="J142" s="5"/>
      <c r="K142" s="12"/>
      <c r="L142" s="13"/>
      <c r="M142" s="12"/>
    </row>
    <row r="143" spans="2:13" x14ac:dyDescent="0.25">
      <c r="B143" s="66"/>
      <c r="C143" s="57"/>
      <c r="D143" s="57"/>
      <c r="E143" s="58"/>
      <c r="F143" s="66"/>
      <c r="G143" s="12"/>
      <c r="H143" s="13"/>
      <c r="I143" s="5"/>
      <c r="J143" s="5"/>
      <c r="K143" s="12"/>
      <c r="L143" s="13"/>
      <c r="M143" s="12"/>
    </row>
    <row r="144" spans="2:13" x14ac:dyDescent="0.25">
      <c r="B144" s="66"/>
      <c r="C144" s="57"/>
      <c r="D144" s="57"/>
      <c r="E144" s="58"/>
      <c r="F144" s="66"/>
      <c r="G144" s="12"/>
      <c r="H144" s="13"/>
      <c r="I144" s="5"/>
      <c r="J144" s="5"/>
      <c r="K144" s="12"/>
      <c r="L144" s="13"/>
      <c r="M144" s="12"/>
    </row>
    <row r="145" spans="2:13" x14ac:dyDescent="0.25">
      <c r="B145" s="66"/>
      <c r="C145" s="57"/>
      <c r="D145" s="57"/>
      <c r="E145" s="58"/>
      <c r="F145" s="66"/>
      <c r="G145" s="12"/>
      <c r="H145" s="13"/>
      <c r="I145" s="5"/>
      <c r="J145" s="5"/>
      <c r="K145" s="12"/>
      <c r="L145" s="13"/>
      <c r="M145" s="12"/>
    </row>
    <row r="146" spans="2:13" x14ac:dyDescent="0.25">
      <c r="B146" s="66"/>
      <c r="C146" s="57"/>
      <c r="D146" s="57"/>
      <c r="E146" s="58"/>
      <c r="F146" s="66"/>
      <c r="G146" s="12"/>
      <c r="H146" s="13"/>
      <c r="I146" s="5"/>
      <c r="J146" s="5"/>
      <c r="K146" s="12"/>
      <c r="L146" s="13"/>
      <c r="M146" s="12"/>
    </row>
    <row r="147" spans="2:13" x14ac:dyDescent="0.25">
      <c r="B147" s="66"/>
      <c r="C147" s="57"/>
      <c r="D147" s="57"/>
      <c r="E147" s="58"/>
      <c r="F147" s="66"/>
      <c r="G147" s="12"/>
      <c r="H147" s="13"/>
      <c r="I147" s="5"/>
      <c r="J147" s="5"/>
      <c r="K147" s="12"/>
      <c r="L147" s="13"/>
      <c r="M147" s="12"/>
    </row>
    <row r="148" spans="2:13" x14ac:dyDescent="0.25">
      <c r="B148" s="66"/>
      <c r="C148" s="57"/>
      <c r="D148" s="57"/>
      <c r="E148" s="58"/>
      <c r="F148" s="66"/>
      <c r="G148" s="12"/>
      <c r="H148" s="13"/>
      <c r="I148" s="5"/>
      <c r="J148" s="5"/>
      <c r="K148" s="12"/>
      <c r="L148" s="13"/>
      <c r="M148" s="12"/>
    </row>
    <row r="149" spans="2:13" x14ac:dyDescent="0.25">
      <c r="B149" s="66"/>
      <c r="C149" s="57"/>
      <c r="D149" s="57"/>
      <c r="E149" s="58"/>
      <c r="F149" s="66"/>
      <c r="G149" s="12"/>
      <c r="H149" s="13"/>
      <c r="I149" s="5"/>
      <c r="J149" s="5"/>
      <c r="K149" s="12"/>
      <c r="L149" s="13"/>
      <c r="M149" s="12"/>
    </row>
    <row r="150" spans="2:13" x14ac:dyDescent="0.25">
      <c r="B150" s="66"/>
      <c r="C150" s="57"/>
      <c r="D150" s="57"/>
      <c r="E150" s="58"/>
      <c r="F150" s="66"/>
      <c r="G150" s="13"/>
      <c r="H150" s="13"/>
      <c r="I150" s="5"/>
      <c r="J150" s="5"/>
      <c r="K150" s="12"/>
      <c r="L150" s="13"/>
      <c r="M150" s="12"/>
    </row>
    <row r="151" spans="2:13" x14ac:dyDescent="0.25">
      <c r="B151" s="66"/>
      <c r="C151" s="57"/>
      <c r="D151" s="57"/>
      <c r="E151" s="58"/>
      <c r="F151" s="66"/>
      <c r="G151" s="12"/>
      <c r="H151" s="13"/>
      <c r="I151" s="5"/>
      <c r="J151" s="5"/>
      <c r="K151" s="12"/>
      <c r="L151" s="13"/>
      <c r="M151" s="12"/>
    </row>
    <row r="152" spans="2:13" x14ac:dyDescent="0.25">
      <c r="B152" s="66"/>
      <c r="C152" s="57"/>
      <c r="D152" s="57"/>
      <c r="E152" s="58"/>
      <c r="F152" s="66"/>
      <c r="G152" s="13"/>
      <c r="H152" s="13"/>
      <c r="I152" s="5"/>
      <c r="J152" s="5"/>
      <c r="K152" s="12"/>
      <c r="L152" s="13"/>
      <c r="M152" s="12"/>
    </row>
    <row r="153" spans="2:13" x14ac:dyDescent="0.25">
      <c r="B153" s="66"/>
      <c r="C153" s="57"/>
      <c r="D153" s="57"/>
      <c r="E153" s="58"/>
      <c r="F153" s="66"/>
      <c r="G153" s="12"/>
      <c r="H153" s="13"/>
      <c r="I153" s="5"/>
      <c r="J153" s="5"/>
      <c r="K153" s="12"/>
      <c r="L153" s="13"/>
      <c r="M153" s="12"/>
    </row>
    <row r="154" spans="2:13" x14ac:dyDescent="0.25">
      <c r="B154" s="66"/>
      <c r="C154" s="57"/>
      <c r="D154" s="57"/>
      <c r="E154" s="58"/>
      <c r="F154" s="66"/>
      <c r="G154" s="12"/>
      <c r="H154" s="13"/>
      <c r="I154" s="5"/>
      <c r="J154" s="5"/>
      <c r="K154" s="12"/>
      <c r="L154" s="13"/>
      <c r="M154" s="12"/>
    </row>
    <row r="155" spans="2:13" x14ac:dyDescent="0.25">
      <c r="B155" s="66"/>
      <c r="C155" s="57"/>
      <c r="D155" s="57"/>
      <c r="E155" s="58"/>
      <c r="F155" s="66"/>
      <c r="G155" s="12"/>
      <c r="H155" s="13"/>
      <c r="I155" s="5"/>
      <c r="J155" s="5"/>
      <c r="K155" s="12"/>
      <c r="L155" s="13"/>
      <c r="M155" s="12"/>
    </row>
    <row r="156" spans="2:13" x14ac:dyDescent="0.25">
      <c r="B156" s="66"/>
      <c r="C156" s="57"/>
      <c r="D156" s="57"/>
      <c r="E156" s="58"/>
      <c r="F156" s="66"/>
      <c r="G156" s="12"/>
      <c r="H156" s="13"/>
      <c r="I156" s="5"/>
      <c r="J156" s="5"/>
      <c r="K156" s="12"/>
      <c r="L156" s="13"/>
      <c r="M156" s="12"/>
    </row>
    <row r="157" spans="2:13" x14ac:dyDescent="0.25">
      <c r="B157" s="66"/>
      <c r="C157" s="57"/>
      <c r="D157" s="57"/>
      <c r="E157" s="58"/>
      <c r="F157" s="66"/>
      <c r="G157" s="12"/>
      <c r="H157" s="13"/>
      <c r="I157" s="5"/>
      <c r="J157" s="5"/>
      <c r="K157" s="12"/>
      <c r="L157" s="13"/>
      <c r="M157" s="12"/>
    </row>
    <row r="158" spans="2:13" x14ac:dyDescent="0.25">
      <c r="B158" s="66"/>
      <c r="C158" s="57"/>
      <c r="D158" s="57"/>
      <c r="E158" s="58"/>
      <c r="F158" s="66"/>
      <c r="G158" s="12"/>
      <c r="H158" s="13"/>
      <c r="I158" s="5"/>
      <c r="J158" s="5"/>
      <c r="K158" s="12"/>
      <c r="L158" s="13"/>
      <c r="M158" s="12"/>
    </row>
    <row r="159" spans="2:13" x14ac:dyDescent="0.25">
      <c r="B159" s="66"/>
      <c r="C159" s="57"/>
      <c r="D159" s="57"/>
      <c r="E159" s="58"/>
      <c r="F159" s="66"/>
      <c r="G159" s="12"/>
      <c r="H159" s="13"/>
      <c r="I159" s="5"/>
      <c r="J159" s="5"/>
      <c r="K159" s="12"/>
      <c r="L159" s="13"/>
      <c r="M159" s="12"/>
    </row>
    <row r="160" spans="2:13" x14ac:dyDescent="0.25">
      <c r="B160" s="66"/>
      <c r="C160" s="57"/>
      <c r="D160" s="57"/>
      <c r="E160" s="58"/>
      <c r="F160" s="66"/>
      <c r="G160" s="12"/>
      <c r="H160" s="13"/>
      <c r="I160" s="5"/>
      <c r="J160" s="5"/>
      <c r="K160" s="12"/>
      <c r="L160" s="13"/>
      <c r="M160" s="12"/>
    </row>
    <row r="161" spans="2:13" x14ac:dyDescent="0.25">
      <c r="B161" s="66"/>
      <c r="C161" s="57"/>
      <c r="D161" s="57"/>
      <c r="E161" s="58"/>
      <c r="F161" s="66"/>
      <c r="G161" s="12"/>
      <c r="H161" s="13"/>
      <c r="I161" s="5"/>
      <c r="J161" s="5"/>
      <c r="K161" s="12"/>
      <c r="L161" s="13"/>
      <c r="M161" s="12"/>
    </row>
    <row r="162" spans="2:13" x14ac:dyDescent="0.25">
      <c r="B162" s="66"/>
      <c r="C162" s="57"/>
      <c r="D162" s="57"/>
      <c r="E162" s="58"/>
      <c r="F162" s="66"/>
      <c r="G162" s="12"/>
      <c r="H162" s="13"/>
      <c r="I162" s="5"/>
      <c r="J162" s="5"/>
      <c r="K162" s="12"/>
      <c r="L162" s="13"/>
      <c r="M162" s="12"/>
    </row>
    <row r="163" spans="2:13" x14ac:dyDescent="0.25">
      <c r="B163" s="66"/>
      <c r="C163" s="57"/>
      <c r="D163" s="57"/>
      <c r="E163" s="58"/>
      <c r="F163" s="66"/>
      <c r="G163" s="12"/>
      <c r="H163" s="13"/>
      <c r="I163" s="5"/>
      <c r="J163" s="5"/>
      <c r="K163" s="12"/>
      <c r="L163" s="13"/>
      <c r="M163" s="12"/>
    </row>
    <row r="164" spans="2:13" x14ac:dyDescent="0.25">
      <c r="B164" s="66"/>
      <c r="C164" s="57"/>
      <c r="D164" s="57"/>
      <c r="E164" s="58"/>
      <c r="F164" s="66"/>
      <c r="G164" s="12"/>
      <c r="H164" s="13"/>
      <c r="I164" s="5"/>
      <c r="J164" s="5"/>
      <c r="K164" s="12"/>
      <c r="L164" s="13"/>
      <c r="M164" s="12"/>
    </row>
    <row r="165" spans="2:13" x14ac:dyDescent="0.25">
      <c r="B165" s="66"/>
      <c r="C165" s="57"/>
      <c r="D165" s="57"/>
      <c r="E165" s="58"/>
      <c r="F165" s="66"/>
      <c r="G165" s="12"/>
      <c r="H165" s="13"/>
      <c r="I165" s="5"/>
      <c r="J165" s="5"/>
      <c r="K165" s="12"/>
      <c r="L165" s="13"/>
      <c r="M165" s="12"/>
    </row>
    <row r="166" spans="2:13" x14ac:dyDescent="0.25">
      <c r="B166" s="66"/>
      <c r="C166" s="57"/>
      <c r="D166" s="57"/>
      <c r="E166" s="58"/>
      <c r="F166" s="66"/>
      <c r="G166" s="12"/>
      <c r="H166" s="13"/>
      <c r="I166" s="5"/>
      <c r="J166" s="5"/>
      <c r="K166" s="12"/>
      <c r="L166" s="13"/>
      <c r="M166" s="12"/>
    </row>
    <row r="167" spans="2:13" x14ac:dyDescent="0.25">
      <c r="B167" s="66"/>
      <c r="C167" s="57"/>
      <c r="D167" s="57"/>
      <c r="E167" s="58"/>
      <c r="F167" s="66"/>
      <c r="G167" s="12"/>
      <c r="H167" s="13"/>
      <c r="I167" s="5"/>
      <c r="J167" s="5"/>
      <c r="K167" s="12"/>
      <c r="L167" s="13"/>
      <c r="M167" s="12"/>
    </row>
    <row r="168" spans="2:13" x14ac:dyDescent="0.25">
      <c r="B168" s="66"/>
      <c r="C168" s="57"/>
      <c r="D168" s="57"/>
      <c r="E168" s="58"/>
      <c r="F168" s="66"/>
      <c r="G168" s="12"/>
      <c r="H168" s="13"/>
      <c r="I168" s="5"/>
      <c r="J168" s="5"/>
      <c r="K168" s="12"/>
      <c r="L168" s="13"/>
      <c r="M168" s="12"/>
    </row>
    <row r="169" spans="2:13" x14ac:dyDescent="0.25">
      <c r="B169" s="66"/>
      <c r="C169" s="57"/>
      <c r="D169" s="57"/>
      <c r="E169" s="58"/>
      <c r="F169" s="66"/>
      <c r="G169" s="12"/>
      <c r="H169" s="13"/>
      <c r="I169" s="5"/>
      <c r="J169" s="5"/>
      <c r="K169" s="12"/>
      <c r="L169" s="13"/>
      <c r="M169" s="12"/>
    </row>
    <row r="170" spans="2:13" x14ac:dyDescent="0.25">
      <c r="B170" s="66"/>
      <c r="C170" s="57"/>
      <c r="D170" s="57"/>
      <c r="E170" s="58"/>
      <c r="F170" s="66"/>
      <c r="G170" s="12"/>
      <c r="H170" s="13"/>
      <c r="I170" s="5"/>
      <c r="J170" s="5"/>
      <c r="K170" s="12"/>
      <c r="L170" s="13"/>
      <c r="M170" s="12"/>
    </row>
    <row r="171" spans="2:13" x14ac:dyDescent="0.25">
      <c r="B171" s="66"/>
      <c r="C171" s="57"/>
      <c r="D171" s="57"/>
      <c r="E171" s="58"/>
      <c r="F171" s="66"/>
      <c r="G171" s="12"/>
      <c r="H171" s="13"/>
      <c r="I171" s="5"/>
      <c r="J171" s="5"/>
      <c r="K171" s="12"/>
      <c r="L171" s="13"/>
      <c r="M171" s="12"/>
    </row>
    <row r="172" spans="2:13" x14ac:dyDescent="0.25">
      <c r="B172" s="66"/>
      <c r="C172" s="57"/>
      <c r="D172" s="57"/>
      <c r="E172" s="58"/>
      <c r="F172" s="66"/>
      <c r="G172" s="12"/>
      <c r="H172" s="13"/>
      <c r="I172" s="5"/>
      <c r="J172" s="5"/>
      <c r="K172" s="12"/>
      <c r="L172" s="13"/>
      <c r="M172" s="12"/>
    </row>
    <row r="173" spans="2:13" x14ac:dyDescent="0.25">
      <c r="B173" s="66"/>
      <c r="C173" s="57"/>
      <c r="D173" s="57"/>
      <c r="E173" s="58"/>
      <c r="F173" s="66"/>
      <c r="G173" s="12"/>
      <c r="H173" s="13"/>
      <c r="I173" s="5"/>
      <c r="J173" s="5"/>
      <c r="K173" s="12"/>
      <c r="L173" s="13"/>
      <c r="M173" s="12"/>
    </row>
    <row r="174" spans="2:13" x14ac:dyDescent="0.25">
      <c r="B174" s="66"/>
      <c r="C174" s="57"/>
      <c r="D174" s="57"/>
      <c r="E174" s="58"/>
      <c r="F174" s="66"/>
      <c r="G174" s="12"/>
      <c r="H174" s="13"/>
      <c r="I174" s="5"/>
      <c r="J174" s="5"/>
      <c r="K174" s="12"/>
      <c r="L174" s="13"/>
      <c r="M174" s="12"/>
    </row>
    <row r="175" spans="2:13" x14ac:dyDescent="0.25">
      <c r="B175" s="66"/>
      <c r="C175" s="57"/>
      <c r="D175" s="57"/>
      <c r="E175" s="58"/>
      <c r="F175" s="66"/>
      <c r="G175" s="12"/>
      <c r="H175" s="13"/>
      <c r="I175" s="5"/>
      <c r="J175" s="5"/>
      <c r="K175" s="12"/>
      <c r="L175" s="13"/>
      <c r="M175" s="12"/>
    </row>
    <row r="176" spans="2:13" x14ac:dyDescent="0.25">
      <c r="B176" s="66"/>
      <c r="C176" s="57"/>
      <c r="D176" s="57"/>
      <c r="E176" s="58"/>
      <c r="F176" s="66"/>
      <c r="G176" s="12"/>
      <c r="H176" s="13"/>
      <c r="I176" s="5"/>
      <c r="J176" s="5"/>
      <c r="K176" s="12"/>
      <c r="L176" s="13"/>
      <c r="M176" s="12"/>
    </row>
    <row r="177" spans="2:13" x14ac:dyDescent="0.25">
      <c r="B177" s="66"/>
      <c r="C177" s="57"/>
      <c r="D177" s="57"/>
      <c r="E177" s="58"/>
      <c r="F177" s="66"/>
      <c r="G177" s="13"/>
      <c r="H177" s="13"/>
      <c r="I177" s="5"/>
      <c r="J177" s="5"/>
      <c r="K177" s="12"/>
      <c r="L177" s="13"/>
      <c r="M177" s="12"/>
    </row>
    <row r="178" spans="2:13" x14ac:dyDescent="0.25">
      <c r="B178" s="66"/>
      <c r="C178" s="57"/>
      <c r="D178" s="57"/>
      <c r="E178" s="58"/>
      <c r="F178" s="66"/>
      <c r="G178" s="13"/>
      <c r="H178" s="13"/>
      <c r="I178" s="5"/>
      <c r="J178" s="5"/>
      <c r="K178" s="12"/>
      <c r="L178" s="13"/>
      <c r="M178" s="12"/>
    </row>
    <row r="179" spans="2:13" x14ac:dyDescent="0.25">
      <c r="B179" s="66"/>
      <c r="C179" s="57"/>
      <c r="D179" s="57"/>
      <c r="E179" s="58"/>
      <c r="F179" s="66"/>
      <c r="G179" s="12"/>
      <c r="H179" s="13"/>
      <c r="I179" s="5"/>
      <c r="J179" s="5"/>
      <c r="K179" s="12"/>
      <c r="L179" s="13"/>
      <c r="M179" s="12"/>
    </row>
    <row r="180" spans="2:13" x14ac:dyDescent="0.25">
      <c r="B180" s="66"/>
      <c r="C180" s="57"/>
      <c r="D180" s="57"/>
      <c r="E180" s="58"/>
      <c r="F180" s="66"/>
      <c r="G180" s="12"/>
      <c r="H180" s="13"/>
      <c r="I180" s="5"/>
      <c r="J180" s="5"/>
      <c r="K180" s="12"/>
      <c r="L180" s="13"/>
      <c r="M180" s="12"/>
    </row>
    <row r="181" spans="2:13" x14ac:dyDescent="0.25">
      <c r="B181" s="66"/>
      <c r="C181" s="57"/>
      <c r="D181" s="57"/>
      <c r="E181" s="58"/>
      <c r="F181" s="66"/>
      <c r="G181" s="12"/>
      <c r="H181" s="13"/>
      <c r="I181" s="5"/>
      <c r="J181" s="5"/>
      <c r="K181" s="12"/>
      <c r="L181" s="13"/>
      <c r="M181" s="12"/>
    </row>
    <row r="182" spans="2:13" x14ac:dyDescent="0.25">
      <c r="B182" s="66"/>
      <c r="C182" s="57"/>
      <c r="D182" s="57"/>
      <c r="E182" s="58"/>
      <c r="F182" s="66"/>
      <c r="G182" s="13"/>
      <c r="H182" s="13"/>
      <c r="I182" s="5"/>
      <c r="J182" s="5"/>
      <c r="K182" s="12"/>
      <c r="L182" s="13"/>
      <c r="M182" s="12"/>
    </row>
    <row r="183" spans="2:13" x14ac:dyDescent="0.25">
      <c r="B183" s="66"/>
      <c r="C183" s="57"/>
      <c r="D183" s="57"/>
      <c r="E183" s="58"/>
      <c r="F183" s="66"/>
      <c r="G183" s="12"/>
      <c r="H183" s="13"/>
      <c r="I183" s="5"/>
      <c r="J183" s="5"/>
      <c r="K183" s="12"/>
      <c r="L183" s="13"/>
      <c r="M183" s="12"/>
    </row>
    <row r="184" spans="2:13" x14ac:dyDescent="0.25">
      <c r="B184" s="66"/>
      <c r="C184" s="57"/>
      <c r="D184" s="57"/>
      <c r="E184" s="58"/>
      <c r="F184" s="66"/>
      <c r="G184" s="12"/>
      <c r="H184" s="13"/>
      <c r="I184" s="5"/>
      <c r="J184" s="5"/>
      <c r="K184" s="12"/>
      <c r="L184" s="13"/>
      <c r="M184" s="12"/>
    </row>
    <row r="185" spans="2:13" x14ac:dyDescent="0.25">
      <c r="B185" s="66"/>
      <c r="C185" s="57"/>
      <c r="D185" s="57"/>
      <c r="E185" s="58"/>
      <c r="F185" s="66"/>
      <c r="G185" s="12"/>
      <c r="H185" s="13"/>
      <c r="I185" s="5"/>
      <c r="J185" s="5"/>
      <c r="K185" s="12"/>
      <c r="L185" s="13"/>
      <c r="M185" s="12"/>
    </row>
    <row r="186" spans="2:13" x14ac:dyDescent="0.25">
      <c r="B186" s="66"/>
      <c r="C186" s="57"/>
      <c r="D186" s="57"/>
      <c r="E186" s="58"/>
      <c r="F186" s="66"/>
      <c r="G186" s="13"/>
      <c r="H186" s="13"/>
      <c r="I186" s="5"/>
      <c r="J186" s="5"/>
      <c r="K186" s="12"/>
      <c r="L186" s="13"/>
      <c r="M186" s="12"/>
    </row>
    <row r="187" spans="2:13" x14ac:dyDescent="0.25">
      <c r="B187" s="66"/>
      <c r="C187" s="57"/>
      <c r="D187" s="57"/>
      <c r="E187" s="58"/>
      <c r="F187" s="66"/>
      <c r="G187" s="12"/>
      <c r="H187" s="13"/>
      <c r="I187" s="5"/>
      <c r="J187" s="5"/>
      <c r="K187" s="12"/>
      <c r="L187" s="13"/>
      <c r="M187" s="12"/>
    </row>
    <row r="188" spans="2:13" x14ac:dyDescent="0.25">
      <c r="B188" s="66"/>
      <c r="C188" s="57"/>
      <c r="D188" s="57"/>
      <c r="E188" s="58"/>
      <c r="F188" s="66"/>
      <c r="G188" s="13"/>
      <c r="H188" s="13"/>
      <c r="I188" s="5"/>
      <c r="J188" s="5"/>
      <c r="K188" s="12"/>
      <c r="L188" s="13"/>
      <c r="M188" s="12"/>
    </row>
    <row r="189" spans="2:13" x14ac:dyDescent="0.25">
      <c r="B189" s="66"/>
      <c r="C189" s="57"/>
      <c r="D189" s="57"/>
      <c r="E189" s="58"/>
      <c r="F189" s="66"/>
      <c r="G189" s="13"/>
      <c r="H189" s="13"/>
      <c r="I189" s="5"/>
      <c r="J189" s="5"/>
      <c r="K189" s="12"/>
      <c r="L189" s="13"/>
      <c r="M189" s="12"/>
    </row>
    <row r="190" spans="2:13" x14ac:dyDescent="0.25">
      <c r="B190" s="66"/>
      <c r="C190" s="57"/>
      <c r="D190" s="57"/>
      <c r="E190" s="58"/>
      <c r="F190" s="66"/>
      <c r="G190" s="12"/>
      <c r="H190" s="13"/>
      <c r="I190" s="5"/>
      <c r="J190" s="5"/>
      <c r="K190" s="12"/>
      <c r="L190" s="13"/>
      <c r="M190" s="12"/>
    </row>
    <row r="191" spans="2:13" x14ac:dyDescent="0.25">
      <c r="B191" s="66"/>
      <c r="C191" s="57"/>
      <c r="D191" s="57"/>
      <c r="E191" s="58"/>
      <c r="F191" s="66"/>
      <c r="G191" s="12"/>
      <c r="H191" s="13"/>
      <c r="I191" s="5"/>
      <c r="J191" s="5"/>
      <c r="K191" s="12"/>
      <c r="L191" s="13"/>
      <c r="M191" s="12"/>
    </row>
    <row r="192" spans="2:13" x14ac:dyDescent="0.25">
      <c r="B192" s="66"/>
      <c r="C192" s="57"/>
      <c r="D192" s="57"/>
      <c r="E192" s="58"/>
      <c r="F192" s="66"/>
      <c r="G192" s="12"/>
      <c r="H192" s="13"/>
      <c r="I192" s="5"/>
      <c r="J192" s="5"/>
      <c r="K192" s="12"/>
      <c r="L192" s="13"/>
      <c r="M192" s="12"/>
    </row>
    <row r="193" spans="2:13" x14ac:dyDescent="0.25">
      <c r="B193" s="66"/>
      <c r="C193" s="57"/>
      <c r="D193" s="57"/>
      <c r="E193" s="58"/>
      <c r="F193" s="66"/>
      <c r="G193" s="12"/>
      <c r="H193" s="13"/>
      <c r="I193" s="5"/>
      <c r="J193" s="5"/>
      <c r="K193" s="12"/>
      <c r="L193" s="13"/>
      <c r="M193" s="12"/>
    </row>
    <row r="194" spans="2:13" x14ac:dyDescent="0.25">
      <c r="B194" s="66"/>
      <c r="C194" s="57"/>
      <c r="D194" s="57"/>
      <c r="E194" s="58"/>
      <c r="F194" s="66"/>
      <c r="G194" s="12"/>
      <c r="H194" s="13"/>
      <c r="I194" s="5"/>
      <c r="J194" s="5"/>
      <c r="K194" s="12"/>
      <c r="L194" s="13"/>
      <c r="M194" s="12"/>
    </row>
    <row r="195" spans="2:13" x14ac:dyDescent="0.25">
      <c r="B195" s="66"/>
      <c r="C195" s="57"/>
      <c r="D195" s="57"/>
      <c r="E195" s="58"/>
      <c r="F195" s="66"/>
      <c r="G195" s="12"/>
      <c r="H195" s="13"/>
      <c r="I195" s="5"/>
      <c r="J195" s="5"/>
      <c r="K195" s="12"/>
      <c r="L195" s="13"/>
      <c r="M195" s="12"/>
    </row>
    <row r="196" spans="2:13" x14ac:dyDescent="0.25">
      <c r="B196" s="66"/>
      <c r="C196" s="57"/>
      <c r="D196" s="57"/>
      <c r="E196" s="58"/>
      <c r="F196" s="66"/>
      <c r="G196" s="13"/>
      <c r="H196" s="13"/>
      <c r="I196" s="5"/>
      <c r="J196" s="5"/>
      <c r="K196" s="12"/>
      <c r="L196" s="13"/>
      <c r="M196" s="12"/>
    </row>
    <row r="197" spans="2:13" x14ac:dyDescent="0.25">
      <c r="B197" s="66"/>
      <c r="C197" s="57"/>
      <c r="D197" s="57"/>
      <c r="E197" s="58"/>
      <c r="F197" s="66"/>
      <c r="G197" s="12"/>
      <c r="H197" s="13"/>
      <c r="I197" s="5"/>
      <c r="J197" s="5"/>
      <c r="K197" s="12"/>
      <c r="L197" s="13"/>
      <c r="M197" s="12"/>
    </row>
    <row r="198" spans="2:13" x14ac:dyDescent="0.25">
      <c r="B198" s="66"/>
      <c r="C198" s="57"/>
      <c r="D198" s="57"/>
      <c r="E198" s="58"/>
      <c r="F198" s="66"/>
      <c r="G198" s="12"/>
      <c r="H198" s="13"/>
      <c r="I198" s="5"/>
      <c r="J198" s="5"/>
      <c r="K198" s="12"/>
      <c r="L198" s="13"/>
      <c r="M198" s="12"/>
    </row>
    <row r="199" spans="2:13" x14ac:dyDescent="0.25">
      <c r="B199" s="66"/>
      <c r="C199" s="57"/>
      <c r="D199" s="57"/>
      <c r="E199" s="58"/>
      <c r="F199" s="66"/>
      <c r="G199" s="12"/>
      <c r="H199" s="13"/>
      <c r="I199" s="5"/>
      <c r="J199" s="5"/>
      <c r="K199" s="12"/>
      <c r="L199" s="13"/>
      <c r="M199" s="12"/>
    </row>
    <row r="200" spans="2:13" x14ac:dyDescent="0.25">
      <c r="B200" s="66"/>
      <c r="C200" s="57"/>
      <c r="D200" s="57"/>
      <c r="E200" s="58"/>
      <c r="F200" s="66"/>
      <c r="G200" s="12"/>
      <c r="H200" s="13"/>
      <c r="I200" s="5"/>
      <c r="J200" s="5"/>
      <c r="K200" s="12"/>
      <c r="L200" s="13"/>
      <c r="M200" s="12"/>
    </row>
    <row r="201" spans="2:13" x14ac:dyDescent="0.25">
      <c r="B201" s="66"/>
      <c r="C201" s="57"/>
      <c r="D201" s="57"/>
      <c r="E201" s="58"/>
      <c r="F201" s="66"/>
      <c r="G201" s="12"/>
      <c r="H201" s="13"/>
      <c r="I201" s="5"/>
      <c r="J201" s="5"/>
      <c r="K201" s="12"/>
      <c r="L201" s="13"/>
      <c r="M201" s="12"/>
    </row>
    <row r="202" spans="2:13" x14ac:dyDescent="0.25">
      <c r="B202" s="66"/>
      <c r="C202" s="57"/>
      <c r="D202" s="57"/>
      <c r="E202" s="58"/>
      <c r="F202" s="66"/>
      <c r="G202" s="12"/>
      <c r="H202" s="13"/>
      <c r="I202" s="5"/>
      <c r="J202" s="5"/>
      <c r="K202" s="12"/>
      <c r="L202" s="13"/>
      <c r="M202" s="12"/>
    </row>
    <row r="203" spans="2:13" x14ac:dyDescent="0.25">
      <c r="B203" s="66"/>
      <c r="C203" s="57"/>
      <c r="D203" s="57"/>
      <c r="E203" s="58"/>
      <c r="F203" s="66"/>
      <c r="G203" s="12"/>
      <c r="H203" s="13"/>
      <c r="I203" s="5"/>
      <c r="J203" s="5"/>
      <c r="K203" s="12"/>
      <c r="L203" s="13"/>
      <c r="M203" s="12"/>
    </row>
    <row r="204" spans="2:13" x14ac:dyDescent="0.25">
      <c r="B204" s="66"/>
      <c r="C204" s="57"/>
      <c r="D204" s="57"/>
      <c r="E204" s="58"/>
      <c r="F204" s="66"/>
      <c r="G204" s="12"/>
      <c r="H204" s="13"/>
      <c r="I204" s="5"/>
      <c r="J204" s="5"/>
      <c r="K204" s="12"/>
      <c r="L204" s="13"/>
      <c r="M204" s="12"/>
    </row>
    <row r="205" spans="2:13" x14ac:dyDescent="0.25">
      <c r="B205" s="66"/>
      <c r="C205" s="57"/>
      <c r="D205" s="57"/>
      <c r="E205" s="58"/>
      <c r="F205" s="66"/>
      <c r="G205" s="12"/>
      <c r="H205" s="13"/>
      <c r="I205" s="5"/>
      <c r="J205" s="5"/>
      <c r="K205" s="12"/>
      <c r="L205" s="13"/>
      <c r="M205" s="12"/>
    </row>
    <row r="206" spans="2:13" x14ac:dyDescent="0.25">
      <c r="B206" s="66"/>
      <c r="C206" s="57"/>
      <c r="D206" s="57"/>
      <c r="E206" s="58"/>
      <c r="F206" s="66"/>
      <c r="G206" s="12"/>
      <c r="H206" s="13"/>
      <c r="I206" s="5"/>
      <c r="J206" s="5"/>
      <c r="K206" s="12"/>
      <c r="L206" s="13"/>
      <c r="M206" s="12"/>
    </row>
    <row r="207" spans="2:13" x14ac:dyDescent="0.25">
      <c r="B207" s="66"/>
      <c r="C207" s="57"/>
      <c r="D207" s="57"/>
      <c r="E207" s="58"/>
      <c r="F207" s="66"/>
      <c r="G207" s="12"/>
      <c r="H207" s="13"/>
      <c r="I207" s="5"/>
      <c r="J207" s="5"/>
      <c r="K207" s="12"/>
      <c r="L207" s="13"/>
      <c r="M207" s="12"/>
    </row>
    <row r="208" spans="2:13" x14ac:dyDescent="0.25">
      <c r="B208" s="66"/>
      <c r="C208" s="57"/>
      <c r="D208" s="57"/>
      <c r="E208" s="58"/>
      <c r="F208" s="66"/>
      <c r="G208" s="12"/>
      <c r="H208" s="13"/>
      <c r="I208" s="5"/>
      <c r="J208" s="5"/>
      <c r="K208" s="12"/>
      <c r="L208" s="13"/>
      <c r="M208" s="12"/>
    </row>
    <row r="209" spans="2:13" x14ac:dyDescent="0.25">
      <c r="B209" s="66"/>
      <c r="C209" s="57"/>
      <c r="D209" s="57"/>
      <c r="E209" s="58"/>
      <c r="F209" s="66"/>
      <c r="G209" s="12"/>
      <c r="H209" s="13"/>
      <c r="I209" s="5"/>
      <c r="J209" s="5"/>
      <c r="K209" s="12"/>
      <c r="L209" s="13"/>
      <c r="M209" s="12"/>
    </row>
    <row r="210" spans="2:13" x14ac:dyDescent="0.25">
      <c r="B210" s="66"/>
      <c r="C210" s="57"/>
      <c r="D210" s="57"/>
      <c r="E210" s="58"/>
      <c r="F210" s="66"/>
      <c r="G210" s="12"/>
      <c r="H210" s="13"/>
      <c r="I210" s="5"/>
      <c r="J210" s="5"/>
      <c r="K210" s="12"/>
      <c r="L210" s="13"/>
      <c r="M210" s="12"/>
    </row>
    <row r="211" spans="2:13" x14ac:dyDescent="0.25">
      <c r="B211" s="66"/>
      <c r="C211" s="57"/>
      <c r="D211" s="57"/>
      <c r="E211" s="58"/>
      <c r="F211" s="66"/>
      <c r="G211" s="12"/>
      <c r="H211" s="13"/>
      <c r="I211" s="5"/>
      <c r="J211" s="5"/>
      <c r="K211" s="12"/>
      <c r="L211" s="13"/>
      <c r="M211" s="12"/>
    </row>
    <row r="212" spans="2:13" x14ac:dyDescent="0.25">
      <c r="B212" s="66"/>
      <c r="C212" s="57"/>
      <c r="D212" s="57"/>
      <c r="E212" s="58"/>
      <c r="F212" s="66"/>
      <c r="G212" s="12"/>
      <c r="H212" s="13"/>
      <c r="I212" s="5"/>
      <c r="J212" s="5"/>
      <c r="K212" s="12"/>
      <c r="L212" s="13"/>
      <c r="M212" s="12"/>
    </row>
    <row r="213" spans="2:13" x14ac:dyDescent="0.25">
      <c r="B213" s="66"/>
      <c r="C213" s="57"/>
      <c r="D213" s="57"/>
      <c r="E213" s="58"/>
      <c r="F213" s="66"/>
      <c r="G213" s="12"/>
      <c r="H213" s="13"/>
      <c r="I213" s="5"/>
      <c r="J213" s="5"/>
      <c r="K213" s="12"/>
      <c r="L213" s="13"/>
      <c r="M213" s="12"/>
    </row>
    <row r="214" spans="2:13" x14ac:dyDescent="0.25">
      <c r="B214" s="66"/>
      <c r="C214" s="57"/>
      <c r="D214" s="57"/>
      <c r="E214" s="58"/>
      <c r="F214" s="66"/>
      <c r="G214" s="12"/>
      <c r="H214" s="13"/>
      <c r="I214" s="5"/>
      <c r="J214" s="5"/>
      <c r="K214" s="12"/>
      <c r="L214" s="13"/>
      <c r="M214" s="12"/>
    </row>
    <row r="215" spans="2:13" x14ac:dyDescent="0.25">
      <c r="B215" s="66"/>
      <c r="C215" s="57"/>
      <c r="D215" s="57"/>
      <c r="E215" s="58"/>
      <c r="F215" s="66"/>
      <c r="G215" s="13"/>
      <c r="H215" s="13"/>
      <c r="I215" s="5"/>
      <c r="J215" s="5"/>
      <c r="K215" s="12"/>
      <c r="L215" s="13"/>
      <c r="M215" s="12"/>
    </row>
    <row r="216" spans="2:13" x14ac:dyDescent="0.25">
      <c r="B216" s="66"/>
      <c r="C216" s="57"/>
      <c r="D216" s="57"/>
      <c r="E216" s="58"/>
      <c r="F216" s="66"/>
      <c r="G216" s="12"/>
      <c r="H216" s="13"/>
      <c r="I216" s="5"/>
      <c r="J216" s="5"/>
      <c r="K216" s="12"/>
      <c r="L216" s="13"/>
      <c r="M216" s="12"/>
    </row>
    <row r="217" spans="2:13" x14ac:dyDescent="0.25">
      <c r="B217" s="66"/>
      <c r="C217" s="57"/>
      <c r="D217" s="57"/>
      <c r="E217" s="58"/>
      <c r="F217" s="66"/>
      <c r="G217" s="13"/>
      <c r="H217" s="13"/>
      <c r="I217" s="5"/>
      <c r="J217" s="5"/>
      <c r="K217" s="12"/>
      <c r="L217" s="13"/>
      <c r="M217" s="12"/>
    </row>
    <row r="218" spans="2:13" x14ac:dyDescent="0.25">
      <c r="B218" s="66"/>
      <c r="C218" s="57"/>
      <c r="D218" s="57"/>
      <c r="E218" s="58"/>
      <c r="F218" s="66"/>
      <c r="G218" s="12"/>
      <c r="H218" s="13"/>
      <c r="I218" s="5"/>
      <c r="J218" s="5"/>
      <c r="K218" s="12"/>
      <c r="L218" s="13"/>
      <c r="M218" s="12"/>
    </row>
    <row r="219" spans="2:13" x14ac:dyDescent="0.25">
      <c r="B219" s="66"/>
      <c r="C219" s="57"/>
      <c r="D219" s="57"/>
      <c r="E219" s="58"/>
      <c r="F219" s="66"/>
      <c r="G219" s="12"/>
      <c r="H219" s="13"/>
      <c r="I219" s="5"/>
      <c r="J219" s="5"/>
      <c r="K219" s="12"/>
      <c r="L219" s="13"/>
      <c r="M219" s="12"/>
    </row>
    <row r="220" spans="2:13" x14ac:dyDescent="0.25">
      <c r="B220" s="66"/>
      <c r="C220" s="57"/>
      <c r="D220" s="57"/>
      <c r="E220" s="58"/>
      <c r="F220" s="66"/>
      <c r="G220" s="12"/>
      <c r="H220" s="13"/>
      <c r="I220" s="5"/>
      <c r="J220" s="5"/>
      <c r="K220" s="12"/>
      <c r="L220" s="13"/>
      <c r="M220" s="12"/>
    </row>
    <row r="221" spans="2:13" x14ac:dyDescent="0.25">
      <c r="B221" s="66"/>
      <c r="C221" s="57"/>
      <c r="D221" s="57"/>
      <c r="E221" s="58"/>
      <c r="F221" s="66"/>
      <c r="G221" s="12"/>
      <c r="H221" s="13"/>
      <c r="I221" s="5"/>
      <c r="J221" s="5"/>
      <c r="K221" s="12"/>
      <c r="L221" s="13"/>
      <c r="M221" s="12"/>
    </row>
    <row r="222" spans="2:13" x14ac:dyDescent="0.25">
      <c r="B222" s="66"/>
      <c r="C222" s="57"/>
      <c r="D222" s="57"/>
      <c r="E222" s="58"/>
      <c r="F222" s="66"/>
      <c r="G222" s="12"/>
      <c r="H222" s="13"/>
      <c r="I222" s="5"/>
      <c r="J222" s="5"/>
      <c r="K222" s="12"/>
      <c r="L222" s="13"/>
      <c r="M222" s="12"/>
    </row>
    <row r="223" spans="2:13" x14ac:dyDescent="0.25">
      <c r="B223" s="66"/>
      <c r="C223" s="57"/>
      <c r="D223" s="57"/>
      <c r="E223" s="58"/>
      <c r="F223" s="66"/>
      <c r="G223" s="12"/>
      <c r="H223" s="13"/>
      <c r="I223" s="5"/>
      <c r="J223" s="5"/>
      <c r="K223" s="12"/>
      <c r="L223" s="13"/>
      <c r="M223" s="12"/>
    </row>
    <row r="224" spans="2:13" x14ac:dyDescent="0.25">
      <c r="B224" s="66"/>
      <c r="C224" s="57"/>
      <c r="D224" s="57"/>
      <c r="E224" s="58"/>
      <c r="F224" s="66"/>
      <c r="G224" s="12"/>
      <c r="H224" s="13"/>
      <c r="I224" s="5"/>
      <c r="J224" s="5"/>
      <c r="K224" s="12"/>
      <c r="L224" s="13"/>
      <c r="M224" s="12"/>
    </row>
    <row r="225" spans="2:13" x14ac:dyDescent="0.25">
      <c r="B225" s="66"/>
      <c r="C225" s="57"/>
      <c r="D225" s="57"/>
      <c r="E225" s="58"/>
      <c r="F225" s="66"/>
      <c r="G225" s="12"/>
      <c r="H225" s="13"/>
      <c r="I225" s="5"/>
      <c r="J225" s="5"/>
      <c r="K225" s="12"/>
      <c r="L225" s="13"/>
      <c r="M225" s="12"/>
    </row>
    <row r="226" spans="2:13" x14ac:dyDescent="0.25">
      <c r="B226" s="66"/>
      <c r="C226" s="57"/>
      <c r="D226" s="57"/>
      <c r="E226" s="58"/>
      <c r="F226" s="66"/>
      <c r="G226" s="12"/>
      <c r="H226" s="13"/>
      <c r="I226" s="5"/>
      <c r="J226" s="5"/>
      <c r="K226" s="12"/>
      <c r="L226" s="13"/>
      <c r="M226" s="12"/>
    </row>
    <row r="227" spans="2:13" x14ac:dyDescent="0.25">
      <c r="B227" s="66"/>
      <c r="C227" s="57"/>
      <c r="D227" s="57"/>
      <c r="E227" s="58"/>
      <c r="F227" s="66"/>
      <c r="G227" s="12"/>
      <c r="H227" s="13"/>
      <c r="I227" s="5"/>
      <c r="J227" s="5"/>
      <c r="K227" s="12"/>
      <c r="L227" s="13"/>
      <c r="M227" s="12"/>
    </row>
    <row r="228" spans="2:13" x14ac:dyDescent="0.25">
      <c r="B228" s="66"/>
      <c r="C228" s="57"/>
      <c r="D228" s="57"/>
      <c r="E228" s="58"/>
      <c r="F228" s="66"/>
      <c r="G228" s="12"/>
      <c r="H228" s="13"/>
      <c r="I228" s="5"/>
      <c r="J228" s="5"/>
      <c r="K228" s="12"/>
      <c r="L228" s="13"/>
      <c r="M228" s="12"/>
    </row>
    <row r="229" spans="2:13" x14ac:dyDescent="0.25">
      <c r="B229" s="66"/>
      <c r="C229" s="57"/>
      <c r="D229" s="57"/>
      <c r="E229" s="58"/>
      <c r="F229" s="66"/>
      <c r="G229" s="12"/>
      <c r="H229" s="13"/>
      <c r="I229" s="5"/>
      <c r="J229" s="5"/>
      <c r="K229" s="12"/>
      <c r="L229" s="13"/>
      <c r="M229" s="12"/>
    </row>
    <row r="230" spans="2:13" x14ac:dyDescent="0.25">
      <c r="B230" s="66"/>
      <c r="C230" s="57"/>
      <c r="D230" s="57"/>
      <c r="E230" s="58"/>
      <c r="F230" s="66"/>
      <c r="G230" s="12"/>
      <c r="H230" s="13"/>
      <c r="I230" s="5"/>
      <c r="J230" s="5"/>
      <c r="K230" s="12"/>
      <c r="L230" s="13"/>
      <c r="M230" s="12"/>
    </row>
    <row r="231" spans="2:13" x14ac:dyDescent="0.25">
      <c r="B231" s="66"/>
      <c r="C231" s="57"/>
      <c r="D231" s="57"/>
      <c r="E231" s="58"/>
      <c r="F231" s="66"/>
      <c r="G231" s="12"/>
      <c r="H231" s="13"/>
      <c r="I231" s="5"/>
      <c r="J231" s="5"/>
      <c r="K231" s="12"/>
      <c r="L231" s="13"/>
      <c r="M231" s="12"/>
    </row>
    <row r="232" spans="2:13" x14ac:dyDescent="0.25">
      <c r="B232" s="66"/>
      <c r="C232" s="57"/>
      <c r="D232" s="57"/>
      <c r="E232" s="58"/>
      <c r="F232" s="66"/>
      <c r="G232" s="12"/>
      <c r="H232" s="13"/>
      <c r="I232" s="5"/>
      <c r="J232" s="5"/>
      <c r="K232" s="12"/>
      <c r="L232" s="13"/>
      <c r="M232" s="12"/>
    </row>
    <row r="233" spans="2:13" x14ac:dyDescent="0.25">
      <c r="B233" s="66"/>
      <c r="C233" s="57"/>
      <c r="D233" s="57"/>
      <c r="E233" s="58"/>
      <c r="F233" s="66"/>
      <c r="G233" s="12"/>
      <c r="H233" s="13"/>
      <c r="I233" s="5"/>
      <c r="J233" s="5"/>
      <c r="K233" s="12"/>
      <c r="L233" s="13"/>
      <c r="M233" s="12"/>
    </row>
    <row r="234" spans="2:13" x14ac:dyDescent="0.25">
      <c r="B234" s="66"/>
      <c r="C234" s="57"/>
      <c r="D234" s="57"/>
      <c r="E234" s="58"/>
      <c r="F234" s="66"/>
      <c r="G234" s="12"/>
      <c r="H234" s="13"/>
      <c r="I234" s="5"/>
      <c r="J234" s="5"/>
      <c r="K234" s="12"/>
      <c r="L234" s="13"/>
      <c r="M234" s="12"/>
    </row>
    <row r="235" spans="2:13" x14ac:dyDescent="0.25">
      <c r="B235" s="66"/>
      <c r="C235" s="57"/>
      <c r="D235" s="57"/>
      <c r="E235" s="58"/>
      <c r="F235" s="66"/>
      <c r="G235" s="12"/>
      <c r="H235" s="13"/>
      <c r="I235" s="5"/>
      <c r="J235" s="5"/>
      <c r="K235" s="12"/>
      <c r="L235" s="13"/>
      <c r="M235" s="12"/>
    </row>
    <row r="236" spans="2:13" x14ac:dyDescent="0.25">
      <c r="B236" s="66"/>
      <c r="C236" s="57"/>
      <c r="D236" s="57"/>
      <c r="E236" s="58"/>
      <c r="F236" s="66"/>
      <c r="G236" s="12"/>
      <c r="H236" s="13"/>
      <c r="I236" s="5"/>
      <c r="J236" s="5"/>
      <c r="K236" s="12"/>
      <c r="L236" s="13"/>
      <c r="M236" s="12"/>
    </row>
    <row r="237" spans="2:13" x14ac:dyDescent="0.25">
      <c r="B237" s="66"/>
      <c r="C237" s="57"/>
      <c r="D237" s="57"/>
      <c r="E237" s="58"/>
      <c r="F237" s="66"/>
      <c r="G237" s="12"/>
      <c r="H237" s="13"/>
      <c r="I237" s="5"/>
      <c r="J237" s="5"/>
      <c r="K237" s="12"/>
      <c r="L237" s="13"/>
      <c r="M237" s="12"/>
    </row>
    <row r="238" spans="2:13" x14ac:dyDescent="0.25">
      <c r="B238" s="66"/>
      <c r="C238" s="57"/>
      <c r="D238" s="57"/>
      <c r="E238" s="58"/>
      <c r="F238" s="66"/>
      <c r="G238" s="12"/>
      <c r="H238" s="13"/>
      <c r="I238" s="5"/>
      <c r="J238" s="5"/>
      <c r="K238" s="12"/>
      <c r="L238" s="13"/>
      <c r="M238" s="12"/>
    </row>
    <row r="239" spans="2:13" x14ac:dyDescent="0.25">
      <c r="B239" s="66"/>
      <c r="C239" s="57"/>
      <c r="D239" s="57"/>
      <c r="E239" s="58"/>
      <c r="F239" s="66"/>
      <c r="G239" s="12"/>
      <c r="H239" s="13"/>
      <c r="I239" s="5"/>
      <c r="J239" s="5"/>
      <c r="K239" s="12"/>
      <c r="L239" s="13"/>
      <c r="M239" s="12"/>
    </row>
    <row r="240" spans="2:13" x14ac:dyDescent="0.25">
      <c r="B240" s="66"/>
      <c r="C240" s="57"/>
      <c r="D240" s="57"/>
      <c r="E240" s="58"/>
      <c r="F240" s="66"/>
      <c r="G240" s="12"/>
      <c r="H240" s="13"/>
      <c r="I240" s="5"/>
      <c r="J240" s="5"/>
      <c r="K240" s="12"/>
      <c r="L240" s="13"/>
      <c r="M240" s="12"/>
    </row>
    <row r="241" spans="2:13" x14ac:dyDescent="0.25">
      <c r="B241" s="66"/>
      <c r="C241" s="57"/>
      <c r="D241" s="57"/>
      <c r="E241" s="58"/>
      <c r="F241" s="66"/>
      <c r="G241" s="12"/>
      <c r="H241" s="13"/>
      <c r="I241" s="5"/>
      <c r="J241" s="5"/>
      <c r="K241" s="12"/>
      <c r="L241" s="13"/>
      <c r="M241" s="12"/>
    </row>
    <row r="242" spans="2:13" x14ac:dyDescent="0.25">
      <c r="B242" s="66"/>
      <c r="C242" s="57"/>
      <c r="D242" s="57"/>
      <c r="E242" s="58"/>
      <c r="F242" s="66"/>
      <c r="G242" s="12"/>
      <c r="H242" s="13"/>
      <c r="I242" s="5"/>
      <c r="J242" s="5"/>
      <c r="K242" s="12"/>
      <c r="L242" s="13"/>
      <c r="M242" s="12"/>
    </row>
    <row r="243" spans="2:13" x14ac:dyDescent="0.25">
      <c r="B243" s="66"/>
      <c r="C243" s="57"/>
      <c r="D243" s="57"/>
      <c r="E243" s="58"/>
      <c r="F243" s="66"/>
      <c r="G243" s="12"/>
      <c r="H243" s="13"/>
      <c r="I243" s="5"/>
      <c r="J243" s="5"/>
      <c r="K243" s="12"/>
      <c r="L243" s="13"/>
      <c r="M243" s="12"/>
    </row>
    <row r="244" spans="2:13" x14ac:dyDescent="0.25">
      <c r="B244" s="66"/>
      <c r="C244" s="57"/>
      <c r="D244" s="57"/>
      <c r="E244" s="58"/>
      <c r="F244" s="66"/>
      <c r="G244" s="12"/>
      <c r="H244" s="13"/>
      <c r="I244" s="5"/>
      <c r="J244" s="5"/>
      <c r="K244" s="12"/>
      <c r="L244" s="13"/>
      <c r="M244" s="12"/>
    </row>
    <row r="245" spans="2:13" x14ac:dyDescent="0.25">
      <c r="B245" s="66"/>
      <c r="C245" s="57"/>
      <c r="D245" s="57"/>
      <c r="E245" s="58"/>
      <c r="F245" s="66"/>
      <c r="G245" s="13"/>
      <c r="H245" s="13"/>
      <c r="I245" s="5"/>
      <c r="J245" s="5"/>
      <c r="K245" s="12"/>
      <c r="L245" s="13"/>
      <c r="M245" s="12"/>
    </row>
    <row r="246" spans="2:13" x14ac:dyDescent="0.25">
      <c r="B246" s="66"/>
      <c r="C246" s="57"/>
      <c r="D246" s="57"/>
      <c r="E246" s="58"/>
      <c r="F246" s="66"/>
      <c r="G246" s="12"/>
      <c r="H246" s="13"/>
      <c r="I246" s="5"/>
      <c r="J246" s="5"/>
      <c r="K246" s="12"/>
      <c r="L246" s="13"/>
      <c r="M246" s="12"/>
    </row>
    <row r="247" spans="2:13" x14ac:dyDescent="0.25">
      <c r="B247" s="66"/>
      <c r="C247" s="57"/>
      <c r="D247" s="57"/>
      <c r="E247" s="58"/>
      <c r="F247" s="66"/>
      <c r="G247" s="12"/>
      <c r="H247" s="13"/>
      <c r="I247" s="5"/>
      <c r="J247" s="5"/>
      <c r="K247" s="12"/>
      <c r="L247" s="13"/>
      <c r="M247" s="12"/>
    </row>
    <row r="248" spans="2:13" x14ac:dyDescent="0.25">
      <c r="B248" s="66"/>
      <c r="C248" s="57"/>
      <c r="D248" s="57"/>
      <c r="E248" s="58"/>
      <c r="F248" s="66"/>
      <c r="G248" s="12"/>
      <c r="H248" s="13"/>
      <c r="I248" s="5"/>
      <c r="J248" s="5"/>
      <c r="K248" s="12"/>
      <c r="L248" s="13"/>
      <c r="M248" s="12"/>
    </row>
    <row r="249" spans="2:13" x14ac:dyDescent="0.25">
      <c r="B249" s="66"/>
      <c r="C249" s="57"/>
      <c r="D249" s="57"/>
      <c r="E249" s="58"/>
      <c r="F249" s="66"/>
      <c r="G249" s="12"/>
      <c r="H249" s="13"/>
      <c r="I249" s="5"/>
      <c r="J249" s="5"/>
      <c r="K249" s="12"/>
      <c r="L249" s="13"/>
      <c r="M249" s="12"/>
    </row>
    <row r="250" spans="2:13" x14ac:dyDescent="0.25">
      <c r="B250" s="66"/>
      <c r="C250" s="57"/>
      <c r="D250" s="57"/>
      <c r="E250" s="58"/>
      <c r="F250" s="66"/>
      <c r="G250" s="12"/>
      <c r="H250" s="13"/>
      <c r="I250" s="5"/>
      <c r="J250" s="5"/>
      <c r="K250" s="12"/>
      <c r="L250" s="13"/>
      <c r="M250" s="12"/>
    </row>
    <row r="251" spans="2:13" x14ac:dyDescent="0.25">
      <c r="B251" s="66"/>
      <c r="C251" s="57"/>
      <c r="D251" s="57"/>
      <c r="E251" s="58"/>
      <c r="F251" s="66"/>
      <c r="G251" s="12"/>
      <c r="H251" s="13"/>
      <c r="I251" s="5"/>
      <c r="J251" s="5"/>
      <c r="K251" s="12"/>
      <c r="L251" s="13"/>
      <c r="M251" s="12"/>
    </row>
    <row r="252" spans="2:13" x14ac:dyDescent="0.25">
      <c r="B252" s="66"/>
      <c r="C252" s="57"/>
      <c r="D252" s="57"/>
      <c r="E252" s="58"/>
      <c r="F252" s="66"/>
      <c r="G252" s="12"/>
      <c r="H252" s="13"/>
      <c r="I252" s="5"/>
      <c r="J252" s="5"/>
      <c r="K252" s="12"/>
      <c r="L252" s="13"/>
      <c r="M252" s="12"/>
    </row>
    <row r="253" spans="2:13" x14ac:dyDescent="0.25">
      <c r="B253" s="66"/>
      <c r="C253" s="57"/>
      <c r="D253" s="57"/>
      <c r="E253" s="58"/>
      <c r="F253" s="66"/>
      <c r="G253" s="12"/>
      <c r="H253" s="13"/>
      <c r="I253" s="5"/>
      <c r="J253" s="5"/>
      <c r="K253" s="12"/>
      <c r="L253" s="13"/>
      <c r="M253" s="12"/>
    </row>
    <row r="254" spans="2:13" x14ac:dyDescent="0.25">
      <c r="B254" s="66"/>
      <c r="C254" s="57"/>
      <c r="D254" s="57"/>
      <c r="E254" s="58"/>
      <c r="F254" s="66"/>
      <c r="G254" s="12"/>
      <c r="H254" s="13"/>
      <c r="I254" s="5"/>
      <c r="J254" s="5"/>
      <c r="K254" s="12"/>
      <c r="L254" s="13"/>
      <c r="M254" s="12"/>
    </row>
    <row r="255" spans="2:13" x14ac:dyDescent="0.25">
      <c r="B255" s="66"/>
      <c r="C255" s="57"/>
      <c r="D255" s="57"/>
      <c r="E255" s="58"/>
      <c r="F255" s="66"/>
      <c r="G255" s="12"/>
      <c r="H255" s="13"/>
      <c r="I255" s="5"/>
      <c r="J255" s="5"/>
      <c r="K255" s="12"/>
      <c r="L255" s="13"/>
      <c r="M255" s="12"/>
    </row>
    <row r="256" spans="2:13" x14ac:dyDescent="0.25">
      <c r="B256" s="66"/>
      <c r="C256" s="57"/>
      <c r="D256" s="57"/>
      <c r="E256" s="58"/>
      <c r="F256" s="66"/>
      <c r="G256" s="12"/>
      <c r="H256" s="13"/>
      <c r="I256" s="5"/>
      <c r="J256" s="5"/>
      <c r="K256" s="12"/>
      <c r="L256" s="13"/>
      <c r="M256" s="12"/>
    </row>
    <row r="257" spans="2:13" x14ac:dyDescent="0.25">
      <c r="B257" s="66"/>
      <c r="C257" s="57"/>
      <c r="D257" s="57"/>
      <c r="E257" s="58"/>
      <c r="F257" s="66"/>
      <c r="G257" s="12"/>
      <c r="H257" s="13"/>
      <c r="I257" s="5"/>
      <c r="J257" s="5"/>
      <c r="K257" s="12"/>
      <c r="L257" s="13"/>
      <c r="M257" s="12"/>
    </row>
    <row r="258" spans="2:13" x14ac:dyDescent="0.25">
      <c r="B258" s="66"/>
      <c r="C258" s="57"/>
      <c r="D258" s="57"/>
      <c r="E258" s="58"/>
      <c r="F258" s="66"/>
      <c r="G258" s="12"/>
      <c r="H258" s="13"/>
      <c r="I258" s="5"/>
      <c r="J258" s="5"/>
      <c r="K258" s="12"/>
      <c r="L258" s="13"/>
      <c r="M258" s="12"/>
    </row>
    <row r="259" spans="2:13" x14ac:dyDescent="0.25">
      <c r="B259" s="66"/>
      <c r="C259" s="57"/>
      <c r="D259" s="57"/>
      <c r="E259" s="58"/>
      <c r="F259" s="66"/>
      <c r="G259" s="12"/>
      <c r="H259" s="13"/>
      <c r="I259" s="5"/>
      <c r="J259" s="5"/>
      <c r="K259" s="12"/>
      <c r="L259" s="13"/>
      <c r="M259" s="12"/>
    </row>
    <row r="260" spans="2:13" x14ac:dyDescent="0.25">
      <c r="B260" s="66"/>
      <c r="C260" s="57"/>
      <c r="D260" s="57"/>
      <c r="E260" s="58"/>
      <c r="F260" s="66"/>
      <c r="G260" s="12"/>
      <c r="H260" s="13"/>
      <c r="I260" s="5"/>
      <c r="J260" s="5"/>
      <c r="K260" s="12"/>
      <c r="L260" s="13"/>
      <c r="M260" s="12"/>
    </row>
    <row r="261" spans="2:13" x14ac:dyDescent="0.25">
      <c r="B261" s="66"/>
      <c r="C261" s="57"/>
      <c r="D261" s="57"/>
      <c r="E261" s="58"/>
      <c r="F261" s="66"/>
      <c r="G261" s="12"/>
      <c r="H261" s="13"/>
      <c r="I261" s="5"/>
      <c r="J261" s="5"/>
      <c r="K261" s="12"/>
      <c r="L261" s="13"/>
      <c r="M261" s="12"/>
    </row>
    <row r="262" spans="2:13" x14ac:dyDescent="0.25">
      <c r="B262" s="66"/>
      <c r="C262" s="57"/>
      <c r="D262" s="57"/>
      <c r="E262" s="58"/>
      <c r="F262" s="66"/>
      <c r="G262" s="12"/>
      <c r="H262" s="13"/>
      <c r="I262" s="5"/>
      <c r="J262" s="5"/>
      <c r="K262" s="12"/>
      <c r="L262" s="13"/>
      <c r="M262" s="12"/>
    </row>
    <row r="263" spans="2:13" x14ac:dyDescent="0.25">
      <c r="B263" s="66"/>
      <c r="C263" s="57"/>
      <c r="D263" s="57"/>
      <c r="E263" s="58"/>
      <c r="F263" s="66"/>
      <c r="G263" s="12"/>
      <c r="H263" s="13"/>
      <c r="I263" s="5"/>
      <c r="J263" s="5"/>
      <c r="K263" s="12"/>
      <c r="L263" s="13"/>
      <c r="M263" s="12"/>
    </row>
    <row r="264" spans="2:13" x14ac:dyDescent="0.25">
      <c r="B264" s="66"/>
      <c r="C264" s="57"/>
      <c r="D264" s="57"/>
      <c r="E264" s="58"/>
      <c r="F264" s="66"/>
      <c r="G264" s="12"/>
      <c r="H264" s="13"/>
      <c r="I264" s="5"/>
      <c r="J264" s="5"/>
      <c r="K264" s="12"/>
      <c r="L264" s="13"/>
      <c r="M264" s="12"/>
    </row>
    <row r="265" spans="2:13" x14ac:dyDescent="0.25">
      <c r="B265" s="66"/>
      <c r="C265" s="57"/>
      <c r="D265" s="57"/>
      <c r="E265" s="58"/>
      <c r="F265" s="66"/>
      <c r="G265" s="12"/>
      <c r="H265" s="13"/>
      <c r="I265" s="5"/>
      <c r="J265" s="5"/>
      <c r="K265" s="12"/>
      <c r="L265" s="13"/>
      <c r="M265" s="12"/>
    </row>
    <row r="266" spans="2:13" x14ac:dyDescent="0.25">
      <c r="B266" s="66"/>
      <c r="C266" s="57"/>
      <c r="D266" s="57"/>
      <c r="E266" s="58"/>
      <c r="F266" s="66"/>
      <c r="G266" s="12"/>
      <c r="H266" s="13"/>
      <c r="I266" s="5"/>
      <c r="J266" s="5"/>
      <c r="K266" s="12"/>
      <c r="L266" s="13"/>
      <c r="M266" s="12"/>
    </row>
    <row r="267" spans="2:13" x14ac:dyDescent="0.25">
      <c r="B267" s="66"/>
      <c r="C267" s="57"/>
      <c r="D267" s="57"/>
      <c r="E267" s="58"/>
      <c r="F267" s="66"/>
      <c r="G267" s="12"/>
      <c r="H267" s="13"/>
      <c r="I267" s="5"/>
      <c r="J267" s="5"/>
      <c r="K267" s="12"/>
      <c r="L267" s="13"/>
      <c r="M267" s="12"/>
    </row>
    <row r="268" spans="2:13" x14ac:dyDescent="0.25">
      <c r="B268" s="66"/>
      <c r="C268" s="57"/>
      <c r="D268" s="57"/>
      <c r="E268" s="58"/>
      <c r="F268" s="66"/>
      <c r="G268" s="12"/>
      <c r="H268" s="13"/>
      <c r="I268" s="5"/>
      <c r="J268" s="5"/>
      <c r="K268" s="12"/>
      <c r="L268" s="13"/>
      <c r="M268" s="12"/>
    </row>
    <row r="269" spans="2:13" x14ac:dyDescent="0.25">
      <c r="B269" s="66"/>
      <c r="C269" s="57"/>
      <c r="D269" s="57"/>
      <c r="E269" s="58"/>
      <c r="F269" s="66"/>
      <c r="G269" s="12"/>
      <c r="H269" s="13"/>
      <c r="I269" s="5"/>
      <c r="J269" s="5"/>
      <c r="K269" s="12"/>
      <c r="L269" s="13"/>
      <c r="M269" s="12"/>
    </row>
    <row r="270" spans="2:13" x14ac:dyDescent="0.25">
      <c r="B270" s="66"/>
      <c r="C270" s="57"/>
      <c r="D270" s="57"/>
      <c r="E270" s="58"/>
      <c r="F270" s="66"/>
      <c r="G270" s="12"/>
      <c r="H270" s="13"/>
      <c r="I270" s="5"/>
      <c r="J270" s="5"/>
      <c r="K270" s="12"/>
      <c r="L270" s="13"/>
      <c r="M270" s="12"/>
    </row>
    <row r="271" spans="2:13" x14ac:dyDescent="0.25">
      <c r="B271" s="66"/>
      <c r="C271" s="57"/>
      <c r="D271" s="57"/>
      <c r="E271" s="58"/>
      <c r="F271" s="66"/>
      <c r="G271" s="12"/>
      <c r="H271" s="13"/>
      <c r="I271" s="5"/>
      <c r="J271" s="5"/>
      <c r="K271" s="12"/>
      <c r="L271" s="13"/>
      <c r="M271" s="12"/>
    </row>
    <row r="272" spans="2:13" x14ac:dyDescent="0.25">
      <c r="B272" s="66"/>
      <c r="C272" s="57"/>
      <c r="D272" s="57"/>
      <c r="E272" s="58"/>
      <c r="F272" s="66"/>
      <c r="G272" s="12"/>
      <c r="H272" s="13"/>
      <c r="I272" s="5"/>
      <c r="J272" s="5"/>
      <c r="K272" s="12"/>
      <c r="L272" s="13"/>
      <c r="M272" s="12"/>
    </row>
    <row r="273" spans="2:13" x14ac:dyDescent="0.25">
      <c r="B273" s="66"/>
      <c r="C273" s="57"/>
      <c r="D273" s="57"/>
      <c r="E273" s="58"/>
      <c r="F273" s="66"/>
      <c r="G273" s="12"/>
      <c r="H273" s="13"/>
      <c r="I273" s="5"/>
      <c r="J273" s="5"/>
      <c r="K273" s="12"/>
      <c r="L273" s="13"/>
      <c r="M273" s="12"/>
    </row>
    <row r="274" spans="2:13" x14ac:dyDescent="0.25">
      <c r="B274" s="66"/>
      <c r="C274" s="57"/>
      <c r="D274" s="57"/>
      <c r="E274" s="58"/>
      <c r="F274" s="66"/>
      <c r="G274" s="12"/>
      <c r="H274" s="13"/>
      <c r="I274" s="5"/>
      <c r="J274" s="5"/>
      <c r="K274" s="12"/>
      <c r="L274" s="13"/>
      <c r="M274" s="12"/>
    </row>
    <row r="275" spans="2:13" x14ac:dyDescent="0.25">
      <c r="B275" s="66"/>
      <c r="C275" s="57"/>
      <c r="D275" s="57"/>
      <c r="E275" s="58"/>
      <c r="F275" s="66"/>
      <c r="G275" s="12"/>
      <c r="H275" s="13"/>
      <c r="I275" s="5"/>
      <c r="J275" s="5"/>
      <c r="K275" s="12"/>
      <c r="L275" s="13"/>
      <c r="M275" s="12"/>
    </row>
    <row r="276" spans="2:13" x14ac:dyDescent="0.25">
      <c r="B276" s="66"/>
      <c r="C276" s="57"/>
      <c r="D276" s="57"/>
      <c r="E276" s="58"/>
      <c r="F276" s="66"/>
      <c r="G276" s="12"/>
      <c r="H276" s="13"/>
      <c r="I276" s="5"/>
      <c r="J276" s="5"/>
      <c r="K276" s="12"/>
      <c r="L276" s="13"/>
      <c r="M276" s="12"/>
    </row>
    <row r="277" spans="2:13" x14ac:dyDescent="0.25">
      <c r="B277" s="66"/>
      <c r="C277" s="57"/>
      <c r="D277" s="57"/>
      <c r="E277" s="58"/>
      <c r="F277" s="66"/>
      <c r="G277" s="12"/>
      <c r="H277" s="13"/>
      <c r="I277" s="5"/>
      <c r="J277" s="5"/>
      <c r="K277" s="12"/>
      <c r="L277" s="13"/>
      <c r="M277" s="12"/>
    </row>
    <row r="278" spans="2:13" x14ac:dyDescent="0.25">
      <c r="B278" s="66"/>
      <c r="C278" s="57"/>
      <c r="D278" s="57"/>
      <c r="E278" s="58"/>
      <c r="F278" s="66"/>
      <c r="G278" s="12"/>
      <c r="H278" s="13"/>
      <c r="I278" s="5"/>
      <c r="J278" s="5"/>
      <c r="K278" s="12"/>
      <c r="L278" s="13"/>
      <c r="M278" s="12"/>
    </row>
    <row r="279" spans="2:13" x14ac:dyDescent="0.25">
      <c r="B279" s="66"/>
      <c r="C279" s="57"/>
      <c r="D279" s="57"/>
      <c r="E279" s="58"/>
      <c r="F279" s="66"/>
      <c r="G279" s="12"/>
      <c r="H279" s="13"/>
      <c r="I279" s="5"/>
      <c r="J279" s="5"/>
      <c r="K279" s="12"/>
      <c r="L279" s="13"/>
      <c r="M279" s="12"/>
    </row>
    <row r="280" spans="2:13" x14ac:dyDescent="0.25">
      <c r="B280" s="66"/>
      <c r="C280" s="57"/>
      <c r="D280" s="57"/>
      <c r="E280" s="58"/>
      <c r="F280" s="66"/>
      <c r="G280" s="12"/>
      <c r="H280" s="13"/>
      <c r="I280" s="5"/>
      <c r="J280" s="5"/>
      <c r="K280" s="12"/>
      <c r="L280" s="13"/>
      <c r="M280" s="12"/>
    </row>
    <row r="281" spans="2:13" x14ac:dyDescent="0.25">
      <c r="B281" s="66"/>
      <c r="C281" s="66"/>
      <c r="D281" s="57"/>
      <c r="E281" s="58"/>
      <c r="F281" s="66"/>
      <c r="G281" s="13"/>
      <c r="H281" s="13"/>
      <c r="I281" s="13"/>
      <c r="J281" s="13"/>
      <c r="K281" s="13"/>
      <c r="L281" s="13"/>
      <c r="M281" s="13"/>
    </row>
    <row r="282" spans="2:13" x14ac:dyDescent="0.25">
      <c r="B282" s="66"/>
      <c r="C282" s="66"/>
      <c r="D282" s="57"/>
      <c r="E282" s="58"/>
      <c r="F282" s="66"/>
      <c r="G282" s="13"/>
      <c r="H282" s="13"/>
      <c r="I282" s="13"/>
      <c r="J282" s="13"/>
      <c r="K282" s="13"/>
      <c r="L282" s="13"/>
      <c r="M282" s="13"/>
    </row>
    <row r="283" spans="2:13" x14ac:dyDescent="0.25">
      <c r="B283" s="66"/>
      <c r="C283" s="66"/>
      <c r="D283" s="57"/>
      <c r="E283" s="58"/>
      <c r="F283" s="66"/>
      <c r="G283" s="13"/>
      <c r="H283" s="13"/>
      <c r="I283" s="13"/>
      <c r="J283" s="13"/>
      <c r="K283" s="13"/>
      <c r="L283" s="13"/>
      <c r="M283" s="13"/>
    </row>
    <row r="284" spans="2:13" x14ac:dyDescent="0.25">
      <c r="B284" s="66"/>
      <c r="C284" s="66"/>
      <c r="D284" s="57"/>
      <c r="E284" s="58"/>
      <c r="F284" s="66"/>
      <c r="G284" s="13"/>
      <c r="H284" s="13"/>
      <c r="I284" s="13"/>
      <c r="J284" s="13"/>
      <c r="K284" s="13"/>
      <c r="L284" s="13"/>
      <c r="M284" s="13"/>
    </row>
    <row r="285" spans="2:13" x14ac:dyDescent="0.25">
      <c r="B285" s="66"/>
      <c r="C285" s="66"/>
      <c r="D285" s="57"/>
      <c r="E285" s="58"/>
      <c r="F285" s="66"/>
      <c r="G285" s="13"/>
      <c r="H285" s="13"/>
      <c r="I285" s="13"/>
      <c r="J285" s="13"/>
      <c r="K285" s="13"/>
      <c r="L285" s="13"/>
      <c r="M285" s="13"/>
    </row>
    <row r="286" spans="2:13" x14ac:dyDescent="0.25">
      <c r="B286" s="66"/>
      <c r="C286" s="66"/>
      <c r="D286" s="57"/>
      <c r="E286" s="58"/>
      <c r="F286" s="66"/>
      <c r="G286" s="13"/>
      <c r="H286" s="13"/>
      <c r="I286" s="13"/>
      <c r="J286" s="13"/>
      <c r="K286" s="13"/>
      <c r="L286" s="13"/>
      <c r="M286" s="13"/>
    </row>
    <row r="287" spans="2:13" x14ac:dyDescent="0.25">
      <c r="B287" s="66"/>
      <c r="C287" s="66"/>
      <c r="D287" s="57"/>
      <c r="E287" s="58"/>
      <c r="F287" s="66"/>
      <c r="G287" s="13"/>
      <c r="H287" s="13"/>
      <c r="I287" s="13"/>
      <c r="J287" s="13"/>
      <c r="K287" s="13"/>
      <c r="L287" s="13"/>
      <c r="M287" s="13"/>
    </row>
    <row r="288" spans="2:13" x14ac:dyDescent="0.25">
      <c r="B288" s="66"/>
      <c r="C288" s="66"/>
      <c r="D288" s="57"/>
      <c r="E288" s="58"/>
      <c r="F288" s="66"/>
      <c r="G288" s="13"/>
      <c r="H288" s="13"/>
      <c r="I288" s="13"/>
      <c r="J288" s="13"/>
      <c r="K288" s="13"/>
      <c r="L288" s="13"/>
      <c r="M288" s="13"/>
    </row>
    <row r="289" spans="2:13" x14ac:dyDescent="0.25">
      <c r="B289" s="66"/>
      <c r="C289" s="66"/>
      <c r="D289" s="57"/>
      <c r="E289" s="58"/>
      <c r="F289" s="66"/>
      <c r="G289" s="13"/>
      <c r="H289" s="13"/>
      <c r="I289" s="13"/>
      <c r="J289" s="13"/>
      <c r="K289" s="13"/>
      <c r="L289" s="13"/>
      <c r="M289" s="13"/>
    </row>
    <row r="290" spans="2:13" x14ac:dyDescent="0.25">
      <c r="B290" s="66"/>
      <c r="C290" s="66"/>
      <c r="D290" s="57"/>
      <c r="E290" s="58"/>
      <c r="F290" s="66"/>
      <c r="G290" s="13"/>
      <c r="H290" s="13"/>
      <c r="I290" s="13"/>
      <c r="J290" s="13"/>
      <c r="K290" s="13"/>
      <c r="L290" s="13"/>
      <c r="M290" s="13"/>
    </row>
    <row r="291" spans="2:13" x14ac:dyDescent="0.25">
      <c r="B291" s="66"/>
      <c r="C291" s="66"/>
      <c r="D291" s="57"/>
      <c r="E291" s="58"/>
      <c r="F291" s="66"/>
      <c r="G291" s="13"/>
      <c r="H291" s="13"/>
      <c r="I291" s="13"/>
      <c r="J291" s="13"/>
      <c r="K291" s="13"/>
      <c r="L291" s="13"/>
      <c r="M291" s="13"/>
    </row>
    <row r="292" spans="2:13" x14ac:dyDescent="0.25">
      <c r="B292" s="66"/>
      <c r="C292" s="66"/>
      <c r="D292" s="57"/>
      <c r="E292" s="58"/>
      <c r="F292" s="66"/>
      <c r="G292" s="13"/>
      <c r="H292" s="13"/>
      <c r="I292" s="13"/>
      <c r="J292" s="13"/>
      <c r="K292" s="13"/>
      <c r="L292" s="13"/>
      <c r="M292" s="13"/>
    </row>
    <row r="293" spans="2:13" x14ac:dyDescent="0.25">
      <c r="B293" s="66"/>
      <c r="C293" s="66"/>
      <c r="D293" s="57"/>
      <c r="E293" s="58"/>
      <c r="F293" s="66"/>
      <c r="G293" s="13"/>
      <c r="H293" s="13"/>
      <c r="I293" s="13"/>
      <c r="J293" s="13"/>
      <c r="K293" s="13"/>
      <c r="L293" s="13"/>
      <c r="M293" s="13"/>
    </row>
    <row r="294" spans="2:13" x14ac:dyDescent="0.25">
      <c r="B294" s="66"/>
      <c r="C294" s="66"/>
      <c r="D294" s="57"/>
      <c r="E294" s="58"/>
      <c r="F294" s="66"/>
      <c r="G294" s="13"/>
      <c r="H294" s="13"/>
      <c r="I294" s="13"/>
      <c r="J294" s="13"/>
      <c r="K294" s="13"/>
      <c r="L294" s="13"/>
      <c r="M294" s="13"/>
    </row>
    <row r="295" spans="2:13" x14ac:dyDescent="0.25">
      <c r="B295" s="66"/>
      <c r="C295" s="66"/>
      <c r="D295" s="57"/>
      <c r="E295" s="58"/>
      <c r="F295" s="66"/>
      <c r="G295" s="13"/>
      <c r="H295" s="13"/>
      <c r="I295" s="13"/>
      <c r="J295" s="13"/>
      <c r="K295" s="13"/>
      <c r="L295" s="13"/>
      <c r="M295" s="13"/>
    </row>
    <row r="296" spans="2:13" x14ac:dyDescent="0.25">
      <c r="B296" s="66"/>
      <c r="C296" s="66"/>
      <c r="D296" s="57"/>
      <c r="E296" s="58"/>
      <c r="F296" s="66"/>
      <c r="G296" s="13"/>
      <c r="H296" s="13"/>
      <c r="I296" s="13"/>
      <c r="J296" s="13"/>
      <c r="K296" s="13"/>
      <c r="L296" s="13"/>
      <c r="M296" s="13"/>
    </row>
    <row r="297" spans="2:13" x14ac:dyDescent="0.25">
      <c r="B297" s="66"/>
      <c r="C297" s="66"/>
      <c r="D297" s="57"/>
      <c r="E297" s="58"/>
      <c r="F297" s="66"/>
      <c r="G297" s="13"/>
      <c r="H297" s="13"/>
      <c r="I297" s="13"/>
      <c r="J297" s="13"/>
      <c r="K297" s="13"/>
      <c r="L297" s="13"/>
      <c r="M297" s="13"/>
    </row>
    <row r="298" spans="2:13" x14ac:dyDescent="0.25">
      <c r="B298" s="66"/>
      <c r="C298" s="66"/>
      <c r="D298" s="57"/>
      <c r="E298" s="58"/>
      <c r="F298" s="66"/>
      <c r="G298" s="13"/>
      <c r="H298" s="13"/>
      <c r="I298" s="13"/>
      <c r="J298" s="13"/>
      <c r="K298" s="13"/>
      <c r="L298" s="13"/>
      <c r="M298" s="13"/>
    </row>
  </sheetData>
  <dataConsolidate/>
  <conditionalFormatting sqref="K9:K280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howErrorMessage="1" sqref="R6">
      <formula1>Liste_Mois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C44"/>
  <sheetViews>
    <sheetView workbookViewId="0">
      <selection activeCell="C2" sqref="C2:C4"/>
    </sheetView>
  </sheetViews>
  <sheetFormatPr baseColWidth="10" defaultRowHeight="15" x14ac:dyDescent="0.25"/>
  <cols>
    <col min="1" max="1" width="9.85546875" style="30" customWidth="1"/>
    <col min="2" max="2" width="11.42578125" style="28"/>
  </cols>
  <sheetData>
    <row r="1" spans="1:3" s="23" customFormat="1" x14ac:dyDescent="0.25">
      <c r="A1" s="27" t="s">
        <v>11</v>
      </c>
      <c r="B1" s="27" t="s">
        <v>12</v>
      </c>
      <c r="C1" s="27" t="s">
        <v>13</v>
      </c>
    </row>
    <row r="2" spans="1:3" x14ac:dyDescent="0.25">
      <c r="A2" s="30">
        <v>11</v>
      </c>
      <c r="B2" s="28">
        <v>1</v>
      </c>
      <c r="C2">
        <v>46414.11</v>
      </c>
    </row>
    <row r="3" spans="1:3" x14ac:dyDescent="0.25">
      <c r="A3" s="30">
        <v>11</v>
      </c>
      <c r="B3" s="28">
        <v>2</v>
      </c>
      <c r="C3">
        <v>36518.81</v>
      </c>
    </row>
    <row r="4" spans="1:3" x14ac:dyDescent="0.25">
      <c r="A4" s="30">
        <v>11</v>
      </c>
      <c r="B4" s="28">
        <v>3</v>
      </c>
      <c r="C4">
        <v>32226.22</v>
      </c>
    </row>
    <row r="5" spans="1:3" x14ac:dyDescent="0.25">
      <c r="A5" s="30">
        <v>12</v>
      </c>
      <c r="B5" s="28">
        <v>1</v>
      </c>
      <c r="C5">
        <v>48339.79</v>
      </c>
    </row>
    <row r="6" spans="1:3" x14ac:dyDescent="0.25">
      <c r="A6" s="30">
        <v>12</v>
      </c>
      <c r="B6" s="28">
        <v>2</v>
      </c>
      <c r="C6">
        <v>35148.629999999997</v>
      </c>
    </row>
    <row r="7" spans="1:3" x14ac:dyDescent="0.25">
      <c r="A7" s="30">
        <v>12</v>
      </c>
      <c r="B7" s="28">
        <v>3</v>
      </c>
      <c r="C7">
        <v>50340.11</v>
      </c>
    </row>
    <row r="8" spans="1:3" x14ac:dyDescent="0.25">
      <c r="A8" s="30">
        <v>13</v>
      </c>
      <c r="B8" s="28">
        <v>1</v>
      </c>
      <c r="C8">
        <v>122733.61</v>
      </c>
    </row>
    <row r="9" spans="1:3" x14ac:dyDescent="0.25">
      <c r="A9" s="30">
        <v>13</v>
      </c>
      <c r="B9" s="28">
        <v>2</v>
      </c>
      <c r="C9">
        <v>81992.09</v>
      </c>
    </row>
    <row r="10" spans="1:3" x14ac:dyDescent="0.25">
      <c r="A10" s="30">
        <v>13</v>
      </c>
      <c r="B10" s="28">
        <v>3</v>
      </c>
      <c r="C10">
        <v>125303.42</v>
      </c>
    </row>
    <row r="11" spans="1:3" x14ac:dyDescent="0.25">
      <c r="A11" s="30">
        <v>14</v>
      </c>
      <c r="B11" s="28">
        <v>1</v>
      </c>
      <c r="C11">
        <v>48660.04</v>
      </c>
    </row>
    <row r="12" spans="1:3" x14ac:dyDescent="0.25">
      <c r="A12" s="30">
        <v>14</v>
      </c>
      <c r="B12" s="28">
        <v>2</v>
      </c>
      <c r="C12">
        <v>61802.59</v>
      </c>
    </row>
    <row r="13" spans="1:3" x14ac:dyDescent="0.25">
      <c r="A13" s="30">
        <v>14</v>
      </c>
      <c r="B13" s="28">
        <v>3</v>
      </c>
      <c r="C13">
        <v>74711.12</v>
      </c>
    </row>
    <row r="14" spans="1:3" x14ac:dyDescent="0.25">
      <c r="A14" s="30">
        <v>21</v>
      </c>
      <c r="B14" s="28">
        <v>1</v>
      </c>
      <c r="C14">
        <v>32390.14</v>
      </c>
    </row>
    <row r="15" spans="1:3" x14ac:dyDescent="0.25">
      <c r="A15" s="30">
        <v>21</v>
      </c>
      <c r="B15" s="28">
        <v>2</v>
      </c>
      <c r="C15">
        <v>30889.3</v>
      </c>
    </row>
    <row r="16" spans="1:3" x14ac:dyDescent="0.25">
      <c r="A16" s="30">
        <v>21</v>
      </c>
      <c r="B16" s="28">
        <v>3</v>
      </c>
      <c r="C16">
        <v>46405.17</v>
      </c>
    </row>
    <row r="17" spans="1:3" x14ac:dyDescent="0.25">
      <c r="A17" s="30">
        <v>22</v>
      </c>
      <c r="B17" s="28">
        <v>1</v>
      </c>
      <c r="C17">
        <v>66950.559999999998</v>
      </c>
    </row>
    <row r="18" spans="1:3" x14ac:dyDescent="0.25">
      <c r="A18" s="30">
        <v>22</v>
      </c>
      <c r="B18" s="28">
        <v>2</v>
      </c>
      <c r="C18">
        <v>82740.820000000007</v>
      </c>
    </row>
    <row r="19" spans="1:3" x14ac:dyDescent="0.25">
      <c r="A19" s="30">
        <v>22</v>
      </c>
      <c r="B19" s="28">
        <v>3</v>
      </c>
      <c r="C19">
        <v>53866.89</v>
      </c>
    </row>
    <row r="20" spans="1:3" x14ac:dyDescent="0.25">
      <c r="A20" s="30">
        <v>23</v>
      </c>
      <c r="B20" s="28">
        <v>1</v>
      </c>
      <c r="C20">
        <v>65485.919999999998</v>
      </c>
    </row>
    <row r="21" spans="1:3" x14ac:dyDescent="0.25">
      <c r="A21" s="30">
        <v>23</v>
      </c>
      <c r="B21" s="28">
        <v>2</v>
      </c>
      <c r="C21">
        <v>59552.81</v>
      </c>
    </row>
    <row r="22" spans="1:3" x14ac:dyDescent="0.25">
      <c r="A22" s="30">
        <v>23</v>
      </c>
      <c r="B22" s="28">
        <v>3</v>
      </c>
      <c r="C22">
        <v>71374.78</v>
      </c>
    </row>
    <row r="23" spans="1:3" x14ac:dyDescent="0.25">
      <c r="A23" s="30">
        <v>24</v>
      </c>
      <c r="B23" s="28">
        <v>1</v>
      </c>
      <c r="C23">
        <v>96667.26</v>
      </c>
    </row>
    <row r="24" spans="1:3" x14ac:dyDescent="0.25">
      <c r="A24" s="30">
        <v>24</v>
      </c>
      <c r="B24" s="28">
        <v>2</v>
      </c>
      <c r="C24">
        <v>124284.55</v>
      </c>
    </row>
    <row r="25" spans="1:3" x14ac:dyDescent="0.25">
      <c r="A25" s="30">
        <v>24</v>
      </c>
      <c r="B25" s="28">
        <v>3</v>
      </c>
      <c r="C25">
        <v>90043.44</v>
      </c>
    </row>
    <row r="26" spans="1:3" ht="14.25" customHeight="1" x14ac:dyDescent="0.25">
      <c r="A26" s="30">
        <v>31</v>
      </c>
      <c r="B26" s="28">
        <v>1</v>
      </c>
      <c r="C26">
        <v>64862.86</v>
      </c>
    </row>
    <row r="27" spans="1:3" ht="14.25" customHeight="1" x14ac:dyDescent="0.25">
      <c r="A27" s="30">
        <v>31</v>
      </c>
      <c r="B27" s="28">
        <v>2</v>
      </c>
      <c r="C27">
        <v>67167.33</v>
      </c>
    </row>
    <row r="28" spans="1:3" ht="14.25" customHeight="1" x14ac:dyDescent="0.25">
      <c r="A28" s="30">
        <v>31</v>
      </c>
      <c r="B28" s="28">
        <v>3</v>
      </c>
      <c r="C28">
        <v>86095.09</v>
      </c>
    </row>
    <row r="29" spans="1:3" x14ac:dyDescent="0.25">
      <c r="A29" s="30">
        <v>32</v>
      </c>
      <c r="B29" s="28">
        <v>1</v>
      </c>
      <c r="C29">
        <v>64171.59</v>
      </c>
    </row>
    <row r="30" spans="1:3" x14ac:dyDescent="0.25">
      <c r="A30" s="30">
        <v>32</v>
      </c>
      <c r="B30" s="28">
        <v>2</v>
      </c>
      <c r="C30">
        <v>54775.15</v>
      </c>
    </row>
    <row r="31" spans="1:3" x14ac:dyDescent="0.25">
      <c r="A31" s="30">
        <v>32</v>
      </c>
      <c r="B31" s="28">
        <v>3</v>
      </c>
      <c r="C31">
        <v>100690.38</v>
      </c>
    </row>
    <row r="32" spans="1:3" x14ac:dyDescent="0.25">
      <c r="A32" s="30">
        <v>33</v>
      </c>
      <c r="B32" s="28">
        <v>1</v>
      </c>
      <c r="C32">
        <v>43880.51</v>
      </c>
    </row>
    <row r="33" spans="1:3" x14ac:dyDescent="0.25">
      <c r="A33" s="30">
        <v>33</v>
      </c>
      <c r="B33" s="28">
        <v>2</v>
      </c>
      <c r="C33">
        <v>41532.85</v>
      </c>
    </row>
    <row r="34" spans="1:3" x14ac:dyDescent="0.25">
      <c r="A34" s="30">
        <v>33</v>
      </c>
      <c r="B34" s="28">
        <v>3</v>
      </c>
      <c r="C34">
        <v>99862.44</v>
      </c>
    </row>
    <row r="35" spans="1:3" x14ac:dyDescent="0.25">
      <c r="A35" s="30">
        <v>34</v>
      </c>
      <c r="B35" s="28">
        <v>1</v>
      </c>
      <c r="C35">
        <v>23388.77</v>
      </c>
    </row>
    <row r="36" spans="1:3" x14ac:dyDescent="0.25">
      <c r="A36" s="30">
        <v>34</v>
      </c>
      <c r="B36" s="28">
        <v>2</v>
      </c>
      <c r="C36">
        <v>21197.53</v>
      </c>
    </row>
    <row r="37" spans="1:3" x14ac:dyDescent="0.25">
      <c r="A37" s="30">
        <v>34</v>
      </c>
      <c r="B37" s="28">
        <v>3</v>
      </c>
      <c r="C37">
        <v>14093.44</v>
      </c>
    </row>
    <row r="38" spans="1:3" x14ac:dyDescent="0.25">
      <c r="A38" s="30">
        <v>41</v>
      </c>
      <c r="B38" s="28">
        <v>1</v>
      </c>
      <c r="C38">
        <v>10600.85</v>
      </c>
    </row>
    <row r="39" spans="1:3" x14ac:dyDescent="0.25">
      <c r="A39" s="30">
        <v>41</v>
      </c>
      <c r="B39" s="28">
        <v>2</v>
      </c>
      <c r="C39">
        <v>7873.08</v>
      </c>
    </row>
    <row r="40" spans="1:3" x14ac:dyDescent="0.25">
      <c r="A40" s="30">
        <v>41</v>
      </c>
      <c r="B40" s="28">
        <v>3</v>
      </c>
      <c r="C40">
        <v>15482.63</v>
      </c>
    </row>
    <row r="41" spans="1:3" x14ac:dyDescent="0.25">
      <c r="A41" s="30">
        <v>43</v>
      </c>
      <c r="B41" s="28">
        <v>3</v>
      </c>
      <c r="C41">
        <v>10104</v>
      </c>
    </row>
    <row r="42" spans="1:3" x14ac:dyDescent="0.25">
      <c r="A42" s="30">
        <v>91</v>
      </c>
      <c r="B42" s="28">
        <v>1</v>
      </c>
      <c r="C42">
        <v>28442.75</v>
      </c>
    </row>
    <row r="43" spans="1:3" x14ac:dyDescent="0.25">
      <c r="A43" s="30">
        <v>91</v>
      </c>
      <c r="B43" s="28">
        <v>2</v>
      </c>
      <c r="C43">
        <v>31592.39</v>
      </c>
    </row>
    <row r="44" spans="1:3" x14ac:dyDescent="0.25">
      <c r="A44" s="30">
        <v>91</v>
      </c>
      <c r="B44" s="28">
        <v>3</v>
      </c>
      <c r="C44">
        <v>-516.84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C193"/>
  <sheetViews>
    <sheetView workbookViewId="0">
      <selection activeCell="C2" sqref="C2:C4"/>
    </sheetView>
  </sheetViews>
  <sheetFormatPr baseColWidth="10" defaultRowHeight="15" x14ac:dyDescent="0.25"/>
  <cols>
    <col min="1" max="2" width="11.42578125" style="28"/>
    <col min="13" max="13" width="11.42578125" customWidth="1"/>
  </cols>
  <sheetData>
    <row r="1" spans="1:3" x14ac:dyDescent="0.25">
      <c r="A1" s="29" t="s">
        <v>11</v>
      </c>
      <c r="B1" s="29" t="s">
        <v>12</v>
      </c>
      <c r="C1" s="29" t="s">
        <v>13</v>
      </c>
    </row>
    <row r="2" spans="1:3" x14ac:dyDescent="0.25">
      <c r="A2" s="28">
        <v>11</v>
      </c>
      <c r="B2" s="28">
        <v>1</v>
      </c>
      <c r="C2" s="31">
        <v>66322.009999999995</v>
      </c>
    </row>
    <row r="3" spans="1:3" x14ac:dyDescent="0.25">
      <c r="A3" s="28">
        <v>11</v>
      </c>
      <c r="B3" s="28">
        <v>2</v>
      </c>
      <c r="C3" s="31">
        <v>54525.25</v>
      </c>
    </row>
    <row r="4" spans="1:3" x14ac:dyDescent="0.25">
      <c r="A4" s="28">
        <v>11</v>
      </c>
      <c r="B4" s="28">
        <v>3</v>
      </c>
      <c r="C4" s="31">
        <v>64007.92</v>
      </c>
    </row>
    <row r="5" spans="1:3" x14ac:dyDescent="0.25">
      <c r="A5" s="28">
        <v>11</v>
      </c>
      <c r="B5" s="28">
        <v>4</v>
      </c>
      <c r="C5" s="31">
        <v>36775.5</v>
      </c>
    </row>
    <row r="6" spans="1:3" x14ac:dyDescent="0.25">
      <c r="A6" s="28">
        <v>11</v>
      </c>
      <c r="B6" s="28">
        <v>5</v>
      </c>
      <c r="C6" s="31">
        <v>63139.39</v>
      </c>
    </row>
    <row r="7" spans="1:3" x14ac:dyDescent="0.25">
      <c r="A7" s="28">
        <v>11</v>
      </c>
      <c r="B7" s="28">
        <v>6</v>
      </c>
      <c r="C7" s="31">
        <v>51507.03</v>
      </c>
    </row>
    <row r="8" spans="1:3" x14ac:dyDescent="0.25">
      <c r="A8" s="28">
        <v>11</v>
      </c>
      <c r="B8" s="28">
        <v>7</v>
      </c>
      <c r="C8" s="31">
        <v>39629.15</v>
      </c>
    </row>
    <row r="9" spans="1:3" x14ac:dyDescent="0.25">
      <c r="A9" s="28">
        <v>11</v>
      </c>
      <c r="B9" s="28">
        <v>8</v>
      </c>
      <c r="C9" s="31">
        <v>14078.55</v>
      </c>
    </row>
    <row r="10" spans="1:3" x14ac:dyDescent="0.25">
      <c r="A10" s="28">
        <v>11</v>
      </c>
      <c r="B10" s="28">
        <v>9</v>
      </c>
      <c r="C10" s="31">
        <v>45272.5</v>
      </c>
    </row>
    <row r="11" spans="1:3" x14ac:dyDescent="0.25">
      <c r="A11" s="28">
        <v>11</v>
      </c>
      <c r="B11" s="28">
        <v>10</v>
      </c>
      <c r="C11" s="31">
        <v>40301.51</v>
      </c>
    </row>
    <row r="12" spans="1:3" x14ac:dyDescent="0.25">
      <c r="A12" s="28">
        <v>11</v>
      </c>
      <c r="B12" s="28">
        <v>11</v>
      </c>
      <c r="C12" s="31">
        <v>35377.31</v>
      </c>
    </row>
    <row r="13" spans="1:3" x14ac:dyDescent="0.25">
      <c r="A13" s="28">
        <v>11</v>
      </c>
      <c r="B13" s="28">
        <v>12</v>
      </c>
      <c r="C13" s="31">
        <v>22978.04</v>
      </c>
    </row>
    <row r="14" spans="1:3" x14ac:dyDescent="0.25">
      <c r="A14" s="28">
        <v>12</v>
      </c>
      <c r="B14" s="28">
        <v>1</v>
      </c>
      <c r="C14" s="31">
        <v>87166.02</v>
      </c>
    </row>
    <row r="15" spans="1:3" x14ac:dyDescent="0.25">
      <c r="A15" s="28">
        <v>12</v>
      </c>
      <c r="B15" s="28">
        <v>2</v>
      </c>
      <c r="C15" s="31">
        <v>72891.27</v>
      </c>
    </row>
    <row r="16" spans="1:3" x14ac:dyDescent="0.25">
      <c r="A16" s="28">
        <v>12</v>
      </c>
      <c r="B16" s="28">
        <v>3</v>
      </c>
      <c r="C16" s="31">
        <v>76800.62</v>
      </c>
    </row>
    <row r="17" spans="1:3" x14ac:dyDescent="0.25">
      <c r="A17" s="28">
        <v>12</v>
      </c>
      <c r="B17" s="28">
        <v>4</v>
      </c>
      <c r="C17" s="31">
        <v>75457.490000000005</v>
      </c>
    </row>
    <row r="18" spans="1:3" x14ac:dyDescent="0.25">
      <c r="A18" s="28">
        <v>12</v>
      </c>
      <c r="B18" s="28">
        <v>5</v>
      </c>
      <c r="C18" s="31">
        <v>55521.06</v>
      </c>
    </row>
    <row r="19" spans="1:3" x14ac:dyDescent="0.25">
      <c r="A19" s="28">
        <v>12</v>
      </c>
      <c r="B19" s="28">
        <v>6</v>
      </c>
      <c r="C19" s="31">
        <v>91293.78</v>
      </c>
    </row>
    <row r="20" spans="1:3" x14ac:dyDescent="0.25">
      <c r="A20" s="28">
        <v>12</v>
      </c>
      <c r="B20" s="28">
        <v>7</v>
      </c>
      <c r="C20" s="31">
        <v>65088.34</v>
      </c>
    </row>
    <row r="21" spans="1:3" x14ac:dyDescent="0.25">
      <c r="A21" s="28">
        <v>12</v>
      </c>
      <c r="B21" s="28">
        <v>8</v>
      </c>
      <c r="C21" s="31">
        <v>51006.85</v>
      </c>
    </row>
    <row r="22" spans="1:3" x14ac:dyDescent="0.25">
      <c r="A22" s="28">
        <v>12</v>
      </c>
      <c r="B22" s="28">
        <v>9</v>
      </c>
      <c r="C22" s="31">
        <v>62436.65</v>
      </c>
    </row>
    <row r="23" spans="1:3" x14ac:dyDescent="0.25">
      <c r="A23" s="28">
        <v>12</v>
      </c>
      <c r="B23" s="28">
        <v>10</v>
      </c>
      <c r="C23" s="31">
        <v>47214.46</v>
      </c>
    </row>
    <row r="24" spans="1:3" x14ac:dyDescent="0.25">
      <c r="A24" s="28">
        <v>12</v>
      </c>
      <c r="B24" s="28">
        <v>11</v>
      </c>
      <c r="C24" s="31">
        <v>66709.86</v>
      </c>
    </row>
    <row r="25" spans="1:3" x14ac:dyDescent="0.25">
      <c r="A25" s="28">
        <v>12</v>
      </c>
      <c r="B25" s="28">
        <v>12</v>
      </c>
      <c r="C25" s="31">
        <v>28126.51</v>
      </c>
    </row>
    <row r="26" spans="1:3" x14ac:dyDescent="0.25">
      <c r="A26" s="28">
        <v>13</v>
      </c>
      <c r="B26" s="28">
        <v>1</v>
      </c>
      <c r="C26" s="31">
        <v>86023.24</v>
      </c>
    </row>
    <row r="27" spans="1:3" x14ac:dyDescent="0.25">
      <c r="A27" s="28">
        <v>13</v>
      </c>
      <c r="B27" s="28">
        <v>2</v>
      </c>
      <c r="C27" s="31">
        <v>98039.8</v>
      </c>
    </row>
    <row r="28" spans="1:3" x14ac:dyDescent="0.25">
      <c r="A28" s="28">
        <v>13</v>
      </c>
      <c r="B28" s="28">
        <v>3</v>
      </c>
      <c r="C28" s="31">
        <v>105292.23</v>
      </c>
    </row>
    <row r="29" spans="1:3" x14ac:dyDescent="0.25">
      <c r="A29" s="28">
        <v>13</v>
      </c>
      <c r="B29" s="28">
        <v>4</v>
      </c>
      <c r="C29" s="31">
        <v>100052.96</v>
      </c>
    </row>
    <row r="30" spans="1:3" x14ac:dyDescent="0.25">
      <c r="A30" s="28">
        <v>13</v>
      </c>
      <c r="B30" s="28">
        <v>5</v>
      </c>
      <c r="C30" s="31">
        <v>78311.67</v>
      </c>
    </row>
    <row r="31" spans="1:3" x14ac:dyDescent="0.25">
      <c r="A31" s="28">
        <v>13</v>
      </c>
      <c r="B31" s="28">
        <v>6</v>
      </c>
      <c r="C31" s="31">
        <v>119014.75</v>
      </c>
    </row>
    <row r="32" spans="1:3" x14ac:dyDescent="0.25">
      <c r="A32" s="28">
        <v>13</v>
      </c>
      <c r="B32" s="28">
        <v>7</v>
      </c>
      <c r="C32" s="31">
        <v>94417.600000000006</v>
      </c>
    </row>
    <row r="33" spans="1:3" x14ac:dyDescent="0.25">
      <c r="A33" s="28">
        <v>13</v>
      </c>
      <c r="B33" s="28">
        <v>8</v>
      </c>
      <c r="C33" s="31">
        <v>40166.269999999997</v>
      </c>
    </row>
    <row r="34" spans="1:3" x14ac:dyDescent="0.25">
      <c r="A34" s="28">
        <v>13</v>
      </c>
      <c r="B34" s="28">
        <v>9</v>
      </c>
      <c r="C34" s="31">
        <v>89957.89</v>
      </c>
    </row>
    <row r="35" spans="1:3" x14ac:dyDescent="0.25">
      <c r="A35" s="28">
        <v>13</v>
      </c>
      <c r="B35" s="28">
        <v>10</v>
      </c>
      <c r="C35" s="31">
        <v>75239.98</v>
      </c>
    </row>
    <row r="36" spans="1:3" x14ac:dyDescent="0.25">
      <c r="A36" s="28">
        <v>13</v>
      </c>
      <c r="B36" s="28">
        <v>11</v>
      </c>
      <c r="C36" s="31">
        <v>125705.64</v>
      </c>
    </row>
    <row r="37" spans="1:3" x14ac:dyDescent="0.25">
      <c r="A37" s="28">
        <v>13</v>
      </c>
      <c r="B37" s="28">
        <v>12</v>
      </c>
      <c r="C37" s="31">
        <v>102120.54</v>
      </c>
    </row>
    <row r="38" spans="1:3" x14ac:dyDescent="0.25">
      <c r="A38" s="28">
        <v>14</v>
      </c>
      <c r="B38" s="28">
        <v>1</v>
      </c>
      <c r="C38" s="31">
        <v>53458.51</v>
      </c>
    </row>
    <row r="39" spans="1:3" x14ac:dyDescent="0.25">
      <c r="A39" s="28">
        <v>14</v>
      </c>
      <c r="B39" s="28">
        <v>2</v>
      </c>
      <c r="C39" s="31">
        <v>74039.75</v>
      </c>
    </row>
    <row r="40" spans="1:3" x14ac:dyDescent="0.25">
      <c r="A40" s="28">
        <v>14</v>
      </c>
      <c r="B40" s="28">
        <v>3</v>
      </c>
      <c r="C40" s="31">
        <v>79674.880000000005</v>
      </c>
    </row>
    <row r="41" spans="1:3" x14ac:dyDescent="0.25">
      <c r="A41" s="28">
        <v>14</v>
      </c>
      <c r="B41" s="28">
        <v>4</v>
      </c>
      <c r="C41" s="31">
        <v>58620.23</v>
      </c>
    </row>
    <row r="42" spans="1:3" x14ac:dyDescent="0.25">
      <c r="A42" s="28">
        <v>14</v>
      </c>
      <c r="B42" s="28">
        <v>5</v>
      </c>
      <c r="C42" s="31">
        <v>70820.2</v>
      </c>
    </row>
    <row r="43" spans="1:3" x14ac:dyDescent="0.25">
      <c r="A43" s="28">
        <v>14</v>
      </c>
      <c r="B43" s="28">
        <v>6</v>
      </c>
      <c r="C43" s="31">
        <v>65386.080000000002</v>
      </c>
    </row>
    <row r="44" spans="1:3" x14ac:dyDescent="0.25">
      <c r="A44" s="28">
        <v>14</v>
      </c>
      <c r="B44" s="28">
        <v>7</v>
      </c>
      <c r="C44" s="31">
        <v>51518</v>
      </c>
    </row>
    <row r="45" spans="1:3" x14ac:dyDescent="0.25">
      <c r="A45" s="28">
        <v>14</v>
      </c>
      <c r="B45" s="28">
        <v>8</v>
      </c>
      <c r="C45" s="31">
        <v>32902.14</v>
      </c>
    </row>
    <row r="46" spans="1:3" x14ac:dyDescent="0.25">
      <c r="A46" s="28">
        <v>14</v>
      </c>
      <c r="B46" s="28">
        <v>9</v>
      </c>
      <c r="C46" s="31">
        <v>54024.17</v>
      </c>
    </row>
    <row r="47" spans="1:3" x14ac:dyDescent="0.25">
      <c r="A47" s="28">
        <v>14</v>
      </c>
      <c r="B47" s="28">
        <v>10</v>
      </c>
      <c r="C47" s="31">
        <v>53250.04</v>
      </c>
    </row>
    <row r="48" spans="1:3" x14ac:dyDescent="0.25">
      <c r="A48" s="28">
        <v>14</v>
      </c>
      <c r="B48" s="28">
        <v>11</v>
      </c>
      <c r="C48" s="31">
        <v>65205.75</v>
      </c>
    </row>
    <row r="49" spans="1:3" x14ac:dyDescent="0.25">
      <c r="A49" s="28">
        <v>14</v>
      </c>
      <c r="B49" s="28">
        <v>12</v>
      </c>
      <c r="C49" s="31">
        <v>36825.629999999997</v>
      </c>
    </row>
    <row r="50" spans="1:3" x14ac:dyDescent="0.25">
      <c r="A50" s="28">
        <v>21</v>
      </c>
      <c r="B50" s="28">
        <v>1</v>
      </c>
      <c r="C50" s="31">
        <v>28772.54</v>
      </c>
    </row>
    <row r="51" spans="1:3" x14ac:dyDescent="0.25">
      <c r="A51" s="28">
        <v>21</v>
      </c>
      <c r="B51" s="28">
        <v>2</v>
      </c>
      <c r="C51" s="31">
        <v>37902.86</v>
      </c>
    </row>
    <row r="52" spans="1:3" x14ac:dyDescent="0.25">
      <c r="A52" s="28">
        <v>21</v>
      </c>
      <c r="B52" s="28">
        <v>3</v>
      </c>
      <c r="C52" s="31">
        <v>32368.68</v>
      </c>
    </row>
    <row r="53" spans="1:3" x14ac:dyDescent="0.25">
      <c r="A53" s="28">
        <v>21</v>
      </c>
      <c r="B53" s="28">
        <v>4</v>
      </c>
      <c r="C53" s="31">
        <v>40116.01</v>
      </c>
    </row>
    <row r="54" spans="1:3" x14ac:dyDescent="0.25">
      <c r="A54" s="28">
        <v>21</v>
      </c>
      <c r="B54" s="28">
        <v>5</v>
      </c>
      <c r="C54" s="31">
        <v>38128.17</v>
      </c>
    </row>
    <row r="55" spans="1:3" x14ac:dyDescent="0.25">
      <c r="A55" s="28">
        <v>21</v>
      </c>
      <c r="B55" s="28">
        <v>6</v>
      </c>
      <c r="C55" s="31">
        <v>64119.25</v>
      </c>
    </row>
    <row r="56" spans="1:3" x14ac:dyDescent="0.25">
      <c r="A56" s="28">
        <v>21</v>
      </c>
      <c r="B56" s="28">
        <v>7</v>
      </c>
      <c r="C56" s="31">
        <v>19795.82</v>
      </c>
    </row>
    <row r="57" spans="1:3" x14ac:dyDescent="0.25">
      <c r="A57" s="28">
        <v>21</v>
      </c>
      <c r="B57" s="28">
        <v>8</v>
      </c>
      <c r="C57" s="31">
        <v>34429.06</v>
      </c>
    </row>
    <row r="58" spans="1:3" x14ac:dyDescent="0.25">
      <c r="A58" s="28">
        <v>21</v>
      </c>
      <c r="B58" s="28">
        <v>9</v>
      </c>
      <c r="C58" s="31">
        <v>32348.09</v>
      </c>
    </row>
    <row r="59" spans="1:3" x14ac:dyDescent="0.25">
      <c r="A59" s="28">
        <v>21</v>
      </c>
      <c r="B59" s="28">
        <v>10</v>
      </c>
      <c r="C59" s="31">
        <v>66860.88</v>
      </c>
    </row>
    <row r="60" spans="1:3" x14ac:dyDescent="0.25">
      <c r="A60" s="28">
        <v>21</v>
      </c>
      <c r="B60" s="28">
        <v>11</v>
      </c>
      <c r="C60" s="31">
        <v>55947.11</v>
      </c>
    </row>
    <row r="61" spans="1:3" x14ac:dyDescent="0.25">
      <c r="A61" s="28">
        <v>21</v>
      </c>
      <c r="B61" s="28">
        <v>12</v>
      </c>
      <c r="C61" s="31">
        <v>12842.43</v>
      </c>
    </row>
    <row r="62" spans="1:3" x14ac:dyDescent="0.25">
      <c r="A62" s="28">
        <v>22</v>
      </c>
      <c r="B62" s="28">
        <v>1</v>
      </c>
      <c r="C62" s="31">
        <v>71802.13</v>
      </c>
    </row>
    <row r="63" spans="1:3" x14ac:dyDescent="0.25">
      <c r="A63" s="28">
        <v>22</v>
      </c>
      <c r="B63" s="28">
        <v>2</v>
      </c>
      <c r="C63" s="31">
        <v>74714.45</v>
      </c>
    </row>
    <row r="64" spans="1:3" x14ac:dyDescent="0.25">
      <c r="A64" s="28">
        <v>22</v>
      </c>
      <c r="B64" s="28">
        <v>3</v>
      </c>
      <c r="C64" s="31">
        <v>87148.33</v>
      </c>
    </row>
    <row r="65" spans="1:3" x14ac:dyDescent="0.25">
      <c r="A65" s="28">
        <v>22</v>
      </c>
      <c r="B65" s="28">
        <v>4</v>
      </c>
      <c r="C65" s="31">
        <v>70905.25</v>
      </c>
    </row>
    <row r="66" spans="1:3" x14ac:dyDescent="0.25">
      <c r="A66" s="28">
        <v>22</v>
      </c>
      <c r="B66" s="28">
        <v>5</v>
      </c>
      <c r="C66" s="31">
        <v>67929.31</v>
      </c>
    </row>
    <row r="67" spans="1:3" x14ac:dyDescent="0.25">
      <c r="A67" s="28">
        <v>22</v>
      </c>
      <c r="B67" s="28">
        <v>6</v>
      </c>
      <c r="C67" s="31">
        <v>109232.7</v>
      </c>
    </row>
    <row r="68" spans="1:3" x14ac:dyDescent="0.25">
      <c r="A68" s="28">
        <v>22</v>
      </c>
      <c r="B68" s="28">
        <v>7</v>
      </c>
      <c r="C68" s="31">
        <v>49156.03</v>
      </c>
    </row>
    <row r="69" spans="1:3" x14ac:dyDescent="0.25">
      <c r="A69" s="28">
        <v>22</v>
      </c>
      <c r="B69" s="28">
        <v>8</v>
      </c>
      <c r="C69" s="31">
        <v>35185.35</v>
      </c>
    </row>
    <row r="70" spans="1:3" x14ac:dyDescent="0.25">
      <c r="A70" s="28">
        <v>22</v>
      </c>
      <c r="B70" s="28">
        <v>9</v>
      </c>
      <c r="C70" s="31">
        <v>68459.97</v>
      </c>
    </row>
    <row r="71" spans="1:3" x14ac:dyDescent="0.25">
      <c r="A71" s="28">
        <v>22</v>
      </c>
      <c r="B71" s="28">
        <v>10</v>
      </c>
      <c r="C71" s="31">
        <v>90629.52</v>
      </c>
    </row>
    <row r="72" spans="1:3" x14ac:dyDescent="0.25">
      <c r="A72" s="28">
        <v>22</v>
      </c>
      <c r="B72" s="28">
        <v>11</v>
      </c>
      <c r="C72" s="31">
        <v>93153.4</v>
      </c>
    </row>
    <row r="73" spans="1:3" x14ac:dyDescent="0.25">
      <c r="A73" s="28">
        <v>22</v>
      </c>
      <c r="B73" s="28">
        <v>12</v>
      </c>
      <c r="C73" s="31">
        <v>36779.35</v>
      </c>
    </row>
    <row r="74" spans="1:3" x14ac:dyDescent="0.25">
      <c r="A74" s="28">
        <v>23</v>
      </c>
      <c r="B74" s="28">
        <v>1</v>
      </c>
      <c r="C74" s="31">
        <v>36439.279999999999</v>
      </c>
    </row>
    <row r="75" spans="1:3" x14ac:dyDescent="0.25">
      <c r="A75" s="28">
        <v>23</v>
      </c>
      <c r="B75" s="28">
        <v>2</v>
      </c>
      <c r="C75" s="31">
        <v>53851.28</v>
      </c>
    </row>
    <row r="76" spans="1:3" x14ac:dyDescent="0.25">
      <c r="A76" s="28">
        <v>23</v>
      </c>
      <c r="B76" s="28">
        <v>3</v>
      </c>
      <c r="C76" s="31">
        <v>61576.89</v>
      </c>
    </row>
    <row r="77" spans="1:3" x14ac:dyDescent="0.25">
      <c r="A77" s="28">
        <v>23</v>
      </c>
      <c r="B77" s="28">
        <v>4</v>
      </c>
      <c r="C77" s="31">
        <v>61843.9</v>
      </c>
    </row>
    <row r="78" spans="1:3" x14ac:dyDescent="0.25">
      <c r="A78" s="28">
        <v>23</v>
      </c>
      <c r="B78" s="28">
        <v>5</v>
      </c>
      <c r="C78" s="31">
        <v>57364.88</v>
      </c>
    </row>
    <row r="79" spans="1:3" x14ac:dyDescent="0.25">
      <c r="A79" s="28">
        <v>23</v>
      </c>
      <c r="B79" s="28">
        <v>6</v>
      </c>
      <c r="C79" s="31">
        <v>72064.14</v>
      </c>
    </row>
    <row r="80" spans="1:3" x14ac:dyDescent="0.25">
      <c r="A80" s="28">
        <v>23</v>
      </c>
      <c r="B80" s="28">
        <v>7</v>
      </c>
      <c r="C80" s="31">
        <v>54264.65</v>
      </c>
    </row>
    <row r="81" spans="1:3" x14ac:dyDescent="0.25">
      <c r="A81" s="28">
        <v>23</v>
      </c>
      <c r="B81" s="28">
        <v>8</v>
      </c>
      <c r="C81" s="31">
        <v>19184.36</v>
      </c>
    </row>
    <row r="82" spans="1:3" x14ac:dyDescent="0.25">
      <c r="A82" s="28">
        <v>23</v>
      </c>
      <c r="B82" s="28">
        <v>9</v>
      </c>
      <c r="C82" s="31">
        <v>53155.64</v>
      </c>
    </row>
    <row r="83" spans="1:3" x14ac:dyDescent="0.25">
      <c r="A83" s="28">
        <v>23</v>
      </c>
      <c r="B83" s="28">
        <v>10</v>
      </c>
      <c r="C83" s="31">
        <v>68115.13</v>
      </c>
    </row>
    <row r="84" spans="1:3" x14ac:dyDescent="0.25">
      <c r="A84" s="28">
        <v>23</v>
      </c>
      <c r="B84" s="28">
        <v>11</v>
      </c>
      <c r="C84" s="31">
        <v>89780.69</v>
      </c>
    </row>
    <row r="85" spans="1:3" x14ac:dyDescent="0.25">
      <c r="A85" s="28">
        <v>23</v>
      </c>
      <c r="B85" s="28">
        <v>12</v>
      </c>
      <c r="C85" s="31">
        <v>47530.32</v>
      </c>
    </row>
    <row r="86" spans="1:3" x14ac:dyDescent="0.25">
      <c r="A86" s="28">
        <v>24</v>
      </c>
      <c r="B86" s="28">
        <v>1</v>
      </c>
      <c r="C86" s="31">
        <v>83923.199999999997</v>
      </c>
    </row>
    <row r="87" spans="1:3" x14ac:dyDescent="0.25">
      <c r="A87" s="28">
        <v>24</v>
      </c>
      <c r="B87" s="28">
        <v>2</v>
      </c>
      <c r="C87" s="31">
        <v>114634.43</v>
      </c>
    </row>
    <row r="88" spans="1:3" x14ac:dyDescent="0.25">
      <c r="A88" s="28">
        <v>24</v>
      </c>
      <c r="B88" s="28">
        <v>3</v>
      </c>
      <c r="C88" s="31">
        <v>121058.27</v>
      </c>
    </row>
    <row r="89" spans="1:3" x14ac:dyDescent="0.25">
      <c r="A89" s="28">
        <v>24</v>
      </c>
      <c r="B89" s="28">
        <v>4</v>
      </c>
      <c r="C89" s="31">
        <v>54996.52</v>
      </c>
    </row>
    <row r="90" spans="1:3" x14ac:dyDescent="0.25">
      <c r="A90" s="28">
        <v>24</v>
      </c>
      <c r="B90" s="28">
        <v>5</v>
      </c>
      <c r="C90" s="31">
        <v>87269.39</v>
      </c>
    </row>
    <row r="91" spans="1:3" x14ac:dyDescent="0.25">
      <c r="A91" s="28">
        <v>24</v>
      </c>
      <c r="B91" s="28">
        <v>6</v>
      </c>
      <c r="C91" s="31">
        <v>109817.03</v>
      </c>
    </row>
    <row r="92" spans="1:3" x14ac:dyDescent="0.25">
      <c r="A92" s="28">
        <v>24</v>
      </c>
      <c r="B92" s="28">
        <v>7</v>
      </c>
      <c r="C92" s="31">
        <v>121253.57</v>
      </c>
    </row>
    <row r="93" spans="1:3" x14ac:dyDescent="0.25">
      <c r="A93" s="28">
        <v>24</v>
      </c>
      <c r="B93" s="28">
        <v>8</v>
      </c>
      <c r="C93" s="31">
        <v>27907.94</v>
      </c>
    </row>
    <row r="94" spans="1:3" x14ac:dyDescent="0.25">
      <c r="A94" s="28">
        <v>24</v>
      </c>
      <c r="B94" s="28">
        <v>9</v>
      </c>
      <c r="C94" s="31">
        <v>96466.87</v>
      </c>
    </row>
    <row r="95" spans="1:3" x14ac:dyDescent="0.25">
      <c r="A95" s="28">
        <v>24</v>
      </c>
      <c r="B95" s="28">
        <v>10</v>
      </c>
      <c r="C95" s="31">
        <v>88825.95</v>
      </c>
    </row>
    <row r="96" spans="1:3" x14ac:dyDescent="0.25">
      <c r="A96" s="28">
        <v>24</v>
      </c>
      <c r="B96" s="28">
        <v>11</v>
      </c>
      <c r="C96" s="31">
        <v>88345.32</v>
      </c>
    </row>
    <row r="97" spans="1:3" x14ac:dyDescent="0.25">
      <c r="A97" s="28">
        <v>24</v>
      </c>
      <c r="B97" s="28">
        <v>12</v>
      </c>
      <c r="C97" s="31">
        <v>60367.98</v>
      </c>
    </row>
    <row r="98" spans="1:3" x14ac:dyDescent="0.25">
      <c r="A98" s="28">
        <v>31</v>
      </c>
      <c r="B98" s="28">
        <v>1</v>
      </c>
      <c r="C98" s="31">
        <v>57119.3</v>
      </c>
    </row>
    <row r="99" spans="1:3" x14ac:dyDescent="0.25">
      <c r="A99" s="28">
        <v>31</v>
      </c>
      <c r="B99" s="28">
        <v>2</v>
      </c>
      <c r="C99" s="31">
        <v>89510.63</v>
      </c>
    </row>
    <row r="100" spans="1:3" x14ac:dyDescent="0.25">
      <c r="A100" s="28">
        <v>31</v>
      </c>
      <c r="B100" s="28">
        <v>3</v>
      </c>
      <c r="C100" s="31">
        <v>73696.75</v>
      </c>
    </row>
    <row r="101" spans="1:3" x14ac:dyDescent="0.25">
      <c r="A101" s="28">
        <v>31</v>
      </c>
      <c r="B101" s="28">
        <v>4</v>
      </c>
      <c r="C101" s="31">
        <v>118691.36</v>
      </c>
    </row>
    <row r="102" spans="1:3" x14ac:dyDescent="0.25">
      <c r="A102" s="28">
        <v>31</v>
      </c>
      <c r="B102" s="28">
        <v>5</v>
      </c>
      <c r="C102" s="31">
        <v>73887.23</v>
      </c>
    </row>
    <row r="103" spans="1:3" x14ac:dyDescent="0.25">
      <c r="A103" s="28">
        <v>31</v>
      </c>
      <c r="B103" s="28">
        <v>6</v>
      </c>
      <c r="C103" s="31">
        <v>91292.479999999996</v>
      </c>
    </row>
    <row r="104" spans="1:3" x14ac:dyDescent="0.25">
      <c r="A104" s="28">
        <v>31</v>
      </c>
      <c r="B104" s="28">
        <v>7</v>
      </c>
      <c r="C104" s="31">
        <v>47419.1</v>
      </c>
    </row>
    <row r="105" spans="1:3" x14ac:dyDescent="0.25">
      <c r="A105" s="28">
        <v>31</v>
      </c>
      <c r="B105" s="28">
        <v>8</v>
      </c>
      <c r="C105" s="31">
        <v>26859.38</v>
      </c>
    </row>
    <row r="106" spans="1:3" x14ac:dyDescent="0.25">
      <c r="A106" s="28">
        <v>31</v>
      </c>
      <c r="B106" s="28">
        <v>9</v>
      </c>
      <c r="C106" s="31">
        <v>42527.42</v>
      </c>
    </row>
    <row r="107" spans="1:3" x14ac:dyDescent="0.25">
      <c r="A107" s="28">
        <v>31</v>
      </c>
      <c r="B107" s="28">
        <v>10</v>
      </c>
      <c r="C107" s="31">
        <v>60180.95</v>
      </c>
    </row>
    <row r="108" spans="1:3" x14ac:dyDescent="0.25">
      <c r="A108" s="28">
        <v>31</v>
      </c>
      <c r="B108" s="28">
        <v>11</v>
      </c>
      <c r="C108" s="31">
        <v>69090.28</v>
      </c>
    </row>
    <row r="109" spans="1:3" x14ac:dyDescent="0.25">
      <c r="A109" s="28">
        <v>31</v>
      </c>
      <c r="B109" s="28">
        <v>12</v>
      </c>
      <c r="C109" s="31">
        <v>48794.21</v>
      </c>
    </row>
    <row r="110" spans="1:3" x14ac:dyDescent="0.25">
      <c r="A110" s="28">
        <v>32</v>
      </c>
      <c r="B110" s="28">
        <v>1</v>
      </c>
      <c r="C110" s="31">
        <v>74897.070000000007</v>
      </c>
    </row>
    <row r="111" spans="1:3" x14ac:dyDescent="0.25">
      <c r="A111" s="28">
        <v>32</v>
      </c>
      <c r="B111" s="28">
        <v>2</v>
      </c>
      <c r="C111" s="31">
        <v>96519.59</v>
      </c>
    </row>
    <row r="112" spans="1:3" x14ac:dyDescent="0.25">
      <c r="A112" s="28">
        <v>32</v>
      </c>
      <c r="B112" s="28">
        <v>3</v>
      </c>
      <c r="C112" s="31">
        <v>73537.509999999995</v>
      </c>
    </row>
    <row r="113" spans="1:3" x14ac:dyDescent="0.25">
      <c r="A113" s="28">
        <v>32</v>
      </c>
      <c r="B113" s="28">
        <v>4</v>
      </c>
      <c r="C113" s="31">
        <v>95446.83</v>
      </c>
    </row>
    <row r="114" spans="1:3" x14ac:dyDescent="0.25">
      <c r="A114" s="28">
        <v>32</v>
      </c>
      <c r="B114" s="28">
        <v>5</v>
      </c>
      <c r="C114" s="31">
        <v>107572.04</v>
      </c>
    </row>
    <row r="115" spans="1:3" x14ac:dyDescent="0.25">
      <c r="A115" s="28">
        <v>32</v>
      </c>
      <c r="B115" s="28">
        <v>6</v>
      </c>
      <c r="C115" s="31">
        <v>137054.75</v>
      </c>
    </row>
    <row r="116" spans="1:3" x14ac:dyDescent="0.25">
      <c r="A116" s="28">
        <v>32</v>
      </c>
      <c r="B116" s="28">
        <v>7</v>
      </c>
      <c r="C116" s="31">
        <v>83288.92</v>
      </c>
    </row>
    <row r="117" spans="1:3" x14ac:dyDescent="0.25">
      <c r="A117" s="28">
        <v>32</v>
      </c>
      <c r="B117" s="28">
        <v>8</v>
      </c>
      <c r="C117" s="31">
        <v>25771.39</v>
      </c>
    </row>
    <row r="118" spans="1:3" x14ac:dyDescent="0.25">
      <c r="A118" s="28">
        <v>32</v>
      </c>
      <c r="B118" s="28">
        <v>9</v>
      </c>
      <c r="C118" s="31">
        <v>58228.23</v>
      </c>
    </row>
    <row r="119" spans="1:3" x14ac:dyDescent="0.25">
      <c r="A119" s="28">
        <v>32</v>
      </c>
      <c r="B119" s="28">
        <v>10</v>
      </c>
      <c r="C119" s="31">
        <v>65828.89</v>
      </c>
    </row>
    <row r="120" spans="1:3" x14ac:dyDescent="0.25">
      <c r="A120" s="28">
        <v>32</v>
      </c>
      <c r="B120" s="28">
        <v>11</v>
      </c>
      <c r="C120" s="31">
        <v>69591.95</v>
      </c>
    </row>
    <row r="121" spans="1:3" x14ac:dyDescent="0.25">
      <c r="A121" s="28">
        <v>32</v>
      </c>
      <c r="B121" s="28">
        <v>12</v>
      </c>
      <c r="C121" s="31">
        <v>84909.8</v>
      </c>
    </row>
    <row r="122" spans="1:3" x14ac:dyDescent="0.25">
      <c r="A122" s="28">
        <v>33</v>
      </c>
      <c r="B122" s="28">
        <v>1</v>
      </c>
      <c r="C122" s="31">
        <v>47784.959999999999</v>
      </c>
    </row>
    <row r="123" spans="1:3" x14ac:dyDescent="0.25">
      <c r="A123" s="28">
        <v>33</v>
      </c>
      <c r="B123" s="28">
        <v>2</v>
      </c>
      <c r="C123" s="31">
        <v>103184.97</v>
      </c>
    </row>
    <row r="124" spans="1:3" x14ac:dyDescent="0.25">
      <c r="A124" s="28">
        <v>33</v>
      </c>
      <c r="B124" s="28">
        <v>3</v>
      </c>
      <c r="C124" s="31">
        <v>88917.73</v>
      </c>
    </row>
    <row r="125" spans="1:3" x14ac:dyDescent="0.25">
      <c r="A125" s="28">
        <v>33</v>
      </c>
      <c r="B125" s="28">
        <v>4</v>
      </c>
      <c r="C125" s="31">
        <v>73176.23</v>
      </c>
    </row>
    <row r="126" spans="1:3" x14ac:dyDescent="0.25">
      <c r="A126" s="28">
        <v>33</v>
      </c>
      <c r="B126" s="28">
        <v>5</v>
      </c>
      <c r="C126" s="31">
        <v>57332.68</v>
      </c>
    </row>
    <row r="127" spans="1:3" x14ac:dyDescent="0.25">
      <c r="A127" s="28">
        <v>33</v>
      </c>
      <c r="B127" s="28">
        <v>6</v>
      </c>
      <c r="C127" s="31">
        <v>84828.1</v>
      </c>
    </row>
    <row r="128" spans="1:3" x14ac:dyDescent="0.25">
      <c r="A128" s="28">
        <v>33</v>
      </c>
      <c r="B128" s="28">
        <v>7</v>
      </c>
      <c r="C128" s="31">
        <v>32102.86</v>
      </c>
    </row>
    <row r="129" spans="1:3" x14ac:dyDescent="0.25">
      <c r="A129" s="28">
        <v>33</v>
      </c>
      <c r="B129" s="28">
        <v>8</v>
      </c>
      <c r="C129" s="31">
        <v>25959.94</v>
      </c>
    </row>
    <row r="130" spans="1:3" x14ac:dyDescent="0.25">
      <c r="A130" s="28">
        <v>33</v>
      </c>
      <c r="B130" s="28">
        <v>9</v>
      </c>
      <c r="C130" s="31">
        <v>38871.589999999997</v>
      </c>
    </row>
    <row r="131" spans="1:3" x14ac:dyDescent="0.25">
      <c r="A131" s="28">
        <v>33</v>
      </c>
      <c r="B131" s="28">
        <v>10</v>
      </c>
      <c r="C131" s="31">
        <v>40742.99</v>
      </c>
    </row>
    <row r="132" spans="1:3" x14ac:dyDescent="0.25">
      <c r="A132" s="28">
        <v>33</v>
      </c>
      <c r="B132" s="28">
        <v>11</v>
      </c>
      <c r="C132" s="31">
        <v>67608.36</v>
      </c>
    </row>
    <row r="133" spans="1:3" x14ac:dyDescent="0.25">
      <c r="A133" s="28">
        <v>33</v>
      </c>
      <c r="B133" s="28">
        <v>12</v>
      </c>
      <c r="C133" s="31">
        <v>21666.57</v>
      </c>
    </row>
    <row r="134" spans="1:3" x14ac:dyDescent="0.25">
      <c r="A134" s="28">
        <v>34</v>
      </c>
      <c r="B134" s="28">
        <v>1</v>
      </c>
      <c r="C134" s="31">
        <v>16906.47</v>
      </c>
    </row>
    <row r="135" spans="1:3" x14ac:dyDescent="0.25">
      <c r="A135" s="28">
        <v>34</v>
      </c>
      <c r="B135" s="28">
        <v>2</v>
      </c>
      <c r="C135" s="31">
        <v>30391.69</v>
      </c>
    </row>
    <row r="136" spans="1:3" x14ac:dyDescent="0.25">
      <c r="A136" s="28">
        <v>34</v>
      </c>
      <c r="B136" s="28">
        <v>3</v>
      </c>
      <c r="C136" s="31">
        <v>16585.650000000001</v>
      </c>
    </row>
    <row r="137" spans="1:3" x14ac:dyDescent="0.25">
      <c r="A137" s="28">
        <v>34</v>
      </c>
      <c r="B137" s="28">
        <v>4</v>
      </c>
      <c r="C137" s="31">
        <v>27946.11</v>
      </c>
    </row>
    <row r="138" spans="1:3" x14ac:dyDescent="0.25">
      <c r="A138" s="28">
        <v>34</v>
      </c>
      <c r="B138" s="28">
        <v>5</v>
      </c>
      <c r="C138" s="31">
        <v>47388.59</v>
      </c>
    </row>
    <row r="139" spans="1:3" x14ac:dyDescent="0.25">
      <c r="A139" s="28">
        <v>34</v>
      </c>
      <c r="B139" s="28">
        <v>6</v>
      </c>
      <c r="C139" s="31">
        <v>44268.1</v>
      </c>
    </row>
    <row r="140" spans="1:3" x14ac:dyDescent="0.25">
      <c r="A140" s="28">
        <v>34</v>
      </c>
      <c r="B140" s="28">
        <v>7</v>
      </c>
      <c r="C140" s="31">
        <v>14511.28</v>
      </c>
    </row>
    <row r="141" spans="1:3" x14ac:dyDescent="0.25">
      <c r="A141" s="28">
        <v>34</v>
      </c>
      <c r="B141" s="28">
        <v>8</v>
      </c>
      <c r="C141" s="31">
        <v>6336.88</v>
      </c>
    </row>
    <row r="142" spans="1:3" x14ac:dyDescent="0.25">
      <c r="A142" s="28">
        <v>34</v>
      </c>
      <c r="B142" s="28">
        <v>9</v>
      </c>
      <c r="C142" s="31">
        <v>20148.66</v>
      </c>
    </row>
    <row r="143" spans="1:3" x14ac:dyDescent="0.25">
      <c r="A143" s="28">
        <v>34</v>
      </c>
      <c r="B143" s="28">
        <v>10</v>
      </c>
      <c r="C143" s="31">
        <v>17200.66</v>
      </c>
    </row>
    <row r="144" spans="1:3" x14ac:dyDescent="0.25">
      <c r="A144" s="28">
        <v>34</v>
      </c>
      <c r="B144" s="28">
        <v>11</v>
      </c>
      <c r="C144" s="31">
        <v>22001.08</v>
      </c>
    </row>
    <row r="145" spans="1:3" x14ac:dyDescent="0.25">
      <c r="A145" s="28">
        <v>34</v>
      </c>
      <c r="B145" s="28">
        <v>12</v>
      </c>
      <c r="C145" s="31">
        <v>13924.52</v>
      </c>
    </row>
    <row r="146" spans="1:3" x14ac:dyDescent="0.25">
      <c r="A146" s="28">
        <v>41</v>
      </c>
      <c r="B146" s="28">
        <v>1</v>
      </c>
      <c r="C146" s="31">
        <v>6932.99</v>
      </c>
    </row>
    <row r="147" spans="1:3" x14ac:dyDescent="0.25">
      <c r="A147" s="28">
        <v>41</v>
      </c>
      <c r="B147" s="28">
        <v>2</v>
      </c>
      <c r="C147" s="31">
        <v>3295.06</v>
      </c>
    </row>
    <row r="148" spans="1:3" x14ac:dyDescent="0.25">
      <c r="A148" s="28">
        <v>41</v>
      </c>
      <c r="B148" s="28">
        <v>3</v>
      </c>
      <c r="C148" s="31">
        <v>1125.8800000000001</v>
      </c>
    </row>
    <row r="149" spans="1:3" x14ac:dyDescent="0.25">
      <c r="A149" s="28">
        <v>41</v>
      </c>
      <c r="B149" s="28">
        <v>4</v>
      </c>
      <c r="C149" s="31">
        <v>650</v>
      </c>
    </row>
    <row r="150" spans="1:3" x14ac:dyDescent="0.25">
      <c r="A150" s="28">
        <v>41</v>
      </c>
      <c r="B150" s="28">
        <v>5</v>
      </c>
      <c r="C150" s="31">
        <v>16977.11</v>
      </c>
    </row>
    <row r="151" spans="1:3" x14ac:dyDescent="0.25">
      <c r="A151" s="28">
        <v>41</v>
      </c>
      <c r="B151" s="28">
        <v>6</v>
      </c>
      <c r="C151" s="31">
        <v>12495.52</v>
      </c>
    </row>
    <row r="152" spans="1:3" x14ac:dyDescent="0.25">
      <c r="A152" s="28">
        <v>41</v>
      </c>
      <c r="B152" s="28">
        <v>7</v>
      </c>
      <c r="C152" s="31">
        <v>12460.6</v>
      </c>
    </row>
    <row r="153" spans="1:3" x14ac:dyDescent="0.25">
      <c r="A153" s="28">
        <v>41</v>
      </c>
      <c r="B153" s="28">
        <v>8</v>
      </c>
      <c r="C153" s="31">
        <v>660.51</v>
      </c>
    </row>
    <row r="154" spans="1:3" x14ac:dyDescent="0.25">
      <c r="A154" s="28">
        <v>41</v>
      </c>
      <c r="B154" s="28">
        <v>9</v>
      </c>
      <c r="C154" s="31">
        <v>8975.02</v>
      </c>
    </row>
    <row r="155" spans="1:3" x14ac:dyDescent="0.25">
      <c r="A155" s="28">
        <v>41</v>
      </c>
      <c r="B155" s="28">
        <v>10</v>
      </c>
      <c r="C155" s="31">
        <v>21375.53</v>
      </c>
    </row>
    <row r="156" spans="1:3" x14ac:dyDescent="0.25">
      <c r="A156" s="28">
        <v>41</v>
      </c>
      <c r="B156" s="28">
        <v>11</v>
      </c>
      <c r="C156" s="31">
        <v>7728.37</v>
      </c>
    </row>
    <row r="157" spans="1:3" x14ac:dyDescent="0.25">
      <c r="A157" s="28">
        <v>41</v>
      </c>
      <c r="B157" s="28">
        <v>12</v>
      </c>
      <c r="C157" s="31">
        <v>4574.5600000000004</v>
      </c>
    </row>
    <row r="158" spans="1:3" x14ac:dyDescent="0.25">
      <c r="A158" s="28">
        <v>43</v>
      </c>
      <c r="B158" s="28">
        <v>1</v>
      </c>
      <c r="C158" s="31">
        <v>0</v>
      </c>
    </row>
    <row r="159" spans="1:3" x14ac:dyDescent="0.25">
      <c r="A159" s="28">
        <v>43</v>
      </c>
      <c r="B159" s="28">
        <v>2</v>
      </c>
      <c r="C159" s="31">
        <v>0</v>
      </c>
    </row>
    <row r="160" spans="1:3" x14ac:dyDescent="0.25">
      <c r="A160" s="28">
        <v>43</v>
      </c>
      <c r="B160" s="28">
        <v>3</v>
      </c>
      <c r="C160" s="31">
        <v>0</v>
      </c>
    </row>
    <row r="161" spans="1:3" x14ac:dyDescent="0.25">
      <c r="A161" s="28">
        <v>43</v>
      </c>
      <c r="B161" s="28">
        <v>4</v>
      </c>
      <c r="C161" s="31">
        <v>0</v>
      </c>
    </row>
    <row r="162" spans="1:3" x14ac:dyDescent="0.25">
      <c r="A162" s="28">
        <v>43</v>
      </c>
      <c r="B162" s="28">
        <v>5</v>
      </c>
      <c r="C162" s="31">
        <v>0</v>
      </c>
    </row>
    <row r="163" spans="1:3" x14ac:dyDescent="0.25">
      <c r="A163" s="28">
        <v>43</v>
      </c>
      <c r="B163" s="28">
        <v>6</v>
      </c>
      <c r="C163" s="31">
        <v>898.5</v>
      </c>
    </row>
    <row r="164" spans="1:3" x14ac:dyDescent="0.25">
      <c r="A164" s="28">
        <v>43</v>
      </c>
      <c r="B164" s="28">
        <v>7</v>
      </c>
      <c r="C164" s="31">
        <v>0</v>
      </c>
    </row>
    <row r="165" spans="1:3" x14ac:dyDescent="0.25">
      <c r="A165" s="28">
        <v>43</v>
      </c>
      <c r="B165" s="28">
        <v>8</v>
      </c>
      <c r="C165" s="31">
        <v>0</v>
      </c>
    </row>
    <row r="166" spans="1:3" x14ac:dyDescent="0.25">
      <c r="A166" s="28">
        <v>43</v>
      </c>
      <c r="B166" s="28">
        <v>9</v>
      </c>
      <c r="C166" s="31">
        <v>0</v>
      </c>
    </row>
    <row r="167" spans="1:3" x14ac:dyDescent="0.25">
      <c r="A167" s="28">
        <v>43</v>
      </c>
      <c r="B167" s="28">
        <v>10</v>
      </c>
      <c r="C167" s="31">
        <v>0</v>
      </c>
    </row>
    <row r="168" spans="1:3" x14ac:dyDescent="0.25">
      <c r="A168" s="28">
        <v>43</v>
      </c>
      <c r="B168" s="28">
        <v>11</v>
      </c>
      <c r="C168" s="31">
        <v>0</v>
      </c>
    </row>
    <row r="169" spans="1:3" x14ac:dyDescent="0.25">
      <c r="A169" s="28">
        <v>43</v>
      </c>
      <c r="B169" s="28">
        <v>12</v>
      </c>
      <c r="C169" s="31">
        <v>0</v>
      </c>
    </row>
    <row r="170" spans="1:3" x14ac:dyDescent="0.25">
      <c r="A170" s="28">
        <v>91</v>
      </c>
      <c r="B170" s="28">
        <v>1</v>
      </c>
      <c r="C170" s="31">
        <v>12091.92</v>
      </c>
    </row>
    <row r="171" spans="1:3" x14ac:dyDescent="0.25">
      <c r="A171" s="28">
        <v>91</v>
      </c>
      <c r="B171" s="28">
        <v>2</v>
      </c>
      <c r="C171" s="31">
        <v>65984.67</v>
      </c>
    </row>
    <row r="172" spans="1:3" x14ac:dyDescent="0.25">
      <c r="A172" s="28">
        <v>91</v>
      </c>
      <c r="B172" s="28">
        <v>3</v>
      </c>
      <c r="C172" s="31">
        <v>10232.9</v>
      </c>
    </row>
    <row r="173" spans="1:3" x14ac:dyDescent="0.25">
      <c r="A173" s="28">
        <v>91</v>
      </c>
      <c r="B173" s="28">
        <v>4</v>
      </c>
      <c r="C173" s="31">
        <v>14949.49</v>
      </c>
    </row>
    <row r="174" spans="1:3" x14ac:dyDescent="0.25">
      <c r="A174" s="28">
        <v>91</v>
      </c>
      <c r="B174" s="28">
        <v>5</v>
      </c>
      <c r="C174" s="31">
        <v>30462.57</v>
      </c>
    </row>
    <row r="175" spans="1:3" x14ac:dyDescent="0.25">
      <c r="A175" s="28">
        <v>91</v>
      </c>
      <c r="B175" s="28">
        <v>6</v>
      </c>
      <c r="C175" s="31">
        <v>26667.41</v>
      </c>
    </row>
    <row r="176" spans="1:3" x14ac:dyDescent="0.25">
      <c r="A176" s="28">
        <v>91</v>
      </c>
      <c r="B176" s="28">
        <v>7</v>
      </c>
      <c r="C176" s="31">
        <v>12591.09</v>
      </c>
    </row>
    <row r="177" spans="1:3" x14ac:dyDescent="0.25">
      <c r="A177" s="28">
        <v>91</v>
      </c>
      <c r="B177" s="28">
        <v>8</v>
      </c>
      <c r="C177" s="31">
        <v>21407.81</v>
      </c>
    </row>
    <row r="178" spans="1:3" x14ac:dyDescent="0.25">
      <c r="A178" s="28">
        <v>91</v>
      </c>
      <c r="B178" s="28">
        <v>9</v>
      </c>
      <c r="C178" s="31">
        <v>13111.97</v>
      </c>
    </row>
    <row r="179" spans="1:3" x14ac:dyDescent="0.25">
      <c r="A179" s="28">
        <v>91</v>
      </c>
      <c r="B179" s="28">
        <v>10</v>
      </c>
      <c r="C179" s="31">
        <v>40921.839999999997</v>
      </c>
    </row>
    <row r="180" spans="1:3" x14ac:dyDescent="0.25">
      <c r="A180" s="28">
        <v>91</v>
      </c>
      <c r="B180" s="28">
        <v>11</v>
      </c>
      <c r="C180" s="31">
        <v>19684.39</v>
      </c>
    </row>
    <row r="181" spans="1:3" x14ac:dyDescent="0.25">
      <c r="A181" s="28">
        <v>91</v>
      </c>
      <c r="B181" s="28">
        <v>12</v>
      </c>
      <c r="C181" s="31">
        <v>12405.52</v>
      </c>
    </row>
    <row r="182" spans="1:3" x14ac:dyDescent="0.25">
      <c r="A182" s="28">
        <v>92</v>
      </c>
      <c r="B182" s="28">
        <v>1</v>
      </c>
      <c r="C182" s="31">
        <v>45709.25</v>
      </c>
    </row>
    <row r="183" spans="1:3" x14ac:dyDescent="0.25">
      <c r="A183" s="28">
        <v>92</v>
      </c>
      <c r="B183" s="28">
        <v>2</v>
      </c>
      <c r="C183" s="31">
        <v>711</v>
      </c>
    </row>
    <row r="184" spans="1:3" x14ac:dyDescent="0.25">
      <c r="A184" s="28">
        <v>92</v>
      </c>
      <c r="B184" s="28">
        <v>3</v>
      </c>
      <c r="C184" s="31">
        <v>-149</v>
      </c>
    </row>
    <row r="185" spans="1:3" x14ac:dyDescent="0.25">
      <c r="A185" s="28">
        <v>92</v>
      </c>
      <c r="B185" s="28">
        <v>4</v>
      </c>
      <c r="C185" s="31">
        <v>-45526.2</v>
      </c>
    </row>
    <row r="186" spans="1:3" x14ac:dyDescent="0.25">
      <c r="A186" s="28">
        <v>92</v>
      </c>
      <c r="B186" s="28">
        <v>5</v>
      </c>
      <c r="C186" s="31">
        <v>-13.93</v>
      </c>
    </row>
    <row r="187" spans="1:3" x14ac:dyDescent="0.25">
      <c r="A187" s="28">
        <v>92</v>
      </c>
      <c r="B187" s="28">
        <v>6</v>
      </c>
      <c r="C187" s="31">
        <v>0</v>
      </c>
    </row>
    <row r="188" spans="1:3" x14ac:dyDescent="0.25">
      <c r="A188" s="28">
        <v>92</v>
      </c>
      <c r="B188" s="28">
        <v>7</v>
      </c>
      <c r="C188" s="31">
        <v>0</v>
      </c>
    </row>
    <row r="189" spans="1:3" x14ac:dyDescent="0.25">
      <c r="A189" s="28">
        <v>92</v>
      </c>
      <c r="B189" s="28">
        <v>8</v>
      </c>
      <c r="C189" s="31">
        <v>0</v>
      </c>
    </row>
    <row r="190" spans="1:3" x14ac:dyDescent="0.25">
      <c r="A190" s="28">
        <v>92</v>
      </c>
      <c r="B190" s="28">
        <v>9</v>
      </c>
      <c r="C190" s="31">
        <v>0</v>
      </c>
    </row>
    <row r="191" spans="1:3" x14ac:dyDescent="0.25">
      <c r="A191" s="28">
        <v>92</v>
      </c>
      <c r="B191" s="28">
        <v>10</v>
      </c>
      <c r="C191" s="31">
        <v>0</v>
      </c>
    </row>
    <row r="192" spans="1:3" x14ac:dyDescent="0.25">
      <c r="A192" s="28">
        <v>92</v>
      </c>
      <c r="B192" s="28">
        <v>11</v>
      </c>
      <c r="C192" s="31">
        <v>0</v>
      </c>
    </row>
    <row r="193" spans="1:3" x14ac:dyDescent="0.25">
      <c r="A193" s="28">
        <v>92</v>
      </c>
      <c r="B193" s="28">
        <v>12</v>
      </c>
      <c r="C193" s="31">
        <v>-3.72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C193"/>
  <sheetViews>
    <sheetView workbookViewId="0">
      <selection activeCell="B7" sqref="B7"/>
    </sheetView>
  </sheetViews>
  <sheetFormatPr baseColWidth="10" defaultRowHeight="15" x14ac:dyDescent="0.25"/>
  <cols>
    <col min="1" max="2" width="11.42578125" style="28"/>
    <col min="13" max="13" width="11.42578125" customWidth="1"/>
  </cols>
  <sheetData>
    <row r="1" spans="1:3" x14ac:dyDescent="0.25">
      <c r="A1" s="29" t="s">
        <v>11</v>
      </c>
      <c r="B1" s="29" t="s">
        <v>12</v>
      </c>
      <c r="C1" s="29" t="s">
        <v>13</v>
      </c>
    </row>
    <row r="2" spans="1:3" x14ac:dyDescent="0.25">
      <c r="A2" s="28">
        <v>11</v>
      </c>
      <c r="B2" s="28">
        <v>1</v>
      </c>
      <c r="C2" s="31">
        <v>1</v>
      </c>
    </row>
    <row r="3" spans="1:3" x14ac:dyDescent="0.25">
      <c r="A3" s="28">
        <v>11</v>
      </c>
      <c r="B3" s="28">
        <v>2</v>
      </c>
      <c r="C3" s="31">
        <v>2</v>
      </c>
    </row>
    <row r="4" spans="1:3" x14ac:dyDescent="0.25">
      <c r="A4" s="28">
        <v>11</v>
      </c>
      <c r="B4" s="28">
        <v>3</v>
      </c>
      <c r="C4" s="31">
        <v>3</v>
      </c>
    </row>
    <row r="5" spans="1:3" x14ac:dyDescent="0.25">
      <c r="A5" s="28">
        <v>11</v>
      </c>
      <c r="B5" s="28">
        <v>4</v>
      </c>
      <c r="C5" s="31">
        <v>4</v>
      </c>
    </row>
    <row r="6" spans="1:3" x14ac:dyDescent="0.25">
      <c r="A6" s="28">
        <v>11</v>
      </c>
      <c r="B6" s="28">
        <v>5</v>
      </c>
      <c r="C6" s="31">
        <v>5</v>
      </c>
    </row>
    <row r="7" spans="1:3" x14ac:dyDescent="0.25">
      <c r="A7" s="28">
        <v>11</v>
      </c>
      <c r="B7" s="28">
        <v>6</v>
      </c>
      <c r="C7" s="31">
        <v>6</v>
      </c>
    </row>
    <row r="8" spans="1:3" x14ac:dyDescent="0.25">
      <c r="A8" s="28">
        <v>11</v>
      </c>
      <c r="B8" s="28">
        <v>7</v>
      </c>
      <c r="C8" s="31">
        <v>7</v>
      </c>
    </row>
    <row r="9" spans="1:3" x14ac:dyDescent="0.25">
      <c r="A9" s="28">
        <v>11</v>
      </c>
      <c r="B9" s="28">
        <v>8</v>
      </c>
      <c r="C9" s="31">
        <v>8</v>
      </c>
    </row>
    <row r="10" spans="1:3" x14ac:dyDescent="0.25">
      <c r="A10" s="28">
        <v>11</v>
      </c>
      <c r="B10" s="28">
        <v>9</v>
      </c>
      <c r="C10" s="31">
        <v>9</v>
      </c>
    </row>
    <row r="11" spans="1:3" x14ac:dyDescent="0.25">
      <c r="A11" s="28">
        <v>11</v>
      </c>
      <c r="B11" s="28">
        <v>10</v>
      </c>
      <c r="C11" s="31">
        <v>10</v>
      </c>
    </row>
    <row r="12" spans="1:3" x14ac:dyDescent="0.25">
      <c r="A12" s="28">
        <v>11</v>
      </c>
      <c r="B12" s="28">
        <v>11</v>
      </c>
      <c r="C12" s="31">
        <v>11</v>
      </c>
    </row>
    <row r="13" spans="1:3" x14ac:dyDescent="0.25">
      <c r="A13" s="28">
        <v>11</v>
      </c>
      <c r="B13" s="28">
        <v>12</v>
      </c>
      <c r="C13" s="31">
        <v>12</v>
      </c>
    </row>
    <row r="14" spans="1:3" x14ac:dyDescent="0.25">
      <c r="A14" s="28">
        <v>12</v>
      </c>
      <c r="B14" s="28">
        <v>1</v>
      </c>
      <c r="C14" s="31">
        <v>13</v>
      </c>
    </row>
    <row r="15" spans="1:3" x14ac:dyDescent="0.25">
      <c r="A15" s="28">
        <v>12</v>
      </c>
      <c r="B15" s="28">
        <v>2</v>
      </c>
      <c r="C15" s="31">
        <v>14</v>
      </c>
    </row>
    <row r="16" spans="1:3" x14ac:dyDescent="0.25">
      <c r="A16" s="28">
        <v>12</v>
      </c>
      <c r="B16" s="28">
        <v>3</v>
      </c>
      <c r="C16" s="31">
        <v>15</v>
      </c>
    </row>
    <row r="17" spans="1:3" x14ac:dyDescent="0.25">
      <c r="A17" s="28">
        <v>12</v>
      </c>
      <c r="B17" s="28">
        <v>4</v>
      </c>
      <c r="C17" s="31">
        <v>16</v>
      </c>
    </row>
    <row r="18" spans="1:3" x14ac:dyDescent="0.25">
      <c r="A18" s="28">
        <v>12</v>
      </c>
      <c r="B18" s="28">
        <v>5</v>
      </c>
      <c r="C18" s="31">
        <v>17</v>
      </c>
    </row>
    <row r="19" spans="1:3" x14ac:dyDescent="0.25">
      <c r="A19" s="28">
        <v>12</v>
      </c>
      <c r="B19" s="28">
        <v>6</v>
      </c>
      <c r="C19" s="31">
        <v>18</v>
      </c>
    </row>
    <row r="20" spans="1:3" x14ac:dyDescent="0.25">
      <c r="A20" s="28">
        <v>12</v>
      </c>
      <c r="B20" s="28">
        <v>7</v>
      </c>
      <c r="C20" s="31">
        <v>19</v>
      </c>
    </row>
    <row r="21" spans="1:3" x14ac:dyDescent="0.25">
      <c r="A21" s="28">
        <v>12</v>
      </c>
      <c r="B21" s="28">
        <v>8</v>
      </c>
      <c r="C21" s="31">
        <v>20</v>
      </c>
    </row>
    <row r="22" spans="1:3" x14ac:dyDescent="0.25">
      <c r="A22" s="28">
        <v>12</v>
      </c>
      <c r="B22" s="28">
        <v>9</v>
      </c>
      <c r="C22" s="31">
        <v>21</v>
      </c>
    </row>
    <row r="23" spans="1:3" x14ac:dyDescent="0.25">
      <c r="A23" s="28">
        <v>12</v>
      </c>
      <c r="B23" s="28">
        <v>10</v>
      </c>
      <c r="C23" s="31">
        <v>22</v>
      </c>
    </row>
    <row r="24" spans="1:3" x14ac:dyDescent="0.25">
      <c r="A24" s="28">
        <v>12</v>
      </c>
      <c r="B24" s="28">
        <v>11</v>
      </c>
      <c r="C24" s="31">
        <v>23</v>
      </c>
    </row>
    <row r="25" spans="1:3" x14ac:dyDescent="0.25">
      <c r="A25" s="28">
        <v>12</v>
      </c>
      <c r="B25" s="28">
        <v>12</v>
      </c>
      <c r="C25" s="31">
        <v>24</v>
      </c>
    </row>
    <row r="26" spans="1:3" x14ac:dyDescent="0.25">
      <c r="A26" s="28">
        <v>13</v>
      </c>
      <c r="B26" s="28">
        <v>1</v>
      </c>
      <c r="C26" s="31">
        <v>25</v>
      </c>
    </row>
    <row r="27" spans="1:3" x14ac:dyDescent="0.25">
      <c r="A27" s="28">
        <v>13</v>
      </c>
      <c r="B27" s="28">
        <v>2</v>
      </c>
      <c r="C27" s="31">
        <v>26</v>
      </c>
    </row>
    <row r="28" spans="1:3" x14ac:dyDescent="0.25">
      <c r="A28" s="28">
        <v>13</v>
      </c>
      <c r="B28" s="28">
        <v>3</v>
      </c>
      <c r="C28" s="31">
        <v>27</v>
      </c>
    </row>
    <row r="29" spans="1:3" x14ac:dyDescent="0.25">
      <c r="A29" s="28">
        <v>13</v>
      </c>
      <c r="B29" s="28">
        <v>4</v>
      </c>
      <c r="C29" s="31">
        <v>28</v>
      </c>
    </row>
    <row r="30" spans="1:3" x14ac:dyDescent="0.25">
      <c r="A30" s="28">
        <v>13</v>
      </c>
      <c r="B30" s="28">
        <v>5</v>
      </c>
      <c r="C30" s="31">
        <v>29</v>
      </c>
    </row>
    <row r="31" spans="1:3" x14ac:dyDescent="0.25">
      <c r="A31" s="28">
        <v>13</v>
      </c>
      <c r="B31" s="28">
        <v>6</v>
      </c>
      <c r="C31" s="31">
        <v>30</v>
      </c>
    </row>
    <row r="32" spans="1:3" x14ac:dyDescent="0.25">
      <c r="A32" s="28">
        <v>13</v>
      </c>
      <c r="B32" s="28">
        <v>7</v>
      </c>
      <c r="C32" s="31">
        <v>31</v>
      </c>
    </row>
    <row r="33" spans="1:3" x14ac:dyDescent="0.25">
      <c r="A33" s="28">
        <v>13</v>
      </c>
      <c r="B33" s="28">
        <v>8</v>
      </c>
      <c r="C33" s="31">
        <v>32</v>
      </c>
    </row>
    <row r="34" spans="1:3" x14ac:dyDescent="0.25">
      <c r="A34" s="28">
        <v>13</v>
      </c>
      <c r="B34" s="28">
        <v>9</v>
      </c>
      <c r="C34" s="31">
        <v>33</v>
      </c>
    </row>
    <row r="35" spans="1:3" x14ac:dyDescent="0.25">
      <c r="A35" s="28">
        <v>13</v>
      </c>
      <c r="B35" s="28">
        <v>10</v>
      </c>
      <c r="C35" s="31">
        <v>34</v>
      </c>
    </row>
    <row r="36" spans="1:3" x14ac:dyDescent="0.25">
      <c r="A36" s="28">
        <v>13</v>
      </c>
      <c r="B36" s="28">
        <v>11</v>
      </c>
      <c r="C36" s="31">
        <v>35</v>
      </c>
    </row>
    <row r="37" spans="1:3" x14ac:dyDescent="0.25">
      <c r="A37" s="28">
        <v>13</v>
      </c>
      <c r="B37" s="28">
        <v>12</v>
      </c>
      <c r="C37" s="31">
        <v>36</v>
      </c>
    </row>
    <row r="38" spans="1:3" x14ac:dyDescent="0.25">
      <c r="A38" s="28">
        <v>14</v>
      </c>
      <c r="B38" s="28">
        <v>1</v>
      </c>
      <c r="C38" s="31">
        <v>37</v>
      </c>
    </row>
    <row r="39" spans="1:3" x14ac:dyDescent="0.25">
      <c r="A39" s="28">
        <v>14</v>
      </c>
      <c r="B39" s="28">
        <v>2</v>
      </c>
      <c r="C39" s="31">
        <v>38</v>
      </c>
    </row>
    <row r="40" spans="1:3" x14ac:dyDescent="0.25">
      <c r="A40" s="28">
        <v>14</v>
      </c>
      <c r="B40" s="28">
        <v>3</v>
      </c>
      <c r="C40" s="31">
        <v>39</v>
      </c>
    </row>
    <row r="41" spans="1:3" x14ac:dyDescent="0.25">
      <c r="A41" s="28">
        <v>14</v>
      </c>
      <c r="B41" s="28">
        <v>4</v>
      </c>
      <c r="C41" s="31">
        <v>40</v>
      </c>
    </row>
    <row r="42" spans="1:3" x14ac:dyDescent="0.25">
      <c r="A42" s="28">
        <v>14</v>
      </c>
      <c r="B42" s="28">
        <v>5</v>
      </c>
      <c r="C42" s="31">
        <v>41</v>
      </c>
    </row>
    <row r="43" spans="1:3" x14ac:dyDescent="0.25">
      <c r="A43" s="28">
        <v>14</v>
      </c>
      <c r="B43" s="28">
        <v>6</v>
      </c>
      <c r="C43" s="31">
        <v>42</v>
      </c>
    </row>
    <row r="44" spans="1:3" x14ac:dyDescent="0.25">
      <c r="A44" s="28">
        <v>14</v>
      </c>
      <c r="B44" s="28">
        <v>7</v>
      </c>
      <c r="C44" s="31">
        <v>43</v>
      </c>
    </row>
    <row r="45" spans="1:3" x14ac:dyDescent="0.25">
      <c r="A45" s="28">
        <v>14</v>
      </c>
      <c r="B45" s="28">
        <v>8</v>
      </c>
      <c r="C45" s="31">
        <v>44</v>
      </c>
    </row>
    <row r="46" spans="1:3" x14ac:dyDescent="0.25">
      <c r="A46" s="28">
        <v>14</v>
      </c>
      <c r="B46" s="28">
        <v>9</v>
      </c>
      <c r="C46" s="31">
        <v>45</v>
      </c>
    </row>
    <row r="47" spans="1:3" x14ac:dyDescent="0.25">
      <c r="A47" s="28">
        <v>14</v>
      </c>
      <c r="B47" s="28">
        <v>10</v>
      </c>
      <c r="C47" s="31">
        <v>46</v>
      </c>
    </row>
    <row r="48" spans="1:3" x14ac:dyDescent="0.25">
      <c r="A48" s="28">
        <v>14</v>
      </c>
      <c r="B48" s="28">
        <v>11</v>
      </c>
      <c r="C48" s="31">
        <v>47</v>
      </c>
    </row>
    <row r="49" spans="1:3" x14ac:dyDescent="0.25">
      <c r="A49" s="28">
        <v>14</v>
      </c>
      <c r="B49" s="28">
        <v>12</v>
      </c>
      <c r="C49" s="31">
        <v>48</v>
      </c>
    </row>
    <row r="50" spans="1:3" x14ac:dyDescent="0.25">
      <c r="A50" s="28">
        <v>21</v>
      </c>
      <c r="B50" s="28">
        <v>1</v>
      </c>
      <c r="C50" s="31">
        <v>49</v>
      </c>
    </row>
    <row r="51" spans="1:3" x14ac:dyDescent="0.25">
      <c r="A51" s="28">
        <v>21</v>
      </c>
      <c r="B51" s="28">
        <v>2</v>
      </c>
      <c r="C51" s="31">
        <v>50</v>
      </c>
    </row>
    <row r="52" spans="1:3" x14ac:dyDescent="0.25">
      <c r="A52" s="28">
        <v>21</v>
      </c>
      <c r="B52" s="28">
        <v>3</v>
      </c>
      <c r="C52" s="31">
        <v>51</v>
      </c>
    </row>
    <row r="53" spans="1:3" x14ac:dyDescent="0.25">
      <c r="A53" s="28">
        <v>21</v>
      </c>
      <c r="B53" s="28">
        <v>4</v>
      </c>
      <c r="C53" s="31">
        <v>52</v>
      </c>
    </row>
    <row r="54" spans="1:3" x14ac:dyDescent="0.25">
      <c r="A54" s="28">
        <v>21</v>
      </c>
      <c r="B54" s="28">
        <v>5</v>
      </c>
      <c r="C54" s="31">
        <v>53</v>
      </c>
    </row>
    <row r="55" spans="1:3" x14ac:dyDescent="0.25">
      <c r="A55" s="28">
        <v>21</v>
      </c>
      <c r="B55" s="28">
        <v>6</v>
      </c>
      <c r="C55" s="31">
        <v>54</v>
      </c>
    </row>
    <row r="56" spans="1:3" x14ac:dyDescent="0.25">
      <c r="A56" s="28">
        <v>21</v>
      </c>
      <c r="B56" s="28">
        <v>7</v>
      </c>
      <c r="C56" s="31">
        <v>55</v>
      </c>
    </row>
    <row r="57" spans="1:3" x14ac:dyDescent="0.25">
      <c r="A57" s="28">
        <v>21</v>
      </c>
      <c r="B57" s="28">
        <v>8</v>
      </c>
      <c r="C57" s="31">
        <v>56</v>
      </c>
    </row>
    <row r="58" spans="1:3" x14ac:dyDescent="0.25">
      <c r="A58" s="28">
        <v>21</v>
      </c>
      <c r="B58" s="28">
        <v>9</v>
      </c>
      <c r="C58" s="31">
        <v>57</v>
      </c>
    </row>
    <row r="59" spans="1:3" x14ac:dyDescent="0.25">
      <c r="A59" s="28">
        <v>21</v>
      </c>
      <c r="B59" s="28">
        <v>10</v>
      </c>
      <c r="C59" s="31">
        <v>58</v>
      </c>
    </row>
    <row r="60" spans="1:3" x14ac:dyDescent="0.25">
      <c r="A60" s="28">
        <v>21</v>
      </c>
      <c r="B60" s="28">
        <v>11</v>
      </c>
      <c r="C60" s="31">
        <v>59</v>
      </c>
    </row>
    <row r="61" spans="1:3" x14ac:dyDescent="0.25">
      <c r="A61" s="28">
        <v>21</v>
      </c>
      <c r="B61" s="28">
        <v>12</v>
      </c>
      <c r="C61" s="31">
        <v>60</v>
      </c>
    </row>
    <row r="62" spans="1:3" x14ac:dyDescent="0.25">
      <c r="A62" s="28">
        <v>22</v>
      </c>
      <c r="B62" s="28">
        <v>1</v>
      </c>
      <c r="C62" s="31">
        <v>61</v>
      </c>
    </row>
    <row r="63" spans="1:3" x14ac:dyDescent="0.25">
      <c r="A63" s="28">
        <v>22</v>
      </c>
      <c r="B63" s="28">
        <v>2</v>
      </c>
      <c r="C63" s="31">
        <v>62</v>
      </c>
    </row>
    <row r="64" spans="1:3" x14ac:dyDescent="0.25">
      <c r="A64" s="28">
        <v>22</v>
      </c>
      <c r="B64" s="28">
        <v>3</v>
      </c>
      <c r="C64" s="31">
        <v>63</v>
      </c>
    </row>
    <row r="65" spans="1:3" x14ac:dyDescent="0.25">
      <c r="A65" s="28">
        <v>22</v>
      </c>
      <c r="B65" s="28">
        <v>4</v>
      </c>
      <c r="C65" s="31">
        <v>64</v>
      </c>
    </row>
    <row r="66" spans="1:3" x14ac:dyDescent="0.25">
      <c r="A66" s="28">
        <v>22</v>
      </c>
      <c r="B66" s="28">
        <v>5</v>
      </c>
      <c r="C66" s="31">
        <v>65</v>
      </c>
    </row>
    <row r="67" spans="1:3" x14ac:dyDescent="0.25">
      <c r="A67" s="28">
        <v>22</v>
      </c>
      <c r="B67" s="28">
        <v>6</v>
      </c>
      <c r="C67" s="31">
        <v>66</v>
      </c>
    </row>
    <row r="68" spans="1:3" x14ac:dyDescent="0.25">
      <c r="A68" s="28">
        <v>22</v>
      </c>
      <c r="B68" s="28">
        <v>7</v>
      </c>
      <c r="C68" s="31">
        <v>67</v>
      </c>
    </row>
    <row r="69" spans="1:3" x14ac:dyDescent="0.25">
      <c r="A69" s="28">
        <v>22</v>
      </c>
      <c r="B69" s="28">
        <v>8</v>
      </c>
      <c r="C69" s="31">
        <v>68</v>
      </c>
    </row>
    <row r="70" spans="1:3" x14ac:dyDescent="0.25">
      <c r="A70" s="28">
        <v>22</v>
      </c>
      <c r="B70" s="28">
        <v>9</v>
      </c>
      <c r="C70" s="31">
        <v>69</v>
      </c>
    </row>
    <row r="71" spans="1:3" x14ac:dyDescent="0.25">
      <c r="A71" s="28">
        <v>22</v>
      </c>
      <c r="B71" s="28">
        <v>10</v>
      </c>
      <c r="C71" s="31">
        <v>70</v>
      </c>
    </row>
    <row r="72" spans="1:3" x14ac:dyDescent="0.25">
      <c r="A72" s="28">
        <v>22</v>
      </c>
      <c r="B72" s="28">
        <v>11</v>
      </c>
      <c r="C72" s="31">
        <v>71</v>
      </c>
    </row>
    <row r="73" spans="1:3" x14ac:dyDescent="0.25">
      <c r="A73" s="28">
        <v>22</v>
      </c>
      <c r="B73" s="28">
        <v>12</v>
      </c>
      <c r="C73" s="31">
        <v>72</v>
      </c>
    </row>
    <row r="74" spans="1:3" x14ac:dyDescent="0.25">
      <c r="A74" s="28">
        <v>23</v>
      </c>
      <c r="B74" s="28">
        <v>1</v>
      </c>
      <c r="C74" s="31">
        <v>73</v>
      </c>
    </row>
    <row r="75" spans="1:3" x14ac:dyDescent="0.25">
      <c r="A75" s="28">
        <v>23</v>
      </c>
      <c r="B75" s="28">
        <v>2</v>
      </c>
      <c r="C75" s="31">
        <v>74</v>
      </c>
    </row>
    <row r="76" spans="1:3" x14ac:dyDescent="0.25">
      <c r="A76" s="28">
        <v>23</v>
      </c>
      <c r="B76" s="28">
        <v>3</v>
      </c>
      <c r="C76" s="31">
        <v>75</v>
      </c>
    </row>
    <row r="77" spans="1:3" x14ac:dyDescent="0.25">
      <c r="A77" s="28">
        <v>23</v>
      </c>
      <c r="B77" s="28">
        <v>4</v>
      </c>
      <c r="C77" s="31">
        <v>76</v>
      </c>
    </row>
    <row r="78" spans="1:3" x14ac:dyDescent="0.25">
      <c r="A78" s="28">
        <v>23</v>
      </c>
      <c r="B78" s="28">
        <v>5</v>
      </c>
      <c r="C78" s="31">
        <v>77</v>
      </c>
    </row>
    <row r="79" spans="1:3" x14ac:dyDescent="0.25">
      <c r="A79" s="28">
        <v>23</v>
      </c>
      <c r="B79" s="28">
        <v>6</v>
      </c>
      <c r="C79" s="31">
        <v>78</v>
      </c>
    </row>
    <row r="80" spans="1:3" x14ac:dyDescent="0.25">
      <c r="A80" s="28">
        <v>23</v>
      </c>
      <c r="B80" s="28">
        <v>7</v>
      </c>
      <c r="C80" s="31">
        <v>79</v>
      </c>
    </row>
    <row r="81" spans="1:3" x14ac:dyDescent="0.25">
      <c r="A81" s="28">
        <v>23</v>
      </c>
      <c r="B81" s="28">
        <v>8</v>
      </c>
      <c r="C81" s="31">
        <v>80</v>
      </c>
    </row>
    <row r="82" spans="1:3" x14ac:dyDescent="0.25">
      <c r="A82" s="28">
        <v>23</v>
      </c>
      <c r="B82" s="28">
        <v>9</v>
      </c>
      <c r="C82" s="31">
        <v>81</v>
      </c>
    </row>
    <row r="83" spans="1:3" x14ac:dyDescent="0.25">
      <c r="A83" s="28">
        <v>23</v>
      </c>
      <c r="B83" s="28">
        <v>10</v>
      </c>
      <c r="C83" s="31">
        <v>82</v>
      </c>
    </row>
    <row r="84" spans="1:3" x14ac:dyDescent="0.25">
      <c r="A84" s="28">
        <v>23</v>
      </c>
      <c r="B84" s="28">
        <v>11</v>
      </c>
      <c r="C84" s="31">
        <v>83</v>
      </c>
    </row>
    <row r="85" spans="1:3" x14ac:dyDescent="0.25">
      <c r="A85" s="28">
        <v>23</v>
      </c>
      <c r="B85" s="28">
        <v>12</v>
      </c>
      <c r="C85" s="31">
        <v>84</v>
      </c>
    </row>
    <row r="86" spans="1:3" x14ac:dyDescent="0.25">
      <c r="A86" s="28">
        <v>24</v>
      </c>
      <c r="B86" s="28">
        <v>1</v>
      </c>
      <c r="C86" s="31">
        <v>85</v>
      </c>
    </row>
    <row r="87" spans="1:3" x14ac:dyDescent="0.25">
      <c r="A87" s="28">
        <v>24</v>
      </c>
      <c r="B87" s="28">
        <v>2</v>
      </c>
      <c r="C87" s="31">
        <v>86</v>
      </c>
    </row>
    <row r="88" spans="1:3" x14ac:dyDescent="0.25">
      <c r="A88" s="28">
        <v>24</v>
      </c>
      <c r="B88" s="28">
        <v>3</v>
      </c>
      <c r="C88" s="31">
        <v>87</v>
      </c>
    </row>
    <row r="89" spans="1:3" x14ac:dyDescent="0.25">
      <c r="A89" s="28">
        <v>24</v>
      </c>
      <c r="B89" s="28">
        <v>4</v>
      </c>
      <c r="C89" s="31">
        <v>88</v>
      </c>
    </row>
    <row r="90" spans="1:3" x14ac:dyDescent="0.25">
      <c r="A90" s="28">
        <v>24</v>
      </c>
      <c r="B90" s="28">
        <v>5</v>
      </c>
      <c r="C90" s="31">
        <v>89</v>
      </c>
    </row>
    <row r="91" spans="1:3" x14ac:dyDescent="0.25">
      <c r="A91" s="28">
        <v>24</v>
      </c>
      <c r="B91" s="28">
        <v>6</v>
      </c>
      <c r="C91" s="31">
        <v>90</v>
      </c>
    </row>
    <row r="92" spans="1:3" x14ac:dyDescent="0.25">
      <c r="A92" s="28">
        <v>24</v>
      </c>
      <c r="B92" s="28">
        <v>7</v>
      </c>
      <c r="C92" s="31">
        <v>91</v>
      </c>
    </row>
    <row r="93" spans="1:3" x14ac:dyDescent="0.25">
      <c r="A93" s="28">
        <v>24</v>
      </c>
      <c r="B93" s="28">
        <v>8</v>
      </c>
      <c r="C93" s="31">
        <v>92</v>
      </c>
    </row>
    <row r="94" spans="1:3" x14ac:dyDescent="0.25">
      <c r="A94" s="28">
        <v>24</v>
      </c>
      <c r="B94" s="28">
        <v>9</v>
      </c>
      <c r="C94" s="31">
        <v>93</v>
      </c>
    </row>
    <row r="95" spans="1:3" x14ac:dyDescent="0.25">
      <c r="A95" s="28">
        <v>24</v>
      </c>
      <c r="B95" s="28">
        <v>10</v>
      </c>
      <c r="C95" s="31">
        <v>94</v>
      </c>
    </row>
    <row r="96" spans="1:3" x14ac:dyDescent="0.25">
      <c r="A96" s="28">
        <v>24</v>
      </c>
      <c r="B96" s="28">
        <v>11</v>
      </c>
      <c r="C96" s="31">
        <v>95</v>
      </c>
    </row>
    <row r="97" spans="1:3" x14ac:dyDescent="0.25">
      <c r="A97" s="28">
        <v>24</v>
      </c>
      <c r="B97" s="28">
        <v>12</v>
      </c>
      <c r="C97" s="31">
        <v>96</v>
      </c>
    </row>
    <row r="98" spans="1:3" x14ac:dyDescent="0.25">
      <c r="A98" s="28">
        <v>31</v>
      </c>
      <c r="B98" s="28">
        <v>1</v>
      </c>
      <c r="C98" s="31">
        <v>97</v>
      </c>
    </row>
    <row r="99" spans="1:3" x14ac:dyDescent="0.25">
      <c r="A99" s="28">
        <v>31</v>
      </c>
      <c r="B99" s="28">
        <v>2</v>
      </c>
      <c r="C99" s="31">
        <v>98</v>
      </c>
    </row>
    <row r="100" spans="1:3" x14ac:dyDescent="0.25">
      <c r="A100" s="28">
        <v>31</v>
      </c>
      <c r="B100" s="28">
        <v>3</v>
      </c>
      <c r="C100" s="31">
        <v>99</v>
      </c>
    </row>
    <row r="101" spans="1:3" x14ac:dyDescent="0.25">
      <c r="A101" s="28">
        <v>31</v>
      </c>
      <c r="B101" s="28">
        <v>4</v>
      </c>
      <c r="C101" s="31">
        <v>100</v>
      </c>
    </row>
    <row r="102" spans="1:3" x14ac:dyDescent="0.25">
      <c r="A102" s="28">
        <v>31</v>
      </c>
      <c r="B102" s="28">
        <v>5</v>
      </c>
      <c r="C102" s="31">
        <v>101</v>
      </c>
    </row>
    <row r="103" spans="1:3" x14ac:dyDescent="0.25">
      <c r="A103" s="28">
        <v>31</v>
      </c>
      <c r="B103" s="28">
        <v>6</v>
      </c>
      <c r="C103" s="31">
        <v>102</v>
      </c>
    </row>
    <row r="104" spans="1:3" x14ac:dyDescent="0.25">
      <c r="A104" s="28">
        <v>31</v>
      </c>
      <c r="B104" s="28">
        <v>7</v>
      </c>
      <c r="C104" s="31">
        <v>103</v>
      </c>
    </row>
    <row r="105" spans="1:3" x14ac:dyDescent="0.25">
      <c r="A105" s="28">
        <v>31</v>
      </c>
      <c r="B105" s="28">
        <v>8</v>
      </c>
      <c r="C105" s="31">
        <v>104</v>
      </c>
    </row>
    <row r="106" spans="1:3" x14ac:dyDescent="0.25">
      <c r="A106" s="28">
        <v>31</v>
      </c>
      <c r="B106" s="28">
        <v>9</v>
      </c>
      <c r="C106" s="31">
        <v>105</v>
      </c>
    </row>
    <row r="107" spans="1:3" x14ac:dyDescent="0.25">
      <c r="A107" s="28">
        <v>31</v>
      </c>
      <c r="B107" s="28">
        <v>10</v>
      </c>
      <c r="C107" s="31">
        <v>106</v>
      </c>
    </row>
    <row r="108" spans="1:3" x14ac:dyDescent="0.25">
      <c r="A108" s="28">
        <v>31</v>
      </c>
      <c r="B108" s="28">
        <v>11</v>
      </c>
      <c r="C108" s="31">
        <v>107</v>
      </c>
    </row>
    <row r="109" spans="1:3" x14ac:dyDescent="0.25">
      <c r="A109" s="28">
        <v>31</v>
      </c>
      <c r="B109" s="28">
        <v>12</v>
      </c>
      <c r="C109" s="31">
        <v>108</v>
      </c>
    </row>
    <row r="110" spans="1:3" x14ac:dyDescent="0.25">
      <c r="A110" s="28">
        <v>32</v>
      </c>
      <c r="B110" s="28">
        <v>1</v>
      </c>
      <c r="C110" s="31">
        <v>109</v>
      </c>
    </row>
    <row r="111" spans="1:3" x14ac:dyDescent="0.25">
      <c r="A111" s="28">
        <v>32</v>
      </c>
      <c r="B111" s="28">
        <v>2</v>
      </c>
      <c r="C111" s="31">
        <v>110</v>
      </c>
    </row>
    <row r="112" spans="1:3" x14ac:dyDescent="0.25">
      <c r="A112" s="28">
        <v>32</v>
      </c>
      <c r="B112" s="28">
        <v>3</v>
      </c>
      <c r="C112" s="31">
        <v>111</v>
      </c>
    </row>
    <row r="113" spans="1:3" x14ac:dyDescent="0.25">
      <c r="A113" s="28">
        <v>32</v>
      </c>
      <c r="B113" s="28">
        <v>4</v>
      </c>
      <c r="C113" s="31">
        <v>112</v>
      </c>
    </row>
    <row r="114" spans="1:3" x14ac:dyDescent="0.25">
      <c r="A114" s="28">
        <v>32</v>
      </c>
      <c r="B114" s="28">
        <v>5</v>
      </c>
      <c r="C114" s="31">
        <v>113</v>
      </c>
    </row>
    <row r="115" spans="1:3" x14ac:dyDescent="0.25">
      <c r="A115" s="28">
        <v>32</v>
      </c>
      <c r="B115" s="28">
        <v>6</v>
      </c>
      <c r="C115" s="31">
        <v>114</v>
      </c>
    </row>
    <row r="116" spans="1:3" x14ac:dyDescent="0.25">
      <c r="A116" s="28">
        <v>32</v>
      </c>
      <c r="B116" s="28">
        <v>7</v>
      </c>
      <c r="C116" s="31">
        <v>115</v>
      </c>
    </row>
    <row r="117" spans="1:3" x14ac:dyDescent="0.25">
      <c r="A117" s="28">
        <v>32</v>
      </c>
      <c r="B117" s="28">
        <v>8</v>
      </c>
      <c r="C117" s="31">
        <v>116</v>
      </c>
    </row>
    <row r="118" spans="1:3" x14ac:dyDescent="0.25">
      <c r="A118" s="28">
        <v>32</v>
      </c>
      <c r="B118" s="28">
        <v>9</v>
      </c>
      <c r="C118" s="31">
        <v>117</v>
      </c>
    </row>
    <row r="119" spans="1:3" x14ac:dyDescent="0.25">
      <c r="A119" s="28">
        <v>32</v>
      </c>
      <c r="B119" s="28">
        <v>10</v>
      </c>
      <c r="C119" s="31">
        <v>118</v>
      </c>
    </row>
    <row r="120" spans="1:3" x14ac:dyDescent="0.25">
      <c r="A120" s="28">
        <v>32</v>
      </c>
      <c r="B120" s="28">
        <v>11</v>
      </c>
      <c r="C120" s="31">
        <v>119</v>
      </c>
    </row>
    <row r="121" spans="1:3" x14ac:dyDescent="0.25">
      <c r="A121" s="28">
        <v>32</v>
      </c>
      <c r="B121" s="28">
        <v>12</v>
      </c>
      <c r="C121" s="31">
        <v>120</v>
      </c>
    </row>
    <row r="122" spans="1:3" x14ac:dyDescent="0.25">
      <c r="A122" s="28">
        <v>33</v>
      </c>
      <c r="B122" s="28">
        <v>1</v>
      </c>
      <c r="C122" s="31">
        <v>121</v>
      </c>
    </row>
    <row r="123" spans="1:3" x14ac:dyDescent="0.25">
      <c r="A123" s="28">
        <v>33</v>
      </c>
      <c r="B123" s="28">
        <v>2</v>
      </c>
      <c r="C123" s="31">
        <v>122</v>
      </c>
    </row>
    <row r="124" spans="1:3" x14ac:dyDescent="0.25">
      <c r="A124" s="28">
        <v>33</v>
      </c>
      <c r="B124" s="28">
        <v>3</v>
      </c>
      <c r="C124" s="31">
        <v>123</v>
      </c>
    </row>
    <row r="125" spans="1:3" x14ac:dyDescent="0.25">
      <c r="A125" s="28">
        <v>33</v>
      </c>
      <c r="B125" s="28">
        <v>4</v>
      </c>
      <c r="C125" s="31">
        <v>124</v>
      </c>
    </row>
    <row r="126" spans="1:3" x14ac:dyDescent="0.25">
      <c r="A126" s="28">
        <v>33</v>
      </c>
      <c r="B126" s="28">
        <v>5</v>
      </c>
      <c r="C126" s="31">
        <v>125</v>
      </c>
    </row>
    <row r="127" spans="1:3" x14ac:dyDescent="0.25">
      <c r="A127" s="28">
        <v>33</v>
      </c>
      <c r="B127" s="28">
        <v>6</v>
      </c>
      <c r="C127" s="31">
        <v>126</v>
      </c>
    </row>
    <row r="128" spans="1:3" x14ac:dyDescent="0.25">
      <c r="A128" s="28">
        <v>33</v>
      </c>
      <c r="B128" s="28">
        <v>7</v>
      </c>
      <c r="C128" s="31">
        <v>127</v>
      </c>
    </row>
    <row r="129" spans="1:3" x14ac:dyDescent="0.25">
      <c r="A129" s="28">
        <v>33</v>
      </c>
      <c r="B129" s="28">
        <v>8</v>
      </c>
      <c r="C129" s="31">
        <v>128</v>
      </c>
    </row>
    <row r="130" spans="1:3" x14ac:dyDescent="0.25">
      <c r="A130" s="28">
        <v>33</v>
      </c>
      <c r="B130" s="28">
        <v>9</v>
      </c>
      <c r="C130" s="31">
        <v>129</v>
      </c>
    </row>
    <row r="131" spans="1:3" x14ac:dyDescent="0.25">
      <c r="A131" s="28">
        <v>33</v>
      </c>
      <c r="B131" s="28">
        <v>10</v>
      </c>
      <c r="C131" s="31">
        <v>130</v>
      </c>
    </row>
    <row r="132" spans="1:3" x14ac:dyDescent="0.25">
      <c r="A132" s="28">
        <v>33</v>
      </c>
      <c r="B132" s="28">
        <v>11</v>
      </c>
      <c r="C132" s="31">
        <v>131</v>
      </c>
    </row>
    <row r="133" spans="1:3" x14ac:dyDescent="0.25">
      <c r="A133" s="28">
        <v>33</v>
      </c>
      <c r="B133" s="28">
        <v>12</v>
      </c>
      <c r="C133" s="31">
        <v>132</v>
      </c>
    </row>
    <row r="134" spans="1:3" x14ac:dyDescent="0.25">
      <c r="A134" s="28">
        <v>34</v>
      </c>
      <c r="B134" s="28">
        <v>1</v>
      </c>
      <c r="C134" s="31">
        <v>133</v>
      </c>
    </row>
    <row r="135" spans="1:3" x14ac:dyDescent="0.25">
      <c r="A135" s="28">
        <v>34</v>
      </c>
      <c r="B135" s="28">
        <v>2</v>
      </c>
      <c r="C135" s="31">
        <v>134</v>
      </c>
    </row>
    <row r="136" spans="1:3" x14ac:dyDescent="0.25">
      <c r="A136" s="28">
        <v>34</v>
      </c>
      <c r="B136" s="28">
        <v>3</v>
      </c>
      <c r="C136" s="31">
        <v>135</v>
      </c>
    </row>
    <row r="137" spans="1:3" x14ac:dyDescent="0.25">
      <c r="A137" s="28">
        <v>34</v>
      </c>
      <c r="B137" s="28">
        <v>4</v>
      </c>
      <c r="C137" s="31">
        <v>136</v>
      </c>
    </row>
    <row r="138" spans="1:3" x14ac:dyDescent="0.25">
      <c r="A138" s="28">
        <v>34</v>
      </c>
      <c r="B138" s="28">
        <v>5</v>
      </c>
      <c r="C138" s="31">
        <v>137</v>
      </c>
    </row>
    <row r="139" spans="1:3" x14ac:dyDescent="0.25">
      <c r="A139" s="28">
        <v>34</v>
      </c>
      <c r="B139" s="28">
        <v>6</v>
      </c>
      <c r="C139" s="31">
        <v>138</v>
      </c>
    </row>
    <row r="140" spans="1:3" x14ac:dyDescent="0.25">
      <c r="A140" s="28">
        <v>34</v>
      </c>
      <c r="B140" s="28">
        <v>7</v>
      </c>
      <c r="C140" s="31">
        <v>139</v>
      </c>
    </row>
    <row r="141" spans="1:3" x14ac:dyDescent="0.25">
      <c r="A141" s="28">
        <v>34</v>
      </c>
      <c r="B141" s="28">
        <v>8</v>
      </c>
      <c r="C141" s="31">
        <v>140</v>
      </c>
    </row>
    <row r="142" spans="1:3" x14ac:dyDescent="0.25">
      <c r="A142" s="28">
        <v>34</v>
      </c>
      <c r="B142" s="28">
        <v>9</v>
      </c>
      <c r="C142" s="31">
        <v>141</v>
      </c>
    </row>
    <row r="143" spans="1:3" x14ac:dyDescent="0.25">
      <c r="A143" s="28">
        <v>34</v>
      </c>
      <c r="B143" s="28">
        <v>10</v>
      </c>
      <c r="C143" s="31">
        <v>142</v>
      </c>
    </row>
    <row r="144" spans="1:3" x14ac:dyDescent="0.25">
      <c r="A144" s="28">
        <v>34</v>
      </c>
      <c r="B144" s="28">
        <v>11</v>
      </c>
      <c r="C144" s="31">
        <v>143</v>
      </c>
    </row>
    <row r="145" spans="1:3" x14ac:dyDescent="0.25">
      <c r="A145" s="28">
        <v>34</v>
      </c>
      <c r="B145" s="28">
        <v>12</v>
      </c>
      <c r="C145" s="31">
        <v>144</v>
      </c>
    </row>
    <row r="146" spans="1:3" x14ac:dyDescent="0.25">
      <c r="A146" s="28">
        <v>41</v>
      </c>
      <c r="B146" s="28">
        <v>1</v>
      </c>
      <c r="C146" s="31">
        <v>145</v>
      </c>
    </row>
    <row r="147" spans="1:3" x14ac:dyDescent="0.25">
      <c r="A147" s="28">
        <v>41</v>
      </c>
      <c r="B147" s="28">
        <v>2</v>
      </c>
      <c r="C147" s="31">
        <v>146</v>
      </c>
    </row>
    <row r="148" spans="1:3" x14ac:dyDescent="0.25">
      <c r="A148" s="28">
        <v>41</v>
      </c>
      <c r="B148" s="28">
        <v>3</v>
      </c>
      <c r="C148" s="31">
        <v>147</v>
      </c>
    </row>
    <row r="149" spans="1:3" x14ac:dyDescent="0.25">
      <c r="A149" s="28">
        <v>41</v>
      </c>
      <c r="B149" s="28">
        <v>4</v>
      </c>
      <c r="C149" s="31">
        <v>148</v>
      </c>
    </row>
    <row r="150" spans="1:3" x14ac:dyDescent="0.25">
      <c r="A150" s="28">
        <v>41</v>
      </c>
      <c r="B150" s="28">
        <v>5</v>
      </c>
      <c r="C150" s="31">
        <v>149</v>
      </c>
    </row>
    <row r="151" spans="1:3" x14ac:dyDescent="0.25">
      <c r="A151" s="28">
        <v>41</v>
      </c>
      <c r="B151" s="28">
        <v>6</v>
      </c>
      <c r="C151" s="31">
        <v>150</v>
      </c>
    </row>
    <row r="152" spans="1:3" x14ac:dyDescent="0.25">
      <c r="A152" s="28">
        <v>41</v>
      </c>
      <c r="B152" s="28">
        <v>7</v>
      </c>
      <c r="C152" s="31">
        <v>151</v>
      </c>
    </row>
    <row r="153" spans="1:3" x14ac:dyDescent="0.25">
      <c r="A153" s="28">
        <v>41</v>
      </c>
      <c r="B153" s="28">
        <v>8</v>
      </c>
      <c r="C153" s="31">
        <v>152</v>
      </c>
    </row>
    <row r="154" spans="1:3" x14ac:dyDescent="0.25">
      <c r="A154" s="28">
        <v>41</v>
      </c>
      <c r="B154" s="28">
        <v>9</v>
      </c>
      <c r="C154" s="31">
        <v>153</v>
      </c>
    </row>
    <row r="155" spans="1:3" x14ac:dyDescent="0.25">
      <c r="A155" s="28">
        <v>41</v>
      </c>
      <c r="B155" s="28">
        <v>10</v>
      </c>
      <c r="C155" s="31">
        <v>154</v>
      </c>
    </row>
    <row r="156" spans="1:3" x14ac:dyDescent="0.25">
      <c r="A156" s="28">
        <v>41</v>
      </c>
      <c r="B156" s="28">
        <v>11</v>
      </c>
      <c r="C156" s="31">
        <v>155</v>
      </c>
    </row>
    <row r="157" spans="1:3" x14ac:dyDescent="0.25">
      <c r="A157" s="28">
        <v>41</v>
      </c>
      <c r="B157" s="28">
        <v>12</v>
      </c>
      <c r="C157" s="31">
        <v>156</v>
      </c>
    </row>
    <row r="158" spans="1:3" x14ac:dyDescent="0.25">
      <c r="A158" s="28">
        <v>43</v>
      </c>
      <c r="B158" s="28">
        <v>1</v>
      </c>
      <c r="C158" s="31">
        <v>157</v>
      </c>
    </row>
    <row r="159" spans="1:3" x14ac:dyDescent="0.25">
      <c r="A159" s="28">
        <v>43</v>
      </c>
      <c r="B159" s="28">
        <v>2</v>
      </c>
      <c r="C159" s="31">
        <v>158</v>
      </c>
    </row>
    <row r="160" spans="1:3" x14ac:dyDescent="0.25">
      <c r="A160" s="28">
        <v>43</v>
      </c>
      <c r="B160" s="28">
        <v>3</v>
      </c>
      <c r="C160" s="31">
        <v>159</v>
      </c>
    </row>
    <row r="161" spans="1:3" x14ac:dyDescent="0.25">
      <c r="A161" s="28">
        <v>43</v>
      </c>
      <c r="B161" s="28">
        <v>4</v>
      </c>
      <c r="C161" s="31">
        <v>160</v>
      </c>
    </row>
    <row r="162" spans="1:3" x14ac:dyDescent="0.25">
      <c r="A162" s="28">
        <v>43</v>
      </c>
      <c r="B162" s="28">
        <v>5</v>
      </c>
      <c r="C162" s="31">
        <v>161</v>
      </c>
    </row>
    <row r="163" spans="1:3" x14ac:dyDescent="0.25">
      <c r="A163" s="28">
        <v>43</v>
      </c>
      <c r="B163" s="28">
        <v>6</v>
      </c>
      <c r="C163" s="31">
        <v>162</v>
      </c>
    </row>
    <row r="164" spans="1:3" x14ac:dyDescent="0.25">
      <c r="A164" s="28">
        <v>43</v>
      </c>
      <c r="B164" s="28">
        <v>7</v>
      </c>
      <c r="C164" s="31">
        <v>163</v>
      </c>
    </row>
    <row r="165" spans="1:3" x14ac:dyDescent="0.25">
      <c r="A165" s="28">
        <v>43</v>
      </c>
      <c r="B165" s="28">
        <v>8</v>
      </c>
      <c r="C165" s="31">
        <v>164</v>
      </c>
    </row>
    <row r="166" spans="1:3" x14ac:dyDescent="0.25">
      <c r="A166" s="28">
        <v>43</v>
      </c>
      <c r="B166" s="28">
        <v>9</v>
      </c>
      <c r="C166" s="31">
        <v>165</v>
      </c>
    </row>
    <row r="167" spans="1:3" x14ac:dyDescent="0.25">
      <c r="A167" s="28">
        <v>43</v>
      </c>
      <c r="B167" s="28">
        <v>10</v>
      </c>
      <c r="C167" s="31">
        <v>166</v>
      </c>
    </row>
    <row r="168" spans="1:3" x14ac:dyDescent="0.25">
      <c r="A168" s="28">
        <v>43</v>
      </c>
      <c r="B168" s="28">
        <v>11</v>
      </c>
      <c r="C168" s="31">
        <v>167</v>
      </c>
    </row>
    <row r="169" spans="1:3" x14ac:dyDescent="0.25">
      <c r="A169" s="28">
        <v>43</v>
      </c>
      <c r="B169" s="28">
        <v>12</v>
      </c>
      <c r="C169" s="31">
        <v>168</v>
      </c>
    </row>
    <row r="170" spans="1:3" x14ac:dyDescent="0.25">
      <c r="A170" s="28">
        <v>91</v>
      </c>
      <c r="B170" s="28">
        <v>1</v>
      </c>
      <c r="C170" s="31">
        <v>169</v>
      </c>
    </row>
    <row r="171" spans="1:3" x14ac:dyDescent="0.25">
      <c r="A171" s="28">
        <v>91</v>
      </c>
      <c r="B171" s="28">
        <v>2</v>
      </c>
      <c r="C171" s="31">
        <v>170</v>
      </c>
    </row>
    <row r="172" spans="1:3" x14ac:dyDescent="0.25">
      <c r="A172" s="28">
        <v>91</v>
      </c>
      <c r="B172" s="28">
        <v>3</v>
      </c>
      <c r="C172" s="31">
        <v>171</v>
      </c>
    </row>
    <row r="173" spans="1:3" x14ac:dyDescent="0.25">
      <c r="A173" s="28">
        <v>91</v>
      </c>
      <c r="B173" s="28">
        <v>4</v>
      </c>
      <c r="C173" s="31">
        <v>172</v>
      </c>
    </row>
    <row r="174" spans="1:3" x14ac:dyDescent="0.25">
      <c r="A174" s="28">
        <v>91</v>
      </c>
      <c r="B174" s="28">
        <v>5</v>
      </c>
      <c r="C174" s="31">
        <v>173</v>
      </c>
    </row>
    <row r="175" spans="1:3" x14ac:dyDescent="0.25">
      <c r="A175" s="28">
        <v>91</v>
      </c>
      <c r="B175" s="28">
        <v>6</v>
      </c>
      <c r="C175" s="31">
        <v>174</v>
      </c>
    </row>
    <row r="176" spans="1:3" x14ac:dyDescent="0.25">
      <c r="A176" s="28">
        <v>91</v>
      </c>
      <c r="B176" s="28">
        <v>7</v>
      </c>
      <c r="C176" s="31">
        <v>175</v>
      </c>
    </row>
    <row r="177" spans="1:3" x14ac:dyDescent="0.25">
      <c r="A177" s="28">
        <v>91</v>
      </c>
      <c r="B177" s="28">
        <v>8</v>
      </c>
      <c r="C177" s="31">
        <v>176</v>
      </c>
    </row>
    <row r="178" spans="1:3" x14ac:dyDescent="0.25">
      <c r="A178" s="28">
        <v>91</v>
      </c>
      <c r="B178" s="28">
        <v>9</v>
      </c>
      <c r="C178" s="31">
        <v>177</v>
      </c>
    </row>
    <row r="179" spans="1:3" x14ac:dyDescent="0.25">
      <c r="A179" s="28">
        <v>91</v>
      </c>
      <c r="B179" s="28">
        <v>10</v>
      </c>
      <c r="C179" s="31">
        <v>178</v>
      </c>
    </row>
    <row r="180" spans="1:3" x14ac:dyDescent="0.25">
      <c r="A180" s="28">
        <v>91</v>
      </c>
      <c r="B180" s="28">
        <v>11</v>
      </c>
      <c r="C180" s="31">
        <v>179</v>
      </c>
    </row>
    <row r="181" spans="1:3" x14ac:dyDescent="0.25">
      <c r="A181" s="28">
        <v>91</v>
      </c>
      <c r="B181" s="28">
        <v>12</v>
      </c>
      <c r="C181" s="31">
        <v>180</v>
      </c>
    </row>
    <row r="182" spans="1:3" x14ac:dyDescent="0.25">
      <c r="A182" s="28">
        <v>92</v>
      </c>
      <c r="B182" s="28">
        <v>1</v>
      </c>
      <c r="C182" s="31">
        <v>181</v>
      </c>
    </row>
    <row r="183" spans="1:3" x14ac:dyDescent="0.25">
      <c r="A183" s="28">
        <v>92</v>
      </c>
      <c r="B183" s="28">
        <v>2</v>
      </c>
      <c r="C183" s="31">
        <v>182</v>
      </c>
    </row>
    <row r="184" spans="1:3" x14ac:dyDescent="0.25">
      <c r="A184" s="28">
        <v>92</v>
      </c>
      <c r="B184" s="28">
        <v>3</v>
      </c>
      <c r="C184" s="31">
        <v>183</v>
      </c>
    </row>
    <row r="185" spans="1:3" x14ac:dyDescent="0.25">
      <c r="A185" s="28">
        <v>92</v>
      </c>
      <c r="B185" s="28">
        <v>4</v>
      </c>
      <c r="C185" s="31">
        <v>184</v>
      </c>
    </row>
    <row r="186" spans="1:3" x14ac:dyDescent="0.25">
      <c r="A186" s="28">
        <v>92</v>
      </c>
      <c r="B186" s="28">
        <v>5</v>
      </c>
      <c r="C186" s="31">
        <v>185</v>
      </c>
    </row>
    <row r="187" spans="1:3" x14ac:dyDescent="0.25">
      <c r="A187" s="28">
        <v>92</v>
      </c>
      <c r="B187" s="28">
        <v>6</v>
      </c>
      <c r="C187" s="31">
        <v>186</v>
      </c>
    </row>
    <row r="188" spans="1:3" x14ac:dyDescent="0.25">
      <c r="A188" s="28">
        <v>92</v>
      </c>
      <c r="B188" s="28">
        <v>7</v>
      </c>
      <c r="C188" s="31">
        <v>187</v>
      </c>
    </row>
    <row r="189" spans="1:3" x14ac:dyDescent="0.25">
      <c r="A189" s="28">
        <v>92</v>
      </c>
      <c r="B189" s="28">
        <v>8</v>
      </c>
      <c r="C189" s="31">
        <v>188</v>
      </c>
    </row>
    <row r="190" spans="1:3" x14ac:dyDescent="0.25">
      <c r="A190" s="28">
        <v>92</v>
      </c>
      <c r="B190" s="28">
        <v>9</v>
      </c>
      <c r="C190" s="31">
        <v>189</v>
      </c>
    </row>
    <row r="191" spans="1:3" x14ac:dyDescent="0.25">
      <c r="A191" s="28">
        <v>92</v>
      </c>
      <c r="B191" s="28">
        <v>10</v>
      </c>
      <c r="C191" s="31">
        <v>190</v>
      </c>
    </row>
    <row r="192" spans="1:3" x14ac:dyDescent="0.25">
      <c r="A192" s="28">
        <v>92</v>
      </c>
      <c r="B192" s="28">
        <v>11</v>
      </c>
      <c r="C192" s="31">
        <v>191</v>
      </c>
    </row>
    <row r="193" spans="1:3" x14ac:dyDescent="0.25">
      <c r="A193" s="28">
        <v>92</v>
      </c>
      <c r="B193" s="28">
        <v>12</v>
      </c>
      <c r="C193" s="31">
        <v>192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M17"/>
  <sheetViews>
    <sheetView workbookViewId="0">
      <selection activeCell="I18" sqref="I18"/>
    </sheetView>
  </sheetViews>
  <sheetFormatPr baseColWidth="10" defaultRowHeight="15" x14ac:dyDescent="0.25"/>
  <cols>
    <col min="13" max="13" width="11.42578125" customWidth="1"/>
  </cols>
  <sheetData>
    <row r="1" spans="1:13" s="1" customFormat="1" x14ac:dyDescent="0.25">
      <c r="A1" s="22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</row>
    <row r="2" spans="1:13" x14ac:dyDescent="0.25">
      <c r="A2">
        <v>11</v>
      </c>
      <c r="B2">
        <v>66322.009999999995</v>
      </c>
      <c r="C2">
        <v>54525.25</v>
      </c>
      <c r="D2">
        <v>64007.92</v>
      </c>
      <c r="E2">
        <v>36775.5</v>
      </c>
      <c r="F2">
        <v>63139.39</v>
      </c>
      <c r="G2">
        <v>51507.03</v>
      </c>
      <c r="H2">
        <v>39629.15</v>
      </c>
      <c r="I2">
        <v>14078.55</v>
      </c>
      <c r="J2">
        <v>45272.5</v>
      </c>
      <c r="K2">
        <v>40301.51</v>
      </c>
      <c r="L2">
        <v>35377.31</v>
      </c>
      <c r="M2">
        <v>22978.04</v>
      </c>
    </row>
    <row r="3" spans="1:13" x14ac:dyDescent="0.25">
      <c r="A3">
        <v>12</v>
      </c>
      <c r="B3">
        <v>87166.02</v>
      </c>
      <c r="C3">
        <v>72891.27</v>
      </c>
      <c r="D3">
        <v>76800.62</v>
      </c>
      <c r="E3">
        <v>75457.490000000005</v>
      </c>
      <c r="F3">
        <v>55521.06</v>
      </c>
      <c r="G3">
        <v>91293.78</v>
      </c>
      <c r="H3">
        <v>65088.34</v>
      </c>
      <c r="I3">
        <v>51006.85</v>
      </c>
      <c r="J3">
        <v>62436.65</v>
      </c>
      <c r="K3">
        <v>47214.46</v>
      </c>
      <c r="L3">
        <v>66709.86</v>
      </c>
      <c r="M3">
        <v>28126.51</v>
      </c>
    </row>
    <row r="4" spans="1:13" x14ac:dyDescent="0.25">
      <c r="A4">
        <v>13</v>
      </c>
      <c r="B4">
        <v>86023.24</v>
      </c>
      <c r="C4">
        <v>98039.8</v>
      </c>
      <c r="D4">
        <v>105292.23</v>
      </c>
      <c r="E4">
        <v>100052.96</v>
      </c>
      <c r="F4">
        <v>78311.67</v>
      </c>
      <c r="G4">
        <v>119014.75</v>
      </c>
      <c r="H4">
        <v>94417.600000000006</v>
      </c>
      <c r="I4">
        <v>40166.269999999997</v>
      </c>
      <c r="J4">
        <v>89957.89</v>
      </c>
      <c r="K4">
        <v>75239.98</v>
      </c>
      <c r="L4">
        <v>125705.64</v>
      </c>
      <c r="M4">
        <v>102120.54</v>
      </c>
    </row>
    <row r="5" spans="1:13" x14ac:dyDescent="0.25">
      <c r="A5">
        <v>14</v>
      </c>
      <c r="B5">
        <v>53458.51</v>
      </c>
      <c r="C5">
        <v>74039.75</v>
      </c>
      <c r="D5">
        <v>79674.880000000005</v>
      </c>
      <c r="E5">
        <v>58620.23</v>
      </c>
      <c r="F5">
        <v>70820.2</v>
      </c>
      <c r="G5">
        <v>65386.080000000002</v>
      </c>
      <c r="H5">
        <v>51518</v>
      </c>
      <c r="I5">
        <v>32902.14</v>
      </c>
      <c r="J5">
        <v>54024.17</v>
      </c>
      <c r="K5">
        <v>53250.04</v>
      </c>
      <c r="L5">
        <v>65205.75</v>
      </c>
      <c r="M5">
        <v>36825.629999999997</v>
      </c>
    </row>
    <row r="6" spans="1:13" x14ac:dyDescent="0.25">
      <c r="A6">
        <v>21</v>
      </c>
      <c r="B6">
        <v>28772.54</v>
      </c>
      <c r="C6">
        <v>37902.86</v>
      </c>
      <c r="D6">
        <v>32368.68</v>
      </c>
      <c r="E6">
        <v>40116.01</v>
      </c>
      <c r="F6">
        <v>38128.17</v>
      </c>
      <c r="G6">
        <v>64119.25</v>
      </c>
      <c r="H6">
        <v>19795.82</v>
      </c>
      <c r="I6">
        <v>34429.06</v>
      </c>
      <c r="J6">
        <v>32348.09</v>
      </c>
      <c r="K6">
        <v>66860.88</v>
      </c>
      <c r="L6">
        <v>55947.11</v>
      </c>
      <c r="M6">
        <v>12842.43</v>
      </c>
    </row>
    <row r="7" spans="1:13" x14ac:dyDescent="0.25">
      <c r="A7">
        <v>22</v>
      </c>
      <c r="B7">
        <v>71802.13</v>
      </c>
      <c r="C7">
        <v>74714.45</v>
      </c>
      <c r="D7">
        <v>87148.33</v>
      </c>
      <c r="E7">
        <v>70905.25</v>
      </c>
      <c r="F7">
        <v>67929.31</v>
      </c>
      <c r="G7">
        <v>109232.7</v>
      </c>
      <c r="H7">
        <v>49156.03</v>
      </c>
      <c r="I7">
        <v>35185.35</v>
      </c>
      <c r="J7">
        <v>68459.97</v>
      </c>
      <c r="K7">
        <v>90629.52</v>
      </c>
      <c r="L7">
        <v>93153.4</v>
      </c>
      <c r="M7">
        <v>36779.35</v>
      </c>
    </row>
    <row r="8" spans="1:13" x14ac:dyDescent="0.25">
      <c r="A8">
        <v>23</v>
      </c>
      <c r="B8">
        <v>36439.279999999999</v>
      </c>
      <c r="C8">
        <v>53851.28</v>
      </c>
      <c r="D8">
        <v>61576.89</v>
      </c>
      <c r="E8">
        <v>61843.9</v>
      </c>
      <c r="F8">
        <v>57364.88</v>
      </c>
      <c r="G8">
        <v>72064.14</v>
      </c>
      <c r="H8">
        <v>54264.65</v>
      </c>
      <c r="I8">
        <v>19184.36</v>
      </c>
      <c r="J8">
        <v>53155.64</v>
      </c>
      <c r="K8">
        <v>68115.13</v>
      </c>
      <c r="L8">
        <v>89780.69</v>
      </c>
      <c r="M8">
        <v>47530.32</v>
      </c>
    </row>
    <row r="9" spans="1:13" x14ac:dyDescent="0.25">
      <c r="A9">
        <v>24</v>
      </c>
      <c r="B9">
        <v>83923.199999999997</v>
      </c>
      <c r="C9">
        <v>114634.43</v>
      </c>
      <c r="D9">
        <v>121058.27</v>
      </c>
      <c r="E9">
        <v>54996.52</v>
      </c>
      <c r="F9">
        <v>87269.39</v>
      </c>
      <c r="G9">
        <v>109817.03</v>
      </c>
      <c r="H9">
        <v>121253.57</v>
      </c>
      <c r="I9">
        <v>27907.94</v>
      </c>
      <c r="J9">
        <v>96466.87</v>
      </c>
      <c r="K9">
        <v>88825.95</v>
      </c>
      <c r="L9">
        <v>88345.32</v>
      </c>
      <c r="M9">
        <v>60367.98</v>
      </c>
    </row>
    <row r="10" spans="1:13" x14ac:dyDescent="0.25">
      <c r="A10">
        <v>31</v>
      </c>
      <c r="B10">
        <v>57119.3</v>
      </c>
      <c r="C10">
        <v>89510.63</v>
      </c>
      <c r="D10">
        <v>73696.75</v>
      </c>
      <c r="E10">
        <v>118691.36</v>
      </c>
      <c r="F10">
        <v>73887.23</v>
      </c>
      <c r="G10">
        <v>91292.479999999996</v>
      </c>
      <c r="H10">
        <v>47419.1</v>
      </c>
      <c r="I10">
        <v>26859.38</v>
      </c>
      <c r="J10">
        <v>42527.42</v>
      </c>
      <c r="K10">
        <v>60180.95</v>
      </c>
      <c r="L10">
        <v>69090.28</v>
      </c>
      <c r="M10">
        <v>48794.21</v>
      </c>
    </row>
    <row r="11" spans="1:13" x14ac:dyDescent="0.25">
      <c r="A11">
        <v>32</v>
      </c>
      <c r="B11">
        <v>74897.070000000007</v>
      </c>
      <c r="C11">
        <v>96519.59</v>
      </c>
      <c r="D11">
        <v>73537.509999999995</v>
      </c>
      <c r="E11">
        <v>95446.83</v>
      </c>
      <c r="F11">
        <v>107572.04</v>
      </c>
      <c r="G11">
        <v>137054.75</v>
      </c>
      <c r="H11">
        <v>83288.92</v>
      </c>
      <c r="I11">
        <v>25771.39</v>
      </c>
      <c r="J11">
        <v>58228.23</v>
      </c>
      <c r="K11">
        <v>65828.89</v>
      </c>
      <c r="L11">
        <v>69591.95</v>
      </c>
      <c r="M11">
        <v>84909.8</v>
      </c>
    </row>
    <row r="12" spans="1:13" x14ac:dyDescent="0.25">
      <c r="A12">
        <v>33</v>
      </c>
      <c r="B12">
        <v>47784.959999999999</v>
      </c>
      <c r="C12">
        <v>103184.97</v>
      </c>
      <c r="D12">
        <v>88917.73</v>
      </c>
      <c r="E12">
        <v>73176.23</v>
      </c>
      <c r="F12">
        <v>57332.68</v>
      </c>
      <c r="G12">
        <v>84828.1</v>
      </c>
      <c r="H12">
        <v>32102.86</v>
      </c>
      <c r="I12">
        <v>25959.94</v>
      </c>
      <c r="J12">
        <v>38871.589999999997</v>
      </c>
      <c r="K12">
        <v>40742.99</v>
      </c>
      <c r="L12">
        <v>67608.36</v>
      </c>
      <c r="M12">
        <v>21666.57</v>
      </c>
    </row>
    <row r="13" spans="1:13" x14ac:dyDescent="0.25">
      <c r="A13">
        <v>34</v>
      </c>
      <c r="B13">
        <v>16906.47</v>
      </c>
      <c r="C13">
        <v>30391.69</v>
      </c>
      <c r="D13">
        <v>16585.650000000001</v>
      </c>
      <c r="E13">
        <v>27946.11</v>
      </c>
      <c r="F13">
        <v>47388.59</v>
      </c>
      <c r="G13">
        <v>44268.1</v>
      </c>
      <c r="H13">
        <v>14511.28</v>
      </c>
      <c r="I13">
        <v>6336.88</v>
      </c>
      <c r="J13">
        <v>20148.66</v>
      </c>
      <c r="K13">
        <v>17200.66</v>
      </c>
      <c r="L13">
        <v>22001.08</v>
      </c>
      <c r="M13">
        <v>13924.52</v>
      </c>
    </row>
    <row r="14" spans="1:13" x14ac:dyDescent="0.25">
      <c r="A14">
        <v>41</v>
      </c>
      <c r="B14">
        <v>6932.99</v>
      </c>
      <c r="C14">
        <v>3295.06</v>
      </c>
      <c r="D14">
        <v>1125.8800000000001</v>
      </c>
      <c r="E14" s="16">
        <v>650</v>
      </c>
      <c r="F14">
        <v>16977.11</v>
      </c>
      <c r="G14">
        <v>12495.52</v>
      </c>
      <c r="H14">
        <v>12460.6</v>
      </c>
      <c r="I14" s="16">
        <v>660.51</v>
      </c>
      <c r="J14">
        <v>8975.02</v>
      </c>
      <c r="K14">
        <v>21375.53</v>
      </c>
      <c r="L14">
        <v>7728.37</v>
      </c>
      <c r="M14">
        <v>4574.5600000000004</v>
      </c>
    </row>
    <row r="15" spans="1:13" x14ac:dyDescent="0.25">
      <c r="A15">
        <v>43</v>
      </c>
      <c r="G15" s="16">
        <v>898.5</v>
      </c>
    </row>
    <row r="16" spans="1:13" x14ac:dyDescent="0.25">
      <c r="A16">
        <v>91</v>
      </c>
      <c r="B16">
        <v>12091.92</v>
      </c>
      <c r="C16">
        <v>65984.67</v>
      </c>
      <c r="D16">
        <v>10232.9</v>
      </c>
      <c r="E16">
        <v>14949.49</v>
      </c>
      <c r="F16">
        <v>30462.57</v>
      </c>
      <c r="G16">
        <v>26667.41</v>
      </c>
      <c r="H16">
        <v>12591.09</v>
      </c>
      <c r="I16">
        <v>21407.81</v>
      </c>
      <c r="J16">
        <v>13111.97</v>
      </c>
      <c r="K16">
        <v>40921.839999999997</v>
      </c>
      <c r="L16">
        <v>19684.39</v>
      </c>
      <c r="M16">
        <v>12405.52</v>
      </c>
    </row>
    <row r="17" spans="1:13" x14ac:dyDescent="0.25">
      <c r="A17">
        <v>92</v>
      </c>
      <c r="B17">
        <v>45709.25</v>
      </c>
      <c r="C17" s="16">
        <v>711</v>
      </c>
      <c r="D17" s="16">
        <v>-149</v>
      </c>
      <c r="E17">
        <v>-45526.2</v>
      </c>
      <c r="F17" s="16">
        <v>-13.93</v>
      </c>
      <c r="M17" s="16">
        <v>-3.72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F18"/>
  <sheetViews>
    <sheetView workbookViewId="0">
      <selection activeCell="A21" sqref="A21:A22"/>
    </sheetView>
  </sheetViews>
  <sheetFormatPr baseColWidth="10" defaultRowHeight="15" x14ac:dyDescent="0.25"/>
  <cols>
    <col min="1" max="1" width="21.140625" customWidth="1"/>
    <col min="2" max="2" width="26.42578125" customWidth="1"/>
    <col min="3" max="3" width="9.5703125" bestFit="1" customWidth="1"/>
    <col min="4" max="4" width="15.5703125" bestFit="1" customWidth="1"/>
    <col min="5" max="5" width="15.85546875" bestFit="1" customWidth="1"/>
  </cols>
  <sheetData>
    <row r="1" spans="1:6" x14ac:dyDescent="0.25">
      <c r="A1" s="25" t="s">
        <v>9</v>
      </c>
    </row>
    <row r="2" spans="1:6" ht="15.75" thickBot="1" x14ac:dyDescent="0.3">
      <c r="A2" s="26" t="e">
        <f>IF('CA Secteurs'!#REF!=1,"B",(IF('CA Secteurs'!#REF!=2,"C",(IF('CA Secteurs'!#REF!=3,"D",(IF('CA Secteurs'!#REF!=4,"E",(IF('CA Secteurs'!#REF!=5,"F",(IF('CA Secteurs'!#REF!=6,"G",(IF('CA Secteurs'!#REF!=7,"H",(IF('CA Secteurs'!#REF!=8,"I",(IF('CA Secteurs'!#REF!=9,"J",(IF('CA Secteurs'!#REF!=10,"K",(IF('CA Secteurs'!#REF!=11,"L",(IF('CA Secteurs'!#REF!=12,"M","ERREUR MOIS en H8")))))))))))))))))))))))</f>
        <v>#REF!</v>
      </c>
      <c r="F2" s="8"/>
    </row>
    <row r="3" spans="1:6" x14ac:dyDescent="0.25">
      <c r="A3" s="25" t="s">
        <v>10</v>
      </c>
      <c r="F3" s="8"/>
    </row>
    <row r="4" spans="1:6" ht="15.75" thickBot="1" x14ac:dyDescent="0.3">
      <c r="A4" s="26" t="e">
        <f>IF('CA Secteurs'!#REF!=1,"B",(IF('CA Secteurs'!#REF!=2,"C",(IF('CA Secteurs'!#REF!=3,"D",(IF('CA Secteurs'!#REF!=4,"E",(IF('CA Secteurs'!#REF!=5,"F",(IF('CA Secteurs'!#REF!=6,"G",(IF('CA Secteurs'!#REF!=7,"H",(IF('CA Secteurs'!#REF!=8,"I",(IF('CA Secteurs'!#REF!=9,"J",(IF('CA Secteurs'!#REF!=10,"K",(IF('CA Secteurs'!#REF!=11,"L",(IF('CA Secteurs'!#REF!=12,"M","ERREUR MOIS en H8")))))))))))))))))))))))</f>
        <v>#REF!</v>
      </c>
      <c r="F4" s="8"/>
    </row>
    <row r="5" spans="1:6" x14ac:dyDescent="0.25">
      <c r="F5" s="8"/>
    </row>
    <row r="6" spans="1:6" x14ac:dyDescent="0.25">
      <c r="A6" s="28" t="s">
        <v>26</v>
      </c>
      <c r="F6" s="9"/>
    </row>
    <row r="7" spans="1:6" ht="15.75" x14ac:dyDescent="0.25">
      <c r="A7" s="28" t="s">
        <v>14</v>
      </c>
      <c r="F7" s="10"/>
    </row>
    <row r="8" spans="1:6" x14ac:dyDescent="0.25">
      <c r="A8" s="28" t="s">
        <v>15</v>
      </c>
      <c r="F8" s="8"/>
    </row>
    <row r="9" spans="1:6" x14ac:dyDescent="0.25">
      <c r="A9" s="28" t="s">
        <v>16</v>
      </c>
      <c r="F9" s="8"/>
    </row>
    <row r="10" spans="1:6" x14ac:dyDescent="0.25">
      <c r="A10" s="28" t="s">
        <v>17</v>
      </c>
      <c r="F10" s="8"/>
    </row>
    <row r="11" spans="1:6" x14ac:dyDescent="0.25">
      <c r="A11" s="28" t="s">
        <v>18</v>
      </c>
      <c r="F11" s="8"/>
    </row>
    <row r="12" spans="1:6" x14ac:dyDescent="0.25">
      <c r="A12" s="28" t="s">
        <v>19</v>
      </c>
      <c r="F12" s="9"/>
    </row>
    <row r="13" spans="1:6" ht="15.75" x14ac:dyDescent="0.25">
      <c r="A13" s="28" t="s">
        <v>20</v>
      </c>
      <c r="F13" s="10"/>
    </row>
    <row r="14" spans="1:6" x14ac:dyDescent="0.25">
      <c r="A14" s="28" t="s">
        <v>21</v>
      </c>
      <c r="F14" s="8"/>
    </row>
    <row r="15" spans="1:6" x14ac:dyDescent="0.25">
      <c r="A15" s="28" t="s">
        <v>22</v>
      </c>
      <c r="F15" s="8"/>
    </row>
    <row r="16" spans="1:6" x14ac:dyDescent="0.25">
      <c r="A16" s="28" t="s">
        <v>23</v>
      </c>
      <c r="F16" s="8"/>
    </row>
    <row r="17" spans="1:6" x14ac:dyDescent="0.25">
      <c r="A17" s="28" t="s">
        <v>24</v>
      </c>
      <c r="F17" s="8"/>
    </row>
    <row r="18" spans="1:6" x14ac:dyDescent="0.25">
      <c r="A18" s="28" t="s">
        <v>25</v>
      </c>
    </row>
  </sheetData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CA Secteurs</vt:lpstr>
      <vt:lpstr>Caff 2017</vt:lpstr>
      <vt:lpstr>Caff 2016</vt:lpstr>
      <vt:lpstr>Caff 2015</vt:lpstr>
      <vt:lpstr>CA N-1 (ancien)</vt:lpstr>
      <vt:lpstr>Listes</vt:lpstr>
      <vt:lpstr>'CA Secteurs'!Impression_des_titres</vt:lpstr>
      <vt:lpstr>Liste_Mois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</dc:creator>
  <cp:lastModifiedBy>jean-francois liquette</cp:lastModifiedBy>
  <cp:lastPrinted>2017-03-22T21:04:47Z</cp:lastPrinted>
  <dcterms:created xsi:type="dcterms:W3CDTF">2016-09-09T07:35:23Z</dcterms:created>
  <dcterms:modified xsi:type="dcterms:W3CDTF">2017-04-01T13:37:48Z</dcterms:modified>
</cp:coreProperties>
</file>