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EF1B2407-B8CD-4D14-AC87-AAA4492601A5}" xr6:coauthVersionLast="47" xr6:coauthVersionMax="47" xr10:uidLastSave="{00000000-0000-0000-0000-000000000000}"/>
  <bookViews>
    <workbookView xWindow="225" yWindow="5850" windowWidth="28350" windowHeight="9495" activeTab="1" xr2:uid="{00000000-000D-0000-FFFF-FFFF00000000}"/>
  </bookViews>
  <sheets>
    <sheet name="LISTE" sheetId="10" r:id="rId1"/>
    <sheet name="PREV" sheetId="11" r:id="rId2"/>
  </sheets>
  <definedNames>
    <definedName name="DonnéesExternes_1" localSheetId="1" hidden="1">PREV!$A$4:$S$8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10" l="1"/>
  <c r="P6" i="10"/>
  <c r="R6" i="10"/>
  <c r="N3" i="10"/>
  <c r="P3" i="10"/>
  <c r="R3" i="10"/>
  <c r="N4" i="10"/>
  <c r="P4" i="10"/>
  <c r="R4" i="10"/>
  <c r="N5" i="10"/>
  <c r="P5" i="10"/>
  <c r="R5" i="10"/>
  <c r="R2" i="10"/>
  <c r="P2" i="10"/>
  <c r="N2" i="10"/>
  <c r="I3" i="10"/>
  <c r="J3" i="10"/>
  <c r="K3" i="10"/>
  <c r="I4" i="10"/>
  <c r="J4" i="10"/>
  <c r="K4" i="10"/>
  <c r="I5" i="10"/>
  <c r="J5" i="10"/>
  <c r="K5" i="10"/>
  <c r="I6" i="10"/>
  <c r="J6" i="10"/>
  <c r="K6" i="10"/>
  <c r="K2" i="10"/>
  <c r="J2" i="10"/>
  <c r="I2" i="10"/>
  <c r="G3" i="10"/>
  <c r="L3" i="10" s="1"/>
  <c r="G4" i="10"/>
  <c r="L4" i="10" s="1"/>
  <c r="G5" i="10"/>
  <c r="L5" i="10" s="1"/>
  <c r="G6" i="10"/>
  <c r="L6" i="10" s="1"/>
  <c r="G2" i="10"/>
  <c r="L2" i="10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5CC3683-55E2-4E05-B8CE-23BBABBD29AE}" keepAlive="1" name="Requête - tListe" description="Connexion à la requête « tListe » dans le classeur." type="5" refreshedVersion="8" background="1" saveData="1">
    <dbPr connection="Provider=Microsoft.Mashup.OleDb.1;Data Source=$Workbook$;Location=tListe;Extended Properties=&quot;&quot;" command="SELECT * FROM [tListe]"/>
  </connection>
</connections>
</file>

<file path=xl/sharedStrings.xml><?xml version="1.0" encoding="utf-8"?>
<sst xmlns="http://schemas.openxmlformats.org/spreadsheetml/2006/main" count="115" uniqueCount="38">
  <si>
    <t>X</t>
  </si>
  <si>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</si>
  <si>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</si>
  <si>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</si>
  <si>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</si>
  <si>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</si>
  <si>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</si>
  <si>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</si>
  <si>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</si>
  <si>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</si>
  <si>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TITRE 10</t>
  </si>
  <si>
    <t>TITRE 11</t>
  </si>
  <si>
    <t>TITRE 12</t>
  </si>
  <si>
    <t>TITRE 13</t>
  </si>
  <si>
    <t>TITRE 14</t>
  </si>
  <si>
    <t>TITRE 15</t>
  </si>
  <si>
    <t>TITRE 16</t>
  </si>
  <si>
    <t>TITRE 17</t>
  </si>
  <si>
    <t>TITRE 18</t>
  </si>
  <si>
    <t>TITRE 19</t>
  </si>
  <si>
    <t>DE 56</t>
  </si>
  <si>
    <t>DE 67</t>
  </si>
  <si>
    <t>DE 45</t>
  </si>
  <si>
    <t>V2 DE 45</t>
  </si>
  <si>
    <t>AA</t>
  </si>
  <si>
    <t>BB</t>
  </si>
  <si>
    <t>CC</t>
  </si>
  <si>
    <t>DD</t>
  </si>
  <si>
    <t>ABC</t>
  </si>
  <si>
    <t>AFG</t>
  </si>
  <si>
    <t>SFG</t>
  </si>
  <si>
    <t>DGH</t>
  </si>
  <si>
    <t>DHJ</t>
  </si>
  <si>
    <t>Test</t>
  </si>
  <si>
    <t>Rien</t>
  </si>
  <si>
    <t>Refus</t>
  </si>
  <si>
    <t>Deux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</si>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</sst>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5" formatCode="[$-40C]d\-m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6">
    <border>
      <left/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1">
    <xf numFmtId="0" fontId="0" fillId="0" borderId="0" xfId="0"/>
    <xf numFmtId="44" fontId="0" fillId="2" borderId="1" xfId="1" applyFont="1" applyFill="1" applyBorder="1" applyAlignment="1">
      <alignment horizontal="center" wrapText="1"/>
    </xf>
    <xf numFmtId="44" fontId="0" fillId="3" borderId="2" xfId="1" applyFont="1" applyFill="1" applyBorder="1" applyAlignment="1">
      <alignment vertical="center" wrapText="1"/>
    </xf>
    <xf numFmtId="44" fontId="0" fillId="3" borderId="3" xfId="1" applyFont="1" applyFill="1" applyBorder="1" applyAlignment="1">
      <alignment vertical="center" wrapText="1"/>
    </xf>
    <xf numFmtId="44" fontId="0" fillId="3" borderId="4" xfId="1" applyFont="1" applyFill="1" applyBorder="1" applyAlignment="1">
      <alignment vertical="center" wrapText="1"/>
    </xf>
    <xf numFmtId="44" fontId="2" fillId="0" borderId="5" xfId="1" applyFont="1" applyBorder="1" applyAlignment="1">
      <alignment horizontal="center" wrapText="1"/>
    </xf>
    <xf numFmtId="0" fontId="0" fillId="0" borderId="0" xfId="0" applyAlignment="1">
      <alignment horizontal="center"/>
    </xf>
    <xf numFmtId="44" fontId="0" fillId="0" borderId="0" xfId="1" applyFont="1"/>
    <xf numFmtId="16" fontId="0" fillId="0" borderId="0" xfId="0" applyNumberFormat="1"/>
    <xf numFmtId="0" fontId="2" fillId="0" borderId="0" xfId="0" applyFont="1" applyAlignment="1">
      <alignment horizontal="center"/>
    </xf>
    <xf numFmtId="165" fontId="0" fillId="0" borderId="0" xfId="0" applyNumberFormat="1"/>
  </cellXfs>
  <cellStyles count="2">
    <cellStyle name="Monétaire" xfId="1" builtinId="4"/>
    <cellStyle name="Normal" xfId="0" builtinId="0"/>
  </cellStyles>
  <dxfs count="23">
    <dxf>
      <numFmt numFmtId="165" formatCode="[$-40C]d\-mmm;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1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1" indent="0" justifyLastLine="0" shrinkToFit="0" readingOrder="0"/>
      <border diagonalUp="0" diagonalDown="0">
        <left/>
        <right style="dotted">
          <color indexed="64"/>
        </right>
        <top/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general" vertical="center" textRotation="0" wrapText="1" indent="0" justifyLastLine="0" shrinkToFit="0" readingOrder="0"/>
      <border diagonalUp="0" diagonalDown="0">
        <left style="dotted">
          <color indexed="64"/>
        </left>
        <right/>
        <top/>
        <bottom style="dotted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4" tint="0.59999389629810485"/>
        </patternFill>
      </fill>
      <alignment horizontal="center" vertical="bottom" textRotation="0" wrapText="1" indent="0" justifyLastLine="0" shrinkToFit="0" readingOrder="0"/>
      <border diagonalUp="0" diagonalDown="0">
        <left style="dotted">
          <color indexed="64"/>
        </left>
        <right style="dotted">
          <color indexed="64"/>
        </right>
        <top/>
        <bottom/>
        <vertical/>
        <horizontal/>
      </border>
    </dxf>
    <dxf>
      <numFmt numFmtId="21" formatCode="dd\-mmm"/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4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92B88621-2938-4BC7-AF9D-F5D0FE5885E4}" autoFormatId="16" applyNumberFormats="0" applyBorderFormats="0" applyFontFormats="0" applyPatternFormats="0" applyAlignmentFormats="0" applyWidthHeightFormats="0">
  <queryTableRefresh nextId="20">
    <queryTableFields count="19">
      <queryTableField id="1" name="TITRE 1" tableColumnId="1"/>
      <queryTableField id="2" name="TITRE 2" tableColumnId="2"/>
      <queryTableField id="3" name="TITRE 3" tableColumnId="3"/>
      <queryTableField id="4" name="TITRE 4" tableColumnId="4"/>
      <queryTableField id="5" name="TITRE 5" tableColumnId="5"/>
      <queryTableField id="6" name="TITRE 6" tableColumnId="6"/>
      <queryTableField id="7" name="TITRE 7" tableColumnId="7"/>
      <queryTableField id="8" name="TITRE 8" tableColumnId="8"/>
      <queryTableField id="9" name="TITRE 9" tableColumnId="9"/>
      <queryTableField id="10" name="TITRE 10" tableColumnId="10"/>
      <queryTableField id="11" name="TITRE 11" tableColumnId="11"/>
      <queryTableField id="12" name="TITRE 12" tableColumnId="12"/>
      <queryTableField id="13" name="TITRE 13" tableColumnId="13"/>
      <queryTableField id="14" name="TITRE 14" tableColumnId="14"/>
      <queryTableField id="15" name="TITRE 15" tableColumnId="15"/>
      <queryTableField id="16" name="TITRE 16" tableColumnId="16"/>
      <queryTableField id="17" name="TITRE 17" tableColumnId="17"/>
      <queryTableField id="18" name="TITRE 18" tableColumnId="18"/>
      <queryTableField id="19" name="TITRE 19" tableColumnId="1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45E97A5-F1A3-4C42-A2FA-A61E28BEC40B}" name="tListe" displayName="tListe" ref="A1:S6" totalsRowShown="0">
  <autoFilter ref="A1:S6" xr:uid="{345E97A5-F1A3-4C42-A2FA-A61E28BEC40B}"/>
  <tableColumns count="19">
    <tableColumn id="1" xr3:uid="{72D6A3CB-19CE-433C-B236-3C6455B85294}" name="TITRE 1" dataDxfId="13"/>
    <tableColumn id="2" xr3:uid="{13816538-05A2-475F-BBA5-C70E60702816}" name="TITRE 2"/>
    <tableColumn id="3" xr3:uid="{DFE003EF-75EA-45A0-A984-E7A45E8FF299}" name="TITRE 3"/>
    <tableColumn id="4" xr3:uid="{4CF07165-C056-4838-8EAE-D404E7C98DD7}" name="TITRE 4"/>
    <tableColumn id="5" xr3:uid="{CC1F8438-6EDE-4247-9AEC-3C61D98A8C3F}" name="TITRE 5"/>
    <tableColumn id="6" xr3:uid="{BD49E1C7-868D-4334-A981-C5DF6BFCD4C8}" name="TITRE 6"/>
    <tableColumn id="7" xr3:uid="{DD03FD08-F596-412E-A35F-1027A8C1D0D9}" name="TITRE 7" dataDxfId="12" dataCellStyle="Monétaire">
      <calculatedColumnFormula>IF(E2="X",500,)</calculatedColumnFormula>
    </tableColumn>
    <tableColumn id="8" xr3:uid="{23E3CC9F-A490-4243-BB75-274512C9C6A5}" name="TITRE 8" dataDxfId="11" dataCellStyle="Monétaire"/>
    <tableColumn id="9" xr3:uid="{BA3BD91B-B81E-4075-9D1E-C347D77BA8DE}" name="TITRE 9" dataDxfId="10" dataCellStyle="Monétaire">
      <calculatedColumnFormula>IF(H2&gt;10000,1500,H2*0.15)</calculatedColumnFormula>
    </tableColumn>
    <tableColumn id="10" xr3:uid="{EB7C5560-D826-479F-8419-B2146CAF116F}" name="TITRE 10" dataDxfId="9" dataCellStyle="Monétaire">
      <calculatedColumnFormula>IF(H2&gt;20000,1000,IF(9999&lt;H2&lt;20000,0,IF(H2-10000&gt;0,(H2-10000)*0.1,0)))</calculatedColumnFormula>
    </tableColumn>
    <tableColumn id="11" xr3:uid="{60A778A3-5A67-4975-8232-B1C74326159A}" name="TITRE 11" dataDxfId="8" dataCellStyle="Monétaire">
      <calculatedColumnFormula>IF(H2&gt;19999,(H2-20000)*0.07,0)</calculatedColumnFormula>
    </tableColumn>
    <tableColumn id="12" xr3:uid="{BF60935C-6906-4CC8-8F0C-8CCF22550061}" name="TITRE 12" dataDxfId="7" dataCellStyle="Monétaire">
      <calculatedColumnFormula>SUM(I2:K2)+G2</calculatedColumnFormula>
    </tableColumn>
    <tableColumn id="13" xr3:uid="{170621A0-9256-468F-89B7-D83A997685FD}" name="TITRE 13" dataDxfId="6"/>
    <tableColumn id="14" xr3:uid="{59581E2E-CC0E-4657-A8C9-DF36D17B3326}" name="TITRE 14" dataDxfId="5" dataCellStyle="Monétaire">
      <calculatedColumnFormula>IF(M2="X",H2,"")</calculatedColumnFormula>
    </tableColumn>
    <tableColumn id="15" xr3:uid="{F49BA89C-A403-4882-8D6D-E63B87F450B1}" name="TITRE 15" dataDxfId="4"/>
    <tableColumn id="16" xr3:uid="{E15A487F-404F-422C-B3AD-F65E74B42A3B}" name="TITRE 16" dataDxfId="3" dataCellStyle="Monétaire">
      <calculatedColumnFormula>IF(O2="X",H2,"")</calculatedColumnFormula>
    </tableColumn>
    <tableColumn id="17" xr3:uid="{A727629D-6B3E-4DF8-8DD7-B1549AFAD7EA}" name="TITRE 17" dataDxfId="2"/>
    <tableColumn id="18" xr3:uid="{FC88CFEC-EAB9-47AE-A530-1F3353368B17}" name="TITRE 18" dataDxfId="1" dataCellStyle="Monétaire">
      <calculatedColumnFormula>IF(Q2="X",H2,"")</calculatedColumnFormula>
    </tableColumn>
    <tableColumn id="19" xr3:uid="{5180F78E-ED19-4CA7-8978-96FD3A71838D}" name="TITRE 1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03AEAF-0199-4422-BBED-DD3AD4EC4186}" name="tListe_1" displayName="tListe_1" ref="A4:S8" tableType="queryTable" totalsRowShown="0">
  <autoFilter ref="A4:S8" xr:uid="{D403AEAF-0199-4422-BBED-DD3AD4EC4186}"/>
  <tableColumns count="19">
    <tableColumn id="1" xr3:uid="{C9131C2D-44FD-4456-AF27-D1E52FEBF6A8}" uniqueName="1" name="TITRE 1" queryTableFieldId="1" dataDxfId="0"/>
    <tableColumn id="2" xr3:uid="{B0172C5C-85F7-4C02-9157-5E6025246CB8}" uniqueName="2" name="TITRE 2" queryTableFieldId="2"/>
    <tableColumn id="3" xr3:uid="{BAAE5A96-AB5C-4467-90BA-5A112565D310}" uniqueName="3" name="TITRE 3" queryTableFieldId="3"/>
    <tableColumn id="4" xr3:uid="{AB213617-23C9-46A8-9D86-2C7D16DCB4FE}" uniqueName="4" name="TITRE 4" queryTableFieldId="4"/>
    <tableColumn id="5" xr3:uid="{CFA069C4-1B41-4CEC-9192-FB8BEB8DAE51}" uniqueName="5" name="TITRE 5" queryTableFieldId="5"/>
    <tableColumn id="6" xr3:uid="{B8DE4412-7AEC-4C83-B5CC-C2D881EFEB10}" uniqueName="6" name="TITRE 6" queryTableFieldId="6"/>
    <tableColumn id="7" xr3:uid="{F1283740-78D1-4D82-99FD-3C11BB535361}" uniqueName="7" name="TITRE 7" queryTableFieldId="7"/>
    <tableColumn id="8" xr3:uid="{E38573C9-08AE-446B-A1BF-361845B851A5}" uniqueName="8" name="TITRE 8" queryTableFieldId="8"/>
    <tableColumn id="9" xr3:uid="{84587D74-2EC8-4740-A6A9-626B4D1B3C3C}" uniqueName="9" name="TITRE 9" queryTableFieldId="9"/>
    <tableColumn id="10" xr3:uid="{EF4C69E1-91DE-478D-B0C0-FB46FD3E5E32}" uniqueName="10" name="TITRE 10" queryTableFieldId="10"/>
    <tableColumn id="11" xr3:uid="{17FA1690-083A-4E60-AF5E-3D221F26707A}" uniqueName="11" name="TITRE 11" queryTableFieldId="11"/>
    <tableColumn id="12" xr3:uid="{1E448034-F9DF-4202-97A3-42A2923DEB9F}" uniqueName="12" name="TITRE 12" queryTableFieldId="12"/>
    <tableColumn id="13" xr3:uid="{C480204A-34B5-45D1-B799-8861BF660595}" uniqueName="13" name="TITRE 13" queryTableFieldId="13"/>
    <tableColumn id="14" xr3:uid="{377A6CBC-CEF1-4659-9526-93A548AD7496}" uniqueName="14" name="TITRE 14" queryTableFieldId="14"/>
    <tableColumn id="15" xr3:uid="{5788BF3D-A260-466E-A351-45D358C6A7F3}" uniqueName="15" name="TITRE 15" queryTableFieldId="15"/>
    <tableColumn id="16" xr3:uid="{22DB7816-06EF-4D68-ADE6-7D3FA4A298CE}" uniqueName="16" name="TITRE 16" queryTableFieldId="16"/>
    <tableColumn id="17" xr3:uid="{EAEC11F9-D087-4524-8299-4A184A33BC52}" uniqueName="17" name="TITRE 17" queryTableFieldId="17"/>
    <tableColumn id="18" xr3:uid="{671D618C-4E61-47B2-8A79-6CFF1493C5F5}" uniqueName="18" name="TITRE 18" queryTableFieldId="18"/>
    <tableColumn id="19" xr3:uid="{35042226-F0CB-4206-966C-87F7755C81E9}" uniqueName="19" name="TITRE 19" queryTableFieldId="1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6"/>
  <sheetViews>
    <sheetView showGridLines="0" workbookViewId="0">
      <selection activeCell="A5" sqref="A5"/>
    </sheetView>
  </sheetViews>
  <sheetFormatPr baseColWidth="10" defaultRowHeight="15" x14ac:dyDescent="0.25"/>
  <cols>
    <col min="7" max="8" width="10.85546875" style="7"/>
  </cols>
  <sheetData>
    <row r="1" spans="1:1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2" spans="1:19" x14ac:dyDescent="0.25">
      <c r="A2" s="8">
        <v>46065</v>
      </c>
      <c r="B2" t="s">
        <v>20</v>
      </c>
      <c r="C2" t="s">
        <v>24</v>
      </c>
      <c r="D2" t="s">
        <v>28</v>
      </c>
      <c r="E2" t="s">
        <v>0</v>
      </c>
      <c r="F2" t="s">
        <v>0</v>
      </c>
      <c r="G2" s="1">
        <f t="shared" ref="G2:G6" si="0">IF(E2="X",500,)</f>
        <v>500</v>
      </c>
      <c r="H2" s="7">
        <v>14</v>
      </c>
      <c r="I2" s="2">
        <f t="shared" ref="I2" si="1">IF(H2&gt;10000,1500,H2*0.15)</f>
        <v>2.1</v>
      </c>
      <c r="J2" s="3">
        <f t="shared" ref="J2" si="2">IF(H2&gt;20000,1000,IF(9999&lt;H2&lt;20000,0,IF(H2-10000&gt;0,(H2-10000)*0.1,0)))</f>
        <v>0</v>
      </c>
      <c r="K2" s="4">
        <f t="shared" ref="K2" si="3">IF(H2&gt;19999,(H2-20000)*0.07,0)</f>
        <v>0</v>
      </c>
      <c r="L2" s="5">
        <f t="shared" ref="L2" si="4">SUM(I2:K2)+G2</f>
        <v>502.1</v>
      </c>
      <c r="M2" s="9" t="s">
        <v>0</v>
      </c>
      <c r="N2" s="7">
        <f t="shared" ref="N2" si="5">IF(M2="X",H2,"")</f>
        <v>14</v>
      </c>
      <c r="O2" s="6"/>
      <c r="P2" s="7" t="str">
        <f t="shared" ref="P2" si="6">IF(O2="X",H2,"")</f>
        <v/>
      </c>
      <c r="Q2" s="6"/>
      <c r="R2" s="7" t="str">
        <f t="shared" ref="R2" si="7">IF(Q2="X",H2,"")</f>
        <v/>
      </c>
      <c r="S2" t="s">
        <v>33</v>
      </c>
    </row>
    <row r="3" spans="1:19" x14ac:dyDescent="0.25">
      <c r="A3" s="8">
        <v>46095</v>
      </c>
      <c r="B3" t="s">
        <v>20</v>
      </c>
      <c r="C3" t="s">
        <v>25</v>
      </c>
      <c r="D3" t="s">
        <v>29</v>
      </c>
      <c r="F3" t="s">
        <v>0</v>
      </c>
      <c r="G3" s="1">
        <f t="shared" si="0"/>
        <v>0</v>
      </c>
      <c r="H3" s="7">
        <v>23</v>
      </c>
      <c r="I3" s="2">
        <f t="shared" ref="I3:I6" si="8">IF(H3&gt;10000,1500,H3*0.15)</f>
        <v>3.4499999999999997</v>
      </c>
      <c r="J3" s="3">
        <f t="shared" ref="J3:J6" si="9">IF(H3&gt;20000,1000,IF(9999&lt;H3&lt;20000,0,IF(H3-10000&gt;0,(H3-10000)*0.1,0)))</f>
        <v>0</v>
      </c>
      <c r="K3" s="4">
        <f t="shared" ref="K3:K6" si="10">IF(H3&gt;19999,(H3-20000)*0.07,0)</f>
        <v>0</v>
      </c>
      <c r="L3" s="5">
        <f t="shared" ref="L3:L6" si="11">SUM(I3:K3)+G3</f>
        <v>3.4499999999999997</v>
      </c>
      <c r="M3" s="9" t="s">
        <v>0</v>
      </c>
      <c r="N3" s="7">
        <f t="shared" ref="N3:N6" si="12">IF(M3="X",H3,"")</f>
        <v>23</v>
      </c>
      <c r="O3" s="6"/>
      <c r="P3" s="7" t="str">
        <f t="shared" ref="P3:P6" si="13">IF(O3="X",H3,"")</f>
        <v/>
      </c>
      <c r="Q3" s="6"/>
      <c r="R3" s="7" t="str">
        <f t="shared" ref="R3:R6" si="14">IF(Q3="X",H3,"")</f>
        <v/>
      </c>
      <c r="S3" t="s">
        <v>34</v>
      </c>
    </row>
    <row r="4" spans="1:19" x14ac:dyDescent="0.25">
      <c r="A4" s="8">
        <v>46188</v>
      </c>
      <c r="B4" t="s">
        <v>21</v>
      </c>
      <c r="C4" t="s">
        <v>26</v>
      </c>
      <c r="D4" t="s">
        <v>30</v>
      </c>
      <c r="E4" t="s">
        <v>0</v>
      </c>
      <c r="G4" s="1">
        <f t="shared" si="0"/>
        <v>500</v>
      </c>
      <c r="H4" s="7">
        <v>4678</v>
      </c>
      <c r="I4" s="2">
        <f t="shared" si="8"/>
        <v>701.69999999999993</v>
      </c>
      <c r="J4" s="3">
        <f t="shared" si="9"/>
        <v>0</v>
      </c>
      <c r="K4" s="4">
        <f t="shared" si="10"/>
        <v>0</v>
      </c>
      <c r="L4" s="5">
        <f t="shared" si="11"/>
        <v>1201.6999999999998</v>
      </c>
      <c r="M4" s="9"/>
      <c r="N4" s="7" t="str">
        <f t="shared" si="12"/>
        <v/>
      </c>
      <c r="O4" s="6"/>
      <c r="P4" s="7" t="str">
        <f t="shared" si="13"/>
        <v/>
      </c>
      <c r="Q4" s="6"/>
      <c r="R4" s="7" t="str">
        <f t="shared" si="14"/>
        <v/>
      </c>
      <c r="S4" t="s">
        <v>35</v>
      </c>
    </row>
    <row r="5" spans="1:19" x14ac:dyDescent="0.25">
      <c r="A5" s="8">
        <v>1801</v>
      </c>
      <c r="B5" t="s">
        <v>22</v>
      </c>
      <c r="C5" t="s">
        <v>27</v>
      </c>
      <c r="D5" t="s">
        <v>31</v>
      </c>
      <c r="E5" t="s">
        <v>0</v>
      </c>
      <c r="G5" s="1">
        <f t="shared" si="0"/>
        <v>500</v>
      </c>
      <c r="H5" s="7">
        <v>356</v>
      </c>
      <c r="I5" s="2">
        <f t="shared" si="8"/>
        <v>53.4</v>
      </c>
      <c r="J5" s="3">
        <f t="shared" si="9"/>
        <v>0</v>
      </c>
      <c r="K5" s="4">
        <f t="shared" si="10"/>
        <v>0</v>
      </c>
      <c r="L5" s="5">
        <f t="shared" si="11"/>
        <v>553.4</v>
      </c>
      <c r="M5" s="9"/>
      <c r="N5" s="7" t="str">
        <f t="shared" si="12"/>
        <v/>
      </c>
      <c r="O5" s="6"/>
      <c r="P5" s="7" t="str">
        <f t="shared" si="13"/>
        <v/>
      </c>
      <c r="Q5" s="6"/>
      <c r="R5" s="7" t="str">
        <f t="shared" si="14"/>
        <v/>
      </c>
    </row>
    <row r="6" spans="1:19" x14ac:dyDescent="0.25">
      <c r="A6" s="8">
        <v>46040</v>
      </c>
      <c r="B6" t="s">
        <v>23</v>
      </c>
      <c r="C6" t="s">
        <v>25</v>
      </c>
      <c r="D6" t="s">
        <v>32</v>
      </c>
      <c r="G6" s="1">
        <f t="shared" si="0"/>
        <v>0</v>
      </c>
      <c r="H6" s="7">
        <v>98</v>
      </c>
      <c r="I6" s="2">
        <f t="shared" si="8"/>
        <v>14.7</v>
      </c>
      <c r="J6" s="3">
        <f t="shared" si="9"/>
        <v>0</v>
      </c>
      <c r="K6" s="4">
        <f t="shared" si="10"/>
        <v>0</v>
      </c>
      <c r="L6" s="5">
        <f t="shared" si="11"/>
        <v>14.7</v>
      </c>
      <c r="M6" s="9"/>
      <c r="N6" s="7" t="str">
        <f t="shared" si="12"/>
        <v/>
      </c>
      <c r="O6" s="6"/>
      <c r="P6" s="7" t="str">
        <f t="shared" si="13"/>
        <v/>
      </c>
      <c r="Q6" s="6"/>
      <c r="R6" s="7" t="str">
        <f t="shared" si="14"/>
        <v/>
      </c>
      <c r="S6" t="s">
        <v>36</v>
      </c>
    </row>
  </sheetData>
  <conditionalFormatting sqref="G2:G6">
    <cfRule type="expression" dxfId="22" priority="7">
      <formula>$Q2="X"</formula>
    </cfRule>
    <cfRule type="expression" dxfId="21" priority="8">
      <formula>$M2="X"</formula>
    </cfRule>
    <cfRule type="expression" dxfId="20" priority="9">
      <formula>$O2="X"</formula>
    </cfRule>
  </conditionalFormatting>
  <conditionalFormatting sqref="I2:L6">
    <cfRule type="expression" dxfId="19" priority="4">
      <formula>$Q2="X"</formula>
    </cfRule>
    <cfRule type="expression" dxfId="18" priority="5">
      <formula>$M2="X"</formula>
    </cfRule>
    <cfRule type="expression" dxfId="17" priority="6">
      <formula>$O2="X"</formula>
    </cfRule>
  </conditionalFormatting>
  <conditionalFormatting sqref="N2:R6">
    <cfRule type="expression" dxfId="16" priority="1">
      <formula>$Q2="X"</formula>
    </cfRule>
    <cfRule type="expression" dxfId="15" priority="2">
      <formula>$M2="X"</formula>
    </cfRule>
    <cfRule type="expression" dxfId="14" priority="3">
      <formula>$O2="X"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9" tint="0.39997558519241921"/>
  </sheetPr>
  <dimension ref="A1:S8"/>
  <sheetViews>
    <sheetView showGridLines="0" tabSelected="1" workbookViewId="0">
      <selection activeCell="A5" sqref="A5:A8"/>
    </sheetView>
  </sheetViews>
  <sheetFormatPr baseColWidth="10" defaultRowHeight="15" x14ac:dyDescent="0.25"/>
  <cols>
    <col min="1" max="1" width="10.7109375" bestFit="1" customWidth="1"/>
    <col min="2" max="9" width="9.42578125" bestFit="1" customWidth="1"/>
    <col min="10" max="19" width="10.42578125" bestFit="1" customWidth="1"/>
  </cols>
  <sheetData>
    <row r="1" spans="1:19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s="7" t="s">
        <v>7</v>
      </c>
      <c r="H1" s="7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</row>
    <row r="4" spans="1:19" x14ac:dyDescent="0.25">
      <c r="A4" t="s">
        <v>1</v>
      </c>
      <c r="B4" t="s">
        <v>2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  <c r="J4" t="s">
        <v>10</v>
      </c>
      <c r="K4" t="s">
        <v>11</v>
      </c>
      <c r="L4" t="s">
        <v>12</v>
      </c>
      <c r="M4" t="s">
        <v>13</v>
      </c>
      <c r="N4" t="s">
        <v>14</v>
      </c>
      <c r="O4" t="s">
        <v>15</v>
      </c>
      <c r="P4" t="s">
        <v>16</v>
      </c>
      <c r="Q4" t="s">
        <v>17</v>
      </c>
      <c r="R4" t="s">
        <v>18</v>
      </c>
      <c r="S4" t="s">
        <v>19</v>
      </c>
    </row>
    <row r="5" spans="1:19" x14ac:dyDescent="0.25">
      <c r="A5" s="10">
        <v>46065</v>
      </c>
      <c r="B5" t="s">
        <v>20</v>
      </c>
      <c r="C5" t="s">
        <v>24</v>
      </c>
      <c r="D5" t="s">
        <v>28</v>
      </c>
      <c r="E5" t="s">
        <v>0</v>
      </c>
      <c r="F5" t="s">
        <v>0</v>
      </c>
      <c r="G5">
        <v>500</v>
      </c>
      <c r="H5">
        <v>14</v>
      </c>
      <c r="I5">
        <v>2.1</v>
      </c>
      <c r="J5">
        <v>0</v>
      </c>
      <c r="K5">
        <v>0</v>
      </c>
      <c r="L5">
        <v>502.1</v>
      </c>
      <c r="M5" t="s">
        <v>0</v>
      </c>
      <c r="N5">
        <v>14</v>
      </c>
      <c r="P5" t="s">
        <v>37</v>
      </c>
      <c r="R5" t="s">
        <v>37</v>
      </c>
      <c r="S5" t="s">
        <v>33</v>
      </c>
    </row>
    <row r="6" spans="1:19" x14ac:dyDescent="0.25">
      <c r="A6" s="10">
        <v>46095</v>
      </c>
      <c r="B6" t="s">
        <v>20</v>
      </c>
      <c r="C6" t="s">
        <v>25</v>
      </c>
      <c r="D6" t="s">
        <v>29</v>
      </c>
      <c r="F6" t="s">
        <v>0</v>
      </c>
      <c r="G6">
        <v>0</v>
      </c>
      <c r="H6">
        <v>23</v>
      </c>
      <c r="I6">
        <v>3.45</v>
      </c>
      <c r="J6">
        <v>0</v>
      </c>
      <c r="K6">
        <v>0</v>
      </c>
      <c r="L6">
        <v>3.45</v>
      </c>
      <c r="M6" t="s">
        <v>0</v>
      </c>
      <c r="N6">
        <v>23</v>
      </c>
      <c r="P6" t="s">
        <v>37</v>
      </c>
      <c r="R6" t="s">
        <v>37</v>
      </c>
      <c r="S6" t="s">
        <v>34</v>
      </c>
    </row>
    <row r="7" spans="1:19" x14ac:dyDescent="0.25">
      <c r="A7" s="10">
        <v>46188</v>
      </c>
      <c r="B7" t="s">
        <v>21</v>
      </c>
      <c r="C7" t="s">
        <v>26</v>
      </c>
      <c r="D7" t="s">
        <v>30</v>
      </c>
      <c r="E7" t="s">
        <v>0</v>
      </c>
      <c r="G7">
        <v>500</v>
      </c>
      <c r="H7">
        <v>4678</v>
      </c>
      <c r="I7">
        <v>701.7</v>
      </c>
      <c r="J7">
        <v>0</v>
      </c>
      <c r="K7">
        <v>0</v>
      </c>
      <c r="L7">
        <v>1201.7</v>
      </c>
      <c r="N7" t="s">
        <v>37</v>
      </c>
      <c r="P7" t="s">
        <v>37</v>
      </c>
      <c r="R7" t="s">
        <v>37</v>
      </c>
      <c r="S7" t="s">
        <v>35</v>
      </c>
    </row>
    <row r="8" spans="1:19" x14ac:dyDescent="0.25">
      <c r="A8" s="10">
        <v>1801</v>
      </c>
      <c r="B8" t="s">
        <v>22</v>
      </c>
      <c r="C8" t="s">
        <v>27</v>
      </c>
      <c r="D8" t="s">
        <v>31</v>
      </c>
      <c r="E8" t="s">
        <v>0</v>
      </c>
      <c r="G8">
        <v>500</v>
      </c>
      <c r="H8">
        <v>356</v>
      </c>
      <c r="I8">
        <v>53.4</v>
      </c>
      <c r="J8">
        <v>0</v>
      </c>
      <c r="K8">
        <v>0</v>
      </c>
      <c r="L8">
        <v>553.4</v>
      </c>
      <c r="N8" t="s">
        <v>37</v>
      </c>
      <c r="P8" t="s">
        <v>37</v>
      </c>
      <c r="R8" t="s">
        <v>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8CE843D-B3BE-4445-9E80-7BAA4567E64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PREV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JFL</cp:lastModifiedBy>
  <dcterms:created xsi:type="dcterms:W3CDTF">2026-03-28T20:14:03Z</dcterms:created>
  <dcterms:modified xsi:type="dcterms:W3CDTF">2026-04-01T18:51:54Z</dcterms:modified>
</cp:coreProperties>
</file>