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30"/>
  <workbookPr codeName="ThisWorkbook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41CC60C-D622-4287-B54F-EE442F79FCF4}" xr6:coauthVersionLast="47" xr6:coauthVersionMax="47" xr10:uidLastSave="{00000000-0000-0000-0000-000000000000}"/>
  <bookViews>
    <workbookView xWindow="990" yWindow="3000" windowWidth="27750" windowHeight="13185" tabRatio="587" xr2:uid="{00000000-000D-0000-FFFF-FFFF00000000}"/>
  </bookViews>
  <sheets>
    <sheet name="BANQUE_TRESOR" sheetId="166" r:id="rId1"/>
  </sheets>
  <definedNames>
    <definedName name="_xlnm.Print_Titles" localSheetId="0">BANQUE_TRESOR!$2:$2</definedName>
    <definedName name="MesDates" localSheetId="0">BANQUE_TRESOR!$A$3:$A$122</definedName>
    <definedName name="MesDate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66" l="1"/>
  <c r="E3" i="166"/>
  <c r="E4" i="166"/>
  <c r="E5" i="166"/>
  <c r="E6" i="166"/>
  <c r="E7" i="166"/>
  <c r="E8" i="166"/>
  <c r="E9" i="166"/>
  <c r="E10" i="166"/>
  <c r="E11" i="166"/>
  <c r="E12" i="166"/>
  <c r="E13" i="166"/>
  <c r="E14" i="166"/>
  <c r="E15" i="166"/>
  <c r="E16" i="166"/>
  <c r="E17" i="166"/>
  <c r="E18" i="166"/>
  <c r="E19" i="166"/>
  <c r="E20" i="166" s="1"/>
  <c r="E21" i="166" l="1"/>
  <c r="E22" i="166" s="1"/>
  <c r="E23" i="166" s="1"/>
  <c r="E24" i="166" s="1"/>
  <c r="E25" i="166" s="1"/>
  <c r="E26" i="166" s="1"/>
  <c r="E27" i="166" s="1"/>
  <c r="E28" i="166" s="1"/>
  <c r="E29" i="166" s="1"/>
  <c r="E30" i="166" s="1"/>
  <c r="E31" i="166" s="1"/>
  <c r="E32" i="166" s="1"/>
  <c r="E33" i="166" s="1"/>
  <c r="E34" i="166" s="1"/>
  <c r="E35" i="166" s="1"/>
  <c r="E36" i="166" s="1"/>
  <c r="E37" i="166" s="1"/>
  <c r="E38" i="166" s="1"/>
  <c r="E39" i="166" s="1"/>
  <c r="E40" i="166" s="1"/>
  <c r="E41" i="166" s="1"/>
  <c r="E42" i="166" s="1"/>
  <c r="E43" i="166" s="1"/>
  <c r="E44" i="166" s="1"/>
  <c r="E45" i="166" s="1"/>
  <c r="E46" i="166" l="1"/>
  <c r="E47" i="166" s="1"/>
  <c r="E48" i="166" s="1"/>
  <c r="E49" i="166" s="1"/>
  <c r="E50" i="166" s="1"/>
  <c r="E51" i="166" s="1"/>
  <c r="E52" i="166" s="1"/>
  <c r="E53" i="166" s="1"/>
  <c r="E54" i="166" s="1"/>
  <c r="E55" i="166" s="1"/>
  <c r="E56" i="166" s="1"/>
  <c r="E57" i="166" s="1"/>
  <c r="E58" i="166" s="1"/>
  <c r="E59" i="166" s="1"/>
  <c r="E60" i="166" s="1"/>
  <c r="E61" i="166" s="1"/>
  <c r="E62" i="166" s="1"/>
  <c r="E63" i="166" s="1"/>
  <c r="E64" i="166" s="1"/>
  <c r="E65" i="166" s="1"/>
  <c r="E66" i="166" s="1"/>
  <c r="E67" i="166" s="1"/>
  <c r="E68" i="166" s="1"/>
  <c r="E69" i="166" s="1"/>
  <c r="E70" i="166" s="1"/>
  <c r="E71" i="166" s="1"/>
  <c r="E72" i="166" s="1"/>
  <c r="E73" i="166" s="1"/>
  <c r="E74" i="166" s="1"/>
  <c r="E75" i="166" s="1"/>
  <c r="E76" i="166" s="1"/>
  <c r="E77" i="166" s="1"/>
  <c r="E78" i="166" s="1"/>
  <c r="E79" i="166" s="1"/>
  <c r="E80" i="166" s="1"/>
  <c r="E81" i="166" s="1"/>
  <c r="E82" i="166" s="1"/>
  <c r="E83" i="166" s="1"/>
  <c r="E84" i="166" s="1"/>
  <c r="E85" i="166" s="1"/>
  <c r="E86" i="166" s="1"/>
  <c r="E87" i="166" s="1"/>
  <c r="E88" i="166" s="1"/>
  <c r="E89" i="166" s="1"/>
  <c r="E90" i="166" s="1"/>
  <c r="E91" i="166" s="1"/>
  <c r="E92" i="166" s="1"/>
  <c r="E93" i="166" s="1"/>
  <c r="E94" i="166" s="1"/>
  <c r="E95" i="166" s="1"/>
  <c r="E96" i="166" s="1"/>
  <c r="E97" i="166" s="1"/>
  <c r="E98" i="166" s="1"/>
  <c r="E99" i="166" s="1"/>
  <c r="E100" i="166" s="1"/>
  <c r="E101" i="166" s="1"/>
  <c r="E102" i="166" s="1"/>
  <c r="E103" i="166" s="1"/>
  <c r="E104" i="166" l="1"/>
  <c r="G6" i="166" a="1"/>
  <c r="G6" i="166" s="1"/>
  <c r="E105" i="166" l="1"/>
  <c r="E106" i="166" l="1"/>
  <c r="E107" i="166" s="1"/>
  <c r="E108" i="166" s="1"/>
  <c r="E109" i="166" s="1"/>
  <c r="E110" i="166" s="1"/>
  <c r="E111" i="166" s="1"/>
  <c r="E112" i="166" s="1"/>
  <c r="E113" i="166" s="1"/>
  <c r="E114" i="166" s="1"/>
  <c r="E115" i="166" s="1"/>
  <c r="E116" i="166" s="1"/>
  <c r="E117" i="166" s="1"/>
  <c r="E118" i="166" s="1"/>
  <c r="E119" i="166" s="1"/>
  <c r="E120" i="166" s="1"/>
  <c r="E121" i="166" s="1"/>
  <c r="E122" i="166" s="1"/>
  <c r="G14" i="166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<sst xmlns="http://schemas.openxmlformats.org/spreadsheetml/2006/main" count="185" uniqueCount="51">
  <si>
    <t>Solde</t>
  </si>
  <si>
    <t>Date</t>
  </si>
  <si>
    <t>FTC</t>
  </si>
  <si>
    <t>SITUATION DU COMPTE</t>
  </si>
  <si>
    <t>Désignation de l’opération</t>
  </si>
  <si>
    <t>Débit</t>
  </si>
  <si>
    <t>Crédit</t>
  </si>
  <si>
    <t>d°</t>
  </si>
  <si>
    <t>Dépôt</t>
  </si>
  <si>
    <t>Imprimés techniques</t>
  </si>
  <si>
    <t>Frais de dossier BEPC</t>
  </si>
  <si>
    <t>Retrait</t>
  </si>
  <si>
    <t>Avance sur droits de scolarité des filles du 1er cycle à la charge de l'Etat</t>
  </si>
  <si>
    <t xml:space="preserve">Taxe </t>
  </si>
  <si>
    <t xml:space="preserve">Reversement </t>
  </si>
  <si>
    <t>Fournitures scolaire et de bureau</t>
  </si>
  <si>
    <t>Correction de solde</t>
  </si>
  <si>
    <t>Reste droits de scolarité des filles du 1er cycle à la charge de l'Etat</t>
  </si>
  <si>
    <t>FTC avril 2024</t>
  </si>
  <si>
    <t>Commission CLCAM sur Reste droits de scolarité des filles du 1er cycle à la charge de l'Etat</t>
  </si>
  <si>
    <t>FTC mai et juin 2024</t>
  </si>
  <si>
    <t>FTC juillet</t>
  </si>
  <si>
    <t>FTC août 2024</t>
  </si>
  <si>
    <t>Taxe sur 1ère tranche de la scolarité des filles du 1er cycle</t>
  </si>
  <si>
    <t>FTC septembre 2024</t>
  </si>
  <si>
    <t>1ère tranche de la scolarité des filles du 1er cycle</t>
  </si>
  <si>
    <t>FTC octobre 2024</t>
  </si>
  <si>
    <t>FTC novembre 2024</t>
  </si>
  <si>
    <t>Paiement imprimés techniques</t>
  </si>
  <si>
    <t>Paiement fournitures scolaires et petits matériels d'entretien</t>
  </si>
  <si>
    <t>Intérêt 2024</t>
  </si>
  <si>
    <t>FTC décembre 2024</t>
  </si>
  <si>
    <t>FTC janvier 2025</t>
  </si>
  <si>
    <t>FTC février 2025</t>
  </si>
  <si>
    <t>Reste droits de scolarité des filles du 1er cycle</t>
  </si>
  <si>
    <t>Commission sur Reste droits de scolarité des filles du cycle 1</t>
  </si>
  <si>
    <t>FTC mars 2025</t>
  </si>
  <si>
    <t>FTC avril 2025</t>
  </si>
  <si>
    <t>FTC mai 2025</t>
  </si>
  <si>
    <t>FTC juin 2025</t>
  </si>
  <si>
    <t>FTC juillet 2025</t>
  </si>
  <si>
    <t>Solde exercice 2024-2025</t>
  </si>
  <si>
    <t>Solde de l'exercice 2023-2024</t>
  </si>
  <si>
    <t>Report de solde de l'exercice 2023-2024</t>
  </si>
  <si>
    <t>Report de solde de l'exercice 2024-2025</t>
  </si>
  <si>
    <t>FTC août 2025</t>
  </si>
  <si>
    <t>Solde courant Général</t>
  </si>
  <si>
    <t>FTC sept 2025</t>
  </si>
  <si>
    <t xml:space="preserve">Retrait </t>
  </si>
  <si>
    <t xml:space="preserve">FTC novembre 2025 </t>
  </si>
  <si>
    <t xml:space="preserve">Dépôt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</si>
</sst>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Solde au &quot;dd\ mmm\ yyyy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3" fontId="6" fillId="0" borderId="0" xfId="0" applyNumberFormat="1" applyFont="1" applyAlignment="1">
      <alignment horizontal="center" vertical="center"/>
    </xf>
    <xf numFmtId="3" fontId="5" fillId="0" borderId="1" xfId="0" applyNumberFormat="1" applyFont="1" applyBorder="1" applyAlignment="1">
      <alignment horizontal="centerContinuous" vertical="center" wrapText="1"/>
    </xf>
    <xf numFmtId="3" fontId="9" fillId="0" borderId="3" xfId="0" applyNumberFormat="1" applyFont="1" applyBorder="1" applyAlignment="1">
      <alignment horizontal="centerContinuous" vertical="center" wrapText="1"/>
    </xf>
    <xf numFmtId="3" fontId="8" fillId="0" borderId="3" xfId="0" applyNumberFormat="1" applyFont="1" applyBorder="1" applyAlignment="1">
      <alignment horizontal="centerContinuous" vertical="center" wrapText="1"/>
    </xf>
    <xf numFmtId="3" fontId="9" fillId="0" borderId="2" xfId="0" applyNumberFormat="1" applyFont="1" applyBorder="1" applyAlignment="1">
      <alignment horizontal="centerContinuous" vertical="center" wrapText="1"/>
    </xf>
    <xf numFmtId="3" fontId="6" fillId="0" borderId="0" xfId="0" applyNumberFormat="1" applyFont="1"/>
    <xf numFmtId="3" fontId="0" fillId="0" borderId="0" xfId="0" applyNumberFormat="1"/>
    <xf numFmtId="3" fontId="10" fillId="0" borderId="0" xfId="0" applyNumberFormat="1" applyFont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/>
    </xf>
    <xf numFmtId="3" fontId="10" fillId="0" borderId="0" xfId="0" applyNumberFormat="1" applyFont="1"/>
    <xf numFmtId="14" fontId="6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vertical="center" wrapText="1"/>
    </xf>
    <xf numFmtId="3" fontId="7" fillId="0" borderId="0" xfId="0" applyNumberFormat="1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left" vertical="center" wrapText="1"/>
    </xf>
    <xf numFmtId="3" fontId="8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3" fontId="11" fillId="3" borderId="0" xfId="0" applyNumberFormat="1" applyFont="1" applyFill="1" applyAlignment="1">
      <alignment horizontal="center"/>
    </xf>
    <xf numFmtId="3" fontId="5" fillId="0" borderId="0" xfId="0" applyNumberFormat="1" applyFont="1" applyAlignment="1">
      <alignment horizontal="center" vertical="center"/>
    </xf>
    <xf numFmtId="3" fontId="12" fillId="4" borderId="0" xfId="0" quotePrefix="1" applyNumberFormat="1" applyFont="1" applyFill="1" applyAlignment="1">
      <alignment horizontal="center" vertical="center" wrapText="1"/>
    </xf>
    <xf numFmtId="3" fontId="5" fillId="2" borderId="0" xfId="0" applyNumberFormat="1" applyFont="1" applyFill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3" fontId="13" fillId="0" borderId="0" xfId="0" applyNumberFormat="1" applyFont="1" applyAlignment="1">
      <alignment vertical="center" wrapText="1"/>
    </xf>
    <xf numFmtId="3" fontId="14" fillId="0" borderId="0" xfId="0" applyNumberFormat="1" applyFont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</cellXfs>
  <cellStyles count="5">
    <cellStyle name="Hyperlink" xfId="4" xr:uid="{00000000-0005-0000-0000-000000000000}"/>
    <cellStyle name="Normal" xfId="0" builtinId="0"/>
    <cellStyle name="Normal 2" xfId="1" xr:uid="{00000000-0005-0000-0000-000002000000}"/>
    <cellStyle name="Normal 3" xfId="2" xr:uid="{00000000-0005-0000-0000-000003000000}"/>
    <cellStyle name="Normal 4" xfId="3" xr:uid="{00000000-0005-0000-0000-000004000000}"/>
  </cellStyles>
  <dxfs count="7"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3" formatCode="#,##0"/>
      <alignment horizontal="center"/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3" formatCode="#,##0"/>
      <protection locked="1" hidden="0"/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3" formatCode="#,##0"/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3" formatCode="#,##0"/>
      <alignment wrapText="1"/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protection locked="1" hidden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3" formatCode="#,##0"/>
      <protection locked="1" hidden="0"/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numFmt numFmtId="3" formatCode="#,##0"/>
      <protection locked="1" hidden="0"/>
    </dxf>
  </dxfs>
  <tableStyles count="0" defaultTableStyle="TableStyleMedium2" defaultPivotStyle="PivotStyleLight16"/>
  <colors>
    <mruColors>
      <color rgb="FFFF0000"/>
      <color rgb="FF00FF00"/>
      <color rgb="FFFFFFFF"/>
      <color rgb="FFD1D1D1"/>
      <color rgb="FF51AF67"/>
      <color rgb="FFF61F08"/>
      <color rgb="FFFF2525"/>
      <color rgb="FF51D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Clcam" displayName="tClcam" ref="A2:E122" totalsRowShown="0" headerRowDxfId="6" dataDxfId="5">
  <autoFilter ref="A2:E122" xr:uid="{00000000-0009-0000-0100-000001000000}"/>
  <tableColumns count="5">
    <tableColumn id="1" xr3:uid="{00000000-0010-0000-0100-000001000000}" name="Date" dataDxfId="4"/>
    <tableColumn id="2" xr3:uid="{00000000-0010-0000-0100-000002000000}" name="Désignation de l’opération" dataDxfId="3"/>
    <tableColumn id="3" xr3:uid="{00000000-0010-0000-0100-000003000000}" name="Débit" dataDxfId="2"/>
    <tableColumn id="4" xr3:uid="{00000000-0010-0000-0100-000004000000}" name="Crédit" dataDxfId="1"/>
    <tableColumn id="5" xr3:uid="{00000000-0010-0000-0100-000005000000}" name="Solde" dataDxfId="0">
      <calculatedColumnFormula>SUM(E2,-C3,D3)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05F7C26-1EF4-4686-92FD-DF80AB5C3FAC}">
  <we:reference id="wa104380526" version="1.2.0.0" store="fr-CA" storeType="OMEX"/>
  <we:alternateReferences>
    <we:reference id="wa104380526" version="1.2.0.0" store="wa104380526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9" tint="0.59999389629810485"/>
  </sheetPr>
  <dimension ref="A1:H122"/>
  <sheetViews>
    <sheetView showGridLines="0" tabSelected="1" zoomScaleNormal="100" zoomScaleSheetLayoutView="100" workbookViewId="0">
      <selection activeCell="G6" sqref="G6"/>
    </sheetView>
  </sheetViews>
  <sheetFormatPr baseColWidth="10" defaultColWidth="11.42578125" defaultRowHeight="15.75" x14ac:dyDescent="0.25"/>
  <cols>
    <col min="1" max="1" width="12" style="1" bestFit="1" customWidth="1"/>
    <col min="2" max="2" width="46.28515625" style="18" customWidth="1"/>
    <col min="3" max="3" width="11.7109375" style="17" customWidth="1"/>
    <col min="4" max="4" width="10.7109375" style="1" customWidth="1"/>
    <col min="5" max="5" width="11.7109375" style="18" customWidth="1"/>
    <col min="6" max="6" width="17.28515625" style="6" bestFit="1" customWidth="1"/>
    <col min="7" max="7" width="26.85546875" style="6" bestFit="1" customWidth="1"/>
    <col min="8" max="8" width="11.42578125" style="6"/>
    <col min="9" max="16384" width="11.42578125" style="7"/>
  </cols>
  <sheetData>
    <row r="1" spans="1:7" ht="18.75" customHeight="1" x14ac:dyDescent="0.25">
      <c r="A1" s="2" t="s">
        <v>3</v>
      </c>
      <c r="B1" s="3"/>
      <c r="C1" s="4"/>
      <c r="D1" s="3"/>
      <c r="E1" s="5"/>
    </row>
    <row r="2" spans="1:7" s="10" customFormat="1" ht="19.5" customHeight="1" x14ac:dyDescent="0.3">
      <c r="A2" s="9" t="s">
        <v>1</v>
      </c>
      <c r="B2" s="8" t="s">
        <v>4</v>
      </c>
      <c r="C2" s="9" t="s">
        <v>5</v>
      </c>
      <c r="D2" s="9" t="s">
        <v>6</v>
      </c>
      <c r="E2" s="8" t="s">
        <v>0</v>
      </c>
    </row>
    <row r="3" spans="1:7" ht="15" customHeight="1" x14ac:dyDescent="0.25">
      <c r="A3" s="11">
        <v>45170</v>
      </c>
      <c r="B3" s="12" t="s">
        <v>0</v>
      </c>
      <c r="C3" s="13"/>
      <c r="D3" s="14">
        <v>9051</v>
      </c>
      <c r="E3" s="14">
        <f t="shared" ref="E3:E68" si="0">SUM(E2,-C3,D3)</f>
        <v>9051</v>
      </c>
    </row>
    <row r="4" spans="1:7" ht="15" customHeight="1" x14ac:dyDescent="0.25">
      <c r="A4" s="11">
        <v>45191</v>
      </c>
      <c r="B4" s="12" t="s">
        <v>8</v>
      </c>
      <c r="C4" s="13"/>
      <c r="D4" s="14">
        <v>330500</v>
      </c>
      <c r="E4" s="14">
        <f t="shared" si="0"/>
        <v>339551</v>
      </c>
    </row>
    <row r="5" spans="1:7" ht="15" customHeight="1" x14ac:dyDescent="0.25">
      <c r="A5" s="11">
        <v>45195</v>
      </c>
      <c r="B5" s="12" t="s">
        <v>8</v>
      </c>
      <c r="C5" s="13"/>
      <c r="D5" s="14">
        <v>23000</v>
      </c>
      <c r="E5" s="14">
        <f t="shared" si="0"/>
        <v>362551</v>
      </c>
      <c r="G5" s="27">
        <f>_xlfn.LET(
_xlpm.dMax, MAX(MesDates),
_xlpm.d_8, EOMONTH(_xlpm.dMax,8-MONTH(_xlpm.dMax)),
IF(_xlpm.d_8&gt;_xlpm.dMax,EDATE(_xlpm.d_8,-12),_xlpm.d_8)
)</f>
        <v>45900</v>
      </c>
    </row>
    <row r="6" spans="1:7" ht="15" customHeight="1" x14ac:dyDescent="0.3">
      <c r="A6" s="11" t="s">
        <v>7</v>
      </c>
      <c r="B6" s="12" t="s">
        <v>11</v>
      </c>
      <c r="C6" s="13">
        <v>196840</v>
      </c>
      <c r="D6" s="14"/>
      <c r="E6" s="14">
        <f t="shared" si="0"/>
        <v>165711</v>
      </c>
      <c r="G6" s="19" cm="1">
        <f t="array" ref="G6">_xlfn.LET(
    _xlpm.pl_T, tClcam[],
    _xlpm.pl_D, INDEX(_xlpm.pl_T, , 1),
    _xlpm.decLig, INDEX(ROW(_xlpm.pl_D), 1) - 1,
    _xlpm.derLig, ROWS(_xlpm.pl_D) + _xlpm.decLig,
    _xlpm.dat0, G5,
    _xlpm.ligD1, _xlfn.XMATCH(TRUE, _xlpm.pl_D = _xlpm.dat0) + _xlpm.decLig,
    _xlpm.ligD2, IFERROR(_xlfn.XMATCH(1, (_xlpm.pl_D &gt; _xlpm.dat0) * (ISNUMBER(_xlpm.pl_D))) + _xlpm.decLig, _xlpm.derLig + 1),
    _xlpm.f, _xlfn._xlws.FILTER(_xlpm.pl_T, (ROW(_xlpm.pl_T) &gt;= _xlpm.ligD1) * (ROW(_xlpm.pl_T) &lt; _xlpm.ligD2)),
    INDEX(_xlpm.f, ROWS(_xlpm.f), 5)
)</f>
        <v>101679</v>
      </c>
    </row>
    <row r="7" spans="1:7" ht="15" customHeight="1" x14ac:dyDescent="0.25">
      <c r="A7" s="11">
        <v>45197</v>
      </c>
      <c r="B7" s="12" t="s">
        <v>11</v>
      </c>
      <c r="C7" s="13">
        <v>117000</v>
      </c>
      <c r="D7" s="14"/>
      <c r="E7" s="14">
        <f t="shared" si="0"/>
        <v>48711</v>
      </c>
    </row>
    <row r="8" spans="1:7" ht="15" customHeight="1" x14ac:dyDescent="0.25">
      <c r="A8" s="11">
        <v>45223</v>
      </c>
      <c r="B8" s="12" t="s">
        <v>8</v>
      </c>
      <c r="C8" s="13"/>
      <c r="D8" s="14">
        <v>197500</v>
      </c>
      <c r="E8" s="14">
        <f t="shared" si="0"/>
        <v>246211</v>
      </c>
    </row>
    <row r="9" spans="1:7" ht="15" customHeight="1" x14ac:dyDescent="0.25">
      <c r="A9" s="11" t="s">
        <v>7</v>
      </c>
      <c r="B9" s="12" t="s">
        <v>11</v>
      </c>
      <c r="C9" s="13">
        <v>68000</v>
      </c>
      <c r="D9" s="14"/>
      <c r="E9" s="14">
        <f t="shared" si="0"/>
        <v>178211</v>
      </c>
      <c r="G9" s="20"/>
    </row>
    <row r="10" spans="1:7" ht="15.75" customHeight="1" x14ac:dyDescent="0.25">
      <c r="A10" s="11" t="s">
        <v>7</v>
      </c>
      <c r="B10" s="12" t="s">
        <v>2</v>
      </c>
      <c r="C10" s="13">
        <v>500</v>
      </c>
      <c r="D10" s="14"/>
      <c r="E10" s="14">
        <f t="shared" si="0"/>
        <v>177711</v>
      </c>
      <c r="G10" s="22"/>
    </row>
    <row r="11" spans="1:7" ht="15" customHeight="1" x14ac:dyDescent="0.25">
      <c r="A11" s="11">
        <v>45252</v>
      </c>
      <c r="B11" s="12" t="s">
        <v>2</v>
      </c>
      <c r="C11" s="13">
        <v>500</v>
      </c>
      <c r="D11" s="14"/>
      <c r="E11" s="14">
        <f t="shared" si="0"/>
        <v>177211</v>
      </c>
    </row>
    <row r="12" spans="1:7" ht="33" customHeight="1" x14ac:dyDescent="0.25">
      <c r="A12" s="11" t="s">
        <v>7</v>
      </c>
      <c r="B12" s="12" t="s">
        <v>12</v>
      </c>
      <c r="C12" s="13"/>
      <c r="D12" s="14">
        <v>325125</v>
      </c>
      <c r="E12" s="14">
        <f t="shared" si="0"/>
        <v>502336</v>
      </c>
    </row>
    <row r="13" spans="1:7" ht="15" customHeight="1" x14ac:dyDescent="0.25">
      <c r="A13" s="11" t="s">
        <v>7</v>
      </c>
      <c r="B13" s="12" t="s">
        <v>13</v>
      </c>
      <c r="C13" s="13">
        <v>1625</v>
      </c>
      <c r="D13" s="14">
        <v>3000</v>
      </c>
      <c r="E13" s="14">
        <f t="shared" si="0"/>
        <v>503711</v>
      </c>
      <c r="G13" s="20" t="s">
        <v>46</v>
      </c>
    </row>
    <row r="14" spans="1:7" ht="15" customHeight="1" x14ac:dyDescent="0.25">
      <c r="A14" s="11" t="s">
        <v>7</v>
      </c>
      <c r="B14" s="12" t="s">
        <v>14</v>
      </c>
      <c r="C14" s="13"/>
      <c r="D14" s="14"/>
      <c r="E14" s="14">
        <f t="shared" si="0"/>
        <v>503711</v>
      </c>
      <c r="G14" s="21">
        <f ca="1">OFFSET(E1,COUNTA(E:E),0)</f>
        <v>1396384</v>
      </c>
    </row>
    <row r="15" spans="1:7" ht="15" customHeight="1" x14ac:dyDescent="0.25">
      <c r="A15" s="11" t="s">
        <v>7</v>
      </c>
      <c r="B15" s="12" t="s">
        <v>8</v>
      </c>
      <c r="C15" s="13"/>
      <c r="D15" s="14">
        <v>1053500</v>
      </c>
      <c r="E15" s="14">
        <f t="shared" si="0"/>
        <v>1557211</v>
      </c>
    </row>
    <row r="16" spans="1:7" ht="15" customHeight="1" x14ac:dyDescent="0.25">
      <c r="A16" s="11" t="s">
        <v>7</v>
      </c>
      <c r="B16" s="12" t="s">
        <v>11</v>
      </c>
      <c r="C16" s="13">
        <v>237425</v>
      </c>
      <c r="D16" s="14"/>
      <c r="E16" s="14">
        <f t="shared" si="0"/>
        <v>1319786</v>
      </c>
    </row>
    <row r="17" spans="1:5" ht="15" customHeight="1" x14ac:dyDescent="0.25">
      <c r="A17" s="11">
        <v>45257</v>
      </c>
      <c r="B17" s="12" t="s">
        <v>15</v>
      </c>
      <c r="C17" s="13">
        <v>508290</v>
      </c>
      <c r="D17" s="14"/>
      <c r="E17" s="14">
        <f t="shared" si="0"/>
        <v>811496</v>
      </c>
    </row>
    <row r="18" spans="1:5" ht="15" customHeight="1" x14ac:dyDescent="0.25">
      <c r="A18" s="11">
        <v>45259</v>
      </c>
      <c r="B18" s="12" t="s">
        <v>9</v>
      </c>
      <c r="C18" s="13">
        <v>295000</v>
      </c>
      <c r="D18" s="14"/>
      <c r="E18" s="14">
        <f t="shared" si="0"/>
        <v>516496</v>
      </c>
    </row>
    <row r="19" spans="1:5" ht="15" customHeight="1" x14ac:dyDescent="0.25">
      <c r="A19" s="11">
        <v>45272</v>
      </c>
      <c r="B19" s="12" t="s">
        <v>11</v>
      </c>
      <c r="C19" s="13">
        <v>223680</v>
      </c>
      <c r="D19" s="14"/>
      <c r="E19" s="14">
        <f t="shared" si="0"/>
        <v>292816</v>
      </c>
    </row>
    <row r="20" spans="1:5" ht="15" customHeight="1" x14ac:dyDescent="0.25">
      <c r="A20" s="11">
        <v>45279</v>
      </c>
      <c r="B20" s="12" t="s">
        <v>8</v>
      </c>
      <c r="C20" s="13"/>
      <c r="D20" s="14">
        <v>43000</v>
      </c>
      <c r="E20" s="14">
        <f t="shared" si="0"/>
        <v>335816</v>
      </c>
    </row>
    <row r="21" spans="1:5" ht="15" customHeight="1" x14ac:dyDescent="0.25">
      <c r="A21" s="11" t="s">
        <v>7</v>
      </c>
      <c r="B21" s="12" t="s">
        <v>11</v>
      </c>
      <c r="C21" s="13">
        <v>47000</v>
      </c>
      <c r="D21" s="14"/>
      <c r="E21" s="14">
        <f t="shared" si="0"/>
        <v>288816</v>
      </c>
    </row>
    <row r="22" spans="1:5" ht="15" customHeight="1" x14ac:dyDescent="0.25">
      <c r="A22" s="11">
        <v>45315</v>
      </c>
      <c r="B22" s="12" t="s">
        <v>8</v>
      </c>
      <c r="C22" s="13"/>
      <c r="D22" s="14">
        <v>505000</v>
      </c>
      <c r="E22" s="14">
        <f t="shared" si="0"/>
        <v>793816</v>
      </c>
    </row>
    <row r="23" spans="1:5" ht="15" customHeight="1" x14ac:dyDescent="0.25">
      <c r="A23" s="11" t="s">
        <v>7</v>
      </c>
      <c r="B23" s="12" t="s">
        <v>10</v>
      </c>
      <c r="C23" s="13"/>
      <c r="D23" s="14">
        <v>151700</v>
      </c>
      <c r="E23" s="14">
        <f t="shared" si="0"/>
        <v>945516</v>
      </c>
    </row>
    <row r="24" spans="1:5" ht="15" customHeight="1" x14ac:dyDescent="0.25">
      <c r="A24" s="11" t="s">
        <v>7</v>
      </c>
      <c r="B24" s="12" t="s">
        <v>11</v>
      </c>
      <c r="C24" s="13">
        <v>178330</v>
      </c>
      <c r="D24" s="14"/>
      <c r="E24" s="14">
        <f t="shared" si="0"/>
        <v>767186</v>
      </c>
    </row>
    <row r="25" spans="1:5" ht="15" customHeight="1" x14ac:dyDescent="0.25">
      <c r="A25" s="11">
        <v>45335</v>
      </c>
      <c r="B25" s="12" t="s">
        <v>11</v>
      </c>
      <c r="C25" s="13">
        <v>271700</v>
      </c>
      <c r="D25" s="14"/>
      <c r="E25" s="14">
        <f t="shared" si="0"/>
        <v>495486</v>
      </c>
    </row>
    <row r="26" spans="1:5" x14ac:dyDescent="0.25">
      <c r="A26" s="11">
        <v>45348</v>
      </c>
      <c r="B26" s="12" t="s">
        <v>8</v>
      </c>
      <c r="C26" s="15"/>
      <c r="D26" s="1">
        <v>30800</v>
      </c>
      <c r="E26" s="14">
        <f t="shared" si="0"/>
        <v>526286</v>
      </c>
    </row>
    <row r="27" spans="1:5" x14ac:dyDescent="0.25">
      <c r="A27" s="11" t="s">
        <v>7</v>
      </c>
      <c r="B27" s="12" t="s">
        <v>11</v>
      </c>
      <c r="C27" s="15">
        <v>45000</v>
      </c>
      <c r="E27" s="14">
        <f t="shared" si="0"/>
        <v>481286</v>
      </c>
    </row>
    <row r="28" spans="1:5" x14ac:dyDescent="0.25">
      <c r="A28" s="11" t="s">
        <v>7</v>
      </c>
      <c r="B28" s="12" t="s">
        <v>11</v>
      </c>
      <c r="C28" s="15">
        <v>54000</v>
      </c>
      <c r="E28" s="14">
        <f t="shared" si="0"/>
        <v>427286</v>
      </c>
    </row>
    <row r="29" spans="1:5" x14ac:dyDescent="0.25">
      <c r="A29" s="11" t="s">
        <v>7</v>
      </c>
      <c r="B29" s="12" t="s">
        <v>2</v>
      </c>
      <c r="C29" s="15">
        <v>1500</v>
      </c>
      <c r="E29" s="14">
        <f t="shared" si="0"/>
        <v>425786</v>
      </c>
    </row>
    <row r="30" spans="1:5" x14ac:dyDescent="0.25">
      <c r="A30" s="11" t="s">
        <v>7</v>
      </c>
      <c r="B30" s="12" t="s">
        <v>16</v>
      </c>
      <c r="C30" s="15"/>
      <c r="D30" s="1">
        <v>5</v>
      </c>
      <c r="E30" s="14">
        <f t="shared" si="0"/>
        <v>425791</v>
      </c>
    </row>
    <row r="31" spans="1:5" x14ac:dyDescent="0.25">
      <c r="A31" s="11">
        <v>45358</v>
      </c>
      <c r="B31" s="12" t="s">
        <v>11</v>
      </c>
      <c r="C31" s="15">
        <v>33000</v>
      </c>
      <c r="E31" s="14">
        <f t="shared" si="0"/>
        <v>392791</v>
      </c>
    </row>
    <row r="32" spans="1:5" x14ac:dyDescent="0.25">
      <c r="A32" s="11" t="s">
        <v>7</v>
      </c>
      <c r="B32" s="12" t="s">
        <v>2</v>
      </c>
      <c r="C32" s="15">
        <v>500</v>
      </c>
      <c r="E32" s="14">
        <f t="shared" si="0"/>
        <v>392291</v>
      </c>
    </row>
    <row r="33" spans="1:5" x14ac:dyDescent="0.25">
      <c r="A33" s="11">
        <v>45376</v>
      </c>
      <c r="B33" s="12" t="s">
        <v>11</v>
      </c>
      <c r="C33" s="15">
        <v>187245</v>
      </c>
      <c r="E33" s="14">
        <f t="shared" si="0"/>
        <v>205046</v>
      </c>
    </row>
    <row r="34" spans="1:5" x14ac:dyDescent="0.25">
      <c r="A34" s="11" t="s">
        <v>7</v>
      </c>
      <c r="B34" s="12" t="s">
        <v>8</v>
      </c>
      <c r="C34" s="15"/>
      <c r="D34" s="1">
        <v>61100</v>
      </c>
      <c r="E34" s="14">
        <f t="shared" si="0"/>
        <v>266146</v>
      </c>
    </row>
    <row r="35" spans="1:5" x14ac:dyDescent="0.25">
      <c r="A35" s="11">
        <v>45393</v>
      </c>
      <c r="B35" s="12" t="s">
        <v>11</v>
      </c>
      <c r="C35" s="15">
        <v>20500</v>
      </c>
      <c r="E35" s="14">
        <f t="shared" si="0"/>
        <v>245646</v>
      </c>
    </row>
    <row r="36" spans="1:5" x14ac:dyDescent="0.25">
      <c r="A36" s="11">
        <v>45407</v>
      </c>
      <c r="B36" s="12" t="s">
        <v>2</v>
      </c>
      <c r="C36" s="15">
        <v>500</v>
      </c>
      <c r="E36" s="14">
        <f t="shared" si="0"/>
        <v>245146</v>
      </c>
    </row>
    <row r="37" spans="1:5" x14ac:dyDescent="0.25">
      <c r="A37" s="11" t="s">
        <v>7</v>
      </c>
      <c r="B37" s="12" t="s">
        <v>8</v>
      </c>
      <c r="C37" s="15"/>
      <c r="D37" s="1">
        <v>24000</v>
      </c>
      <c r="E37" s="14">
        <f t="shared" si="0"/>
        <v>269146</v>
      </c>
    </row>
    <row r="38" spans="1:5" x14ac:dyDescent="0.25">
      <c r="A38" s="11" t="s">
        <v>7</v>
      </c>
      <c r="B38" s="12" t="s">
        <v>11</v>
      </c>
      <c r="C38" s="15">
        <v>196200</v>
      </c>
      <c r="E38" s="14">
        <f t="shared" si="0"/>
        <v>72946</v>
      </c>
    </row>
    <row r="39" spans="1:5" x14ac:dyDescent="0.25">
      <c r="A39" s="11">
        <v>45411</v>
      </c>
      <c r="B39" s="12" t="s">
        <v>11</v>
      </c>
      <c r="C39" s="15">
        <v>7000</v>
      </c>
      <c r="E39" s="14">
        <f t="shared" si="0"/>
        <v>65946</v>
      </c>
    </row>
    <row r="40" spans="1:5" x14ac:dyDescent="0.25">
      <c r="A40" s="11">
        <v>45442</v>
      </c>
      <c r="B40" s="12" t="s">
        <v>8</v>
      </c>
      <c r="C40" s="15"/>
      <c r="D40" s="1">
        <v>11000</v>
      </c>
      <c r="E40" s="14">
        <f t="shared" si="0"/>
        <v>76946</v>
      </c>
    </row>
    <row r="41" spans="1:5" ht="31.5" x14ac:dyDescent="0.25">
      <c r="A41" s="11" t="s">
        <v>7</v>
      </c>
      <c r="B41" s="12" t="s">
        <v>17</v>
      </c>
      <c r="C41" s="15"/>
      <c r="D41" s="1">
        <v>934875</v>
      </c>
      <c r="E41" s="14">
        <f t="shared" si="0"/>
        <v>1011821</v>
      </c>
    </row>
    <row r="42" spans="1:5" ht="30" customHeight="1" x14ac:dyDescent="0.25">
      <c r="A42" s="11" t="s">
        <v>7</v>
      </c>
      <c r="B42" s="16" t="s">
        <v>19</v>
      </c>
      <c r="C42" s="15">
        <v>4674</v>
      </c>
      <c r="E42" s="14">
        <f t="shared" si="0"/>
        <v>1007147</v>
      </c>
    </row>
    <row r="43" spans="1:5" x14ac:dyDescent="0.25">
      <c r="A43" s="11" t="s">
        <v>7</v>
      </c>
      <c r="B43" s="12" t="s">
        <v>18</v>
      </c>
      <c r="C43" s="15">
        <v>500</v>
      </c>
      <c r="E43" s="14">
        <f t="shared" si="0"/>
        <v>1006647</v>
      </c>
    </row>
    <row r="44" spans="1:5" x14ac:dyDescent="0.25">
      <c r="A44" s="11" t="s">
        <v>7</v>
      </c>
      <c r="B44" s="12" t="s">
        <v>11</v>
      </c>
      <c r="C44" s="15">
        <v>101000</v>
      </c>
      <c r="E44" s="14">
        <f t="shared" si="0"/>
        <v>905647</v>
      </c>
    </row>
    <row r="45" spans="1:5" x14ac:dyDescent="0.25">
      <c r="A45" s="11">
        <v>45446</v>
      </c>
      <c r="B45" s="12" t="s">
        <v>11</v>
      </c>
      <c r="C45" s="15">
        <v>203600</v>
      </c>
      <c r="E45" s="14">
        <f t="shared" si="0"/>
        <v>702047</v>
      </c>
    </row>
    <row r="46" spans="1:5" x14ac:dyDescent="0.25">
      <c r="A46" s="11">
        <v>45464</v>
      </c>
      <c r="B46" s="12" t="s">
        <v>11</v>
      </c>
      <c r="C46" s="15">
        <v>212000</v>
      </c>
      <c r="E46" s="14">
        <f t="shared" si="0"/>
        <v>490047</v>
      </c>
    </row>
    <row r="47" spans="1:5" x14ac:dyDescent="0.25">
      <c r="A47" s="11">
        <v>45502</v>
      </c>
      <c r="B47" s="12" t="s">
        <v>11</v>
      </c>
      <c r="C47" s="15">
        <v>86860</v>
      </c>
      <c r="E47" s="14">
        <f t="shared" si="0"/>
        <v>403187</v>
      </c>
    </row>
    <row r="48" spans="1:5" x14ac:dyDescent="0.25">
      <c r="A48" s="11" t="s">
        <v>7</v>
      </c>
      <c r="B48" s="12" t="s">
        <v>20</v>
      </c>
      <c r="C48" s="15">
        <v>1000</v>
      </c>
      <c r="E48" s="14">
        <f t="shared" si="0"/>
        <v>402187</v>
      </c>
    </row>
    <row r="49" spans="1:5" x14ac:dyDescent="0.25">
      <c r="A49" s="11">
        <v>45520</v>
      </c>
      <c r="B49" s="12" t="s">
        <v>11</v>
      </c>
      <c r="C49" s="15">
        <v>129025</v>
      </c>
      <c r="E49" s="14">
        <f t="shared" si="0"/>
        <v>273162</v>
      </c>
    </row>
    <row r="50" spans="1:5" x14ac:dyDescent="0.25">
      <c r="A50" s="11" t="s">
        <v>7</v>
      </c>
      <c r="B50" s="12" t="s">
        <v>21</v>
      </c>
      <c r="C50" s="15">
        <v>500</v>
      </c>
      <c r="E50" s="14">
        <f t="shared" si="0"/>
        <v>272662</v>
      </c>
    </row>
    <row r="51" spans="1:5" x14ac:dyDescent="0.25">
      <c r="A51" s="11">
        <v>45525</v>
      </c>
      <c r="B51" s="12" t="s">
        <v>11</v>
      </c>
      <c r="C51" s="15">
        <v>47000</v>
      </c>
      <c r="E51" s="14">
        <f t="shared" si="0"/>
        <v>225662</v>
      </c>
    </row>
    <row r="52" spans="1:5" x14ac:dyDescent="0.25">
      <c r="A52" s="11">
        <v>45535</v>
      </c>
      <c r="B52" s="12" t="s">
        <v>11</v>
      </c>
      <c r="C52" s="15">
        <v>39000</v>
      </c>
      <c r="E52" s="14">
        <f t="shared" si="0"/>
        <v>186662</v>
      </c>
    </row>
    <row r="53" spans="1:5" x14ac:dyDescent="0.25">
      <c r="A53" s="11" t="s">
        <v>7</v>
      </c>
      <c r="B53" s="12" t="s">
        <v>42</v>
      </c>
      <c r="C53" s="15"/>
      <c r="E53" s="14">
        <f>SUM(E52,-C53,D53)</f>
        <v>186662</v>
      </c>
    </row>
    <row r="54" spans="1:5" x14ac:dyDescent="0.25">
      <c r="A54" s="11">
        <v>45536</v>
      </c>
      <c r="B54" s="12" t="s">
        <v>43</v>
      </c>
      <c r="C54" s="15"/>
      <c r="E54" s="14">
        <f t="shared" ref="E54:E55" si="1">SUM(E53,-C54,D54)</f>
        <v>186662</v>
      </c>
    </row>
    <row r="55" spans="1:5" x14ac:dyDescent="0.25">
      <c r="A55" s="11">
        <v>45561</v>
      </c>
      <c r="B55" s="12" t="s">
        <v>11</v>
      </c>
      <c r="C55" s="15">
        <v>175500</v>
      </c>
      <c r="E55" s="14">
        <f t="shared" si="1"/>
        <v>11162</v>
      </c>
    </row>
    <row r="56" spans="1:5" x14ac:dyDescent="0.25">
      <c r="A56" s="11" t="s">
        <v>7</v>
      </c>
      <c r="B56" s="12" t="s">
        <v>8</v>
      </c>
      <c r="C56" s="15"/>
      <c r="D56" s="1">
        <v>845500</v>
      </c>
      <c r="E56" s="14">
        <f t="shared" si="0"/>
        <v>856662</v>
      </c>
    </row>
    <row r="57" spans="1:5" x14ac:dyDescent="0.25">
      <c r="A57" s="11" t="s">
        <v>7</v>
      </c>
      <c r="B57" s="12" t="s">
        <v>22</v>
      </c>
      <c r="C57" s="15">
        <v>500</v>
      </c>
      <c r="E57" s="14">
        <f t="shared" si="0"/>
        <v>856162</v>
      </c>
    </row>
    <row r="58" spans="1:5" x14ac:dyDescent="0.25">
      <c r="A58" s="11">
        <v>45594</v>
      </c>
      <c r="B58" s="12" t="s">
        <v>8</v>
      </c>
      <c r="C58" s="15"/>
      <c r="D58" s="1">
        <v>210000</v>
      </c>
      <c r="E58" s="14">
        <f t="shared" si="0"/>
        <v>1066162</v>
      </c>
    </row>
    <row r="59" spans="1:5" ht="31.5" x14ac:dyDescent="0.25">
      <c r="A59" s="11" t="s">
        <v>7</v>
      </c>
      <c r="B59" s="12" t="s">
        <v>25</v>
      </c>
      <c r="C59" s="15"/>
      <c r="D59" s="1">
        <v>335234</v>
      </c>
      <c r="E59" s="14">
        <f t="shared" si="0"/>
        <v>1401396</v>
      </c>
    </row>
    <row r="60" spans="1:5" ht="31.5" x14ac:dyDescent="0.25">
      <c r="A60" s="11" t="s">
        <v>7</v>
      </c>
      <c r="B60" s="12" t="s">
        <v>23</v>
      </c>
      <c r="C60" s="15">
        <v>1676</v>
      </c>
      <c r="E60" s="14">
        <f t="shared" si="0"/>
        <v>1399720</v>
      </c>
    </row>
    <row r="61" spans="1:5" x14ac:dyDescent="0.25">
      <c r="A61" s="11" t="s">
        <v>7</v>
      </c>
      <c r="B61" s="12" t="s">
        <v>24</v>
      </c>
      <c r="C61" s="15">
        <v>500</v>
      </c>
      <c r="E61" s="14">
        <f t="shared" si="0"/>
        <v>1399220</v>
      </c>
    </row>
    <row r="62" spans="1:5" x14ac:dyDescent="0.25">
      <c r="A62" s="11" t="s">
        <v>7</v>
      </c>
      <c r="B62" s="12" t="s">
        <v>11</v>
      </c>
      <c r="C62" s="15">
        <v>134350</v>
      </c>
      <c r="E62" s="14">
        <f t="shared" si="0"/>
        <v>1264870</v>
      </c>
    </row>
    <row r="63" spans="1:5" x14ac:dyDescent="0.25">
      <c r="A63" s="11" t="s">
        <v>7</v>
      </c>
      <c r="B63" s="12" t="s">
        <v>11</v>
      </c>
      <c r="C63" s="15">
        <v>170000</v>
      </c>
      <c r="E63" s="14">
        <f t="shared" si="0"/>
        <v>1094870</v>
      </c>
    </row>
    <row r="64" spans="1:5" x14ac:dyDescent="0.25">
      <c r="A64" s="11">
        <v>45621</v>
      </c>
      <c r="B64" s="12" t="s">
        <v>11</v>
      </c>
      <c r="C64" s="15">
        <v>304500</v>
      </c>
      <c r="E64" s="14">
        <f t="shared" si="0"/>
        <v>790370</v>
      </c>
    </row>
    <row r="65" spans="1:5" x14ac:dyDescent="0.25">
      <c r="A65" s="11" t="s">
        <v>7</v>
      </c>
      <c r="B65" s="12" t="s">
        <v>8</v>
      </c>
      <c r="C65" s="15"/>
      <c r="D65" s="1">
        <v>942600</v>
      </c>
      <c r="E65" s="14">
        <f t="shared" si="0"/>
        <v>1732970</v>
      </c>
    </row>
    <row r="66" spans="1:5" x14ac:dyDescent="0.25">
      <c r="A66" s="11" t="s">
        <v>7</v>
      </c>
      <c r="B66" s="12" t="s">
        <v>26</v>
      </c>
      <c r="C66" s="15">
        <v>500</v>
      </c>
      <c r="E66" s="14">
        <f t="shared" si="0"/>
        <v>1732470</v>
      </c>
    </row>
    <row r="67" spans="1:5" x14ac:dyDescent="0.25">
      <c r="A67" s="11">
        <v>45642</v>
      </c>
      <c r="B67" s="12" t="s">
        <v>11</v>
      </c>
      <c r="C67" s="15">
        <v>122000</v>
      </c>
      <c r="E67" s="14">
        <f t="shared" si="0"/>
        <v>1610470</v>
      </c>
    </row>
    <row r="68" spans="1:5" x14ac:dyDescent="0.25">
      <c r="A68" s="11" t="s">
        <v>7</v>
      </c>
      <c r="B68" s="12" t="s">
        <v>27</v>
      </c>
      <c r="C68" s="15">
        <v>500</v>
      </c>
      <c r="E68" s="14">
        <f t="shared" si="0"/>
        <v>1609970</v>
      </c>
    </row>
    <row r="69" spans="1:5" x14ac:dyDescent="0.25">
      <c r="A69" s="11">
        <v>45645</v>
      </c>
      <c r="B69" s="12" t="s">
        <v>11</v>
      </c>
      <c r="C69" s="15">
        <v>248120</v>
      </c>
      <c r="E69" s="14">
        <f t="shared" ref="E69:E106" si="2">SUM(E68,-C69,D69)</f>
        <v>1361850</v>
      </c>
    </row>
    <row r="70" spans="1:5" x14ac:dyDescent="0.25">
      <c r="A70" s="11" t="s">
        <v>7</v>
      </c>
      <c r="B70" s="12" t="s">
        <v>28</v>
      </c>
      <c r="C70" s="15">
        <v>290200</v>
      </c>
      <c r="E70" s="14">
        <f t="shared" si="2"/>
        <v>1071650</v>
      </c>
    </row>
    <row r="71" spans="1:5" ht="31.5" x14ac:dyDescent="0.25">
      <c r="A71" s="11">
        <v>45652</v>
      </c>
      <c r="B71" s="12" t="s">
        <v>29</v>
      </c>
      <c r="C71" s="15">
        <v>647965</v>
      </c>
      <c r="E71" s="14">
        <f t="shared" si="2"/>
        <v>423685</v>
      </c>
    </row>
    <row r="72" spans="1:5" x14ac:dyDescent="0.25">
      <c r="A72" s="11" t="s">
        <v>7</v>
      </c>
      <c r="B72" s="12" t="s">
        <v>8</v>
      </c>
      <c r="C72" s="15"/>
      <c r="D72" s="1">
        <v>169000</v>
      </c>
      <c r="E72" s="14">
        <f t="shared" si="2"/>
        <v>592685</v>
      </c>
    </row>
    <row r="73" spans="1:5" x14ac:dyDescent="0.25">
      <c r="A73" s="11">
        <v>45684</v>
      </c>
      <c r="B73" s="12" t="s">
        <v>11</v>
      </c>
      <c r="C73" s="15">
        <v>327000</v>
      </c>
      <c r="E73" s="14">
        <f t="shared" si="2"/>
        <v>265685</v>
      </c>
    </row>
    <row r="74" spans="1:5" x14ac:dyDescent="0.25">
      <c r="A74" s="11" t="s">
        <v>7</v>
      </c>
      <c r="B74" s="12" t="s">
        <v>8</v>
      </c>
      <c r="C74" s="15"/>
      <c r="D74" s="1">
        <v>690800</v>
      </c>
      <c r="E74" s="14">
        <f t="shared" si="2"/>
        <v>956485</v>
      </c>
    </row>
    <row r="75" spans="1:5" x14ac:dyDescent="0.25">
      <c r="A75" s="11" t="s">
        <v>7</v>
      </c>
      <c r="B75" s="12" t="s">
        <v>30</v>
      </c>
      <c r="C75" s="15"/>
      <c r="D75" s="1">
        <v>652</v>
      </c>
      <c r="E75" s="14">
        <f t="shared" si="2"/>
        <v>957137</v>
      </c>
    </row>
    <row r="76" spans="1:5" x14ac:dyDescent="0.25">
      <c r="A76" s="11" t="s">
        <v>7</v>
      </c>
      <c r="B76" s="12" t="s">
        <v>31</v>
      </c>
      <c r="C76" s="15">
        <v>500</v>
      </c>
      <c r="E76" s="14">
        <f t="shared" si="2"/>
        <v>956637</v>
      </c>
    </row>
    <row r="77" spans="1:5" x14ac:dyDescent="0.25">
      <c r="A77" s="11">
        <v>45705</v>
      </c>
      <c r="B77" s="12" t="s">
        <v>11</v>
      </c>
      <c r="C77" s="15">
        <v>422340</v>
      </c>
      <c r="E77" s="14">
        <f t="shared" si="2"/>
        <v>534297</v>
      </c>
    </row>
    <row r="78" spans="1:5" x14ac:dyDescent="0.25">
      <c r="A78" s="11" t="s">
        <v>7</v>
      </c>
      <c r="B78" s="12" t="s">
        <v>32</v>
      </c>
      <c r="C78" s="15">
        <v>500</v>
      </c>
      <c r="E78" s="14">
        <f t="shared" si="2"/>
        <v>533797</v>
      </c>
    </row>
    <row r="79" spans="1:5" x14ac:dyDescent="0.25">
      <c r="A79" s="11">
        <v>45707</v>
      </c>
      <c r="B79" s="12" t="s">
        <v>8</v>
      </c>
      <c r="C79" s="15"/>
      <c r="D79" s="1">
        <v>92800</v>
      </c>
      <c r="E79" s="14">
        <f t="shared" si="2"/>
        <v>626597</v>
      </c>
    </row>
    <row r="80" spans="1:5" x14ac:dyDescent="0.25">
      <c r="A80" s="11" t="s">
        <v>7</v>
      </c>
      <c r="B80" s="12" t="s">
        <v>11</v>
      </c>
      <c r="C80" s="15">
        <v>57000</v>
      </c>
      <c r="E80" s="14">
        <f t="shared" si="2"/>
        <v>569597</v>
      </c>
    </row>
    <row r="81" spans="1:5" x14ac:dyDescent="0.25">
      <c r="A81" s="11">
        <v>45741</v>
      </c>
      <c r="B81" s="12" t="s">
        <v>11</v>
      </c>
      <c r="C81" s="15">
        <v>444560</v>
      </c>
      <c r="E81" s="14">
        <f t="shared" si="2"/>
        <v>125037</v>
      </c>
    </row>
    <row r="82" spans="1:5" x14ac:dyDescent="0.25">
      <c r="A82" s="11" t="s">
        <v>7</v>
      </c>
      <c r="B82" s="12" t="s">
        <v>33</v>
      </c>
      <c r="C82" s="15">
        <v>500</v>
      </c>
      <c r="E82" s="14">
        <f t="shared" si="2"/>
        <v>124537</v>
      </c>
    </row>
    <row r="83" spans="1:5" x14ac:dyDescent="0.25">
      <c r="A83" s="11" t="s">
        <v>7</v>
      </c>
      <c r="B83" s="12" t="s">
        <v>34</v>
      </c>
      <c r="C83" s="15"/>
      <c r="D83" s="1">
        <v>1260766</v>
      </c>
      <c r="E83" s="14">
        <f t="shared" si="2"/>
        <v>1385303</v>
      </c>
    </row>
    <row r="84" spans="1:5" ht="31.5" x14ac:dyDescent="0.25">
      <c r="A84" s="11" t="s">
        <v>7</v>
      </c>
      <c r="B84" s="12" t="s">
        <v>35</v>
      </c>
      <c r="C84" s="15">
        <v>6304</v>
      </c>
      <c r="E84" s="14">
        <f t="shared" si="2"/>
        <v>1378999</v>
      </c>
    </row>
    <row r="85" spans="1:5" x14ac:dyDescent="0.25">
      <c r="A85" s="11">
        <v>45747</v>
      </c>
      <c r="B85" s="12" t="s">
        <v>8</v>
      </c>
      <c r="C85" s="15"/>
      <c r="D85" s="1">
        <v>194700</v>
      </c>
      <c r="E85" s="14">
        <f t="shared" si="2"/>
        <v>1573699</v>
      </c>
    </row>
    <row r="86" spans="1:5" x14ac:dyDescent="0.25">
      <c r="A86" s="11">
        <v>45762</v>
      </c>
      <c r="B86" s="12" t="s">
        <v>11</v>
      </c>
      <c r="C86" s="15">
        <v>207000</v>
      </c>
      <c r="E86" s="14">
        <f t="shared" si="2"/>
        <v>1366699</v>
      </c>
    </row>
    <row r="87" spans="1:5" x14ac:dyDescent="0.25">
      <c r="A87" s="11" t="s">
        <v>7</v>
      </c>
      <c r="B87" s="12" t="s">
        <v>36</v>
      </c>
      <c r="C87" s="15">
        <v>500</v>
      </c>
      <c r="E87" s="14">
        <f t="shared" si="2"/>
        <v>1366199</v>
      </c>
    </row>
    <row r="88" spans="1:5" x14ac:dyDescent="0.25">
      <c r="A88" s="11">
        <v>45775</v>
      </c>
      <c r="B88" s="12" t="s">
        <v>8</v>
      </c>
      <c r="C88" s="15"/>
      <c r="D88" s="1">
        <v>88200</v>
      </c>
      <c r="E88" s="14">
        <f t="shared" si="2"/>
        <v>1454399</v>
      </c>
    </row>
    <row r="89" spans="1:5" x14ac:dyDescent="0.25">
      <c r="A89" s="11" t="s">
        <v>7</v>
      </c>
      <c r="B89" s="12" t="s">
        <v>11</v>
      </c>
      <c r="C89" s="15">
        <v>47000</v>
      </c>
      <c r="E89" s="14">
        <f t="shared" si="2"/>
        <v>1407399</v>
      </c>
    </row>
    <row r="90" spans="1:5" x14ac:dyDescent="0.25">
      <c r="A90" s="11">
        <v>45797</v>
      </c>
      <c r="B90" s="12" t="s">
        <v>8</v>
      </c>
      <c r="C90" s="15"/>
      <c r="D90" s="1">
        <v>11900</v>
      </c>
      <c r="E90" s="14">
        <f t="shared" si="2"/>
        <v>1419299</v>
      </c>
    </row>
    <row r="91" spans="1:5" x14ac:dyDescent="0.25">
      <c r="A91" s="11" t="s">
        <v>7</v>
      </c>
      <c r="B91" s="12" t="s">
        <v>11</v>
      </c>
      <c r="C91" s="15">
        <v>164000</v>
      </c>
      <c r="E91" s="14">
        <f t="shared" si="2"/>
        <v>1255299</v>
      </c>
    </row>
    <row r="92" spans="1:5" x14ac:dyDescent="0.25">
      <c r="A92" s="11">
        <v>45799</v>
      </c>
      <c r="B92" s="12" t="s">
        <v>11</v>
      </c>
      <c r="C92" s="15">
        <v>377920</v>
      </c>
      <c r="E92" s="14">
        <f t="shared" si="2"/>
        <v>877379</v>
      </c>
    </row>
    <row r="93" spans="1:5" x14ac:dyDescent="0.25">
      <c r="A93" s="11" t="s">
        <v>7</v>
      </c>
      <c r="B93" s="12" t="s">
        <v>37</v>
      </c>
      <c r="C93" s="15">
        <v>500</v>
      </c>
      <c r="E93" s="14">
        <f t="shared" si="2"/>
        <v>876879</v>
      </c>
    </row>
    <row r="94" spans="1:5" x14ac:dyDescent="0.25">
      <c r="A94" s="11">
        <v>45803</v>
      </c>
      <c r="B94" s="12" t="s">
        <v>11</v>
      </c>
      <c r="C94" s="15">
        <v>165000</v>
      </c>
      <c r="E94" s="14">
        <f t="shared" si="2"/>
        <v>711879</v>
      </c>
    </row>
    <row r="95" spans="1:5" x14ac:dyDescent="0.25">
      <c r="A95" s="11">
        <v>45810</v>
      </c>
      <c r="B95" s="12" t="s">
        <v>11</v>
      </c>
      <c r="C95" s="15">
        <v>189000</v>
      </c>
      <c r="E95" s="14">
        <f t="shared" si="2"/>
        <v>522879</v>
      </c>
    </row>
    <row r="96" spans="1:5" x14ac:dyDescent="0.25">
      <c r="A96" s="11">
        <v>45812</v>
      </c>
      <c r="B96" s="12" t="s">
        <v>11</v>
      </c>
      <c r="C96" s="15">
        <v>54000</v>
      </c>
      <c r="E96" s="14">
        <f t="shared" si="2"/>
        <v>468879</v>
      </c>
    </row>
    <row r="97" spans="1:5" x14ac:dyDescent="0.25">
      <c r="A97" s="11">
        <v>45831</v>
      </c>
      <c r="B97" s="12" t="s">
        <v>11</v>
      </c>
      <c r="C97" s="15">
        <v>47000</v>
      </c>
      <c r="E97" s="14">
        <f t="shared" si="2"/>
        <v>421879</v>
      </c>
    </row>
    <row r="98" spans="1:5" x14ac:dyDescent="0.25">
      <c r="A98" s="11" t="s">
        <v>7</v>
      </c>
      <c r="B98" s="12" t="s">
        <v>38</v>
      </c>
      <c r="C98" s="15">
        <v>500</v>
      </c>
      <c r="E98" s="14">
        <f t="shared" si="2"/>
        <v>421379</v>
      </c>
    </row>
    <row r="99" spans="1:5" x14ac:dyDescent="0.25">
      <c r="A99" s="11">
        <v>45859</v>
      </c>
      <c r="B99" s="12" t="s">
        <v>11</v>
      </c>
      <c r="C99" s="15">
        <v>235700</v>
      </c>
      <c r="E99" s="14">
        <f t="shared" si="2"/>
        <v>185679</v>
      </c>
    </row>
    <row r="100" spans="1:5" x14ac:dyDescent="0.25">
      <c r="A100" s="11" t="s">
        <v>7</v>
      </c>
      <c r="B100" s="12" t="s">
        <v>39</v>
      </c>
      <c r="C100" s="15">
        <v>500</v>
      </c>
      <c r="E100" s="14">
        <f t="shared" si="2"/>
        <v>185179</v>
      </c>
    </row>
    <row r="101" spans="1:5" x14ac:dyDescent="0.25">
      <c r="A101" s="11">
        <v>45896</v>
      </c>
      <c r="B101" s="12" t="s">
        <v>11</v>
      </c>
      <c r="C101" s="15">
        <v>83000</v>
      </c>
      <c r="E101" s="14">
        <f t="shared" si="2"/>
        <v>102179</v>
      </c>
    </row>
    <row r="102" spans="1:5" x14ac:dyDescent="0.25">
      <c r="A102" s="11" t="s">
        <v>7</v>
      </c>
      <c r="B102" s="12" t="s">
        <v>40</v>
      </c>
      <c r="C102" s="15">
        <v>500</v>
      </c>
      <c r="E102" s="14">
        <f t="shared" si="2"/>
        <v>101679</v>
      </c>
    </row>
    <row r="103" spans="1:5" x14ac:dyDescent="0.25">
      <c r="A103" s="11">
        <v>45900</v>
      </c>
      <c r="B103" s="12" t="s">
        <v>41</v>
      </c>
      <c r="C103" s="15"/>
      <c r="E103" s="14">
        <f t="shared" si="2"/>
        <v>101679</v>
      </c>
    </row>
    <row r="104" spans="1:5" x14ac:dyDescent="0.25">
      <c r="A104" s="11">
        <v>45901</v>
      </c>
      <c r="B104" s="12" t="s">
        <v>44</v>
      </c>
      <c r="C104" s="15"/>
      <c r="E104" s="14">
        <f>SUM(E103,-C104,D104)</f>
        <v>101679</v>
      </c>
    </row>
    <row r="105" spans="1:5" x14ac:dyDescent="0.25">
      <c r="A105" s="11">
        <v>45918</v>
      </c>
      <c r="B105" s="12" t="s">
        <v>8</v>
      </c>
      <c r="C105" s="15"/>
      <c r="D105" s="1">
        <v>700750</v>
      </c>
      <c r="E105" s="14">
        <f>SUM(E104,-C105,D105)</f>
        <v>802429</v>
      </c>
    </row>
    <row r="106" spans="1:5" x14ac:dyDescent="0.25">
      <c r="A106" s="11">
        <v>45922</v>
      </c>
      <c r="B106" s="12" t="s">
        <v>11</v>
      </c>
      <c r="C106" s="15">
        <v>96175</v>
      </c>
      <c r="E106" s="14">
        <f t="shared" si="2"/>
        <v>706254</v>
      </c>
    </row>
    <row r="107" spans="1:5" x14ac:dyDescent="0.25">
      <c r="A107" s="11">
        <v>45930</v>
      </c>
      <c r="B107" s="12" t="s">
        <v>8</v>
      </c>
      <c r="D107" s="1">
        <v>127050</v>
      </c>
      <c r="E107" s="1">
        <f t="shared" ref="E107:E112" si="3">SUM(E106,-C107,D107)</f>
        <v>833304</v>
      </c>
    </row>
    <row r="108" spans="1:5" x14ac:dyDescent="0.25">
      <c r="A108" s="11" t="s">
        <v>7</v>
      </c>
      <c r="B108" s="12" t="s">
        <v>45</v>
      </c>
      <c r="C108" s="17">
        <v>500</v>
      </c>
      <c r="E108" s="1">
        <f t="shared" si="3"/>
        <v>832804</v>
      </c>
    </row>
    <row r="109" spans="1:5" x14ac:dyDescent="0.25">
      <c r="A109" s="11">
        <v>45932</v>
      </c>
      <c r="B109" s="12" t="s">
        <v>11</v>
      </c>
      <c r="C109" s="17">
        <v>124000</v>
      </c>
      <c r="E109" s="1">
        <f t="shared" si="3"/>
        <v>708804</v>
      </c>
    </row>
    <row r="110" spans="1:5" x14ac:dyDescent="0.25">
      <c r="A110" s="23">
        <v>45944</v>
      </c>
      <c r="B110" s="24" t="s">
        <v>8</v>
      </c>
      <c r="C110" s="25"/>
      <c r="D110" s="26">
        <v>117800</v>
      </c>
      <c r="E110" s="26">
        <f t="shared" si="3"/>
        <v>826604</v>
      </c>
    </row>
    <row r="111" spans="1:5" x14ac:dyDescent="0.25">
      <c r="A111" s="23" t="s">
        <v>7</v>
      </c>
      <c r="B111" s="24" t="s">
        <v>47</v>
      </c>
      <c r="C111" s="25">
        <v>500</v>
      </c>
      <c r="D111" s="26"/>
      <c r="E111" s="26">
        <f t="shared" si="3"/>
        <v>826104</v>
      </c>
    </row>
    <row r="112" spans="1:5" x14ac:dyDescent="0.25">
      <c r="A112" s="23">
        <v>45952.2</v>
      </c>
      <c r="B112" s="24" t="s">
        <v>11</v>
      </c>
      <c r="C112" s="25">
        <v>108900</v>
      </c>
      <c r="D112" s="26"/>
      <c r="E112" s="26">
        <f t="shared" si="3"/>
        <v>717204</v>
      </c>
    </row>
    <row r="113" spans="1:5" x14ac:dyDescent="0.25">
      <c r="A113" s="23">
        <v>45967</v>
      </c>
      <c r="B113" s="24" t="s">
        <v>8</v>
      </c>
      <c r="C113" s="25"/>
      <c r="D113" s="26">
        <v>1212800</v>
      </c>
      <c r="E113" s="26">
        <f t="shared" ref="E113:E122" si="4">SUM(E112,-C113,D113)</f>
        <v>1930004</v>
      </c>
    </row>
    <row r="114" spans="1:5" x14ac:dyDescent="0.25">
      <c r="A114" s="23">
        <v>45982</v>
      </c>
      <c r="B114" s="24" t="s">
        <v>11</v>
      </c>
      <c r="C114" s="25">
        <v>321900</v>
      </c>
      <c r="D114" s="26"/>
      <c r="E114" s="26">
        <f t="shared" si="4"/>
        <v>1608104</v>
      </c>
    </row>
    <row r="115" spans="1:5" x14ac:dyDescent="0.25">
      <c r="A115" s="23" t="s">
        <v>7</v>
      </c>
      <c r="B115" s="24" t="s">
        <v>8</v>
      </c>
      <c r="C115" s="25"/>
      <c r="D115" s="26">
        <v>258000</v>
      </c>
      <c r="E115" s="26">
        <f t="shared" si="4"/>
        <v>1866104</v>
      </c>
    </row>
    <row r="116" spans="1:5" x14ac:dyDescent="0.25">
      <c r="A116" s="23">
        <v>45985</v>
      </c>
      <c r="B116" s="24" t="s">
        <v>11</v>
      </c>
      <c r="C116" s="25">
        <v>116000</v>
      </c>
      <c r="D116" s="26"/>
      <c r="E116" s="26">
        <f t="shared" si="4"/>
        <v>1750104</v>
      </c>
    </row>
    <row r="117" spans="1:5" x14ac:dyDescent="0.25">
      <c r="A117" s="23">
        <v>45999</v>
      </c>
      <c r="B117" s="24" t="s">
        <v>48</v>
      </c>
      <c r="C117" s="25">
        <v>316900</v>
      </c>
      <c r="D117" s="26"/>
      <c r="E117" s="26">
        <f t="shared" si="4"/>
        <v>1433204</v>
      </c>
    </row>
    <row r="118" spans="1:5" x14ac:dyDescent="0.25">
      <c r="A118" s="23" t="s">
        <v>7</v>
      </c>
      <c r="B118" s="24" t="s">
        <v>49</v>
      </c>
      <c r="C118" s="25">
        <v>500</v>
      </c>
      <c r="D118" s="26"/>
      <c r="E118" s="26">
        <f t="shared" si="4"/>
        <v>1432704</v>
      </c>
    </row>
    <row r="119" spans="1:5" x14ac:dyDescent="0.25">
      <c r="A119" s="23">
        <v>46007</v>
      </c>
      <c r="B119" s="24" t="s">
        <v>50</v>
      </c>
      <c r="C119" s="25"/>
      <c r="D119" s="26">
        <v>53000</v>
      </c>
      <c r="E119" s="26">
        <f t="shared" si="4"/>
        <v>1485704</v>
      </c>
    </row>
    <row r="120" spans="1:5" x14ac:dyDescent="0.25">
      <c r="A120" s="23">
        <v>46010</v>
      </c>
      <c r="B120" s="24" t="s">
        <v>50</v>
      </c>
      <c r="C120" s="25"/>
      <c r="D120" s="26">
        <v>152500</v>
      </c>
      <c r="E120" s="26">
        <f t="shared" si="4"/>
        <v>1638204</v>
      </c>
    </row>
    <row r="121" spans="1:5" x14ac:dyDescent="0.25">
      <c r="A121" s="23" t="s">
        <v>7</v>
      </c>
      <c r="B121" s="24" t="s">
        <v>48</v>
      </c>
      <c r="C121" s="25">
        <v>231920</v>
      </c>
      <c r="D121" s="26"/>
      <c r="E121" s="26">
        <f t="shared" si="4"/>
        <v>1406284</v>
      </c>
    </row>
    <row r="122" spans="1:5" x14ac:dyDescent="0.25">
      <c r="A122" s="23">
        <v>46027</v>
      </c>
      <c r="B122" s="24" t="s">
        <v>48</v>
      </c>
      <c r="C122" s="25">
        <v>9900</v>
      </c>
      <c r="D122" s="26"/>
      <c r="E122" s="26">
        <f t="shared" si="4"/>
        <v>1396384</v>
      </c>
    </row>
  </sheetData>
  <printOptions horizontalCentered="1" verticalCentered="1"/>
  <pageMargins left="0.98425196850393704" right="0" top="0.74803149606299213" bottom="0.55118110236220474" header="0.31496062992125984" footer="0.31496062992125984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BANQUE_TRESOR</vt:lpstr>
      <vt:lpstr>BANQUE_TRESOR!Impression_des_titres</vt:lpstr>
      <vt:lpstr>BANQUE_TRESOR!MesDates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Enaboua Géofroy KLOGBODJI</dc:creator>
  <cp:lastModifiedBy>JFL</cp:lastModifiedBy>
  <cp:lastPrinted>2025-11-17T15:07:11Z</cp:lastPrinted>
  <dcterms:created xsi:type="dcterms:W3CDTF">2016-06-08T16:05:32Z</dcterms:created>
  <dcterms:modified xsi:type="dcterms:W3CDTF">2026-01-06T17:32:22Z</dcterms:modified>
</cp:coreProperties>
</file>