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F3498ED1-695B-4EF9-9D86-5B38E7568A20}" xr6:coauthVersionLast="47" xr6:coauthVersionMax="47" xr10:uidLastSave="{00000000-0000-0000-0000-000000000000}"/>
  <bookViews>
    <workbookView xWindow="780" yWindow="3120" windowWidth="28020" windowHeight="10305" xr2:uid="{831324A9-B0C4-4057-9966-7F4D096C3D00}"/>
  </bookViews>
  <sheets>
    <sheet name="Feuil1" sheetId="1" r:id="rId1"/>
  </sheets>
  <definedNames>
    <definedName name="_xlnm.Print_Area" localSheetId="0">Feuil1!$A$1:$I$32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0" i="1" l="1"/>
  <c r="I32" i="1"/>
  <c r="I29" i="1"/>
  <c r="I26" i="1"/>
  <c r="I25" i="1"/>
  <c r="H32" i="1"/>
  <c r="H31" i="1"/>
  <c r="H30" i="1"/>
  <c r="H29" i="1"/>
  <c r="H27" i="1"/>
  <c r="H26" i="1"/>
  <c r="H25" i="1"/>
  <c r="G32" i="1"/>
  <c r="G31" i="1"/>
  <c r="G30" i="1"/>
  <c r="G29" i="1"/>
  <c r="G27" i="1"/>
  <c r="G26" i="1"/>
  <c r="G25" i="1"/>
  <c r="G23" i="1"/>
  <c r="G22" i="1"/>
  <c r="G21" i="1"/>
  <c r="G20" i="1"/>
  <c r="G19" i="1"/>
  <c r="G18" i="1"/>
  <c r="G16" i="1"/>
  <c r="G15" i="1"/>
  <c r="G14" i="1"/>
  <c r="G13" i="1"/>
  <c r="G12" i="1"/>
  <c r="G11" i="1"/>
  <c r="G4" i="1"/>
  <c r="G5" i="1"/>
  <c r="G6" i="1"/>
  <c r="G7" i="1"/>
  <c r="G8" i="1"/>
  <c r="G9" i="1"/>
  <c r="G3" i="1"/>
  <c r="H23" i="1" l="1"/>
  <c r="I23" i="1" s="1"/>
  <c r="H22" i="1"/>
  <c r="I22" i="1" s="1"/>
  <c r="H21" i="1"/>
  <c r="I21" i="1" s="1"/>
  <c r="H20" i="1"/>
  <c r="I20" i="1" s="1"/>
  <c r="H19" i="1"/>
  <c r="I19" i="1" s="1"/>
  <c r="H18" i="1"/>
  <c r="H16" i="1"/>
  <c r="H15" i="1"/>
  <c r="H14" i="1"/>
  <c r="H13" i="1"/>
  <c r="H12" i="1"/>
  <c r="H11" i="1"/>
  <c r="I13" i="1"/>
  <c r="H4" i="1"/>
  <c r="I4" i="1" s="1"/>
  <c r="H5" i="1"/>
  <c r="I5" i="1" s="1"/>
  <c r="H6" i="1"/>
  <c r="H7" i="1"/>
  <c r="I7" i="1" s="1"/>
  <c r="H8" i="1"/>
  <c r="H9" i="1"/>
  <c r="H3" i="1"/>
  <c r="I6" i="1" l="1"/>
  <c r="I31" i="1"/>
  <c r="I27" i="1"/>
  <c r="I18" i="1"/>
  <c r="I11" i="1"/>
  <c r="I14" i="1"/>
  <c r="I9" i="1"/>
  <c r="I15" i="1"/>
  <c r="I12" i="1"/>
  <c r="I3" i="1"/>
  <c r="I8" i="1"/>
  <c r="I16" i="1"/>
</calcChain>
</file>

<file path=xl/sharedStrings.xml><?xml version="1.0" encoding="utf-8"?>
<sst xmlns="http://schemas.openxmlformats.org/spreadsheetml/2006/main" count="92" uniqueCount="26">
  <si>
    <t>à 1m et 0°</t>
  </si>
  <si>
    <t>à 1m et 45° avant</t>
  </si>
  <si>
    <t>à 1m et 135° arrière</t>
  </si>
  <si>
    <t>Au poste de tir rapproché</t>
  </si>
  <si>
    <t>Au Poste de tir éloigné</t>
  </si>
  <si>
    <t>Dans le Hall à 0°</t>
  </si>
  <si>
    <t>A la porte d'accès patients</t>
  </si>
  <si>
    <t>Emplacement mesuré</t>
  </si>
  <si>
    <t>Point</t>
  </si>
  <si>
    <t>nSv</t>
  </si>
  <si>
    <t>Type</t>
  </si>
  <si>
    <t>ZS</t>
  </si>
  <si>
    <t>ZNR</t>
  </si>
  <si>
    <t>tirs/mois</t>
  </si>
  <si>
    <r>
      <t xml:space="preserve">limite </t>
    </r>
    <r>
      <rPr>
        <sz val="11"/>
        <color theme="1"/>
        <rFont val="Symbol"/>
        <family val="1"/>
        <charset val="2"/>
      </rPr>
      <t>m</t>
    </r>
    <r>
      <rPr>
        <sz val="11"/>
        <color theme="1"/>
        <rFont val="Aptos Narrow"/>
        <family val="2"/>
        <scheme val="minor"/>
      </rPr>
      <t>Sv           par mois</t>
    </r>
  </si>
  <si>
    <t>Dose     mesurée</t>
  </si>
  <si>
    <r>
      <t xml:space="preserve">dose </t>
    </r>
    <r>
      <rPr>
        <sz val="11"/>
        <color theme="1"/>
        <rFont val="Symbol"/>
        <family val="1"/>
        <charset val="2"/>
      </rPr>
      <t>m</t>
    </r>
    <r>
      <rPr>
        <sz val="11"/>
        <color theme="1"/>
        <rFont val="Aptos Narrow"/>
        <family val="2"/>
        <scheme val="minor"/>
      </rPr>
      <t>Sv           par mois</t>
    </r>
  </si>
  <si>
    <t>Salle PANO 2D &amp; 3D               Vatech PaX-i 3D Smart 2                                                N° 069-01 29 31                Mode 2D 75 kV   12 mA   13,5’</t>
  </si>
  <si>
    <t>Au poste de tir</t>
  </si>
  <si>
    <t>Dans le Cabinet N° 2</t>
  </si>
  <si>
    <t>Salle PANO 2D &amp; 3D               Vatech PaX-i 3D Smart 2                                                N° 069-01 29 31               Mode 3D 95 kV   8,1 mA   16,4’</t>
  </si>
  <si>
    <t>Cabinet 1 Dr Bréard            Vatech EzRay Premium                                                                          N° 056-004950                       65 kV   6 mA    0,13 sec</t>
  </si>
  <si>
    <t>Cabinet 2 Dr Benayed           Vatech EzRay Premium                    N° 056-004949                           70 kV   6 mA    0,09’</t>
  </si>
  <si>
    <t>Cabinet 3 Dr Miraglia              Kodak 2200                                                  N° IB XV 022                                   70 kV   7 mA    0,10’</t>
  </si>
  <si>
    <r>
      <rPr>
        <b/>
        <sz val="11"/>
        <color rgb="FF00B050"/>
        <rFont val="Aptos Narrow"/>
        <family val="2"/>
        <scheme val="minor"/>
      </rPr>
      <t>C</t>
    </r>
    <r>
      <rPr>
        <sz val="11"/>
        <color theme="1"/>
        <rFont val="Aptos Narrow"/>
        <family val="2"/>
        <scheme val="minor"/>
      </rPr>
      <t xml:space="preserve"> / </t>
    </r>
    <r>
      <rPr>
        <b/>
        <sz val="11"/>
        <color rgb="FFFF0000"/>
        <rFont val="Aptos Narrow"/>
        <family val="2"/>
        <scheme val="minor"/>
      </rPr>
      <t>NC</t>
    </r>
  </si>
  <si>
    <t>Remarque : Bien veiller à la plage concernée par la MFC. Cette plage peut etre remplacée par une plage nommée.(voir le Gestionnaire de noms)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</si>
</sst>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11"/>
      <color theme="1"/>
      <name val="Symbol"/>
      <family val="1"/>
      <charset val="2"/>
    </font>
    <font>
      <b/>
      <sz val="11"/>
      <color theme="3" tint="0.499984740745262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00B050"/>
      <name val="Aptos Narrow"/>
      <family val="2"/>
      <scheme val="minor"/>
    </font>
    <font>
      <sz val="1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" fontId="4" fillId="2" borderId="0" xfId="0" applyNumberFormat="1" applyFont="1" applyFill="1" applyAlignment="1">
      <alignment horizontal="right" vertical="center"/>
    </xf>
    <xf numFmtId="0" fontId="4" fillId="2" borderId="0" xfId="0" applyFont="1" applyFill="1" applyAlignment="1">
      <alignment horizontal="center"/>
    </xf>
    <xf numFmtId="0" fontId="4" fillId="2" borderId="0" xfId="0" applyFont="1" applyFill="1"/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1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/>
  </cellXfs>
  <cellStyles count="1">
    <cellStyle name="Normal" xfId="0" builtinId="0"/>
  </cellStyles>
  <dxfs count="8"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strike val="0"/>
        <color rgb="FF00B050"/>
      </font>
    </dxf>
    <dxf>
      <font>
        <b/>
        <i val="0"/>
        <strike val="0"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295275</xdr:colOff>
      <xdr:row>0</xdr:row>
      <xdr:rowOff>304800</xdr:rowOff>
    </xdr:from>
    <xdr:to>
      <xdr:col>20</xdr:col>
      <xdr:colOff>67813</xdr:colOff>
      <xdr:row>14</xdr:row>
      <xdr:rowOff>57562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F678EE8-8341-C744-0F66-D800DEC634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991225" y="304800"/>
          <a:ext cx="8154538" cy="2953162"/>
        </a:xfrm>
        <a:prstGeom prst="rect">
          <a:avLst/>
        </a:prstGeom>
      </xdr:spPr>
    </xdr:pic>
    <xdr:clientData/>
  </xdr:twoCellAnchor>
  <xdr:twoCellAnchor>
    <xdr:from>
      <xdr:col>14</xdr:col>
      <xdr:colOff>47625</xdr:colOff>
      <xdr:row>8</xdr:row>
      <xdr:rowOff>114300</xdr:rowOff>
    </xdr:from>
    <xdr:to>
      <xdr:col>15</xdr:col>
      <xdr:colOff>57150</xdr:colOff>
      <xdr:row>16</xdr:row>
      <xdr:rowOff>123825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46CE801C-84AC-32C5-A178-87D096189C77}"/>
            </a:ext>
          </a:extLst>
        </xdr:cNvPr>
        <xdr:cNvCxnSpPr/>
      </xdr:nvCxnSpPr>
      <xdr:spPr>
        <a:xfrm flipV="1">
          <a:off x="9553575" y="1962150"/>
          <a:ext cx="771525" cy="1743075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19AE94-FF02-400C-BDD4-F4308D0B10ED}">
  <dimension ref="A1:K32"/>
  <sheetViews>
    <sheetView showGridLines="0" tabSelected="1" topLeftCell="A5" workbookViewId="0">
      <selection activeCell="P19" sqref="P19"/>
    </sheetView>
  </sheetViews>
  <sheetFormatPr baseColWidth="10" defaultRowHeight="15" x14ac:dyDescent="0.25"/>
  <cols>
    <col min="1" max="1" width="5" style="3" customWidth="1"/>
    <col min="2" max="2" width="4.7109375" style="3" customWidth="1"/>
    <col min="3" max="3" width="32" customWidth="1"/>
    <col min="4" max="4" width="7.85546875" customWidth="1"/>
    <col min="5" max="5" width="4.42578125" customWidth="1"/>
    <col min="6" max="6" width="7.85546875" customWidth="1"/>
    <col min="7" max="7" width="9.140625" customWidth="1"/>
    <col min="8" max="8" width="8.7109375" customWidth="1"/>
    <col min="9" max="9" width="5.7109375" customWidth="1"/>
  </cols>
  <sheetData>
    <row r="1" spans="1:9" ht="31.15" customHeight="1" x14ac:dyDescent="0.25">
      <c r="C1" s="13" t="s">
        <v>21</v>
      </c>
      <c r="D1" s="14"/>
      <c r="E1" s="2"/>
    </row>
    <row r="2" spans="1:9" ht="25.15" customHeight="1" x14ac:dyDescent="0.25">
      <c r="A2" s="3" t="s">
        <v>8</v>
      </c>
      <c r="B2" s="3" t="s">
        <v>10</v>
      </c>
      <c r="C2" s="4" t="s">
        <v>7</v>
      </c>
      <c r="D2" s="4" t="s">
        <v>15</v>
      </c>
      <c r="E2" s="2"/>
      <c r="F2" t="s">
        <v>13</v>
      </c>
      <c r="G2" s="4" t="s">
        <v>14</v>
      </c>
      <c r="H2" s="4" t="s">
        <v>16</v>
      </c>
      <c r="I2" t="s">
        <v>24</v>
      </c>
    </row>
    <row r="3" spans="1:9" x14ac:dyDescent="0.25">
      <c r="A3" s="3">
        <v>1</v>
      </c>
      <c r="B3" s="7" t="s">
        <v>11</v>
      </c>
      <c r="C3" t="s">
        <v>0</v>
      </c>
      <c r="D3" s="8">
        <v>4800000</v>
      </c>
      <c r="E3" s="4" t="s">
        <v>9</v>
      </c>
      <c r="F3" s="9">
        <v>135</v>
      </c>
      <c r="G3" s="6">
        <f>IF(B3="ZS",1250,80)</f>
        <v>1250</v>
      </c>
      <c r="H3" s="5">
        <f>(F3*D3)*0.0001</f>
        <v>64800</v>
      </c>
      <c r="I3" s="3" t="str">
        <f>IF(H3 &lt; G3,"C","NC")</f>
        <v>NC</v>
      </c>
    </row>
    <row r="4" spans="1:9" x14ac:dyDescent="0.25">
      <c r="A4" s="3">
        <v>2</v>
      </c>
      <c r="B4" s="7" t="s">
        <v>11</v>
      </c>
      <c r="C4" t="s">
        <v>1</v>
      </c>
      <c r="D4" s="8">
        <v>40</v>
      </c>
      <c r="E4" s="4" t="s">
        <v>9</v>
      </c>
      <c r="F4" s="9">
        <v>135</v>
      </c>
      <c r="G4" s="6">
        <f t="shared" ref="G4:G9" si="0">IF(B4="ZS",1250,80)</f>
        <v>1250</v>
      </c>
      <c r="H4" s="5">
        <f t="shared" ref="H4:H9" si="1">(F4*D4)*0.0001</f>
        <v>0.54</v>
      </c>
      <c r="I4" s="3" t="str">
        <f>IF(H4&lt;G4,"C","NC")</f>
        <v>C</v>
      </c>
    </row>
    <row r="5" spans="1:9" x14ac:dyDescent="0.25">
      <c r="A5" s="3">
        <v>3</v>
      </c>
      <c r="B5" s="7" t="s">
        <v>11</v>
      </c>
      <c r="C5" t="s">
        <v>2</v>
      </c>
      <c r="D5" s="8">
        <v>103</v>
      </c>
      <c r="E5" s="4" t="s">
        <v>9</v>
      </c>
      <c r="F5" s="9">
        <v>135</v>
      </c>
      <c r="G5" s="6">
        <f t="shared" si="0"/>
        <v>1250</v>
      </c>
      <c r="H5" s="5">
        <f t="shared" si="1"/>
        <v>1.3905000000000001</v>
      </c>
      <c r="I5" s="3" t="str">
        <f>IF(H5&lt;G5,"C","NC")</f>
        <v>C</v>
      </c>
    </row>
    <row r="6" spans="1:9" x14ac:dyDescent="0.25">
      <c r="A6" s="3">
        <v>4</v>
      </c>
      <c r="B6" s="7" t="s">
        <v>11</v>
      </c>
      <c r="C6" t="s">
        <v>3</v>
      </c>
      <c r="D6" s="8">
        <v>6850000</v>
      </c>
      <c r="E6" s="4" t="s">
        <v>9</v>
      </c>
      <c r="F6" s="9">
        <v>135</v>
      </c>
      <c r="G6" s="6">
        <f t="shared" si="0"/>
        <v>1250</v>
      </c>
      <c r="H6" s="5">
        <f t="shared" si="1"/>
        <v>92475</v>
      </c>
      <c r="I6" s="3" t="str">
        <f>IF(H6&lt;G6,"C","NC")</f>
        <v>NC</v>
      </c>
    </row>
    <row r="7" spans="1:9" x14ac:dyDescent="0.25">
      <c r="A7" s="3">
        <v>5</v>
      </c>
      <c r="B7" s="7" t="s">
        <v>11</v>
      </c>
      <c r="C7" t="s">
        <v>4</v>
      </c>
      <c r="D7" s="8">
        <v>8</v>
      </c>
      <c r="E7" s="4" t="s">
        <v>9</v>
      </c>
      <c r="F7" s="9">
        <v>135</v>
      </c>
      <c r="G7" s="6">
        <f t="shared" si="0"/>
        <v>1250</v>
      </c>
      <c r="H7" s="5">
        <f t="shared" si="1"/>
        <v>0.108</v>
      </c>
      <c r="I7" s="3" t="str">
        <f t="shared" ref="I7:I9" si="2">IF(H7&lt;G7,"C","NC")</f>
        <v>C</v>
      </c>
    </row>
    <row r="8" spans="1:9" x14ac:dyDescent="0.25">
      <c r="A8" s="3">
        <v>6</v>
      </c>
      <c r="B8" s="11" t="s">
        <v>12</v>
      </c>
      <c r="C8" t="s">
        <v>5</v>
      </c>
      <c r="D8" s="8">
        <v>46</v>
      </c>
      <c r="E8" s="4" t="s">
        <v>9</v>
      </c>
      <c r="F8" s="9">
        <v>135</v>
      </c>
      <c r="G8" s="6">
        <f t="shared" si="0"/>
        <v>80</v>
      </c>
      <c r="H8" s="5">
        <f t="shared" si="1"/>
        <v>0.621</v>
      </c>
      <c r="I8" s="3" t="str">
        <f t="shared" si="2"/>
        <v>C</v>
      </c>
    </row>
    <row r="9" spans="1:9" x14ac:dyDescent="0.25">
      <c r="A9" s="3">
        <v>7</v>
      </c>
      <c r="B9" s="11" t="s">
        <v>12</v>
      </c>
      <c r="C9" t="s">
        <v>6</v>
      </c>
      <c r="D9" s="8">
        <v>4</v>
      </c>
      <c r="E9" s="4" t="s">
        <v>9</v>
      </c>
      <c r="F9" s="9">
        <v>135</v>
      </c>
      <c r="G9" s="6">
        <f t="shared" si="0"/>
        <v>80</v>
      </c>
      <c r="H9" s="5">
        <f t="shared" si="1"/>
        <v>5.3999999999999999E-2</v>
      </c>
      <c r="I9" s="3" t="str">
        <f t="shared" si="2"/>
        <v>C</v>
      </c>
    </row>
    <row r="10" spans="1:9" ht="31.9" customHeight="1" x14ac:dyDescent="0.25">
      <c r="C10" s="13" t="s">
        <v>22</v>
      </c>
      <c r="D10" s="14"/>
      <c r="E10" s="1"/>
    </row>
    <row r="11" spans="1:9" x14ac:dyDescent="0.25">
      <c r="A11" s="3">
        <v>8</v>
      </c>
      <c r="B11" s="7" t="s">
        <v>11</v>
      </c>
      <c r="C11" t="s">
        <v>0</v>
      </c>
      <c r="D11" s="8">
        <v>470</v>
      </c>
      <c r="E11" s="4" t="s">
        <v>9</v>
      </c>
      <c r="F11" s="9">
        <v>150</v>
      </c>
      <c r="G11" s="6">
        <f t="shared" ref="G11:G16" si="3">IF(B11="ZS",1250,80)</f>
        <v>1250</v>
      </c>
      <c r="H11" s="5">
        <f t="shared" ref="H11:H16" si="4">(F11*D11)*0.0001</f>
        <v>7.0500000000000007</v>
      </c>
      <c r="I11" s="3" t="str">
        <f t="shared" ref="I11:I16" si="5">IF(H11&lt;G11,"C","NC")</f>
        <v>C</v>
      </c>
    </row>
    <row r="12" spans="1:9" x14ac:dyDescent="0.25">
      <c r="A12" s="3">
        <v>9</v>
      </c>
      <c r="B12" s="7" t="s">
        <v>11</v>
      </c>
      <c r="C12" t="s">
        <v>1</v>
      </c>
      <c r="D12" s="8">
        <v>37</v>
      </c>
      <c r="E12" s="4" t="s">
        <v>9</v>
      </c>
      <c r="F12" s="9">
        <v>150</v>
      </c>
      <c r="G12" s="6">
        <f t="shared" si="3"/>
        <v>1250</v>
      </c>
      <c r="H12" s="5">
        <f t="shared" si="4"/>
        <v>0.55500000000000005</v>
      </c>
      <c r="I12" s="3" t="str">
        <f t="shared" si="5"/>
        <v>C</v>
      </c>
    </row>
    <row r="13" spans="1:9" x14ac:dyDescent="0.25">
      <c r="A13" s="3">
        <v>10</v>
      </c>
      <c r="B13" s="7" t="s">
        <v>11</v>
      </c>
      <c r="C13" t="s">
        <v>2</v>
      </c>
      <c r="D13" s="8">
        <v>103</v>
      </c>
      <c r="E13" s="4" t="s">
        <v>9</v>
      </c>
      <c r="F13" s="9">
        <v>150</v>
      </c>
      <c r="G13" s="6">
        <f t="shared" si="3"/>
        <v>1250</v>
      </c>
      <c r="H13" s="5">
        <f t="shared" si="4"/>
        <v>1.5450000000000002</v>
      </c>
      <c r="I13" s="3" t="str">
        <f t="shared" si="5"/>
        <v>C</v>
      </c>
    </row>
    <row r="14" spans="1:9" x14ac:dyDescent="0.25">
      <c r="A14" s="3">
        <v>11</v>
      </c>
      <c r="B14" s="7" t="s">
        <v>11</v>
      </c>
      <c r="C14" t="s">
        <v>3</v>
      </c>
      <c r="D14" s="8">
        <v>553</v>
      </c>
      <c r="E14" s="4" t="s">
        <v>9</v>
      </c>
      <c r="F14" s="9">
        <v>150</v>
      </c>
      <c r="G14" s="6">
        <f t="shared" si="3"/>
        <v>1250</v>
      </c>
      <c r="H14" s="5">
        <f t="shared" si="4"/>
        <v>8.2949999999999999</v>
      </c>
      <c r="I14" s="3" t="str">
        <f t="shared" si="5"/>
        <v>C</v>
      </c>
    </row>
    <row r="15" spans="1:9" x14ac:dyDescent="0.25">
      <c r="A15" s="3">
        <v>12</v>
      </c>
      <c r="B15" s="7" t="s">
        <v>11</v>
      </c>
      <c r="C15" t="s">
        <v>4</v>
      </c>
      <c r="D15" s="8">
        <v>3</v>
      </c>
      <c r="E15" s="4" t="s">
        <v>9</v>
      </c>
      <c r="F15" s="9">
        <v>150</v>
      </c>
      <c r="G15" s="6">
        <f t="shared" si="3"/>
        <v>1250</v>
      </c>
      <c r="H15" s="5">
        <f t="shared" si="4"/>
        <v>4.5000000000000005E-2</v>
      </c>
      <c r="I15" s="3" t="str">
        <f t="shared" si="5"/>
        <v>C</v>
      </c>
    </row>
    <row r="16" spans="1:9" x14ac:dyDescent="0.25">
      <c r="A16" s="3">
        <v>13</v>
      </c>
      <c r="B16" s="11" t="s">
        <v>12</v>
      </c>
      <c r="C16" t="s">
        <v>6</v>
      </c>
      <c r="D16" s="8">
        <v>3</v>
      </c>
      <c r="E16" s="4" t="s">
        <v>9</v>
      </c>
      <c r="F16" s="9">
        <v>150</v>
      </c>
      <c r="G16" s="6">
        <f t="shared" si="3"/>
        <v>80</v>
      </c>
      <c r="H16" s="5">
        <f t="shared" si="4"/>
        <v>4.5000000000000005E-2</v>
      </c>
      <c r="I16" s="3" t="str">
        <f t="shared" si="5"/>
        <v>C</v>
      </c>
    </row>
    <row r="17" spans="1:11" ht="31.15" customHeight="1" x14ac:dyDescent="0.25">
      <c r="C17" s="13" t="s">
        <v>23</v>
      </c>
      <c r="D17" s="15"/>
      <c r="E17" s="4"/>
      <c r="G17" s="6"/>
      <c r="K17" t="s">
        <v>25</v>
      </c>
    </row>
    <row r="18" spans="1:11" x14ac:dyDescent="0.25">
      <c r="A18" s="3">
        <v>14</v>
      </c>
      <c r="B18" s="7" t="s">
        <v>11</v>
      </c>
      <c r="C18" t="s">
        <v>0</v>
      </c>
      <c r="D18" s="8">
        <v>700</v>
      </c>
      <c r="E18" s="4" t="s">
        <v>9</v>
      </c>
      <c r="F18" s="9">
        <v>1</v>
      </c>
      <c r="G18" s="6">
        <f t="shared" ref="G18:G23" si="6">IF(B18="ZS",1250,80)</f>
        <v>1250</v>
      </c>
      <c r="H18" s="5">
        <f t="shared" ref="H18:H32" si="7">(F18*D18)*0.0001</f>
        <v>7.0000000000000007E-2</v>
      </c>
      <c r="I18" s="3" t="str">
        <f t="shared" ref="I18:I23" si="8">IF(H18&lt;G18,"C","NC")</f>
        <v>C</v>
      </c>
    </row>
    <row r="19" spans="1:11" x14ac:dyDescent="0.25">
      <c r="A19" s="3">
        <v>15</v>
      </c>
      <c r="B19" s="7" t="s">
        <v>11</v>
      </c>
      <c r="C19" t="s">
        <v>1</v>
      </c>
      <c r="D19" s="8">
        <v>61</v>
      </c>
      <c r="E19" s="4" t="s">
        <v>9</v>
      </c>
      <c r="F19" s="9">
        <v>1</v>
      </c>
      <c r="G19" s="6">
        <f t="shared" si="6"/>
        <v>1250</v>
      </c>
      <c r="H19" s="5">
        <f t="shared" si="7"/>
        <v>6.1000000000000004E-3</v>
      </c>
      <c r="I19" s="3" t="str">
        <f t="shared" si="8"/>
        <v>C</v>
      </c>
    </row>
    <row r="20" spans="1:11" x14ac:dyDescent="0.25">
      <c r="A20" s="3">
        <v>16</v>
      </c>
      <c r="B20" s="7" t="s">
        <v>11</v>
      </c>
      <c r="C20" t="s">
        <v>2</v>
      </c>
      <c r="D20" s="8">
        <v>125</v>
      </c>
      <c r="E20" s="4" t="s">
        <v>9</v>
      </c>
      <c r="F20" s="9">
        <v>1</v>
      </c>
      <c r="G20" s="6">
        <f t="shared" si="6"/>
        <v>1250</v>
      </c>
      <c r="H20" s="5">
        <f t="shared" si="7"/>
        <v>1.2500000000000001E-2</v>
      </c>
      <c r="I20" s="3" t="str">
        <f t="shared" si="8"/>
        <v>C</v>
      </c>
    </row>
    <row r="21" spans="1:11" x14ac:dyDescent="0.25">
      <c r="A21" s="3">
        <v>17</v>
      </c>
      <c r="B21" s="7" t="s">
        <v>11</v>
      </c>
      <c r="C21" t="s">
        <v>3</v>
      </c>
      <c r="D21" s="8">
        <v>645</v>
      </c>
      <c r="E21" s="4" t="s">
        <v>9</v>
      </c>
      <c r="F21" s="9">
        <v>1</v>
      </c>
      <c r="G21" s="6">
        <f t="shared" si="6"/>
        <v>1250</v>
      </c>
      <c r="H21" s="5">
        <f t="shared" si="7"/>
        <v>6.4500000000000002E-2</v>
      </c>
      <c r="I21" s="3" t="str">
        <f t="shared" si="8"/>
        <v>C</v>
      </c>
    </row>
    <row r="22" spans="1:11" x14ac:dyDescent="0.25">
      <c r="A22" s="3">
        <v>18</v>
      </c>
      <c r="B22" s="7" t="s">
        <v>11</v>
      </c>
      <c r="C22" t="s">
        <v>4</v>
      </c>
      <c r="D22" s="8"/>
      <c r="E22" s="4" t="s">
        <v>9</v>
      </c>
      <c r="F22" s="9">
        <v>1</v>
      </c>
      <c r="G22" s="6">
        <f t="shared" si="6"/>
        <v>1250</v>
      </c>
      <c r="H22" s="5">
        <f t="shared" si="7"/>
        <v>0</v>
      </c>
      <c r="I22" s="3" t="str">
        <f t="shared" si="8"/>
        <v>C</v>
      </c>
    </row>
    <row r="23" spans="1:11" x14ac:dyDescent="0.25">
      <c r="A23" s="3">
        <v>19</v>
      </c>
      <c r="B23" s="11" t="s">
        <v>12</v>
      </c>
      <c r="C23" t="s">
        <v>6</v>
      </c>
      <c r="D23" s="8">
        <v>3</v>
      </c>
      <c r="E23" s="4" t="s">
        <v>9</v>
      </c>
      <c r="F23" s="9">
        <v>1</v>
      </c>
      <c r="G23" s="6">
        <f t="shared" si="6"/>
        <v>80</v>
      </c>
      <c r="H23" s="5">
        <f t="shared" si="7"/>
        <v>3.0000000000000003E-4</v>
      </c>
      <c r="I23" s="3" t="str">
        <f t="shared" si="8"/>
        <v>C</v>
      </c>
    </row>
    <row r="24" spans="1:11" ht="32.450000000000003" customHeight="1" x14ac:dyDescent="0.25">
      <c r="C24" s="13" t="s">
        <v>17</v>
      </c>
      <c r="D24" s="13"/>
    </row>
    <row r="25" spans="1:11" x14ac:dyDescent="0.25">
      <c r="A25" s="3">
        <v>20</v>
      </c>
      <c r="B25" s="7" t="s">
        <v>11</v>
      </c>
      <c r="C25" t="s">
        <v>1</v>
      </c>
      <c r="D25" s="8">
        <v>430</v>
      </c>
      <c r="E25" s="4" t="s">
        <v>9</v>
      </c>
      <c r="F25" s="9">
        <v>53</v>
      </c>
      <c r="G25" s="6">
        <f t="shared" ref="G25:G27" si="9">IF(B25="ZS",1250,80)</f>
        <v>1250</v>
      </c>
      <c r="H25" s="5">
        <f t="shared" si="7"/>
        <v>2.2789999999999999</v>
      </c>
      <c r="I25" s="3" t="str">
        <f>IF(H4&lt;G4,"C","NC")</f>
        <v>C</v>
      </c>
    </row>
    <row r="26" spans="1:11" x14ac:dyDescent="0.25">
      <c r="A26" s="3">
        <v>21</v>
      </c>
      <c r="B26" s="7" t="s">
        <v>11</v>
      </c>
      <c r="C26" t="s">
        <v>2</v>
      </c>
      <c r="D26" s="8">
        <v>540</v>
      </c>
      <c r="E26" s="4" t="s">
        <v>9</v>
      </c>
      <c r="F26" s="9">
        <v>53</v>
      </c>
      <c r="G26" s="6">
        <f t="shared" si="9"/>
        <v>1250</v>
      </c>
      <c r="H26" s="5">
        <f t="shared" si="7"/>
        <v>2.8620000000000001</v>
      </c>
      <c r="I26" s="3" t="str">
        <f t="shared" ref="I26:I27" si="10">IF(H5&lt;G5,"C","NC")</f>
        <v>C</v>
      </c>
    </row>
    <row r="27" spans="1:11" x14ac:dyDescent="0.25">
      <c r="A27" s="3">
        <v>22</v>
      </c>
      <c r="B27" s="11" t="s">
        <v>12</v>
      </c>
      <c r="C27" t="s">
        <v>18</v>
      </c>
      <c r="D27" s="8">
        <v>8</v>
      </c>
      <c r="E27" s="4" t="s">
        <v>9</v>
      </c>
      <c r="F27" s="9">
        <v>53</v>
      </c>
      <c r="G27" s="6">
        <f t="shared" si="9"/>
        <v>80</v>
      </c>
      <c r="H27" s="5">
        <f t="shared" si="7"/>
        <v>4.24E-2</v>
      </c>
      <c r="I27" s="3" t="str">
        <f t="shared" si="10"/>
        <v>NC</v>
      </c>
    </row>
    <row r="28" spans="1:11" ht="31.15" customHeight="1" x14ac:dyDescent="0.25">
      <c r="C28" s="13" t="s">
        <v>20</v>
      </c>
      <c r="D28" s="13"/>
    </row>
    <row r="29" spans="1:11" x14ac:dyDescent="0.25">
      <c r="A29" s="3">
        <v>23</v>
      </c>
      <c r="B29" s="7" t="s">
        <v>11</v>
      </c>
      <c r="C29" t="s">
        <v>1</v>
      </c>
      <c r="D29" s="8">
        <v>3300</v>
      </c>
      <c r="E29" s="4" t="s">
        <v>9</v>
      </c>
      <c r="F29" s="9">
        <v>43</v>
      </c>
      <c r="G29" s="6">
        <f t="shared" ref="G29:G32" si="11">IF(B29="ZS",1250,80)</f>
        <v>1250</v>
      </c>
      <c r="H29" s="5">
        <f t="shared" si="7"/>
        <v>14.190000000000001</v>
      </c>
      <c r="I29" s="12" t="str">
        <f>IF(H4&lt;G4,"C","NC")</f>
        <v>C</v>
      </c>
    </row>
    <row r="30" spans="1:11" x14ac:dyDescent="0.25">
      <c r="A30" s="3">
        <v>24</v>
      </c>
      <c r="B30" s="7" t="s">
        <v>11</v>
      </c>
      <c r="C30" t="s">
        <v>2</v>
      </c>
      <c r="D30" s="8">
        <v>5000</v>
      </c>
      <c r="E30" s="4" t="s">
        <v>9</v>
      </c>
      <c r="F30" s="9">
        <v>43</v>
      </c>
      <c r="G30" s="6">
        <f t="shared" si="11"/>
        <v>1250</v>
      </c>
      <c r="H30" s="5">
        <f t="shared" si="7"/>
        <v>21.5</v>
      </c>
      <c r="I30" s="12" t="str">
        <f t="shared" ref="I30:I32" si="12">IF(H5&lt;G5,"C","NC")</f>
        <v>C</v>
      </c>
    </row>
    <row r="31" spans="1:11" x14ac:dyDescent="0.25">
      <c r="A31" s="3">
        <v>25</v>
      </c>
      <c r="B31" s="11" t="s">
        <v>12</v>
      </c>
      <c r="C31" t="s">
        <v>18</v>
      </c>
      <c r="D31" s="10">
        <v>14</v>
      </c>
      <c r="E31" s="4" t="s">
        <v>9</v>
      </c>
      <c r="F31" s="9">
        <v>43</v>
      </c>
      <c r="G31" s="6">
        <f t="shared" si="11"/>
        <v>80</v>
      </c>
      <c r="H31" s="5">
        <f t="shared" si="7"/>
        <v>6.0200000000000004E-2</v>
      </c>
      <c r="I31" s="12" t="str">
        <f t="shared" si="12"/>
        <v>NC</v>
      </c>
    </row>
    <row r="32" spans="1:11" x14ac:dyDescent="0.25">
      <c r="A32" s="3">
        <v>26</v>
      </c>
      <c r="B32" s="11" t="s">
        <v>12</v>
      </c>
      <c r="C32" t="s">
        <v>19</v>
      </c>
      <c r="D32" s="10">
        <v>4</v>
      </c>
      <c r="E32" s="4" t="s">
        <v>9</v>
      </c>
      <c r="F32" s="9">
        <v>43</v>
      </c>
      <c r="G32" s="6">
        <f t="shared" si="11"/>
        <v>80</v>
      </c>
      <c r="H32" s="5">
        <f t="shared" si="7"/>
        <v>1.72E-2</v>
      </c>
      <c r="I32" s="12" t="str">
        <f t="shared" si="12"/>
        <v>C</v>
      </c>
    </row>
  </sheetData>
  <mergeCells count="5">
    <mergeCell ref="C1:D1"/>
    <mergeCell ref="C10:D10"/>
    <mergeCell ref="C17:D17"/>
    <mergeCell ref="C24:D24"/>
    <mergeCell ref="C28:D28"/>
  </mergeCells>
  <conditionalFormatting sqref="I3:I32">
    <cfRule type="expression" dxfId="2" priority="1">
      <formula>I3="NC"</formula>
    </cfRule>
    <cfRule type="expression" dxfId="1" priority="2">
      <formula>I3="C"</formula>
    </cfRule>
  </conditionalFormatting>
  <conditionalFormatting sqref="J11">
    <cfRule type="expression" dxfId="0" priority="6">
      <formula>I3="C"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PCR Flandres</dc:creator>
  <cp:lastModifiedBy>JFL</cp:lastModifiedBy>
  <dcterms:created xsi:type="dcterms:W3CDTF">2025-09-26T10:05:27Z</dcterms:created>
  <dcterms:modified xsi:type="dcterms:W3CDTF">2025-09-27T08:29:22Z</dcterms:modified>
</cp:coreProperties>
</file>