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1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3FD276AB-B5C2-408E-A376-B7B480AC931E}" xr6:coauthVersionLast="47" xr6:coauthVersionMax="47" xr10:uidLastSave="{00000000-0000-0000-0000-000000000000}"/>
  <bookViews>
    <workbookView xWindow="480" yWindow="1500" windowWidth="28245" windowHeight="14100" activeTab="2" xr2:uid="{D731F547-4218-4E48-B75F-248CCD0C48E6}"/>
  </bookViews>
  <sheets>
    <sheet name="Source" sheetId="1" r:id="rId1"/>
    <sheet name="MAI 25" sheetId="2" r:id="rId2"/>
    <sheet name="MAI 25 (2)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5" i="3" l="1" a="1"/>
  <c r="G15" i="3" s="1"/>
  <c r="L15" i="3" a="1"/>
  <c r="L15" i="3" s="1"/>
  <c r="H1" i="3"/>
  <c r="G3" i="3"/>
  <c r="G2" i="3"/>
  <c r="G1" i="3"/>
  <c r="M4" i="1" a="1"/>
  <c r="M4" i="1" s="1"/>
  <c r="N4" i="1" a="1"/>
  <c r="N4" i="1" s="1"/>
  <c r="G10" i="3" a="1"/>
  <c r="G10" i="3" s="1"/>
  <c r="K4" i="1" a="1"/>
  <c r="K4" i="1" s="1"/>
  <c r="A4" i="3" a="1"/>
  <c r="A4" i="3" s="1"/>
  <c r="I4" i="1"/>
  <c r="H4" i="1" a="1"/>
  <c r="H4" i="1" s="1"/>
  <c r="B2" i="3"/>
  <c r="K4" i="3" s="1" a="1"/>
  <c r="K4" i="3" s="1"/>
  <c r="G5" i="3" a="1"/>
  <c r="G5" i="3" s="1"/>
  <c r="G5" i="2" a="1"/>
  <c r="G2" i="2"/>
  <c r="G1" i="2"/>
  <c r="B2" i="2"/>
  <c r="A5" i="2" s="1" a="1"/>
  <c r="B4" i="2" a="1"/>
  <c r="C4" i="2" a="1"/>
  <c r="D4" i="2" a="1"/>
  <c r="A4" i="2" a="1"/>
  <c r="B4" i="2" l="1"/>
  <c r="A4" i="2"/>
  <c r="C4" i="2"/>
  <c r="D4" i="2"/>
  <c r="A5" i="2"/>
  <c r="G5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0"/>
        </ext>
      </extLst>
    </bk>
  </futureMetadata>
  <cellMetadata count="1">
    <bk>
      <rc t="1" v="0"/>
    </bk>
  </cellMetadata>
  <valueMetadata count="1">
    <bk>
      <rc t="2" v="0"/>
    </bk>
  </valueMetadata>
</metadata>
</file>

<file path=xl/sharedStrings.xml><?xml version="1.0" encoding="utf-8"?>
<sst xmlns="http://schemas.openxmlformats.org/spreadsheetml/2006/main" count="26" uniqueCount="19">
  <si>
    <t>Nom</t>
  </si>
  <si>
    <t>Prénom</t>
  </si>
  <si>
    <t>Date d'arrivée</t>
  </si>
  <si>
    <t>Date de sortie</t>
  </si>
  <si>
    <t>Chloé</t>
  </si>
  <si>
    <t>Catherine</t>
  </si>
  <si>
    <t>Date entrée</t>
  </si>
  <si>
    <t>Date sortie</t>
  </si>
  <si>
    <t>Sandra</t>
  </si>
  <si>
    <t>LEBORGNE</t>
  </si>
  <si>
    <t>BOURGET</t>
  </si>
  <si>
    <t>RUINT</t>
  </si>
  <si>
    <t>OLIVE</t>
  </si>
  <si>
    <t>Isaure</t>
  </si>
  <si>
    <t>mai</t>
  </si>
  <si>
    <t>Test</t>
  </si>
  <si>
    <t>Test prénom</t>
  </si>
  <si>
    <t>Test 2</t>
  </si>
  <si>
    <t>Test prénom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</si>
</sst>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sz val="8"/>
      <color rgb="FF4F595F"/>
      <name val="Courier New"/>
      <family val="3"/>
    </font>
    <font>
      <sz val="11"/>
      <color rgb="FF4F595F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Font="1"/>
    <xf numFmtId="14" fontId="0" fillId="0" borderId="0" xfId="0" applyNumberFormat="1" applyFont="1"/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alcChain" Target="calcChain.xml"/><Relationship Id="rId5" Type="http://schemas.openxmlformats.org/officeDocument/2006/relationships/styles" Target="styles.xml"/><Relationship Id="rId10" Type="http://schemas.microsoft.com/office/2017/06/relationships/rdRichValueTypes" Target="richData/rdRichValueTypes.xml"/><Relationship Id="rId4" Type="http://schemas.openxmlformats.org/officeDocument/2006/relationships/theme" Target="theme/theme1.xml"/><Relationship Id="rId9" Type="http://schemas.microsoft.com/office/2017/06/relationships/rdRichValueStructure" Target="richData/rdrichvaluestructure.xml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3</v>
    <v>8</v>
    <v>0</v>
    <v>1</v>
  </rv>
</rvData>
</file>

<file path=xl/richData/rdrichvaluestructure.xml><?xml version="1.0" encoding="utf-8"?>
<rvStructures xmlns="http://schemas.microsoft.com/office/spreadsheetml/2017/richdata" count="1">
  <s t="_error">
    <k n="colOffset" t="i"/>
    <k n="errorType" t="i"/>
    <k n="rwOffset" t="i"/>
    <k n="subType" t="i"/>
  </s>
</rvStructure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FA980-CDA1-456F-916A-DF95D8E9F462}">
  <dimension ref="A1:N9"/>
  <sheetViews>
    <sheetView showGridLines="0" workbookViewId="0">
      <selection activeCell="M4" sqref="M4"/>
    </sheetView>
  </sheetViews>
  <sheetFormatPr baseColWidth="10" defaultRowHeight="15" x14ac:dyDescent="0.25"/>
  <cols>
    <col min="2" max="2" width="13.28515625" bestFit="1" customWidth="1"/>
  </cols>
  <sheetData>
    <row r="1" spans="1:14" x14ac:dyDescent="0.25">
      <c r="G1" s="1"/>
      <c r="H1" s="1">
        <v>45778</v>
      </c>
    </row>
    <row r="3" spans="1:14" x14ac:dyDescent="0.25">
      <c r="A3" t="s">
        <v>0</v>
      </c>
      <c r="B3" t="s">
        <v>1</v>
      </c>
      <c r="C3" t="s">
        <v>2</v>
      </c>
      <c r="D3" t="s">
        <v>3</v>
      </c>
    </row>
    <row r="4" spans="1:14" x14ac:dyDescent="0.25">
      <c r="A4" t="s">
        <v>9</v>
      </c>
      <c r="B4" t="s">
        <v>8</v>
      </c>
      <c r="C4" s="1">
        <v>44229</v>
      </c>
      <c r="D4" s="1">
        <v>45690</v>
      </c>
      <c r="H4" s="1" cm="1">
        <f t="array" ref="H4:H9">_xlfn.MAP(C4:C9,_xlfn.LAMBDA(_xlpm.e,EOMONTH(_xlpm.e,-1)+1))</f>
        <v>44228</v>
      </c>
      <c r="I4" t="e">
        <f>EOMONTH(INDEX(A4:D9,,3),0)</f>
        <v>#VALUE!</v>
      </c>
      <c r="K4" t="b" cm="1">
        <f t="array" aca="1" ref="K4:K9" ca="1">_xlfn.MAP(_xlfn.MAP(C4:C9,_xlfn.LAMBDA(_xlpm.x,EOMONTH(_xlpm.x,-1)+1)),D4:D9,_xlfn.LAMBDA(_xlpm.e,_xlpm.s,MEDIAN(_xlpm.e,IF(ISBLANK(_xlpm.s),TODAY(),_xlpm.s),H1)=H1))</f>
        <v>0</v>
      </c>
      <c r="M4" cm="1">
        <f t="array" aca="1" ref="M4:M9" ca="1">(C4:C9&lt;=EOMONTH(H1,0)) * (IF(D4:D9,D4:D9,TODAY())&gt;=H1)</f>
        <v>0</v>
      </c>
      <c r="N4" t="b" cm="1">
        <f t="array" aca="1" ref="N4:N9" ca="1">IF(D4:D9,D4:D9,TODAY())&gt;=H1</f>
        <v>0</v>
      </c>
    </row>
    <row r="5" spans="1:14" x14ac:dyDescent="0.25">
      <c r="A5" t="s">
        <v>10</v>
      </c>
      <c r="B5" t="s">
        <v>4</v>
      </c>
      <c r="C5" s="1">
        <v>42037</v>
      </c>
      <c r="D5" s="1"/>
      <c r="H5" s="1">
        <v>42036</v>
      </c>
      <c r="K5" t="b">
        <f ca="1"/>
        <v>1</v>
      </c>
      <c r="M5">
        <f ca="1"/>
        <v>1</v>
      </c>
      <c r="N5" t="b">
        <f ca="1"/>
        <v>1</v>
      </c>
    </row>
    <row r="6" spans="1:14" x14ac:dyDescent="0.25">
      <c r="A6" t="s">
        <v>11</v>
      </c>
      <c r="B6" t="s">
        <v>5</v>
      </c>
      <c r="C6" s="1">
        <v>43863</v>
      </c>
      <c r="H6" s="1">
        <v>43862</v>
      </c>
      <c r="K6" t="b">
        <f ca="1"/>
        <v>1</v>
      </c>
      <c r="M6">
        <f ca="1"/>
        <v>1</v>
      </c>
      <c r="N6" t="b">
        <f ca="1"/>
        <v>1</v>
      </c>
    </row>
    <row r="7" spans="1:14" x14ac:dyDescent="0.25">
      <c r="A7" t="s">
        <v>12</v>
      </c>
      <c r="B7" t="s">
        <v>13</v>
      </c>
      <c r="C7" s="1">
        <v>45021</v>
      </c>
      <c r="D7" s="1">
        <v>45048</v>
      </c>
      <c r="H7" s="1">
        <v>45017</v>
      </c>
      <c r="K7" t="b">
        <f ca="1"/>
        <v>0</v>
      </c>
      <c r="M7">
        <f ca="1"/>
        <v>0</v>
      </c>
      <c r="N7" t="b">
        <f ca="1"/>
        <v>0</v>
      </c>
    </row>
    <row r="8" spans="1:14" x14ac:dyDescent="0.25">
      <c r="A8" t="s">
        <v>15</v>
      </c>
      <c r="B8" t="s">
        <v>18</v>
      </c>
      <c r="C8" s="1">
        <v>45810</v>
      </c>
      <c r="H8" s="1">
        <v>45809</v>
      </c>
      <c r="K8" t="b">
        <f ca="1"/>
        <v>0</v>
      </c>
      <c r="M8">
        <f ca="1"/>
        <v>0</v>
      </c>
      <c r="N8" t="b">
        <f ca="1"/>
        <v>1</v>
      </c>
    </row>
    <row r="9" spans="1:14" x14ac:dyDescent="0.25">
      <c r="A9" t="s">
        <v>17</v>
      </c>
      <c r="B9" t="s">
        <v>16</v>
      </c>
      <c r="C9" s="1">
        <v>45779</v>
      </c>
      <c r="D9" s="1">
        <v>45802</v>
      </c>
      <c r="H9" s="1">
        <v>45778</v>
      </c>
      <c r="K9" t="b">
        <f ca="1"/>
        <v>1</v>
      </c>
      <c r="M9">
        <f ca="1"/>
        <v>1</v>
      </c>
      <c r="N9" t="b">
        <f ca="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ED48AD-6667-4B48-8E5A-379F0579A77A}">
  <dimension ref="A1:J7"/>
  <sheetViews>
    <sheetView showGridLines="0" workbookViewId="0">
      <selection activeCell="G5" sqref="G5"/>
    </sheetView>
  </sheetViews>
  <sheetFormatPr baseColWidth="10" defaultRowHeight="15" x14ac:dyDescent="0.25"/>
  <sheetData>
    <row r="1" spans="1:10" x14ac:dyDescent="0.25">
      <c r="A1" t="s">
        <v>14</v>
      </c>
      <c r="G1">
        <f ca="1">LEN(_xlfn.FORMULATEXT(A5))</f>
        <v>120</v>
      </c>
    </row>
    <row r="2" spans="1:10" x14ac:dyDescent="0.25">
      <c r="A2" s="1">
        <v>45778</v>
      </c>
      <c r="B2" s="1">
        <f>EOMONTH(A2,0)</f>
        <v>45808</v>
      </c>
      <c r="G2">
        <f ca="1">LEN(_xlfn.FORMULATEXT(G5))</f>
        <v>98</v>
      </c>
    </row>
    <row r="3" spans="1:10" x14ac:dyDescent="0.25">
      <c r="A3" t="s">
        <v>0</v>
      </c>
      <c r="B3" t="s">
        <v>1</v>
      </c>
      <c r="C3" t="s">
        <v>6</v>
      </c>
      <c r="D3" t="s">
        <v>7</v>
      </c>
    </row>
    <row r="4" spans="1:10" x14ac:dyDescent="0.25">
      <c r="A4" s="2" t="e" cm="1" vm="1">
        <f t="array" aca="1" ref="A4" ca="1">_xlfn._xlws.FILTER(Source!$A$4:$D$20,(Source!$C$4:$C$20&lt;=EOMONTH($A$2,5))*(Source!$D$4:$D$20&gt;=$A$2),"")</f>
        <v>#VALUE!</v>
      </c>
      <c r="B4" s="2" t="e" cm="1" vm="1">
        <f t="array" aca="1" ref="B4" ca="1">_xlfn._xlws.FILTER(Source!$A$4:$D$20,(Source!$C$4:$C$20&lt;=EOMONTH($A$2,5))*(Source!$D$4:$D$20&gt;=$A$2),"")</f>
        <v>#VALUE!</v>
      </c>
      <c r="C4" s="2" t="e" cm="1" vm="1">
        <f t="array" aca="1" ref="C4" ca="1">_xlfn._xlws.FILTER(Source!$A$4:$D$20,(Source!$C$4:$C$20&lt;=EOMONTH($A$2,5))*(Source!$D$4:$D$20&gt;=$A$2),"")</f>
        <v>#VALUE!</v>
      </c>
      <c r="D4" s="2" t="str" cm="1">
        <f t="array" ref="D4:G4">_xlfn._xlws.FILTER(Source!$A$4:$D$20,(Source!$C$4:$C$20&lt;=EOMONTH($A$2,5))*(Source!$D$4:$D$20&gt;=$A$2),"")</f>
        <v>Test 2</v>
      </c>
      <c r="E4" t="str">
        <v>Test prénom</v>
      </c>
      <c r="F4">
        <v>45779</v>
      </c>
      <c r="G4">
        <v>45802</v>
      </c>
    </row>
    <row r="5" spans="1:10" x14ac:dyDescent="0.25">
      <c r="A5" t="str" cm="1">
        <f t="array" aca="1" ref="A5:D7" ca="1">_xlfn.LET(_xlpm.t,_xlfn._TRO_TRAILING(Source!A4:D20),_xlpm.f,_xlfn._xlws.FILTER(_xlpm.t,(INDEX(_xlpm.t,,3)&lt;=$B$2*(IF(INDEX(_xlpm.t,,4)="",TODAY(),INDEX(_xlpm.t,,4))&gt;=A2)),""),IF(_xlpm.f=0,"",_xlpm.f))</f>
        <v>BOURGET</v>
      </c>
      <c r="B5" t="str">
        <f ca="1"/>
        <v>Chloé</v>
      </c>
      <c r="C5">
        <f ca="1"/>
        <v>42037</v>
      </c>
      <c r="D5" t="str">
        <f ca="1"/>
        <v/>
      </c>
      <c r="G5" t="str" cm="1">
        <f t="array" ref="G5:J6">_xlfn.LET(_xlpm.t,Source!A4:D7,_xlpm.f,_xlfn._xlws.FILTER(_xlpm.t,_xlfn.MAP(_xlfn.CHOOSECOLS(_xlpm.t,4),_xlfn.LAMBDA(_xlpm.x,OR(ISBLANK(_xlpm.x),_xlpm.x&gt;=A2)))),IF(_xlpm.f=0,"",_xlpm.f))</f>
        <v>BOURGET</v>
      </c>
      <c r="H5" t="str">
        <v>Chloé</v>
      </c>
      <c r="I5">
        <v>42037</v>
      </c>
      <c r="J5" t="str">
        <v/>
      </c>
    </row>
    <row r="6" spans="1:10" x14ac:dyDescent="0.25">
      <c r="A6" t="str">
        <f ca="1"/>
        <v>RUINT</v>
      </c>
      <c r="B6" t="str">
        <f ca="1"/>
        <v>Catherine</v>
      </c>
      <c r="C6">
        <f ca="1"/>
        <v>43863</v>
      </c>
      <c r="D6" t="str">
        <f ca="1"/>
        <v/>
      </c>
      <c r="G6" t="str">
        <v>RUINT</v>
      </c>
      <c r="H6" t="str">
        <v>Catherine</v>
      </c>
      <c r="I6">
        <v>43863</v>
      </c>
      <c r="J6" t="str">
        <v/>
      </c>
    </row>
    <row r="7" spans="1:10" x14ac:dyDescent="0.25">
      <c r="A7" t="str">
        <f ca="1"/>
        <v>Test 2</v>
      </c>
      <c r="B7" t="str">
        <f ca="1"/>
        <v>Test prénom</v>
      </c>
      <c r="C7">
        <f ca="1"/>
        <v>45779</v>
      </c>
      <c r="D7">
        <f ca="1"/>
        <v>45802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EE25A0-9392-418E-B829-D45C8C29C278}">
  <dimension ref="A1:O17"/>
  <sheetViews>
    <sheetView showGridLines="0" tabSelected="1" workbookViewId="0">
      <selection activeCell="G15" sqref="G15"/>
    </sheetView>
  </sheetViews>
  <sheetFormatPr baseColWidth="10" defaultRowHeight="15" x14ac:dyDescent="0.25"/>
  <cols>
    <col min="1" max="1" width="14" style="3" bestFit="1" customWidth="1"/>
    <col min="2" max="2" width="11.42578125" style="3"/>
    <col min="3" max="4" width="11.42578125" style="4"/>
    <col min="5" max="8" width="11.42578125" style="3"/>
    <col min="9" max="10" width="11.42578125" style="4"/>
    <col min="11" max="16384" width="11.42578125" style="3"/>
  </cols>
  <sheetData>
    <row r="1" spans="1:15" x14ac:dyDescent="0.25">
      <c r="A1" s="3" t="s">
        <v>14</v>
      </c>
      <c r="G1" s="3">
        <f ca="1">LEN(_xlfn.FORMULATEXT(A4))</f>
        <v>168</v>
      </c>
      <c r="H1" s="3">
        <f ca="1">LEN(_xlfn.FORMULATEXT(L15))</f>
        <v>121</v>
      </c>
    </row>
    <row r="2" spans="1:15" x14ac:dyDescent="0.25">
      <c r="A2" s="4">
        <v>45778</v>
      </c>
      <c r="B2" s="4">
        <f>EOMONTH(A2,0)</f>
        <v>45808</v>
      </c>
      <c r="G2" s="3">
        <f ca="1">LEN(_xlfn.FORMULATEXT(G15))</f>
        <v>131</v>
      </c>
    </row>
    <row r="3" spans="1:15" x14ac:dyDescent="0.25">
      <c r="A3" s="3" t="s">
        <v>0</v>
      </c>
      <c r="B3" s="3" t="s">
        <v>1</v>
      </c>
      <c r="C3" s="4" t="s">
        <v>6</v>
      </c>
      <c r="D3" s="4" t="s">
        <v>7</v>
      </c>
      <c r="G3" s="3">
        <f ca="1">LEN(_xlfn.FORMULATEXT(K4))</f>
        <v>118</v>
      </c>
    </row>
    <row r="4" spans="1:15" x14ac:dyDescent="0.25">
      <c r="A4" s="5" t="str" cm="1">
        <f t="array" ref="A4:D6">_xlfn.LET(
_xlpm.dp,A2,
_xlpm.t,Source!A4:D9,
_xlpm.sor,_xlfn.CHOOSECOLS(_xlpm.t,4),
_xlpm.f,_xlfn._xlws.FILTER(_xlpm.t,(_xlfn.MAP(_xlfn.CHOOSECOLS(_xlpm.t,3),_xlfn.LAMBDA(_xlpm.e,EOMONTH(_xlpm.e,-1)+1))&lt;=_xlpm.dp) * (IF(ISBLANK(_xlpm.sor),TRUE,_xlpm.sor)&gt;=_xlpm.dp) ),
IF(_xlpm.f=0,"",_xlpm.f)
)</f>
        <v>BOURGET</v>
      </c>
      <c r="B4" s="5" t="str">
        <v>Chloé</v>
      </c>
      <c r="C4" s="6">
        <v>42037</v>
      </c>
      <c r="D4" s="6" t="str">
        <v/>
      </c>
      <c r="K4" s="3" t="str" cm="1">
        <f t="array" aca="1" ref="K4:N6" ca="1">_xlfn.LET(_xlpm.t,_xlfn._TRO_TRAILING(Source!A4:D20),_xlpm.f,_xlfn._xlws.FILTER(_xlpm.t,(INDEX(_xlpm.t,,3)&lt;=B2*(IF(INDEX(_xlpm.t,,4)="",TODAY(),INDEX(_xlpm.t,,4))&gt;=A2)),""),IF(_xlpm.f=0,"",_xlpm.f))</f>
        <v>BOURGET</v>
      </c>
      <c r="L4" s="3" t="str">
        <f ca="1"/>
        <v>Chloé</v>
      </c>
      <c r="M4" s="3">
        <f ca="1"/>
        <v>42037</v>
      </c>
      <c r="N4" s="3" t="str">
        <f ca="1"/>
        <v/>
      </c>
    </row>
    <row r="5" spans="1:15" x14ac:dyDescent="0.25">
      <c r="A5" s="3" t="str">
        <v>RUINT</v>
      </c>
      <c r="B5" s="3" t="str">
        <v>Catherine</v>
      </c>
      <c r="C5" s="4">
        <v>43863</v>
      </c>
      <c r="D5" s="4" t="str">
        <v/>
      </c>
      <c r="G5" s="3" t="str" cm="1">
        <f t="array" ref="G5:J6">_xlfn.LET(_xlpm.t,Source!A4:D7,_xlpm.f,_xlfn._xlws.FILTER(_xlpm.t,_xlfn.MAP(_xlfn.CHOOSECOLS(_xlpm.t,4),_xlfn.LAMBDA(_xlpm.x,OR(ISBLANK(_xlpm.x),_xlpm.x&gt;=A2)))),IF(_xlpm.f=0,"",_xlpm.f))</f>
        <v>BOURGET</v>
      </c>
      <c r="H5" s="3" t="str">
        <v>Chloé</v>
      </c>
      <c r="I5" s="4">
        <v>42037</v>
      </c>
      <c r="J5" s="4" t="str">
        <v/>
      </c>
      <c r="K5" s="3" t="str">
        <f ca="1"/>
        <v>RUINT</v>
      </c>
      <c r="L5" s="3" t="str">
        <f ca="1"/>
        <v>Catherine</v>
      </c>
      <c r="M5" s="3">
        <f ca="1"/>
        <v>43863</v>
      </c>
      <c r="N5" s="3" t="str">
        <f ca="1"/>
        <v/>
      </c>
    </row>
    <row r="6" spans="1:15" x14ac:dyDescent="0.25">
      <c r="A6" s="3" t="str">
        <v>Test 2</v>
      </c>
      <c r="B6" s="3" t="str">
        <v>Test prénom</v>
      </c>
      <c r="C6" s="4">
        <v>45779</v>
      </c>
      <c r="D6" s="4">
        <v>45802</v>
      </c>
      <c r="G6" s="3" t="str">
        <v>RUINT</v>
      </c>
      <c r="H6" s="3" t="str">
        <v>Catherine</v>
      </c>
      <c r="I6" s="4">
        <v>43863</v>
      </c>
      <c r="J6" s="4" t="str">
        <v/>
      </c>
      <c r="K6" s="3" t="str">
        <f ca="1"/>
        <v>Test 2</v>
      </c>
      <c r="L6" s="3" t="str">
        <f ca="1"/>
        <v>Test prénom</v>
      </c>
      <c r="M6" s="3">
        <f ca="1"/>
        <v>45779</v>
      </c>
      <c r="N6" s="3">
        <f ca="1"/>
        <v>45802</v>
      </c>
    </row>
    <row r="10" spans="1:15" x14ac:dyDescent="0.25">
      <c r="G10" s="3" t="str" cm="1">
        <f t="array" aca="1" ref="G10:J12" ca="1">_xlfn.LET(
_xlpm.dp,A2,
_xlpm.t,Source!A4:D9,
_xlpm.f,_xlfn._xlws.FILTER(_xlpm.t,_xlfn.MAP(_xlfn.MAP(_xlfn.CHOOSECOLS(_xlpm.t,3),_xlfn.LAMBDA(_xlpm.x,EOMONTH(_xlpm.x,-1)+1)),_xlfn.CHOOSECOLS(_xlpm.t,4),_xlfn.LAMBDA(_xlpm.e,_xlpm.s,MEDIAN(_xlpm.e,IF(ISBLANK(_xlpm.s),TODAY(),_xlpm.s),_xlpm.dp)=_xlpm.dp))),
IF(_xlpm.f="","",_xlpm.f)
)</f>
        <v>BOURGET</v>
      </c>
      <c r="H10" s="3" t="str">
        <f ca="1"/>
        <v>Chloé</v>
      </c>
      <c r="I10" s="4">
        <f ca="1"/>
        <v>42037</v>
      </c>
      <c r="J10" s="4" t="str">
        <f ca="1"/>
        <v/>
      </c>
    </row>
    <row r="11" spans="1:15" x14ac:dyDescent="0.25">
      <c r="G11" s="3" t="str">
        <f ca="1"/>
        <v>RUINT</v>
      </c>
      <c r="H11" s="3" t="str">
        <f ca="1"/>
        <v>Catherine</v>
      </c>
      <c r="I11" s="4">
        <f ca="1"/>
        <v>43863</v>
      </c>
      <c r="J11" s="4" t="str">
        <f ca="1"/>
        <v/>
      </c>
    </row>
    <row r="12" spans="1:15" x14ac:dyDescent="0.25">
      <c r="G12" s="3" t="str">
        <f ca="1"/>
        <v>Test 2</v>
      </c>
      <c r="H12" s="3" t="str">
        <f ca="1"/>
        <v>Test prénom</v>
      </c>
      <c r="I12" s="4">
        <f ca="1"/>
        <v>45779</v>
      </c>
      <c r="J12" s="4">
        <f ca="1"/>
        <v>45802</v>
      </c>
    </row>
    <row r="15" spans="1:15" x14ac:dyDescent="0.25">
      <c r="G15" s="3" t="str" cm="1">
        <f t="array" ref="G15:J17">_xlfn.LET(_xlpm.dp,A2,_xlpm.t,Source!A4:D9,_xlpm.sor,_xlfn.CHOOSECOLS(_xlpm.t,4),_xlpm.f,_xlfn._xlws.FILTER(_xlpm.t,(_xlfn.CHOOSECOLS(_xlpm.t,3)&lt;=EOMONTH(_xlpm.dp,0))*(IF(_xlpm.sor,_xlpm.sor,TRUE)&gt;=_xlpm.dp)),IF(_xlpm.f="","",_xlpm.f))</f>
        <v>BOURGET</v>
      </c>
      <c r="H15" s="3" t="str">
        <v>Chloé</v>
      </c>
      <c r="I15" s="4">
        <v>42037</v>
      </c>
      <c r="J15" s="4" t="str">
        <v/>
      </c>
      <c r="L15" s="3" t="str" cm="1">
        <f t="array" ref="L15:O17">_xlfn.LET(_xlpm.dp,A2,_xlpm.t,Source!A4:D9,_xlpm.sor,INDEX(_xlpm.t,,4),_xlpm.f,_xlfn._xlws.FILTER(_xlpm.t,(INDEX(_xlpm.t,,3)&lt;=EOMONTH(_xlpm.dp,0))*(IF(_xlpm.sor,_xlpm.sor,TRUE)&gt;=_xlpm.dp)),IF(_xlpm.f="","",_xlpm.f))</f>
        <v>BOURGET</v>
      </c>
      <c r="M15" s="3" t="str">
        <v>Chloé</v>
      </c>
      <c r="N15" s="3">
        <v>42037</v>
      </c>
      <c r="O15" s="3" t="str">
        <v/>
      </c>
    </row>
    <row r="16" spans="1:15" x14ac:dyDescent="0.25">
      <c r="G16" s="3" t="str">
        <v>RUINT</v>
      </c>
      <c r="H16" s="3" t="str">
        <v>Catherine</v>
      </c>
      <c r="I16" s="4">
        <v>43863</v>
      </c>
      <c r="J16" s="4" t="str">
        <v/>
      </c>
      <c r="L16" s="3" t="str">
        <v>RUINT</v>
      </c>
      <c r="M16" s="3" t="str">
        <v>Catherine</v>
      </c>
      <c r="N16" s="3">
        <v>43863</v>
      </c>
      <c r="O16" s="3" t="str">
        <v/>
      </c>
    </row>
    <row r="17" spans="7:15" x14ac:dyDescent="0.25">
      <c r="G17" s="3" t="str">
        <v>Test 2</v>
      </c>
      <c r="H17" s="3" t="str">
        <v>Test prénom</v>
      </c>
      <c r="I17" s="4">
        <v>45779</v>
      </c>
      <c r="J17" s="4">
        <v>45802</v>
      </c>
      <c r="L17" s="3" t="str">
        <v>Test 2</v>
      </c>
      <c r="M17" s="3" t="str">
        <v>Test prénom</v>
      </c>
      <c r="N17" s="3">
        <v>45779</v>
      </c>
      <c r="O17" s="3">
        <v>45802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Source</vt:lpstr>
      <vt:lpstr>MAI 25</vt:lpstr>
      <vt:lpstr>MAI 25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Lfo LICENCE</dc:creator>
  <cp:lastModifiedBy>JFL</cp:lastModifiedBy>
  <dcterms:created xsi:type="dcterms:W3CDTF">2025-04-16T13:30:31Z</dcterms:created>
  <dcterms:modified xsi:type="dcterms:W3CDTF">2025-07-25T20:45:16Z</dcterms:modified>
</cp:coreProperties>
</file>