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1DB2B93-F148-4F0D-8909-BB17571A7FA2}" xr6:coauthVersionLast="47" xr6:coauthVersionMax="47" xr10:uidLastSave="{00000000-0000-0000-0000-000000000000}"/>
  <bookViews>
    <workbookView xWindow="-120" yWindow="-120" windowWidth="29040" windowHeight="16440" xr2:uid="{8D822D17-DE13-482D-81CD-A7F4E4140E72}"/>
  </bookViews>
  <sheets>
    <sheet name="Feuil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" i="4" l="1"/>
  <c r="H41" i="4"/>
  <c r="G42" i="4"/>
  <c r="H42" i="4"/>
  <c r="G43" i="4"/>
  <c r="H43" i="4"/>
  <c r="E43" i="4" s="1"/>
  <c r="G44" i="4"/>
  <c r="H44" i="4"/>
  <c r="F44" i="4" s="1"/>
  <c r="G45" i="4"/>
  <c r="H45" i="4"/>
  <c r="G46" i="4"/>
  <c r="H46" i="4"/>
  <c r="G47" i="4"/>
  <c r="H47" i="4"/>
  <c r="G48" i="4"/>
  <c r="H48" i="4"/>
  <c r="G49" i="4"/>
  <c r="H49" i="4"/>
  <c r="G50" i="4"/>
  <c r="H50" i="4"/>
  <c r="G51" i="4"/>
  <c r="H51" i="4"/>
  <c r="G52" i="4"/>
  <c r="H52" i="4"/>
  <c r="G53" i="4"/>
  <c r="H53" i="4"/>
  <c r="H40" i="4"/>
  <c r="G40" i="4"/>
  <c r="B21" i="4" a="1"/>
  <c r="B21" i="4" s="1"/>
  <c r="E14" i="4"/>
  <c r="E15" i="4"/>
  <c r="E16" i="4"/>
  <c r="D14" i="4"/>
  <c r="D15" i="4"/>
  <c r="D16" i="4"/>
  <c r="D17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H4" i="4"/>
  <c r="G4" i="4"/>
  <c r="B40" i="4" l="1"/>
  <c r="F40" i="4"/>
  <c r="E40" i="4"/>
  <c r="D40" i="4"/>
  <c r="C40" i="4"/>
  <c r="E11" i="4"/>
  <c r="C11" i="4"/>
  <c r="E12" i="4"/>
  <c r="D12" i="4"/>
  <c r="C12" i="4"/>
  <c r="E13" i="4"/>
  <c r="D13" i="4"/>
  <c r="C13" i="4"/>
  <c r="E10" i="4"/>
  <c r="D10" i="4"/>
  <c r="C10" i="4"/>
  <c r="B10" i="4"/>
  <c r="F10" i="4"/>
  <c r="D11" i="4"/>
  <c r="B11" i="4"/>
  <c r="F11" i="4"/>
  <c r="B12" i="4"/>
  <c r="F12" i="4"/>
  <c r="B13" i="4"/>
  <c r="F13" i="4"/>
  <c r="C14" i="4"/>
  <c r="B14" i="4"/>
  <c r="F14" i="4"/>
  <c r="C15" i="4"/>
  <c r="B15" i="4"/>
  <c r="F15" i="4"/>
  <c r="C16" i="4"/>
  <c r="B16" i="4"/>
  <c r="F16" i="4"/>
  <c r="E17" i="4"/>
  <c r="C17" i="4"/>
  <c r="B17" i="4"/>
  <c r="F17" i="4"/>
  <c r="F41" i="4"/>
  <c r="B41" i="4"/>
  <c r="D41" i="4"/>
  <c r="C41" i="4"/>
  <c r="E41" i="4"/>
  <c r="E42" i="4"/>
  <c r="D42" i="4"/>
  <c r="C42" i="4"/>
  <c r="B42" i="4"/>
  <c r="F42" i="4"/>
  <c r="B43" i="4"/>
  <c r="D43" i="4"/>
  <c r="F43" i="4"/>
  <c r="C43" i="4"/>
  <c r="B44" i="4"/>
  <c r="D44" i="4"/>
  <c r="E44" i="4"/>
  <c r="C44" i="4"/>
  <c r="B45" i="4"/>
  <c r="C45" i="4"/>
  <c r="D45" i="4"/>
  <c r="F45" i="4"/>
  <c r="E45" i="4"/>
  <c r="F46" i="4"/>
  <c r="E46" i="4"/>
  <c r="C46" i="4"/>
  <c r="B46" i="4"/>
  <c r="D46" i="4"/>
  <c r="B47" i="4"/>
  <c r="C47" i="4"/>
  <c r="F47" i="4"/>
  <c r="D47" i="4"/>
  <c r="E47" i="4"/>
  <c r="F48" i="4"/>
  <c r="D48" i="4"/>
  <c r="B48" i="4"/>
  <c r="C48" i="4"/>
  <c r="E48" i="4"/>
  <c r="F49" i="4"/>
  <c r="C49" i="4"/>
  <c r="B49" i="4"/>
  <c r="D49" i="4"/>
  <c r="E49" i="4"/>
  <c r="E50" i="4"/>
  <c r="B50" i="4"/>
  <c r="C50" i="4"/>
  <c r="F50" i="4"/>
  <c r="D50" i="4"/>
  <c r="C51" i="4"/>
  <c r="F51" i="4"/>
  <c r="E51" i="4"/>
  <c r="D51" i="4"/>
  <c r="B51" i="4"/>
  <c r="B52" i="4"/>
  <c r="E52" i="4"/>
  <c r="F52" i="4"/>
  <c r="D52" i="4"/>
  <c r="C52" i="4"/>
  <c r="E53" i="4"/>
  <c r="F53" i="4"/>
  <c r="C53" i="4"/>
  <c r="B53" i="4"/>
  <c r="D53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<sst xmlns="http://schemas.openxmlformats.org/spreadsheetml/2006/main" count="82" uniqueCount="56">
  <si>
    <t>Date de plannif activité</t>
  </si>
  <si>
    <t>Anticipation traitement Activité entre
S-20 à S-9</t>
  </si>
  <si>
    <t xml:space="preserve">Début de traitement Activité 
entre S-9 et S-4
</t>
  </si>
  <si>
    <t>Alerte 1 :  S-6</t>
  </si>
  <si>
    <t>Alerte 2 : S-4</t>
  </si>
  <si>
    <t>Demande renfort entre S-3 et S-1</t>
  </si>
  <si>
    <t>2513</t>
  </si>
  <si>
    <t>2540</t>
  </si>
  <si>
    <t>2601</t>
  </si>
  <si>
    <t>2527</t>
  </si>
  <si>
    <t>2528</t>
  </si>
  <si>
    <t>2501</t>
  </si>
  <si>
    <t>2613</t>
  </si>
  <si>
    <t>2515</t>
  </si>
  <si>
    <t>2542</t>
  </si>
  <si>
    <t>2552</t>
  </si>
  <si>
    <t>2602</t>
  </si>
  <si>
    <t>2502</t>
  </si>
  <si>
    <t>2548</t>
  </si>
  <si>
    <t>S36 à S48</t>
  </si>
  <si>
    <t>S51</t>
  </si>
  <si>
    <t>S01</t>
  </si>
  <si>
    <t>S02 à S04</t>
  </si>
  <si>
    <t>S19 à S30</t>
  </si>
  <si>
    <t>S30 à S36</t>
  </si>
  <si>
    <t>S48 à S01</t>
  </si>
  <si>
    <t>S34</t>
  </si>
  <si>
    <t>S36</t>
  </si>
  <si>
    <t>S45 à S04</t>
  </si>
  <si>
    <t>S04 à S09</t>
  </si>
  <si>
    <t>S07</t>
  </si>
  <si>
    <t>S09</t>
  </si>
  <si>
    <t>S10 à S12</t>
  </si>
  <si>
    <t>S33 à S44</t>
  </si>
  <si>
    <t>S44 à S49</t>
  </si>
  <si>
    <t>S47</t>
  </si>
  <si>
    <t>S49</t>
  </si>
  <si>
    <t>S50 à S52</t>
  </si>
  <si>
    <t>S37 à S39</t>
  </si>
  <si>
    <t>S07 à S18</t>
  </si>
  <si>
    <t>S18 à S23</t>
  </si>
  <si>
    <t>S21</t>
  </si>
  <si>
    <t>S23</t>
  </si>
  <si>
    <t>S24 à S26</t>
  </si>
  <si>
    <t>S08 à S19</t>
  </si>
  <si>
    <t>S19 à S24</t>
  </si>
  <si>
    <t>S22</t>
  </si>
  <si>
    <t>S24</t>
  </si>
  <si>
    <t>S25 à S27</t>
  </si>
  <si>
    <t>Donnée d'entrée</t>
  </si>
  <si>
    <t>Donnée colonne A 
en N° de SEM</t>
  </si>
  <si>
    <t>Donnée colonne A 
en ANNEE</t>
  </si>
  <si>
    <r>
      <rPr>
        <b/>
        <sz val="11"/>
        <color theme="1"/>
        <rFont val="Calibri"/>
        <family val="2"/>
        <scheme val="minor"/>
      </rPr>
      <t>Date de plannif activité
converti en SEM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</si>
  <si>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Date de plannif activité
converti en ANNEE</t>
    </r>
    <r>
      <rPr>
        <sz val="11"/>
        <color theme="1"/>
        <rFont val="Calibri"/>
        <family val="2"/>
        <scheme val="minor"/>
      </rPr>
      <t xml:space="preserve">
</t>
    </r>
  </si>
  <si>
    <t>Rétro-Planning à construire à partir du N° de SEM présent en colonne G</t>
  </si>
  <si>
    <t>Version 3 (formule décomposée)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</si>
</sst>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" fontId="2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1" fontId="0" fillId="5" borderId="2" xfId="0" applyNumberFormat="1" applyFill="1" applyBorder="1" applyAlignment="1">
      <alignment horizontal="center" vertical="center"/>
    </xf>
    <xf numFmtId="1" fontId="0" fillId="5" borderId="3" xfId="0" applyNumberFormat="1" applyFill="1" applyBorder="1" applyAlignment="1">
      <alignment horizontal="center" vertical="center"/>
    </xf>
    <xf numFmtId="1" fontId="0" fillId="5" borderId="4" xfId="0" applyNumberFormat="1" applyFill="1" applyBorder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/>
    <xf numFmtId="1" fontId="3" fillId="0" borderId="0" xfId="0" applyNumberFormat="1" applyFont="1"/>
    <xf numFmtId="1" fontId="4" fillId="0" borderId="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/>
    <xf numFmtId="1" fontId="4" fillId="0" borderId="0" xfId="0" applyNumberFormat="1" applyFont="1"/>
    <xf numFmtId="1" fontId="4" fillId="0" borderId="5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0" fillId="6" borderId="0" xfId="0" applyNumberFormat="1" applyFill="1" applyAlignment="1">
      <alignment horizontal="center"/>
    </xf>
    <xf numFmtId="1" fontId="0" fillId="6" borderId="0" xfId="0" applyNumberFormat="1" applyFill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3511-FB97-4A10-877F-186FADA8081B}">
  <dimension ref="A1:H53"/>
  <sheetViews>
    <sheetView showGridLines="0" tabSelected="1" topLeftCell="A16" workbookViewId="0">
      <selection activeCell="B40" sqref="B40"/>
    </sheetView>
  </sheetViews>
  <sheetFormatPr baseColWidth="10" defaultColWidth="10.85546875" defaultRowHeight="15" x14ac:dyDescent="0.25"/>
  <cols>
    <col min="1" max="1" width="21" style="3" customWidth="1"/>
    <col min="2" max="2" width="23.5703125" style="3" customWidth="1"/>
    <col min="3" max="3" width="23.28515625" style="3" customWidth="1"/>
    <col min="4" max="4" width="15.28515625" style="3" customWidth="1"/>
    <col min="5" max="5" width="16.5703125" style="3" customWidth="1"/>
    <col min="6" max="6" width="20.28515625" style="3" customWidth="1"/>
    <col min="7" max="7" width="24.7109375" style="5" customWidth="1"/>
    <col min="8" max="8" width="23.140625" style="5" customWidth="1"/>
    <col min="9" max="16384" width="10.85546875" style="3"/>
  </cols>
  <sheetData>
    <row r="1" spans="1:8" ht="54" customHeight="1" x14ac:dyDescent="0.25">
      <c r="A1" s="1" t="s">
        <v>49</v>
      </c>
      <c r="B1" s="27" t="s">
        <v>54</v>
      </c>
      <c r="C1" s="27"/>
      <c r="D1" s="27"/>
      <c r="E1" s="27"/>
      <c r="F1" s="27"/>
      <c r="G1" s="2" t="s">
        <v>50</v>
      </c>
      <c r="H1" s="2" t="s">
        <v>51</v>
      </c>
    </row>
    <row r="2" spans="1:8" ht="18.75" customHeight="1" x14ac:dyDescent="0.25">
      <c r="A2" s="4"/>
      <c r="B2" s="4"/>
      <c r="C2" s="4"/>
      <c r="D2" s="4"/>
      <c r="E2" s="4"/>
      <c r="F2" s="4"/>
    </row>
    <row r="3" spans="1:8" ht="60" x14ac:dyDescent="0.25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8" t="s">
        <v>52</v>
      </c>
      <c r="H3" s="8" t="s">
        <v>53</v>
      </c>
    </row>
    <row r="4" spans="1:8" x14ac:dyDescent="0.25">
      <c r="A4" s="9">
        <v>2505</v>
      </c>
      <c r="B4" s="10" t="s">
        <v>19</v>
      </c>
      <c r="C4" s="10" t="s">
        <v>25</v>
      </c>
      <c r="D4" s="10" t="s">
        <v>20</v>
      </c>
      <c r="E4" s="10" t="s">
        <v>21</v>
      </c>
      <c r="F4" s="10" t="s">
        <v>22</v>
      </c>
      <c r="G4" s="12" t="str">
        <f>RIGHT(A4,2)</f>
        <v>05</v>
      </c>
      <c r="H4" s="12" t="str">
        <f>LEFT(A4,2)</f>
        <v>25</v>
      </c>
    </row>
    <row r="5" spans="1:8" x14ac:dyDescent="0.25">
      <c r="A5" s="11" t="s">
        <v>6</v>
      </c>
      <c r="B5" s="12" t="s">
        <v>28</v>
      </c>
      <c r="C5" s="12" t="s">
        <v>29</v>
      </c>
      <c r="D5" s="12" t="s">
        <v>30</v>
      </c>
      <c r="E5" s="12" t="s">
        <v>31</v>
      </c>
      <c r="F5" s="12" t="s">
        <v>32</v>
      </c>
      <c r="G5" s="12" t="str">
        <f t="shared" ref="G5:G17" si="0">RIGHT(A5,2)</f>
        <v>13</v>
      </c>
      <c r="H5" s="12" t="str">
        <f t="shared" ref="H5:H17" si="1">LEFT(A5,2)</f>
        <v>25</v>
      </c>
    </row>
    <row r="6" spans="1:8" x14ac:dyDescent="0.25">
      <c r="A6" s="11" t="s">
        <v>7</v>
      </c>
      <c r="B6" s="12" t="s">
        <v>23</v>
      </c>
      <c r="C6" s="12" t="s">
        <v>24</v>
      </c>
      <c r="D6" s="12" t="s">
        <v>26</v>
      </c>
      <c r="E6" s="12" t="s">
        <v>27</v>
      </c>
      <c r="F6" s="12" t="s">
        <v>38</v>
      </c>
      <c r="G6" s="12" t="str">
        <f t="shared" si="0"/>
        <v>40</v>
      </c>
      <c r="H6" s="12" t="str">
        <f t="shared" si="1"/>
        <v>25</v>
      </c>
    </row>
    <row r="7" spans="1:8" x14ac:dyDescent="0.25">
      <c r="A7" s="11" t="s">
        <v>8</v>
      </c>
      <c r="B7" s="12" t="s">
        <v>33</v>
      </c>
      <c r="C7" s="12" t="s">
        <v>34</v>
      </c>
      <c r="D7" s="12" t="s">
        <v>35</v>
      </c>
      <c r="E7" s="12" t="s">
        <v>36</v>
      </c>
      <c r="F7" s="12" t="s">
        <v>37</v>
      </c>
      <c r="G7" s="12" t="str">
        <f t="shared" si="0"/>
        <v>01</v>
      </c>
      <c r="H7" s="12" t="str">
        <f t="shared" si="1"/>
        <v>26</v>
      </c>
    </row>
    <row r="8" spans="1:8" x14ac:dyDescent="0.25">
      <c r="A8" s="11" t="s">
        <v>9</v>
      </c>
      <c r="B8" s="12" t="s">
        <v>39</v>
      </c>
      <c r="C8" s="12" t="s">
        <v>40</v>
      </c>
      <c r="D8" s="12" t="s">
        <v>41</v>
      </c>
      <c r="E8" s="12" t="s">
        <v>42</v>
      </c>
      <c r="F8" s="12" t="s">
        <v>43</v>
      </c>
      <c r="G8" s="12" t="str">
        <f t="shared" si="0"/>
        <v>27</v>
      </c>
      <c r="H8" s="12" t="str">
        <f t="shared" si="1"/>
        <v>25</v>
      </c>
    </row>
    <row r="9" spans="1:8" x14ac:dyDescent="0.25">
      <c r="A9" s="11" t="s">
        <v>10</v>
      </c>
      <c r="B9" s="12" t="s">
        <v>44</v>
      </c>
      <c r="C9" s="12" t="s">
        <v>45</v>
      </c>
      <c r="D9" s="12" t="s">
        <v>46</v>
      </c>
      <c r="E9" s="12" t="s">
        <v>47</v>
      </c>
      <c r="F9" s="12" t="s">
        <v>48</v>
      </c>
      <c r="G9" s="12" t="str">
        <f t="shared" si="0"/>
        <v>28</v>
      </c>
      <c r="H9" s="12" t="str">
        <f t="shared" si="1"/>
        <v>25</v>
      </c>
    </row>
    <row r="10" spans="1:8" s="16" customFormat="1" x14ac:dyDescent="0.25">
      <c r="A10" s="13" t="s">
        <v>11</v>
      </c>
      <c r="B10" s="14" t="str">
        <f>IF(G10="","","S" &amp; IF(G10&gt;20,(G10-20),G10+52-20) &amp;"/"&amp;"S"&amp;IF(G10&gt;9,G10-9,G10+52-9))</f>
        <v>S-19/S-8</v>
      </c>
      <c r="C10" s="14" t="str">
        <f>IF(G10="","","S"&amp;IF(G10&gt;9,G10-9,G10+52-9)&amp;"/"&amp;"S"&amp;IF(G10&gt;4,G10-4,G10+52-4))</f>
        <v>S-8/S-3</v>
      </c>
      <c r="D10" s="14" t="str">
        <f>IF(G10="","","S"&amp;IF(G10&gt;6,G10-6,G10+52-6))</f>
        <v>S-5</v>
      </c>
      <c r="E10" s="15" t="str">
        <f>IF(G10="","","S"&amp;IF(G10&gt;4,G10-4,G10+52-4))</f>
        <v>S-3</v>
      </c>
      <c r="F10" s="15" t="str">
        <f>IF(G10="","","S"&amp;IF(G10&gt;3,G10-3,G10+52-3)&amp;" à "&amp;"S"&amp;IF(G10&gt;1,G10-1,G10+52-1))</f>
        <v>S-2 à S0</v>
      </c>
      <c r="G10" s="14" t="str">
        <f t="shared" si="0"/>
        <v>01</v>
      </c>
      <c r="H10" s="14" t="str">
        <f t="shared" si="1"/>
        <v>25</v>
      </c>
    </row>
    <row r="11" spans="1:8" s="16" customFormat="1" x14ac:dyDescent="0.25">
      <c r="A11" s="13" t="s">
        <v>12</v>
      </c>
      <c r="B11" s="14" t="str">
        <f t="shared" ref="B11:B17" si="2">IF(G11="","","S" &amp; IF(G11&gt;20,(G11-20),G11+52-20) &amp;"/"&amp;"S"&amp;IF(G11&gt;9,G11-9,G11+52-9))</f>
        <v>S-7/S4</v>
      </c>
      <c r="C11" s="14" t="str">
        <f t="shared" ref="C11:C17" si="3">IF(G11="","","S"&amp;IF(G11&gt;9,G11-9,G11+52-9)&amp;"/"&amp;"S"&amp;IF(G11&gt;4,G11-4,G11+52-4))</f>
        <v>S4/S9</v>
      </c>
      <c r="D11" s="14" t="str">
        <f t="shared" ref="D11:D17" si="4">IF(G11="","","S"&amp;IF(G11&gt;6,G11-6,G11+52-6))</f>
        <v>S7</v>
      </c>
      <c r="E11" s="15" t="str">
        <f t="shared" ref="E11:E17" si="5">IF(G11="","","S"&amp;IF(G11&gt;4,G11-4,G11+52-4))</f>
        <v>S9</v>
      </c>
      <c r="F11" s="15" t="str">
        <f t="shared" ref="F11:F17" si="6">IF(G11="","","S"&amp;IF(G11&gt;3,G11-3,G11+52-3)&amp;" à "&amp;"S"&amp;IF(G11&gt;1,G11-1,G11+52-1))</f>
        <v>S10 à S12</v>
      </c>
      <c r="G11" s="14" t="str">
        <f t="shared" si="0"/>
        <v>13</v>
      </c>
      <c r="H11" s="14" t="str">
        <f t="shared" si="1"/>
        <v>26</v>
      </c>
    </row>
    <row r="12" spans="1:8" s="16" customFormat="1" x14ac:dyDescent="0.25">
      <c r="A12" s="13" t="s">
        <v>13</v>
      </c>
      <c r="B12" s="14" t="str">
        <f t="shared" si="2"/>
        <v>S-5/S6</v>
      </c>
      <c r="C12" s="14" t="str">
        <f t="shared" si="3"/>
        <v>S6/S11</v>
      </c>
      <c r="D12" s="14" t="str">
        <f t="shared" si="4"/>
        <v>S9</v>
      </c>
      <c r="E12" s="15" t="str">
        <f t="shared" si="5"/>
        <v>S11</v>
      </c>
      <c r="F12" s="15" t="str">
        <f t="shared" si="6"/>
        <v>S12 à S14</v>
      </c>
      <c r="G12" s="14" t="str">
        <f t="shared" si="0"/>
        <v>15</v>
      </c>
      <c r="H12" s="14" t="str">
        <f t="shared" si="1"/>
        <v>25</v>
      </c>
    </row>
    <row r="13" spans="1:8" s="20" customFormat="1" x14ac:dyDescent="0.25">
      <c r="A13" s="17" t="s">
        <v>14</v>
      </c>
      <c r="B13" s="18" t="str">
        <f t="shared" si="2"/>
        <v>S22/S33</v>
      </c>
      <c r="C13" s="18" t="str">
        <f t="shared" si="3"/>
        <v>S33/S38</v>
      </c>
      <c r="D13" s="18" t="str">
        <f t="shared" si="4"/>
        <v>S36</v>
      </c>
      <c r="E13" s="19" t="str">
        <f t="shared" si="5"/>
        <v>S38</v>
      </c>
      <c r="F13" s="19" t="str">
        <f t="shared" si="6"/>
        <v>S39 à S41</v>
      </c>
      <c r="G13" s="18" t="str">
        <f t="shared" si="0"/>
        <v>42</v>
      </c>
      <c r="H13" s="18" t="str">
        <f t="shared" si="1"/>
        <v>25</v>
      </c>
    </row>
    <row r="14" spans="1:8" s="20" customFormat="1" x14ac:dyDescent="0.25">
      <c r="A14" s="17" t="s">
        <v>15</v>
      </c>
      <c r="B14" s="18" t="str">
        <f t="shared" si="2"/>
        <v>S32/S43</v>
      </c>
      <c r="C14" s="18" t="str">
        <f t="shared" si="3"/>
        <v>S43/S48</v>
      </c>
      <c r="D14" s="18" t="str">
        <f t="shared" si="4"/>
        <v>S46</v>
      </c>
      <c r="E14" s="19" t="str">
        <f t="shared" si="5"/>
        <v>S48</v>
      </c>
      <c r="F14" s="19" t="str">
        <f t="shared" si="6"/>
        <v>S49 à S51</v>
      </c>
      <c r="G14" s="18" t="str">
        <f t="shared" si="0"/>
        <v>52</v>
      </c>
      <c r="H14" s="18" t="str">
        <f t="shared" si="1"/>
        <v>25</v>
      </c>
    </row>
    <row r="15" spans="1:8" s="16" customFormat="1" x14ac:dyDescent="0.25">
      <c r="A15" s="13" t="s">
        <v>16</v>
      </c>
      <c r="B15" s="14" t="str">
        <f t="shared" si="2"/>
        <v>S-18/S-7</v>
      </c>
      <c r="C15" s="14" t="str">
        <f t="shared" si="3"/>
        <v>S-7/S-2</v>
      </c>
      <c r="D15" s="14" t="str">
        <f t="shared" si="4"/>
        <v>S-4</v>
      </c>
      <c r="E15" s="15" t="str">
        <f t="shared" si="5"/>
        <v>S-2</v>
      </c>
      <c r="F15" s="15" t="str">
        <f t="shared" si="6"/>
        <v>S-1 à S1</v>
      </c>
      <c r="G15" s="14" t="str">
        <f t="shared" si="0"/>
        <v>02</v>
      </c>
      <c r="H15" s="14" t="str">
        <f t="shared" si="1"/>
        <v>26</v>
      </c>
    </row>
    <row r="16" spans="1:8" s="16" customFormat="1" x14ac:dyDescent="0.25">
      <c r="A16" s="13" t="s">
        <v>17</v>
      </c>
      <c r="B16" s="14" t="str">
        <f t="shared" si="2"/>
        <v>S-18/S-7</v>
      </c>
      <c r="C16" s="14" t="str">
        <f t="shared" si="3"/>
        <v>S-7/S-2</v>
      </c>
      <c r="D16" s="14" t="str">
        <f t="shared" si="4"/>
        <v>S-4</v>
      </c>
      <c r="E16" s="15" t="str">
        <f t="shared" si="5"/>
        <v>S-2</v>
      </c>
      <c r="F16" s="15" t="str">
        <f t="shared" si="6"/>
        <v>S-1 à S1</v>
      </c>
      <c r="G16" s="14" t="str">
        <f t="shared" si="0"/>
        <v>02</v>
      </c>
      <c r="H16" s="14" t="str">
        <f t="shared" si="1"/>
        <v>25</v>
      </c>
    </row>
    <row r="17" spans="1:8" s="20" customFormat="1" x14ac:dyDescent="0.25">
      <c r="A17" s="21" t="s">
        <v>18</v>
      </c>
      <c r="B17" s="18" t="str">
        <f t="shared" si="2"/>
        <v>S28/S39</v>
      </c>
      <c r="C17" s="18" t="str">
        <f t="shared" si="3"/>
        <v>S39/S44</v>
      </c>
      <c r="D17" s="18" t="str">
        <f t="shared" si="4"/>
        <v>S42</v>
      </c>
      <c r="E17" s="19" t="str">
        <f t="shared" si="5"/>
        <v>S44</v>
      </c>
      <c r="F17" s="19" t="str">
        <f t="shared" si="6"/>
        <v>S45 à S47</v>
      </c>
      <c r="G17" s="18" t="str">
        <f t="shared" si="0"/>
        <v>48</v>
      </c>
      <c r="H17" s="18" t="str">
        <f t="shared" si="1"/>
        <v>25</v>
      </c>
    </row>
    <row r="21" spans="1:8" x14ac:dyDescent="0.25">
      <c r="A21" s="24">
        <v>2505</v>
      </c>
      <c r="B21" s="25" t="str" cm="1">
        <f t="array" ref="B21:H34">_xlfn.LET(
    _xlpm.plg, A4:A17,
    _xlpm.rt, _xlfn.REDUCE(
        "",
        _xlpm.plg,
        _xlfn.LAMBDA(_xlpm.a,_xlpm.c,
            _xlfn.LET(
                _xlpm.Lundi, _xlfn.MAP(_xlpm.plg, _xlfn.LAMBDA(_xlpm.c, _xlfn.LET(_xlpm.dat, DATEVALUE("4/1/" &amp; LEFT(_xlpm.c, 2)), _xlpm.dat + ((RIGHT(_xlpm.c, 2) * 1) - 1) * 7 - WEEKDAY(_xlpm.dat, 2) + 1))),
                _xlpm._c1, "S" &amp; TEXT(_xlfn.ISOWEEKNUM(_xlpm.Lundi - (20 * 7)), "00") &amp; " à " &amp; "S" &amp; TEXT(_xlfn.ISOWEEKNUM(_xlpm.Lundi - (9 * 7)), "00"),
                _xlpm._c2, "S" &amp; TEXT(_xlfn.ISOWEEKNUM(_xlpm.Lundi - (9 * 7)), "00") &amp; " à " &amp; "S" &amp; TEXT(_xlfn.ISOWEEKNUM(_xlpm.Lundi - (4 * 7)), "00"),
                _xlpm._c3, "S" &amp; TEXT(_xlfn.ISOWEEKNUM(_xlpm.Lundi - (6 * 7)), "00"),
                _xlpm._c4, "S" &amp; TEXT(_xlfn.ISOWEEKNUM(_xlpm.Lundi - (4 * 7)), "00"),
                _xlpm._c5, "S" &amp; TEXT(_xlfn.ISOWEEKNUM(_xlpm.Lundi - (3 * 7)), "00") &amp; " à " &amp; "S" &amp; TEXT(_xlfn.ISOWEEKNUM(_xlpm.Lundi - (1 * 7)), "00"),
                _xlfn.HSTACK(_xlpm._c1, _xlpm._c2, _xlpm._c3, _xlpm._c4, _xlpm._c5)
            )
        )
    ),
    _xlfn.HSTACK(_xlpm.rt, _xlfn.HSTACK(RIGHT(_xlpm.plg, 2), LEFT(_xlpm.plg, 2)))
)</f>
        <v>S37 à S48</v>
      </c>
      <c r="C21" s="25" t="str">
        <v>S48 à S01</v>
      </c>
      <c r="D21" s="25" t="str">
        <v>S51</v>
      </c>
      <c r="E21" s="25" t="str">
        <v>S01</v>
      </c>
      <c r="F21" s="25" t="str">
        <v>S02 à S04</v>
      </c>
      <c r="G21" s="26" t="str">
        <v>05</v>
      </c>
      <c r="H21" s="26" t="str">
        <v>25</v>
      </c>
    </row>
    <row r="22" spans="1:8" x14ac:dyDescent="0.25">
      <c r="A22" s="22" t="s">
        <v>6</v>
      </c>
      <c r="B22" s="25" t="str">
        <v>S45 à S04</v>
      </c>
      <c r="C22" s="25" t="str">
        <v>S04 à S09</v>
      </c>
      <c r="D22" s="25" t="str">
        <v>S07</v>
      </c>
      <c r="E22" s="25" t="str">
        <v>S09</v>
      </c>
      <c r="F22" s="25" t="str">
        <v>S10 à S12</v>
      </c>
      <c r="G22" s="26" t="str">
        <v>13</v>
      </c>
      <c r="H22" s="26" t="str">
        <v>25</v>
      </c>
    </row>
    <row r="23" spans="1:8" x14ac:dyDescent="0.25">
      <c r="A23" s="22" t="s">
        <v>7</v>
      </c>
      <c r="B23" s="25" t="str">
        <v>S20 à S31</v>
      </c>
      <c r="C23" s="25" t="str">
        <v>S31 à S36</v>
      </c>
      <c r="D23" s="25" t="str">
        <v>S34</v>
      </c>
      <c r="E23" s="25" t="str">
        <v>S36</v>
      </c>
      <c r="F23" s="25" t="str">
        <v>S37 à S39</v>
      </c>
      <c r="G23" s="26" t="str">
        <v>40</v>
      </c>
      <c r="H23" s="26" t="str">
        <v>25</v>
      </c>
    </row>
    <row r="24" spans="1:8" x14ac:dyDescent="0.25">
      <c r="A24" s="22" t="s">
        <v>8</v>
      </c>
      <c r="B24" s="25" t="str">
        <v>S33 à S44</v>
      </c>
      <c r="C24" s="25" t="str">
        <v>S44 à S49</v>
      </c>
      <c r="D24" s="25" t="str">
        <v>S47</v>
      </c>
      <c r="E24" s="25" t="str">
        <v>S49</v>
      </c>
      <c r="F24" s="25" t="str">
        <v>S50 à S52</v>
      </c>
      <c r="G24" s="26" t="str">
        <v>01</v>
      </c>
      <c r="H24" s="26" t="str">
        <v>26</v>
      </c>
    </row>
    <row r="25" spans="1:8" x14ac:dyDescent="0.25">
      <c r="A25" s="22" t="s">
        <v>9</v>
      </c>
      <c r="B25" s="25" t="str">
        <v>S07 à S18</v>
      </c>
      <c r="C25" s="25" t="str">
        <v>S18 à S23</v>
      </c>
      <c r="D25" s="25" t="str">
        <v>S21</v>
      </c>
      <c r="E25" s="25" t="str">
        <v>S23</v>
      </c>
      <c r="F25" s="25" t="str">
        <v>S24 à S26</v>
      </c>
      <c r="G25" s="26" t="str">
        <v>27</v>
      </c>
      <c r="H25" s="26" t="str">
        <v>25</v>
      </c>
    </row>
    <row r="26" spans="1:8" x14ac:dyDescent="0.25">
      <c r="A26" s="22" t="s">
        <v>10</v>
      </c>
      <c r="B26" s="25" t="str">
        <v>S08 à S19</v>
      </c>
      <c r="C26" s="25" t="str">
        <v>S19 à S24</v>
      </c>
      <c r="D26" s="25" t="str">
        <v>S22</v>
      </c>
      <c r="E26" s="25" t="str">
        <v>S24</v>
      </c>
      <c r="F26" s="25" t="str">
        <v>S25 à S27</v>
      </c>
      <c r="G26" s="26" t="str">
        <v>28</v>
      </c>
      <c r="H26" s="26" t="str">
        <v>25</v>
      </c>
    </row>
    <row r="27" spans="1:8" x14ac:dyDescent="0.25">
      <c r="A27" s="22" t="s">
        <v>11</v>
      </c>
      <c r="B27" s="25" t="str">
        <v>S33 à S44</v>
      </c>
      <c r="C27" s="25" t="str">
        <v>S44 à S49</v>
      </c>
      <c r="D27" s="25" t="str">
        <v>S47</v>
      </c>
      <c r="E27" s="25" t="str">
        <v>S49</v>
      </c>
      <c r="F27" s="25" t="str">
        <v>S50 à S52</v>
      </c>
      <c r="G27" s="26" t="str">
        <v>01</v>
      </c>
      <c r="H27" s="26" t="str">
        <v>25</v>
      </c>
    </row>
    <row r="28" spans="1:8" x14ac:dyDescent="0.25">
      <c r="A28" s="22" t="s">
        <v>12</v>
      </c>
      <c r="B28" s="25" t="str">
        <v>S45 à S04</v>
      </c>
      <c r="C28" s="25" t="str">
        <v>S04 à S09</v>
      </c>
      <c r="D28" s="25" t="str">
        <v>S07</v>
      </c>
      <c r="E28" s="25" t="str">
        <v>S09</v>
      </c>
      <c r="F28" s="25" t="str">
        <v>S10 à S12</v>
      </c>
      <c r="G28" s="26" t="str">
        <v>13</v>
      </c>
      <c r="H28" s="26" t="str">
        <v>26</v>
      </c>
    </row>
    <row r="29" spans="1:8" x14ac:dyDescent="0.25">
      <c r="A29" s="22" t="s">
        <v>13</v>
      </c>
      <c r="B29" s="25" t="str">
        <v>S47 à S06</v>
      </c>
      <c r="C29" s="25" t="str">
        <v>S06 à S11</v>
      </c>
      <c r="D29" s="25" t="str">
        <v>S09</v>
      </c>
      <c r="E29" s="25" t="str">
        <v>S11</v>
      </c>
      <c r="F29" s="25" t="str">
        <v>S12 à S14</v>
      </c>
      <c r="G29" s="26" t="str">
        <v>15</v>
      </c>
      <c r="H29" s="26" t="str">
        <v>25</v>
      </c>
    </row>
    <row r="30" spans="1:8" x14ac:dyDescent="0.25">
      <c r="A30" s="22" t="s">
        <v>14</v>
      </c>
      <c r="B30" s="25" t="str">
        <v>S22 à S33</v>
      </c>
      <c r="C30" s="25" t="str">
        <v>S33 à S38</v>
      </c>
      <c r="D30" s="25" t="str">
        <v>S36</v>
      </c>
      <c r="E30" s="25" t="str">
        <v>S38</v>
      </c>
      <c r="F30" s="25" t="str">
        <v>S39 à S41</v>
      </c>
      <c r="G30" s="26" t="str">
        <v>42</v>
      </c>
      <c r="H30" s="26" t="str">
        <v>25</v>
      </c>
    </row>
    <row r="31" spans="1:8" x14ac:dyDescent="0.25">
      <c r="A31" s="22" t="s">
        <v>15</v>
      </c>
      <c r="B31" s="25" t="str">
        <v>S32 à S43</v>
      </c>
      <c r="C31" s="25" t="str">
        <v>S43 à S48</v>
      </c>
      <c r="D31" s="25" t="str">
        <v>S46</v>
      </c>
      <c r="E31" s="25" t="str">
        <v>S48</v>
      </c>
      <c r="F31" s="25" t="str">
        <v>S49 à S51</v>
      </c>
      <c r="G31" s="26" t="str">
        <v>52</v>
      </c>
      <c r="H31" s="26" t="str">
        <v>25</v>
      </c>
    </row>
    <row r="32" spans="1:8" x14ac:dyDescent="0.25">
      <c r="A32" s="22" t="s">
        <v>16</v>
      </c>
      <c r="B32" s="25" t="str">
        <v>S34 à S45</v>
      </c>
      <c r="C32" s="25" t="str">
        <v>S45 à S50</v>
      </c>
      <c r="D32" s="25" t="str">
        <v>S48</v>
      </c>
      <c r="E32" s="25" t="str">
        <v>S50</v>
      </c>
      <c r="F32" s="25" t="str">
        <v>S51 à S01</v>
      </c>
      <c r="G32" s="26" t="str">
        <v>02</v>
      </c>
      <c r="H32" s="26" t="str">
        <v>26</v>
      </c>
    </row>
    <row r="33" spans="1:8" x14ac:dyDescent="0.25">
      <c r="A33" s="22" t="s">
        <v>17</v>
      </c>
      <c r="B33" s="25" t="str">
        <v>S34 à S45</v>
      </c>
      <c r="C33" s="25" t="str">
        <v>S45 à S50</v>
      </c>
      <c r="D33" s="25" t="str">
        <v>S48</v>
      </c>
      <c r="E33" s="25" t="str">
        <v>S50</v>
      </c>
      <c r="F33" s="25" t="str">
        <v>S51 à S01</v>
      </c>
      <c r="G33" s="26" t="str">
        <v>02</v>
      </c>
      <c r="H33" s="26" t="str">
        <v>25</v>
      </c>
    </row>
    <row r="34" spans="1:8" x14ac:dyDescent="0.25">
      <c r="A34" s="23" t="s">
        <v>18</v>
      </c>
      <c r="B34" s="25" t="str">
        <v>S28 à S39</v>
      </c>
      <c r="C34" s="25" t="str">
        <v>S39 à S44</v>
      </c>
      <c r="D34" s="25" t="str">
        <v>S42</v>
      </c>
      <c r="E34" s="25" t="str">
        <v>S44</v>
      </c>
      <c r="F34" s="25" t="str">
        <v>S45 à S47</v>
      </c>
      <c r="G34" s="26" t="str">
        <v>48</v>
      </c>
      <c r="H34" s="26" t="str">
        <v>25</v>
      </c>
    </row>
    <row r="38" spans="1:8" x14ac:dyDescent="0.25">
      <c r="A38" s="3" t="s">
        <v>55</v>
      </c>
    </row>
    <row r="40" spans="1:8" x14ac:dyDescent="0.25">
      <c r="A40" s="24">
        <v>2505</v>
      </c>
      <c r="B40" s="28" t="str">
        <f>_xlfn.LET(
_xlpm.dat,DATEVALUE("4/1/"&amp;H40),
_xlpm.Lundi, _xlpm.dat + ((G40 * 1) - 1) * 7 - WEEKDAY(_xlpm.dat, 2) + 1,
"S" &amp; TEXT(_xlfn.ISOWEEKNUM(_xlpm.Lundi - (20 * 7)), "00") &amp; " à " &amp; "S" &amp; TEXT(_xlfn.ISOWEEKNUM(_xlpm.Lundi - (9 * 7)), "00")
)</f>
        <v>S37 à S48</v>
      </c>
      <c r="C40" s="28" t="str">
        <f>_xlfn.LET(
_xlpm.dat,DATEVALUE("4/1/"&amp;H40),
_xlpm.Lundi, _xlpm.dat + ((G40 * 1) - 1) * 7 - WEEKDAY(_xlpm.dat, 2) + 1,
"S" &amp; TEXT(_xlfn.ISOWEEKNUM(_xlpm.Lundi - (9 * 7)), "00") &amp; " à " &amp; "S" &amp; TEXT(_xlfn.ISOWEEKNUM(_xlpm.Lundi - (4 * 7)), "00")
)</f>
        <v>S48 à S01</v>
      </c>
      <c r="D40" s="28" t="str">
        <f>_xlfn.LET(
_xlpm.dat,DATEVALUE("4/1/"&amp;H40),
_xlpm.Lundi, _xlpm.dat + ((G40 * 1) - 1) * 7 - WEEKDAY(_xlpm.dat, 2) + 1,
"S" &amp; TEXT(_xlfn.ISOWEEKNUM(_xlpm.Lundi - (6 * 7)), "00")
)</f>
        <v>S51</v>
      </c>
      <c r="E40" s="28" t="str">
        <f>_xlfn.LET(
_xlpm.dat,DATEVALUE("4/1/"&amp;H40),
_xlpm.Lundi, _xlpm.dat + ((G40 * 1) - 1) * 7 - WEEKDAY(_xlpm.dat, 2) + 1,
"S" &amp; TEXT(_xlfn.ISOWEEKNUM(_xlpm.Lundi - (4 * 7)), "00")
)</f>
        <v>S01</v>
      </c>
      <c r="F40" s="28" t="str">
        <f>_xlfn.LET(
_xlpm.dat,DATEVALUE("4/1/"&amp;H40),
_xlpm.Lundi, _xlpm.dat + ((G40 * 1) - 1) * 7 - WEEKDAY(_xlpm.dat, 2) + 1,
"S" &amp; TEXT(_xlfn.ISOWEEKNUM(_xlpm.Lundi - (3 * 7)), "00") &amp; " à " &amp; "S" &amp; TEXT(_xlfn.ISOWEEKNUM(_xlpm.Lundi - (1 * 7)), "00")
)</f>
        <v>S02 à S04</v>
      </c>
      <c r="G40" s="5" t="str">
        <f>RIGHT(A40,2)</f>
        <v>05</v>
      </c>
      <c r="H40" s="5" t="str">
        <f>LEFT(A40,2)</f>
        <v>25</v>
      </c>
    </row>
    <row r="41" spans="1:8" x14ac:dyDescent="0.25">
      <c r="A41" s="22" t="s">
        <v>6</v>
      </c>
      <c r="B41" s="28" t="str">
        <f t="shared" ref="B41:B53" si="7">_xlfn.LET(
_xlpm.dat,DATEVALUE("4/1/"&amp;H41),
_xlpm.Lundi, _xlpm.dat + ((G41 * 1) - 1) * 7 - WEEKDAY(_xlpm.dat, 2) + 1,
"S" &amp; TEXT(_xlfn.ISOWEEKNUM(_xlpm.Lundi - (20 * 7)), "00") &amp; " à " &amp; "S" &amp; TEXT(_xlfn.ISOWEEKNUM(_xlpm.Lundi - (9 * 7)), "00")
)</f>
        <v>S45 à S04</v>
      </c>
      <c r="C41" s="28" t="str">
        <f t="shared" ref="C41:C53" si="8">_xlfn.LET(
_xlpm.dat,DATEVALUE("4/1/"&amp;H41),
_xlpm.Lundi, _xlpm.dat + ((G41 * 1) - 1) * 7 - WEEKDAY(_xlpm.dat, 2) + 1,
"S" &amp; TEXT(_xlfn.ISOWEEKNUM(_xlpm.Lundi - (9 * 7)), "00") &amp; " à " &amp; "S" &amp; TEXT(_xlfn.ISOWEEKNUM(_xlpm.Lundi - (4 * 7)), "00")
)</f>
        <v>S04 à S09</v>
      </c>
      <c r="D41" s="28" t="str">
        <f t="shared" ref="D41:D53" si="9">_xlfn.LET(
_xlpm.dat,DATEVALUE("4/1/"&amp;H41),
_xlpm.Lundi, _xlpm.dat + ((G41 * 1) - 1) * 7 - WEEKDAY(_xlpm.dat, 2) + 1,
"S" &amp; TEXT(_xlfn.ISOWEEKNUM(_xlpm.Lundi - (6 * 7)), "00")
)</f>
        <v>S07</v>
      </c>
      <c r="E41" s="28" t="str">
        <f t="shared" ref="E41:E53" si="10">_xlfn.LET(
_xlpm.dat,DATEVALUE("4/1/"&amp;H41),
_xlpm.Lundi, _xlpm.dat + ((G41 * 1) - 1) * 7 - WEEKDAY(_xlpm.dat, 2) + 1,
"S" &amp; TEXT(_xlfn.ISOWEEKNUM(_xlpm.Lundi - (4 * 7)), "00")
)</f>
        <v>S09</v>
      </c>
      <c r="F41" s="28" t="str">
        <f t="shared" ref="F41:F53" si="11">_xlfn.LET(
_xlpm.dat,DATEVALUE("4/1/"&amp;H41),
_xlpm.Lundi, _xlpm.dat + ((G41 * 1) - 1) * 7 - WEEKDAY(_xlpm.dat, 2) + 1,
"S" &amp; TEXT(_xlfn.ISOWEEKNUM(_xlpm.Lundi - (3 * 7)), "00") &amp; " à " &amp; "S" &amp; TEXT(_xlfn.ISOWEEKNUM(_xlpm.Lundi - (1 * 7)), "00")
)</f>
        <v>S10 à S12</v>
      </c>
      <c r="G41" s="5" t="str">
        <f t="shared" ref="G41:G53" si="12">RIGHT(A41,2)</f>
        <v>13</v>
      </c>
      <c r="H41" s="5" t="str">
        <f t="shared" ref="H41:H53" si="13">LEFT(A41,2)</f>
        <v>25</v>
      </c>
    </row>
    <row r="42" spans="1:8" x14ac:dyDescent="0.25">
      <c r="A42" s="22" t="s">
        <v>7</v>
      </c>
      <c r="B42" s="28" t="str">
        <f t="shared" si="7"/>
        <v>S20 à S31</v>
      </c>
      <c r="C42" s="28" t="str">
        <f t="shared" si="8"/>
        <v>S31 à S36</v>
      </c>
      <c r="D42" s="28" t="str">
        <f t="shared" si="9"/>
        <v>S34</v>
      </c>
      <c r="E42" s="28" t="str">
        <f t="shared" si="10"/>
        <v>S36</v>
      </c>
      <c r="F42" s="28" t="str">
        <f t="shared" si="11"/>
        <v>S37 à S39</v>
      </c>
      <c r="G42" s="5" t="str">
        <f t="shared" si="12"/>
        <v>40</v>
      </c>
      <c r="H42" s="5" t="str">
        <f t="shared" si="13"/>
        <v>25</v>
      </c>
    </row>
    <row r="43" spans="1:8" x14ac:dyDescent="0.25">
      <c r="A43" s="22" t="s">
        <v>8</v>
      </c>
      <c r="B43" s="28" t="str">
        <f t="shared" si="7"/>
        <v>S33 à S44</v>
      </c>
      <c r="C43" s="28" t="str">
        <f t="shared" si="8"/>
        <v>S44 à S49</v>
      </c>
      <c r="D43" s="28" t="str">
        <f t="shared" si="9"/>
        <v>S47</v>
      </c>
      <c r="E43" s="28" t="str">
        <f t="shared" si="10"/>
        <v>S49</v>
      </c>
      <c r="F43" s="28" t="str">
        <f t="shared" si="11"/>
        <v>S50 à S52</v>
      </c>
      <c r="G43" s="5" t="str">
        <f t="shared" si="12"/>
        <v>01</v>
      </c>
      <c r="H43" s="5" t="str">
        <f t="shared" si="13"/>
        <v>26</v>
      </c>
    </row>
    <row r="44" spans="1:8" x14ac:dyDescent="0.25">
      <c r="A44" s="22" t="s">
        <v>9</v>
      </c>
      <c r="B44" s="28" t="str">
        <f t="shared" si="7"/>
        <v>S07 à S18</v>
      </c>
      <c r="C44" s="28" t="str">
        <f t="shared" si="8"/>
        <v>S18 à S23</v>
      </c>
      <c r="D44" s="28" t="str">
        <f t="shared" si="9"/>
        <v>S21</v>
      </c>
      <c r="E44" s="28" t="str">
        <f t="shared" si="10"/>
        <v>S23</v>
      </c>
      <c r="F44" s="28" t="str">
        <f t="shared" si="11"/>
        <v>S24 à S26</v>
      </c>
      <c r="G44" s="5" t="str">
        <f t="shared" si="12"/>
        <v>27</v>
      </c>
      <c r="H44" s="5" t="str">
        <f t="shared" si="13"/>
        <v>25</v>
      </c>
    </row>
    <row r="45" spans="1:8" x14ac:dyDescent="0.25">
      <c r="A45" s="22" t="s">
        <v>10</v>
      </c>
      <c r="B45" s="28" t="str">
        <f t="shared" si="7"/>
        <v>S08 à S19</v>
      </c>
      <c r="C45" s="28" t="str">
        <f t="shared" si="8"/>
        <v>S19 à S24</v>
      </c>
      <c r="D45" s="28" t="str">
        <f t="shared" si="9"/>
        <v>S22</v>
      </c>
      <c r="E45" s="28" t="str">
        <f t="shared" si="10"/>
        <v>S24</v>
      </c>
      <c r="F45" s="28" t="str">
        <f t="shared" si="11"/>
        <v>S25 à S27</v>
      </c>
      <c r="G45" s="5" t="str">
        <f t="shared" si="12"/>
        <v>28</v>
      </c>
      <c r="H45" s="5" t="str">
        <f t="shared" si="13"/>
        <v>25</v>
      </c>
    </row>
    <row r="46" spans="1:8" x14ac:dyDescent="0.25">
      <c r="A46" s="22" t="s">
        <v>11</v>
      </c>
      <c r="B46" s="28" t="str">
        <f t="shared" si="7"/>
        <v>S33 à S44</v>
      </c>
      <c r="C46" s="28" t="str">
        <f t="shared" si="8"/>
        <v>S44 à S49</v>
      </c>
      <c r="D46" s="28" t="str">
        <f t="shared" si="9"/>
        <v>S47</v>
      </c>
      <c r="E46" s="28" t="str">
        <f t="shared" si="10"/>
        <v>S49</v>
      </c>
      <c r="F46" s="28" t="str">
        <f t="shared" si="11"/>
        <v>S50 à S52</v>
      </c>
      <c r="G46" s="5" t="str">
        <f t="shared" si="12"/>
        <v>01</v>
      </c>
      <c r="H46" s="5" t="str">
        <f t="shared" si="13"/>
        <v>25</v>
      </c>
    </row>
    <row r="47" spans="1:8" x14ac:dyDescent="0.25">
      <c r="A47" s="22" t="s">
        <v>12</v>
      </c>
      <c r="B47" s="28" t="str">
        <f t="shared" si="7"/>
        <v>S45 à S04</v>
      </c>
      <c r="C47" s="28" t="str">
        <f t="shared" si="8"/>
        <v>S04 à S09</v>
      </c>
      <c r="D47" s="28" t="str">
        <f t="shared" si="9"/>
        <v>S07</v>
      </c>
      <c r="E47" s="28" t="str">
        <f t="shared" si="10"/>
        <v>S09</v>
      </c>
      <c r="F47" s="28" t="str">
        <f t="shared" si="11"/>
        <v>S10 à S12</v>
      </c>
      <c r="G47" s="5" t="str">
        <f t="shared" si="12"/>
        <v>13</v>
      </c>
      <c r="H47" s="5" t="str">
        <f t="shared" si="13"/>
        <v>26</v>
      </c>
    </row>
    <row r="48" spans="1:8" x14ac:dyDescent="0.25">
      <c r="A48" s="22" t="s">
        <v>13</v>
      </c>
      <c r="B48" s="28" t="str">
        <f t="shared" si="7"/>
        <v>S47 à S06</v>
      </c>
      <c r="C48" s="28" t="str">
        <f t="shared" si="8"/>
        <v>S06 à S11</v>
      </c>
      <c r="D48" s="28" t="str">
        <f t="shared" si="9"/>
        <v>S09</v>
      </c>
      <c r="E48" s="28" t="str">
        <f t="shared" si="10"/>
        <v>S11</v>
      </c>
      <c r="F48" s="28" t="str">
        <f t="shared" si="11"/>
        <v>S12 à S14</v>
      </c>
      <c r="G48" s="5" t="str">
        <f t="shared" si="12"/>
        <v>15</v>
      </c>
      <c r="H48" s="5" t="str">
        <f t="shared" si="13"/>
        <v>25</v>
      </c>
    </row>
    <row r="49" spans="1:8" x14ac:dyDescent="0.25">
      <c r="A49" s="22" t="s">
        <v>14</v>
      </c>
      <c r="B49" s="28" t="str">
        <f t="shared" si="7"/>
        <v>S22 à S33</v>
      </c>
      <c r="C49" s="28" t="str">
        <f t="shared" si="8"/>
        <v>S33 à S38</v>
      </c>
      <c r="D49" s="28" t="str">
        <f t="shared" si="9"/>
        <v>S36</v>
      </c>
      <c r="E49" s="28" t="str">
        <f t="shared" si="10"/>
        <v>S38</v>
      </c>
      <c r="F49" s="28" t="str">
        <f t="shared" si="11"/>
        <v>S39 à S41</v>
      </c>
      <c r="G49" s="5" t="str">
        <f t="shared" si="12"/>
        <v>42</v>
      </c>
      <c r="H49" s="5" t="str">
        <f t="shared" si="13"/>
        <v>25</v>
      </c>
    </row>
    <row r="50" spans="1:8" x14ac:dyDescent="0.25">
      <c r="A50" s="22" t="s">
        <v>15</v>
      </c>
      <c r="B50" s="28" t="str">
        <f t="shared" si="7"/>
        <v>S32 à S43</v>
      </c>
      <c r="C50" s="28" t="str">
        <f t="shared" si="8"/>
        <v>S43 à S48</v>
      </c>
      <c r="D50" s="28" t="str">
        <f t="shared" si="9"/>
        <v>S46</v>
      </c>
      <c r="E50" s="28" t="str">
        <f t="shared" si="10"/>
        <v>S48</v>
      </c>
      <c r="F50" s="28" t="str">
        <f t="shared" si="11"/>
        <v>S49 à S51</v>
      </c>
      <c r="G50" s="5" t="str">
        <f t="shared" si="12"/>
        <v>52</v>
      </c>
      <c r="H50" s="5" t="str">
        <f t="shared" si="13"/>
        <v>25</v>
      </c>
    </row>
    <row r="51" spans="1:8" x14ac:dyDescent="0.25">
      <c r="A51" s="22" t="s">
        <v>16</v>
      </c>
      <c r="B51" s="28" t="str">
        <f t="shared" si="7"/>
        <v>S34 à S45</v>
      </c>
      <c r="C51" s="28" t="str">
        <f t="shared" si="8"/>
        <v>S45 à S50</v>
      </c>
      <c r="D51" s="28" t="str">
        <f t="shared" si="9"/>
        <v>S48</v>
      </c>
      <c r="E51" s="28" t="str">
        <f t="shared" si="10"/>
        <v>S50</v>
      </c>
      <c r="F51" s="28" t="str">
        <f t="shared" si="11"/>
        <v>S51 à S01</v>
      </c>
      <c r="G51" s="5" t="str">
        <f t="shared" si="12"/>
        <v>02</v>
      </c>
      <c r="H51" s="5" t="str">
        <f t="shared" si="13"/>
        <v>26</v>
      </c>
    </row>
    <row r="52" spans="1:8" x14ac:dyDescent="0.25">
      <c r="A52" s="22" t="s">
        <v>17</v>
      </c>
      <c r="B52" s="28" t="str">
        <f t="shared" si="7"/>
        <v>S34 à S45</v>
      </c>
      <c r="C52" s="28" t="str">
        <f t="shared" si="8"/>
        <v>S45 à S50</v>
      </c>
      <c r="D52" s="28" t="str">
        <f t="shared" si="9"/>
        <v>S48</v>
      </c>
      <c r="E52" s="28" t="str">
        <f t="shared" si="10"/>
        <v>S50</v>
      </c>
      <c r="F52" s="28" t="str">
        <f t="shared" si="11"/>
        <v>S51 à S01</v>
      </c>
      <c r="G52" s="5" t="str">
        <f t="shared" si="12"/>
        <v>02</v>
      </c>
      <c r="H52" s="5" t="str">
        <f t="shared" si="13"/>
        <v>25</v>
      </c>
    </row>
    <row r="53" spans="1:8" x14ac:dyDescent="0.25">
      <c r="A53" s="23" t="s">
        <v>18</v>
      </c>
      <c r="B53" s="28" t="str">
        <f t="shared" si="7"/>
        <v>S28 à S39</v>
      </c>
      <c r="C53" s="28" t="str">
        <f t="shared" si="8"/>
        <v>S39 à S44</v>
      </c>
      <c r="D53" s="28" t="str">
        <f t="shared" si="9"/>
        <v>S42</v>
      </c>
      <c r="E53" s="28" t="str">
        <f t="shared" si="10"/>
        <v>S44</v>
      </c>
      <c r="F53" s="28" t="str">
        <f t="shared" si="11"/>
        <v>S45 à S47</v>
      </c>
      <c r="G53" s="5" t="str">
        <f t="shared" si="12"/>
        <v>48</v>
      </c>
      <c r="H53" s="5" t="str">
        <f t="shared" si="13"/>
        <v>25</v>
      </c>
    </row>
  </sheetData>
  <mergeCells count="1">
    <mergeCell ref="B1:F1"/>
  </mergeCells>
  <pageMargins left="0.7" right="0.7" top="0.75" bottom="0.75" header="0.3" footer="0.3"/>
  <pageSetup paperSize="9" orientation="portrait" r:id="rId1"/>
  <ignoredErrors>
    <ignoredError sqref="A5:A17 A22:A24 A25:A34" numberStoredAsText="1"/>
  </ignoredErrors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RACAN Marie Odile</dc:creator>
  <cp:lastModifiedBy>JFL</cp:lastModifiedBy>
  <dcterms:created xsi:type="dcterms:W3CDTF">2025-04-22T15:46:49Z</dcterms:created>
  <dcterms:modified xsi:type="dcterms:W3CDTF">2025-05-01T11:55:30Z</dcterms:modified>
</cp:coreProperties>
</file>