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0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41C47478-D609-4872-94EE-BB4E5ABFD207}" xr6:coauthVersionLast="47" xr6:coauthVersionMax="47" xr10:uidLastSave="{00000000-0000-0000-0000-000000000000}"/>
  <bookViews>
    <workbookView xWindow="10230" yWindow="1305" windowWidth="26385" windowHeight="13335" activeTab="1" xr2:uid="{A4F77803-3E73-4D5E-9001-6E0F1890F1F7}"/>
  </bookViews>
  <sheets>
    <sheet name="Articles d'inventaire" sheetId="1" r:id="rId1"/>
    <sheet name="Bon de sortie" sheetId="2" r:id="rId2"/>
    <sheet name="Donné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2" l="1"/>
  <c r="F9" i="2"/>
  <c r="F10" i="2"/>
  <c r="F11" i="2"/>
  <c r="F12" i="2"/>
  <c r="F13" i="2"/>
  <c r="F14" i="2"/>
  <c r="F15" i="2"/>
  <c r="F16" i="2"/>
  <c r="F7" i="2"/>
  <c r="E7" i="2"/>
  <c r="E8" i="2"/>
  <c r="E9" i="2"/>
  <c r="E10" i="2"/>
  <c r="E11" i="2"/>
  <c r="E12" i="2"/>
  <c r="E13" i="2"/>
  <c r="E14" i="2"/>
  <c r="E16" i="2"/>
  <c r="E15" i="2"/>
  <c r="H121" i="1"/>
  <c r="L121" i="1" s="1"/>
  <c r="M121" i="1" s="1"/>
  <c r="H122" i="1"/>
  <c r="L122" i="1" s="1"/>
  <c r="M122" i="1" s="1"/>
  <c r="L95" i="1"/>
  <c r="L130" i="1"/>
  <c r="M130" i="1" s="1"/>
  <c r="H120" i="1"/>
  <c r="L120" i="1" s="1"/>
  <c r="H149" i="1"/>
  <c r="L149" i="1" s="1"/>
  <c r="M149" i="1" s="1"/>
  <c r="H148" i="1"/>
  <c r="L148" i="1" s="1"/>
  <c r="H147" i="1"/>
  <c r="H146" i="1"/>
  <c r="L146" i="1" s="1"/>
  <c r="M146" i="1" s="1"/>
  <c r="H145" i="1"/>
  <c r="L145" i="1" s="1"/>
  <c r="H144" i="1"/>
  <c r="H143" i="1"/>
  <c r="L143" i="1" s="1"/>
  <c r="M143" i="1" s="1"/>
  <c r="H142" i="1"/>
  <c r="L142" i="1" s="1"/>
  <c r="H141" i="1"/>
  <c r="H140" i="1"/>
  <c r="L140" i="1" s="1"/>
  <c r="H139" i="1"/>
  <c r="H138" i="1"/>
  <c r="L138" i="1" s="1"/>
  <c r="M138" i="1" s="1"/>
  <c r="H137" i="1"/>
  <c r="L137" i="1" s="1"/>
  <c r="H136" i="1"/>
  <c r="L136" i="1" s="1"/>
  <c r="H135" i="1"/>
  <c r="L135" i="1" s="1"/>
  <c r="M135" i="1" s="1"/>
  <c r="H134" i="1"/>
  <c r="L134" i="1" s="1"/>
  <c r="H133" i="1"/>
  <c r="L133" i="1" s="1"/>
  <c r="H132" i="1"/>
  <c r="L132" i="1" s="1"/>
  <c r="H131" i="1"/>
  <c r="H130" i="1"/>
  <c r="H129" i="1"/>
  <c r="L129" i="1" s="1"/>
  <c r="H128" i="1"/>
  <c r="H127" i="1"/>
  <c r="L127" i="1" s="1"/>
  <c r="M127" i="1" s="1"/>
  <c r="H126" i="1"/>
  <c r="L126" i="1" s="1"/>
  <c r="H125" i="1"/>
  <c r="H124" i="1"/>
  <c r="L124" i="1" s="1"/>
  <c r="H123" i="1"/>
  <c r="H119" i="1"/>
  <c r="H118" i="1"/>
  <c r="L118" i="1" s="1"/>
  <c r="H117" i="1"/>
  <c r="H116" i="1"/>
  <c r="L116" i="1" s="1"/>
  <c r="H115" i="1"/>
  <c r="L115" i="1" s="1"/>
  <c r="M115" i="1" s="1"/>
  <c r="H114" i="1"/>
  <c r="H113" i="1"/>
  <c r="L113" i="1" s="1"/>
  <c r="H112" i="1"/>
  <c r="H111" i="1"/>
  <c r="L111" i="1" s="1"/>
  <c r="H110" i="1"/>
  <c r="L110" i="1" s="1"/>
  <c r="M110" i="1" s="1"/>
  <c r="H109" i="1"/>
  <c r="L109" i="1" s="1"/>
  <c r="H108" i="1"/>
  <c r="L108" i="1" s="1"/>
  <c r="H107" i="1"/>
  <c r="L107" i="1" s="1"/>
  <c r="M107" i="1" s="1"/>
  <c r="H106" i="1"/>
  <c r="L106" i="1" s="1"/>
  <c r="H105" i="1"/>
  <c r="H104" i="1"/>
  <c r="L104" i="1" s="1"/>
  <c r="H103" i="1"/>
  <c r="H102" i="1"/>
  <c r="L102" i="1" s="1"/>
  <c r="M102" i="1" s="1"/>
  <c r="H101" i="1"/>
  <c r="H100" i="1"/>
  <c r="L100" i="1" s="1"/>
  <c r="H99" i="1"/>
  <c r="L99" i="1" s="1"/>
  <c r="M99" i="1" s="1"/>
  <c r="H98" i="1"/>
  <c r="H97" i="1"/>
  <c r="L97" i="1" s="1"/>
  <c r="H96" i="1"/>
  <c r="L96" i="1" s="1"/>
  <c r="H95" i="1"/>
  <c r="H94" i="1"/>
  <c r="L94" i="1" s="1"/>
  <c r="M94" i="1" s="1"/>
  <c r="H93" i="1"/>
  <c r="L93" i="1" s="1"/>
  <c r="H92" i="1"/>
  <c r="L92" i="1" s="1"/>
  <c r="H91" i="1"/>
  <c r="L91" i="1" s="1"/>
  <c r="M91" i="1" s="1"/>
  <c r="H90" i="1"/>
  <c r="L90" i="1" s="1"/>
  <c r="H89" i="1"/>
  <c r="H88" i="1"/>
  <c r="L88" i="1" s="1"/>
  <c r="H87" i="1"/>
  <c r="H86" i="1"/>
  <c r="L86" i="1" s="1"/>
  <c r="M86" i="1" s="1"/>
  <c r="H85" i="1"/>
  <c r="H84" i="1"/>
  <c r="L84" i="1" s="1"/>
  <c r="H83" i="1"/>
  <c r="L83" i="1" s="1"/>
  <c r="M83" i="1" s="1"/>
  <c r="H82" i="1"/>
  <c r="H81" i="1"/>
  <c r="L81" i="1" s="1"/>
  <c r="H80" i="1"/>
  <c r="L80" i="1" s="1"/>
  <c r="H79" i="1"/>
  <c r="L79" i="1" s="1"/>
  <c r="H78" i="1"/>
  <c r="L78" i="1" s="1"/>
  <c r="M78" i="1" s="1"/>
  <c r="H77" i="1"/>
  <c r="L77" i="1" s="1"/>
  <c r="H76" i="1"/>
  <c r="L76" i="1" s="1"/>
  <c r="H75" i="1"/>
  <c r="L75" i="1" s="1"/>
  <c r="M75" i="1" s="1"/>
  <c r="H74" i="1"/>
  <c r="L74" i="1" s="1"/>
  <c r="H73" i="1"/>
  <c r="H72" i="1"/>
  <c r="L72" i="1" s="1"/>
  <c r="H71" i="1"/>
  <c r="H70" i="1"/>
  <c r="L70" i="1" s="1"/>
  <c r="M70" i="1" s="1"/>
  <c r="H69" i="1"/>
  <c r="H68" i="1"/>
  <c r="L68" i="1" s="1"/>
  <c r="H67" i="1"/>
  <c r="L67" i="1" s="1"/>
  <c r="M67" i="1" s="1"/>
  <c r="H66" i="1"/>
  <c r="H65" i="1"/>
  <c r="L65" i="1" s="1"/>
  <c r="H64" i="1"/>
  <c r="L64" i="1" s="1"/>
  <c r="H63" i="1"/>
  <c r="L63" i="1" s="1"/>
  <c r="H62" i="1"/>
  <c r="L62" i="1" s="1"/>
  <c r="M62" i="1" s="1"/>
  <c r="H61" i="1"/>
  <c r="L61" i="1" s="1"/>
  <c r="H60" i="1"/>
  <c r="L60" i="1" s="1"/>
  <c r="H59" i="1"/>
  <c r="L59" i="1" s="1"/>
  <c r="M59" i="1" s="1"/>
  <c r="H58" i="1"/>
  <c r="L58" i="1" s="1"/>
  <c r="H57" i="1"/>
  <c r="H56" i="1"/>
  <c r="H55" i="1"/>
  <c r="H54" i="1"/>
  <c r="L54" i="1" s="1"/>
  <c r="M54" i="1" s="1"/>
  <c r="H53" i="1"/>
  <c r="H52" i="1"/>
  <c r="L52" i="1" s="1"/>
  <c r="H51" i="1"/>
  <c r="H50" i="1"/>
  <c r="L50" i="1" s="1"/>
  <c r="H49" i="1"/>
  <c r="H48" i="1"/>
  <c r="L48" i="1" s="1"/>
  <c r="H47" i="1"/>
  <c r="H46" i="1"/>
  <c r="L46" i="1" s="1"/>
  <c r="H45" i="1"/>
  <c r="H44" i="1"/>
  <c r="H43" i="1"/>
  <c r="H42" i="1"/>
  <c r="L42" i="1" s="1"/>
  <c r="H41" i="1"/>
  <c r="H40" i="1"/>
  <c r="H39" i="1"/>
  <c r="L39" i="1" s="1"/>
  <c r="H38" i="1"/>
  <c r="L38" i="1" s="1"/>
  <c r="H37" i="1"/>
  <c r="H36" i="1"/>
  <c r="H35" i="1"/>
  <c r="H34" i="1"/>
  <c r="L34" i="1" s="1"/>
  <c r="H33" i="1"/>
  <c r="H32" i="1"/>
  <c r="H31" i="1"/>
  <c r="H30" i="1"/>
  <c r="L30" i="1" s="1"/>
  <c r="H29" i="1"/>
  <c r="H28" i="1"/>
  <c r="H27" i="1"/>
  <c r="H26" i="1"/>
  <c r="L26" i="1" s="1"/>
  <c r="H25" i="1"/>
  <c r="H24" i="1"/>
  <c r="H23" i="1"/>
  <c r="L23" i="1" s="1"/>
  <c r="H22" i="1"/>
  <c r="L22" i="1" s="1"/>
  <c r="H21" i="1"/>
  <c r="H20" i="1"/>
  <c r="H19" i="1"/>
  <c r="H18" i="1"/>
  <c r="L18" i="1" s="1"/>
  <c r="H17" i="1"/>
  <c r="H16" i="1"/>
  <c r="H15" i="1"/>
  <c r="H14" i="1"/>
  <c r="L14" i="1" s="1"/>
  <c r="H13" i="1"/>
  <c r="H12" i="1"/>
  <c r="H11" i="1"/>
  <c r="H10" i="1"/>
  <c r="L10" i="1" s="1"/>
  <c r="H9" i="1"/>
  <c r="H8" i="1"/>
  <c r="H7" i="1"/>
  <c r="L7" i="1" s="1"/>
  <c r="L13" i="1" l="1"/>
  <c r="M13" i="1" s="1"/>
  <c r="L21" i="1"/>
  <c r="M21" i="1" s="1"/>
  <c r="L29" i="1"/>
  <c r="M29" i="1" s="1"/>
  <c r="L37" i="1"/>
  <c r="M37" i="1" s="1"/>
  <c r="L41" i="1"/>
  <c r="M41" i="1" s="1"/>
  <c r="L49" i="1"/>
  <c r="M49" i="1" s="1"/>
  <c r="L56" i="1"/>
  <c r="M56" i="1" s="1"/>
  <c r="L66" i="1"/>
  <c r="M66" i="1" s="1"/>
  <c r="L69" i="1"/>
  <c r="M69" i="1" s="1"/>
  <c r="L85" i="1"/>
  <c r="M85" i="1" s="1"/>
  <c r="L98" i="1"/>
  <c r="M98" i="1" s="1"/>
  <c r="L101" i="1"/>
  <c r="M101" i="1" s="1"/>
  <c r="L11" i="1"/>
  <c r="M11" i="1" s="1"/>
  <c r="L15" i="1"/>
  <c r="M15" i="1" s="1"/>
  <c r="L19" i="1"/>
  <c r="M19" i="1" s="1"/>
  <c r="L27" i="1"/>
  <c r="M27" i="1" s="1"/>
  <c r="L31" i="1"/>
  <c r="M31" i="1" s="1"/>
  <c r="L35" i="1"/>
  <c r="M35" i="1" s="1"/>
  <c r="L43" i="1"/>
  <c r="M43" i="1" s="1"/>
  <c r="L47" i="1"/>
  <c r="M47" i="1" s="1"/>
  <c r="L51" i="1"/>
  <c r="M51" i="1" s="1"/>
  <c r="L8" i="1"/>
  <c r="M8" i="1" s="1"/>
  <c r="L12" i="1"/>
  <c r="M12" i="1" s="1"/>
  <c r="L16" i="1"/>
  <c r="M16" i="1" s="1"/>
  <c r="L20" i="1"/>
  <c r="M20" i="1" s="1"/>
  <c r="L24" i="1"/>
  <c r="M24" i="1" s="1"/>
  <c r="L28" i="1"/>
  <c r="M28" i="1" s="1"/>
  <c r="L32" i="1"/>
  <c r="M32" i="1" s="1"/>
  <c r="L36" i="1"/>
  <c r="M36" i="1" s="1"/>
  <c r="L40" i="1"/>
  <c r="M40" i="1" s="1"/>
  <c r="L44" i="1"/>
  <c r="M44" i="1" s="1"/>
  <c r="L55" i="1"/>
  <c r="M55" i="1" s="1"/>
  <c r="L9" i="1"/>
  <c r="M9" i="1" s="1"/>
  <c r="L17" i="1"/>
  <c r="M17" i="1" s="1"/>
  <c r="L25" i="1"/>
  <c r="M25" i="1" s="1"/>
  <c r="L33" i="1"/>
  <c r="M33" i="1" s="1"/>
  <c r="L45" i="1"/>
  <c r="M45" i="1" s="1"/>
  <c r="L53" i="1"/>
  <c r="M53" i="1" s="1"/>
  <c r="L82" i="1"/>
  <c r="M82" i="1" s="1"/>
  <c r="M117" i="1"/>
  <c r="L114" i="1"/>
  <c r="M114" i="1" s="1"/>
  <c r="M10" i="1"/>
  <c r="M18" i="1"/>
  <c r="M22" i="1"/>
  <c r="M26" i="1"/>
  <c r="M38" i="1"/>
  <c r="M42" i="1"/>
  <c r="M50" i="1"/>
  <c r="M63" i="1"/>
  <c r="M79" i="1"/>
  <c r="M95" i="1"/>
  <c r="M108" i="1"/>
  <c r="M111" i="1"/>
  <c r="M118" i="1"/>
  <c r="M126" i="1"/>
  <c r="M132" i="1"/>
  <c r="M142" i="1"/>
  <c r="M148" i="1"/>
  <c r="L141" i="1"/>
  <c r="M141" i="1" s="1"/>
  <c r="L125" i="1"/>
  <c r="M125" i="1" s="1"/>
  <c r="L117" i="1"/>
  <c r="L105" i="1"/>
  <c r="M105" i="1" s="1"/>
  <c r="L89" i="1"/>
  <c r="M89" i="1" s="1"/>
  <c r="L73" i="1"/>
  <c r="M73" i="1" s="1"/>
  <c r="L57" i="1"/>
  <c r="M57" i="1" s="1"/>
  <c r="M58" i="1"/>
  <c r="M61" i="1"/>
  <c r="M74" i="1"/>
  <c r="M77" i="1"/>
  <c r="M90" i="1"/>
  <c r="M93" i="1"/>
  <c r="M106" i="1"/>
  <c r="M109" i="1"/>
  <c r="M133" i="1"/>
  <c r="L144" i="1"/>
  <c r="M144" i="1" s="1"/>
  <c r="L128" i="1"/>
  <c r="M128" i="1" s="1"/>
  <c r="L112" i="1"/>
  <c r="M112" i="1" s="1"/>
  <c r="M65" i="1"/>
  <c r="M71" i="1"/>
  <c r="M81" i="1"/>
  <c r="M97" i="1"/>
  <c r="M116" i="1"/>
  <c r="M124" i="1"/>
  <c r="M134" i="1"/>
  <c r="M137" i="1"/>
  <c r="M140" i="1"/>
  <c r="L147" i="1"/>
  <c r="M147" i="1" s="1"/>
  <c r="L139" i="1"/>
  <c r="M139" i="1" s="1"/>
  <c r="L131" i="1"/>
  <c r="M131" i="1" s="1"/>
  <c r="L123" i="1"/>
  <c r="M123" i="1" s="1"/>
  <c r="L119" i="1"/>
  <c r="M119" i="1" s="1"/>
  <c r="L103" i="1"/>
  <c r="M103" i="1" s="1"/>
  <c r="L87" i="1"/>
  <c r="M87" i="1" s="1"/>
  <c r="L71" i="1"/>
  <c r="M34" i="1"/>
  <c r="M7" i="1"/>
  <c r="M14" i="1"/>
  <c r="M23" i="1"/>
  <c r="M30" i="1"/>
  <c r="M39" i="1"/>
  <c r="M46" i="1"/>
  <c r="M48" i="1"/>
  <c r="M52" i="1"/>
  <c r="M60" i="1"/>
  <c r="M64" i="1"/>
  <c r="M68" i="1"/>
  <c r="M72" i="1"/>
  <c r="M76" i="1"/>
  <c r="M80" i="1"/>
  <c r="M84" i="1"/>
  <c r="M88" i="1"/>
  <c r="M92" i="1"/>
  <c r="M96" i="1"/>
  <c r="M100" i="1"/>
  <c r="M104" i="1"/>
  <c r="M113" i="1"/>
  <c r="M120" i="1"/>
  <c r="M129" i="1"/>
  <c r="M136" i="1"/>
  <c r="M145" i="1"/>
  <c r="G3" i="1" l="1"/>
</calcChain>
</file>

<file path=xl/sharedStrings.xml><?xml version="1.0" encoding="utf-8"?>
<sst xmlns="http://schemas.openxmlformats.org/spreadsheetml/2006/main" count="698" uniqueCount="232">
  <si>
    <t>INVENTAIRE - LISTE DES ARTICLES</t>
  </si>
  <si>
    <t>VALEUR TOTALE DE L'INVENTAIRE</t>
  </si>
  <si>
    <t>ARTICLE</t>
  </si>
  <si>
    <t>QUANTITÉ / VALEUR</t>
  </si>
  <si>
    <t>Consommation d'article</t>
  </si>
  <si>
    <t>N° ARTICLE</t>
  </si>
  <si>
    <t xml:space="preserve"> DESCRIPTION</t>
  </si>
  <si>
    <t>MARQUE CHAUDIERE</t>
  </si>
  <si>
    <t xml:space="preserve">STOCK ENTREPÔT </t>
  </si>
  <si>
    <t>STOCK VEHICULE ANTOINE</t>
  </si>
  <si>
    <t>STOCK VEHICULE ASHOT</t>
  </si>
  <si>
    <t>STOCK VEHICULE DAVID</t>
  </si>
  <si>
    <t>QUANTITE TOTALE EN STOCK</t>
  </si>
  <si>
    <t>VALEUR DE L'ARTICLE</t>
  </si>
  <si>
    <t>ARTICLE CONSOMME</t>
  </si>
  <si>
    <t>ARTICLE COMMANDE</t>
  </si>
  <si>
    <t>STOCK FINAL</t>
  </si>
  <si>
    <t>VALEUR TOTALE</t>
  </si>
  <si>
    <t>Interupteur bipolair marche/arrêt</t>
  </si>
  <si>
    <t>De Dietrich</t>
  </si>
  <si>
    <t>Soupape de sécurité 3 bar à clipser</t>
  </si>
  <si>
    <t>Manomètre élec Huba 505</t>
  </si>
  <si>
    <t>Tube Siphon</t>
  </si>
  <si>
    <t>S100797</t>
  </si>
  <si>
    <t>Soupape de sécurité 3 bars</t>
  </si>
  <si>
    <t>S59132</t>
  </si>
  <si>
    <t>Moteur vanne 3 voies</t>
  </si>
  <si>
    <t>S59596</t>
  </si>
  <si>
    <t>Joint plaque foyere (x10)</t>
  </si>
  <si>
    <t>S62105</t>
  </si>
  <si>
    <t xml:space="preserve">Joint electrode </t>
  </si>
  <si>
    <t>S62733</t>
  </si>
  <si>
    <t>Manomètre 0-4 bar</t>
  </si>
  <si>
    <t>S62743</t>
  </si>
  <si>
    <t>Electrode + ionisation</t>
  </si>
  <si>
    <t>S62749</t>
  </si>
  <si>
    <t>Siphon + tube</t>
  </si>
  <si>
    <t>F3AA40048</t>
  </si>
  <si>
    <t>Soupape MF 15x21 equerre</t>
  </si>
  <si>
    <t>Frisquet</t>
  </si>
  <si>
    <t>F3AA40049</t>
  </si>
  <si>
    <t>Thermocouple</t>
  </si>
  <si>
    <t>F3AA40076</t>
  </si>
  <si>
    <t>Sécurité surchauffe</t>
  </si>
  <si>
    <t>F3AA40121</t>
  </si>
  <si>
    <t>purgeur automatique</t>
  </si>
  <si>
    <t>F3AA40136</t>
  </si>
  <si>
    <t>Bobine electrovanne</t>
  </si>
  <si>
    <t>F3AA40159</t>
  </si>
  <si>
    <t>F3AA40275</t>
  </si>
  <si>
    <t>Détecteur d'anomalie fumée</t>
  </si>
  <si>
    <t>F3AA40278</t>
  </si>
  <si>
    <t>Voyant vert</t>
  </si>
  <si>
    <t>F3AA40515</t>
  </si>
  <si>
    <t>Ctn à clipser</t>
  </si>
  <si>
    <t>F3AA40516</t>
  </si>
  <si>
    <t>ctn à visser</t>
  </si>
  <si>
    <t>F3AA40523</t>
  </si>
  <si>
    <t>Interrupteur unipolaire</t>
  </si>
  <si>
    <t>F3AA40524</t>
  </si>
  <si>
    <t>Moteur vanne 4 voies</t>
  </si>
  <si>
    <t>F3AA40552</t>
  </si>
  <si>
    <t>Electrode + Ionisation</t>
  </si>
  <si>
    <t>F3AA40658</t>
  </si>
  <si>
    <t>Bobine electrovanne modulante</t>
  </si>
  <si>
    <t>F3AA40659</t>
  </si>
  <si>
    <t>Bobine vanne auto zéro</t>
  </si>
  <si>
    <t>F3AA40661</t>
  </si>
  <si>
    <t>Capteur d'air</t>
  </si>
  <si>
    <t>F3AA40790</t>
  </si>
  <si>
    <t>Robinet de vidange</t>
  </si>
  <si>
    <t>F3AA40848</t>
  </si>
  <si>
    <t>Transformateur d'allumage</t>
  </si>
  <si>
    <t>F3AA40851</t>
  </si>
  <si>
    <t>Pochette de joints</t>
  </si>
  <si>
    <t>F3AA40852</t>
  </si>
  <si>
    <t>Joint de couronne</t>
  </si>
  <si>
    <t>F3AA40853</t>
  </si>
  <si>
    <t>Joint de bruleur</t>
  </si>
  <si>
    <t>F3AA40944</t>
  </si>
  <si>
    <t>Electrode allumage + ionisation</t>
  </si>
  <si>
    <t>F3AA40945</t>
  </si>
  <si>
    <t>Joint de couvercle</t>
  </si>
  <si>
    <t>F3AA40950</t>
  </si>
  <si>
    <t>Joint de brûleur</t>
  </si>
  <si>
    <t>F3AA40959</t>
  </si>
  <si>
    <t>Ctn fumée à visser</t>
  </si>
  <si>
    <t>F3AA40987</t>
  </si>
  <si>
    <t>Lot joint siphon</t>
  </si>
  <si>
    <t>F3AA41015</t>
  </si>
  <si>
    <t>Air monostat</t>
  </si>
  <si>
    <t>F3AA41132</t>
  </si>
  <si>
    <t>F3AA41135</t>
  </si>
  <si>
    <t>F3AA41207</t>
  </si>
  <si>
    <t>Condensateur</t>
  </si>
  <si>
    <t>F3AA41212</t>
  </si>
  <si>
    <t>Lot de fusible</t>
  </si>
  <si>
    <t>F3AA41213</t>
  </si>
  <si>
    <t>F3AA41248</t>
  </si>
  <si>
    <t>Lot de joint electrode</t>
  </si>
  <si>
    <t>F3AA41382</t>
  </si>
  <si>
    <t>Bille siphon</t>
  </si>
  <si>
    <t>F3AA41510</t>
  </si>
  <si>
    <t>F3AA41579</t>
  </si>
  <si>
    <t>Filtre bloc gaz</t>
  </si>
  <si>
    <t>Viessmann</t>
  </si>
  <si>
    <t>Sonde de température extérieure</t>
  </si>
  <si>
    <t>Sonde de température avec NTC</t>
  </si>
  <si>
    <t>Sonde de température</t>
  </si>
  <si>
    <t>Purgeur d'air automatique</t>
  </si>
  <si>
    <t>Electrode d'allumage</t>
  </si>
  <si>
    <t>Joint radial ventilateur</t>
  </si>
  <si>
    <t>Joint profilé échangeur à plaque</t>
  </si>
  <si>
    <t>Electrode d'allumage et d'ionisation</t>
  </si>
  <si>
    <t>Electrode d'ionisation</t>
  </si>
  <si>
    <t>Joint brûleur</t>
  </si>
  <si>
    <t>Câble d'ionisation et d'allumage</t>
  </si>
  <si>
    <t>Bobine T80 pour electrovanne</t>
  </si>
  <si>
    <t>Bloc d'electrode d'allumage</t>
  </si>
  <si>
    <t>Spatule de rechange</t>
  </si>
  <si>
    <t>Vanne gaz</t>
  </si>
  <si>
    <t>Bobine T85 plus</t>
  </si>
  <si>
    <t>S100796</t>
  </si>
  <si>
    <t>Soupape de sécurité 7 bar</t>
  </si>
  <si>
    <t>Gicleur 1</t>
  </si>
  <si>
    <t>0,32/80° H Bouchon bleu</t>
  </si>
  <si>
    <t>Danfoss</t>
  </si>
  <si>
    <t>Gicleur 2</t>
  </si>
  <si>
    <t>0,40/80° H Bouchon Bleu</t>
  </si>
  <si>
    <t>Gicleur 3</t>
  </si>
  <si>
    <t>0,40/60° HF Bouchon jaune</t>
  </si>
  <si>
    <t>Fluidics</t>
  </si>
  <si>
    <t>Gicleur 4</t>
  </si>
  <si>
    <t>0,45/45° HF Bouchon Jaune</t>
  </si>
  <si>
    <t>Gicleur 5</t>
  </si>
  <si>
    <t>0,50/45° HF Bouchon jaune</t>
  </si>
  <si>
    <t>Gicleur 6</t>
  </si>
  <si>
    <t>0,60/45° HF Bouchon jaune</t>
  </si>
  <si>
    <t>Gicleur 7</t>
  </si>
  <si>
    <t>0,40/45° ST Bouchon orange</t>
  </si>
  <si>
    <t>Steinen</t>
  </si>
  <si>
    <t>Gicleur 8</t>
  </si>
  <si>
    <t>0,40/60° ST Bouchon orange</t>
  </si>
  <si>
    <t>Gicleur 9</t>
  </si>
  <si>
    <t>0,45/60° ST Bouchon orange</t>
  </si>
  <si>
    <t>Gicleur 10</t>
  </si>
  <si>
    <t>0,50/45° ST Bouchon orange</t>
  </si>
  <si>
    <t>Gicleur 11</t>
  </si>
  <si>
    <t>0,50/60° ST Bouchon orange</t>
  </si>
  <si>
    <t>Gicleur 12</t>
  </si>
  <si>
    <t>0,60/45° ST Bouchon orange</t>
  </si>
  <si>
    <t>Gicleur 13</t>
  </si>
  <si>
    <t>0,60/60° ST Bouchon orange</t>
  </si>
  <si>
    <t>Gicleur 14</t>
  </si>
  <si>
    <t>0,65/45° ST Bouchon orange</t>
  </si>
  <si>
    <t>Gicleur 15</t>
  </si>
  <si>
    <t>0,75/45° ST Bouchon orange</t>
  </si>
  <si>
    <t>Gicleur 16</t>
  </si>
  <si>
    <t>0,75/60° ST Bouchon orange</t>
  </si>
  <si>
    <t>Gicleur 17</t>
  </si>
  <si>
    <t>0,85/45° ST Bouchon orange</t>
  </si>
  <si>
    <t>Gicleur 18</t>
  </si>
  <si>
    <t>0,85/60° ST Bouchon orange</t>
  </si>
  <si>
    <t>Gicleur 19</t>
  </si>
  <si>
    <t>0,40/80° S   Bouchon rouge</t>
  </si>
  <si>
    <t>Gicleur 20</t>
  </si>
  <si>
    <t>0,50/45° S   Bouchon rouge</t>
  </si>
  <si>
    <t>Gicleur 21</t>
  </si>
  <si>
    <t>0,50/60° S   Bouchon rouge</t>
  </si>
  <si>
    <t>Gicleur 22</t>
  </si>
  <si>
    <t>0,50/80° S   Bouchon rouge</t>
  </si>
  <si>
    <t>Gicleur 23</t>
  </si>
  <si>
    <t>0,60/45° S   Bouchon rouge</t>
  </si>
  <si>
    <t>Gicleur 24</t>
  </si>
  <si>
    <t>0,60/60° S   Bouchon rouge</t>
  </si>
  <si>
    <t>Gicleur 25</t>
  </si>
  <si>
    <t>0,65/45° S   Bouchon rouge</t>
  </si>
  <si>
    <t>Gicleur 26</t>
  </si>
  <si>
    <t>0,65/60° S   Bouchon rouge</t>
  </si>
  <si>
    <t>Gicleur 27</t>
  </si>
  <si>
    <t>0,75/45° S   Bouchon rouge</t>
  </si>
  <si>
    <t>Gicleur 28</t>
  </si>
  <si>
    <t>0,75/60° S   Bouchon rouge</t>
  </si>
  <si>
    <t>Gicleur 29</t>
  </si>
  <si>
    <t>0,85/45° S   Bouchon rouge</t>
  </si>
  <si>
    <t>Gicleur 30</t>
  </si>
  <si>
    <t>0,85/60° S   Bouchon rouge</t>
  </si>
  <si>
    <t>Gicleur 31</t>
  </si>
  <si>
    <t>0,40/80° S   Bouchon vert</t>
  </si>
  <si>
    <t>Gicleur 32</t>
  </si>
  <si>
    <t>0,50 Gph 80° H LE-V Viessmann</t>
  </si>
  <si>
    <t>Gicleur 33</t>
  </si>
  <si>
    <t>0,50 Gph 80° S LE  Viessmann</t>
  </si>
  <si>
    <t>Gicleur 34</t>
  </si>
  <si>
    <t>0,60/80° S   Bouchon vert</t>
  </si>
  <si>
    <t>Gicleur 35</t>
  </si>
  <si>
    <t>1,00/80° S   Bouchon vert</t>
  </si>
  <si>
    <t>Gicleur 36</t>
  </si>
  <si>
    <t>1,10/80° S   Bouchon vert</t>
  </si>
  <si>
    <t>Gicleur 37</t>
  </si>
  <si>
    <t>0,40/60° SF Bouchon noir</t>
  </si>
  <si>
    <t>Gicleur 38</t>
  </si>
  <si>
    <t>0,45/45° SF Bouchon noir</t>
  </si>
  <si>
    <t>Gicleur 39</t>
  </si>
  <si>
    <t>0,50/45° SF Bouchon noir</t>
  </si>
  <si>
    <t>Gicleur 40</t>
  </si>
  <si>
    <t>0,60/60° SF Bouchon noir</t>
  </si>
  <si>
    <t>Gicleur 41</t>
  </si>
  <si>
    <t>0,65/45° SF Bouchon noir</t>
  </si>
  <si>
    <t>Gicleur 42</t>
  </si>
  <si>
    <t>0,65/60° SF Bouchon noir</t>
  </si>
  <si>
    <t>Client</t>
  </si>
  <si>
    <t>Date</t>
  </si>
  <si>
    <t>Intervenant</t>
  </si>
  <si>
    <t>EMPLACEMENT DE L'ARTICLE</t>
  </si>
  <si>
    <t>QUANTITE SORTIE</t>
  </si>
  <si>
    <t>BONS DE SORTIE</t>
  </si>
  <si>
    <t>Emplacement de l'article</t>
  </si>
  <si>
    <t>Entrepôt</t>
  </si>
  <si>
    <t>Antoine</t>
  </si>
  <si>
    <t>Véhicule Antoine</t>
  </si>
  <si>
    <t>Ashot</t>
  </si>
  <si>
    <t>Véhicule Ashot</t>
  </si>
  <si>
    <t>David</t>
  </si>
  <si>
    <t>Véhicule David</t>
  </si>
  <si>
    <t>Jousset</t>
  </si>
  <si>
    <t>Jardin</t>
  </si>
  <si>
    <t>Kegreisz</t>
  </si>
  <si>
    <t>Harfaoui</t>
  </si>
  <si>
    <t>Krawczyk</t>
  </si>
  <si>
    <t>Butel</t>
  </si>
  <si>
    <t>Jacquin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</si>
</sst>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-* #,##0.00\ &quot;€&quot;_-;\-* #,##0.00\ &quot;€&quot;_-;_-* &quot;-&quot;??\ &quot;€&quot;_-;_-@_-"/>
    <numFmt numFmtId="164" formatCode="_([$€-2]\ * #,##0.00_);_([$€-2]\ * \(#,##0.00\);_([$€-2]\ * &quot;-&quot;??_);_(@_)"/>
    <numFmt numFmtId="165" formatCode="&quot;$&quot;#,##0.00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22"/>
      <color theme="8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i/>
      <sz val="9"/>
      <color theme="8"/>
      <name val="Arial"/>
      <family val="2"/>
    </font>
    <font>
      <b/>
      <sz val="11"/>
      <color theme="8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theme="8" tint="0.59999389629810485"/>
      </left>
      <right/>
      <top style="thin">
        <color theme="8" tint="0.59999389629810485"/>
      </top>
      <bottom style="thin">
        <color theme="8" tint="0.59999389629810485"/>
      </bottom>
      <diagonal/>
    </border>
    <border>
      <left/>
      <right/>
      <top style="thin">
        <color theme="8" tint="0.59999389629810485"/>
      </top>
      <bottom style="thin">
        <color theme="8" tint="0.59999389629810485"/>
      </bottom>
      <diagonal/>
    </border>
    <border>
      <left/>
      <right style="thin">
        <color theme="8" tint="0.59999389629810485"/>
      </right>
      <top style="thin">
        <color theme="8" tint="0.59999389629810485"/>
      </top>
      <bottom style="thin">
        <color theme="8" tint="0.59999389629810485"/>
      </bottom>
      <diagonal/>
    </border>
    <border>
      <left style="thin">
        <color theme="8" tint="0.59999389629810485"/>
      </left>
      <right style="thin">
        <color theme="8" tint="0.59999389629810485"/>
      </right>
      <top style="thin">
        <color theme="8" tint="0.59999389629810485"/>
      </top>
      <bottom style="thin">
        <color theme="8" tint="0.59999389629810485"/>
      </bottom>
      <diagonal/>
    </border>
    <border>
      <left/>
      <right style="thin">
        <color theme="8" tint="0.59999389629810485"/>
      </right>
      <top style="thin">
        <color theme="8" tint="0.59999389629810485"/>
      </top>
      <bottom/>
      <diagonal/>
    </border>
    <border>
      <left style="thin">
        <color theme="8" tint="0.59999389629810485"/>
      </left>
      <right style="thin">
        <color theme="8" tint="0.59999389629810485"/>
      </right>
      <top style="thin">
        <color theme="8" tint="0.59999389629810485"/>
      </top>
      <bottom/>
      <diagonal/>
    </border>
    <border>
      <left style="thin">
        <color theme="8" tint="0.59999389629810485"/>
      </left>
      <right/>
      <top style="thin">
        <color theme="8" tint="0.59999389629810485"/>
      </top>
      <bottom/>
      <diagonal/>
    </border>
    <border>
      <left style="thin">
        <color theme="8" tint="0.59999389629810485"/>
      </left>
      <right/>
      <top/>
      <bottom style="thin">
        <color theme="8" tint="0.59999389629810485"/>
      </bottom>
      <diagonal/>
    </border>
    <border>
      <left/>
      <right style="thin">
        <color theme="8" tint="0.59999389629810485"/>
      </right>
      <top/>
      <bottom style="thin">
        <color theme="8" tint="0.59999389629810485"/>
      </bottom>
      <diagonal/>
    </border>
    <border>
      <left style="thin">
        <color theme="8" tint="0.59999389629810485"/>
      </left>
      <right style="thin">
        <color theme="8" tint="0.59999389629810485"/>
      </right>
      <top/>
      <bottom style="thin">
        <color theme="8" tint="0.59999389629810485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6">
    <xf numFmtId="0" fontId="0" fillId="0" borderId="0" xfId="0"/>
    <xf numFmtId="0" fontId="0" fillId="2" borderId="0" xfId="0" applyFill="1"/>
    <xf numFmtId="0" fontId="3" fillId="0" borderId="0" xfId="0" applyFont="1" applyProtection="1">
      <protection locked="0"/>
    </xf>
    <xf numFmtId="1" fontId="4" fillId="3" borderId="1" xfId="0" applyNumberFormat="1" applyFont="1" applyFill="1" applyBorder="1" applyAlignment="1" applyProtection="1">
      <alignment vertical="center"/>
      <protection locked="0"/>
    </xf>
    <xf numFmtId="1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vertical="center"/>
      <protection locked="0"/>
    </xf>
    <xf numFmtId="1" fontId="3" fillId="0" borderId="0" xfId="0" applyNumberFormat="1" applyFont="1" applyAlignment="1" applyProtection="1">
      <alignment horizontal="center"/>
      <protection locked="0"/>
    </xf>
    <xf numFmtId="164" fontId="3" fillId="0" borderId="0" xfId="0" applyNumberFormat="1" applyFont="1" applyProtection="1">
      <protection locked="0"/>
    </xf>
    <xf numFmtId="49" fontId="4" fillId="4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/>
      <protection locked="0"/>
    </xf>
    <xf numFmtId="49" fontId="4" fillId="3" borderId="4" xfId="0" applyNumberFormat="1" applyFont="1" applyFill="1" applyBorder="1" applyAlignment="1" applyProtection="1">
      <alignment horizontal="left" vertical="center" wrapText="1"/>
      <protection locked="0"/>
    </xf>
    <xf numFmtId="49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7" fillId="2" borderId="3" xfId="0" applyFont="1" applyFill="1" applyBorder="1" applyAlignment="1" applyProtection="1">
      <alignment horizontal="left" wrapText="1"/>
      <protection locked="0"/>
    </xf>
    <xf numFmtId="49" fontId="7" fillId="2" borderId="4" xfId="0" applyNumberFormat="1" applyFont="1" applyFill="1" applyBorder="1" applyAlignment="1" applyProtection="1">
      <alignment wrapText="1"/>
      <protection locked="0"/>
    </xf>
    <xf numFmtId="49" fontId="7" fillId="2" borderId="4" xfId="0" applyNumberFormat="1" applyFont="1" applyFill="1" applyBorder="1" applyAlignment="1" applyProtection="1">
      <alignment horizontal="center" wrapText="1"/>
      <protection locked="0"/>
    </xf>
    <xf numFmtId="1" fontId="7" fillId="2" borderId="4" xfId="0" applyNumberFormat="1" applyFont="1" applyFill="1" applyBorder="1" applyAlignment="1" applyProtection="1">
      <alignment wrapText="1"/>
      <protection locked="0"/>
    </xf>
    <xf numFmtId="1" fontId="7" fillId="2" borderId="4" xfId="0" applyNumberFormat="1" applyFont="1" applyFill="1" applyBorder="1" applyAlignment="1">
      <alignment horizontal="center" wrapText="1"/>
    </xf>
    <xf numFmtId="164" fontId="7" fillId="2" borderId="4" xfId="0" applyNumberFormat="1" applyFont="1" applyFill="1" applyBorder="1" applyAlignment="1" applyProtection="1">
      <alignment horizontal="right" wrapText="1"/>
      <protection locked="0"/>
    </xf>
    <xf numFmtId="1" fontId="7" fillId="2" borderId="4" xfId="0" applyNumberFormat="1" applyFont="1" applyFill="1" applyBorder="1" applyAlignment="1" applyProtection="1">
      <alignment horizontal="left" wrapText="1"/>
      <protection locked="0"/>
    </xf>
    <xf numFmtId="164" fontId="7" fillId="2" borderId="4" xfId="0" applyNumberFormat="1" applyFont="1" applyFill="1" applyBorder="1" applyAlignment="1">
      <alignment horizontal="right" wrapText="1"/>
    </xf>
    <xf numFmtId="49" fontId="7" fillId="5" borderId="4" xfId="0" applyNumberFormat="1" applyFont="1" applyFill="1" applyBorder="1" applyAlignment="1" applyProtection="1">
      <alignment horizontal="left" wrapText="1"/>
      <protection locked="0"/>
    </xf>
    <xf numFmtId="49" fontId="7" fillId="5" borderId="4" xfId="0" applyNumberFormat="1" applyFont="1" applyFill="1" applyBorder="1" applyAlignment="1" applyProtection="1">
      <alignment wrapText="1"/>
      <protection locked="0"/>
    </xf>
    <xf numFmtId="49" fontId="7" fillId="5" borderId="4" xfId="0" applyNumberFormat="1" applyFont="1" applyFill="1" applyBorder="1" applyAlignment="1" applyProtection="1">
      <alignment horizontal="center" wrapText="1"/>
      <protection locked="0"/>
    </xf>
    <xf numFmtId="1" fontId="7" fillId="5" borderId="4" xfId="0" applyNumberFormat="1" applyFont="1" applyFill="1" applyBorder="1" applyAlignment="1" applyProtection="1">
      <alignment wrapText="1"/>
      <protection locked="0"/>
    </xf>
    <xf numFmtId="1" fontId="7" fillId="5" borderId="4" xfId="0" applyNumberFormat="1" applyFont="1" applyFill="1" applyBorder="1" applyAlignment="1">
      <alignment horizontal="center" wrapText="1"/>
    </xf>
    <xf numFmtId="164" fontId="7" fillId="5" borderId="4" xfId="0" applyNumberFormat="1" applyFont="1" applyFill="1" applyBorder="1" applyAlignment="1" applyProtection="1">
      <alignment horizontal="right" wrapText="1"/>
      <protection locked="0"/>
    </xf>
    <xf numFmtId="1" fontId="7" fillId="5" borderId="4" xfId="0" applyNumberFormat="1" applyFont="1" applyFill="1" applyBorder="1" applyAlignment="1" applyProtection="1">
      <alignment horizontal="left" wrapText="1"/>
      <protection locked="0"/>
    </xf>
    <xf numFmtId="164" fontId="7" fillId="5" borderId="4" xfId="0" applyNumberFormat="1" applyFont="1" applyFill="1" applyBorder="1" applyAlignment="1">
      <alignment horizontal="right" wrapText="1"/>
    </xf>
    <xf numFmtId="0" fontId="3" fillId="2" borderId="0" xfId="0" applyFont="1" applyFill="1" applyProtection="1">
      <protection locked="0"/>
    </xf>
    <xf numFmtId="49" fontId="7" fillId="2" borderId="3" xfId="0" applyNumberFormat="1" applyFont="1" applyFill="1" applyBorder="1" applyAlignment="1" applyProtection="1">
      <alignment horizontal="left" wrapText="1"/>
      <protection locked="0"/>
    </xf>
    <xf numFmtId="49" fontId="7" fillId="5" borderId="3" xfId="0" applyNumberFormat="1" applyFont="1" applyFill="1" applyBorder="1" applyAlignment="1" applyProtection="1">
      <alignment horizontal="left" wrapText="1"/>
      <protection locked="0"/>
    </xf>
    <xf numFmtId="0" fontId="7" fillId="5" borderId="4" xfId="0" applyFont="1" applyFill="1" applyBorder="1" applyAlignment="1" applyProtection="1">
      <alignment horizontal="left" wrapText="1"/>
      <protection locked="0"/>
    </xf>
    <xf numFmtId="0" fontId="7" fillId="5" borderId="3" xfId="0" applyFont="1" applyFill="1" applyBorder="1" applyAlignment="1" applyProtection="1">
      <alignment horizontal="left" wrapText="1"/>
      <protection locked="0"/>
    </xf>
    <xf numFmtId="1" fontId="7" fillId="5" borderId="4" xfId="0" applyNumberFormat="1" applyFont="1" applyFill="1" applyBorder="1" applyAlignment="1" applyProtection="1">
      <alignment horizontal="center" wrapText="1"/>
      <protection locked="0"/>
    </xf>
    <xf numFmtId="1" fontId="7" fillId="2" borderId="4" xfId="0" applyNumberFormat="1" applyFont="1" applyFill="1" applyBorder="1" applyAlignment="1" applyProtection="1">
      <alignment horizontal="center" wrapText="1"/>
      <protection locked="0"/>
    </xf>
    <xf numFmtId="1" fontId="3" fillId="0" borderId="0" xfId="0" applyNumberFormat="1" applyFont="1" applyProtection="1"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3" fillId="0" borderId="0" xfId="0" applyNumberFormat="1" applyFont="1" applyProtection="1">
      <protection locked="0"/>
    </xf>
    <xf numFmtId="49" fontId="3" fillId="0" borderId="0" xfId="0" applyNumberFormat="1" applyFont="1" applyAlignment="1" applyProtection="1">
      <alignment horizontal="center"/>
      <protection locked="0"/>
    </xf>
    <xf numFmtId="1" fontId="2" fillId="2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1" fontId="2" fillId="2" borderId="0" xfId="0" applyNumberFormat="1" applyFont="1" applyFill="1" applyAlignment="1" applyProtection="1">
      <alignment horizontal="left" indent="1"/>
      <protection locked="0"/>
    </xf>
    <xf numFmtId="1" fontId="2" fillId="2" borderId="0" xfId="0" applyNumberFormat="1" applyFont="1" applyFill="1" applyAlignment="1" applyProtection="1">
      <alignment horizontal="center" vertical="center"/>
      <protection locked="0"/>
    </xf>
    <xf numFmtId="164" fontId="2" fillId="2" borderId="0" xfId="0" applyNumberFormat="1" applyFont="1" applyFill="1" applyAlignment="1" applyProtection="1">
      <alignment horizontal="left" vertical="center" indent="1"/>
      <protection locked="0"/>
    </xf>
    <xf numFmtId="1" fontId="3" fillId="2" borderId="0" xfId="0" applyNumberFormat="1" applyFont="1" applyFill="1" applyAlignment="1" applyProtection="1">
      <alignment horizontal="center"/>
      <protection locked="0"/>
    </xf>
    <xf numFmtId="164" fontId="3" fillId="2" borderId="0" xfId="0" applyNumberFormat="1" applyFont="1" applyFill="1" applyProtection="1"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vertical="center"/>
      <protection locked="0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164" fontId="5" fillId="2" borderId="0" xfId="0" applyNumberFormat="1" applyFont="1" applyFill="1" applyAlignment="1" applyProtection="1">
      <alignment horizontal="left"/>
      <protection locked="0"/>
    </xf>
    <xf numFmtId="1" fontId="6" fillId="2" borderId="0" xfId="0" applyNumberFormat="1" applyFont="1" applyFill="1" applyAlignment="1" applyProtection="1">
      <alignment horizontal="right" indent="1"/>
      <protection locked="0"/>
    </xf>
    <xf numFmtId="1" fontId="5" fillId="2" borderId="0" xfId="0" applyNumberFormat="1" applyFont="1" applyFill="1" applyAlignment="1" applyProtection="1">
      <alignment horizont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165" fontId="6" fillId="2" borderId="0" xfId="0" applyNumberFormat="1" applyFont="1" applyFill="1" applyAlignment="1" applyProtection="1">
      <alignment horizontal="right" indent="1"/>
      <protection locked="0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49" fontId="7" fillId="5" borderId="4" xfId="0" applyNumberFormat="1" applyFont="1" applyFill="1" applyBorder="1" applyAlignment="1">
      <alignment wrapText="1"/>
    </xf>
    <xf numFmtId="1" fontId="7" fillId="2" borderId="3" xfId="0" applyNumberFormat="1" applyFont="1" applyFill="1" applyBorder="1" applyAlignment="1" applyProtection="1">
      <alignment horizontal="left" wrapText="1"/>
      <protection locked="0"/>
    </xf>
    <xf numFmtId="49" fontId="7" fillId="2" borderId="4" xfId="0" applyNumberFormat="1" applyFont="1" applyFill="1" applyBorder="1" applyAlignment="1">
      <alignment wrapText="1"/>
    </xf>
    <xf numFmtId="49" fontId="7" fillId="2" borderId="3" xfId="0" applyNumberFormat="1" applyFont="1" applyFill="1" applyBorder="1" applyAlignment="1">
      <alignment horizontal="left" wrapText="1"/>
    </xf>
    <xf numFmtId="1" fontId="7" fillId="5" borderId="3" xfId="0" applyNumberFormat="1" applyFont="1" applyFill="1" applyBorder="1" applyAlignment="1" applyProtection="1">
      <alignment horizontal="left" wrapText="1"/>
      <protection locked="0"/>
    </xf>
    <xf numFmtId="49" fontId="7" fillId="5" borderId="3" xfId="0" applyNumberFormat="1" applyFont="1" applyFill="1" applyBorder="1" applyAlignment="1">
      <alignment horizontal="left" wrapText="1"/>
    </xf>
    <xf numFmtId="1" fontId="7" fillId="5" borderId="6" xfId="0" applyNumberFormat="1" applyFont="1" applyFill="1" applyBorder="1" applyAlignment="1" applyProtection="1">
      <alignment horizontal="left" wrapText="1"/>
      <protection locked="0"/>
    </xf>
    <xf numFmtId="1" fontId="7" fillId="5" borderId="5" xfId="0" applyNumberFormat="1" applyFont="1" applyFill="1" applyBorder="1" applyAlignment="1" applyProtection="1">
      <alignment horizontal="left" wrapText="1"/>
      <protection locked="0"/>
    </xf>
    <xf numFmtId="49" fontId="7" fillId="5" borderId="5" xfId="0" applyNumberFormat="1" applyFont="1" applyFill="1" applyBorder="1" applyAlignment="1" applyProtection="1">
      <alignment horizontal="left" wrapText="1"/>
      <protection locked="0"/>
    </xf>
    <xf numFmtId="49" fontId="7" fillId="5" borderId="6" xfId="0" applyNumberFormat="1" applyFont="1" applyFill="1" applyBorder="1" applyAlignment="1">
      <alignment wrapText="1"/>
    </xf>
    <xf numFmtId="49" fontId="7" fillId="5" borderId="5" xfId="0" applyNumberFormat="1" applyFont="1" applyFill="1" applyBorder="1" applyAlignment="1">
      <alignment horizontal="left" wrapText="1"/>
    </xf>
    <xf numFmtId="49" fontId="7" fillId="5" borderId="6" xfId="0" applyNumberFormat="1" applyFont="1" applyFill="1" applyBorder="1" applyAlignment="1" applyProtection="1">
      <alignment wrapText="1"/>
      <protection locked="0"/>
    </xf>
    <xf numFmtId="1" fontId="7" fillId="5" borderId="6" xfId="0" applyNumberFormat="1" applyFont="1" applyFill="1" applyBorder="1" applyAlignment="1" applyProtection="1">
      <alignment horizontal="center" wrapText="1"/>
      <protection locked="0"/>
    </xf>
    <xf numFmtId="1" fontId="4" fillId="2" borderId="0" xfId="0" applyNumberFormat="1" applyFont="1" applyFill="1" applyAlignment="1">
      <alignment horizontal="left" vertical="center" wrapText="1"/>
    </xf>
    <xf numFmtId="1" fontId="4" fillId="3" borderId="4" xfId="0" applyNumberFormat="1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wrapText="1"/>
    </xf>
    <xf numFmtId="49" fontId="7" fillId="2" borderId="0" xfId="0" applyNumberFormat="1" applyFont="1" applyFill="1" applyAlignment="1">
      <alignment horizontal="center" wrapText="1"/>
    </xf>
    <xf numFmtId="1" fontId="7" fillId="2" borderId="4" xfId="0" applyNumberFormat="1" applyFont="1" applyFill="1" applyBorder="1" applyAlignment="1">
      <alignment horizontal="left" wrapText="1"/>
    </xf>
    <xf numFmtId="49" fontId="7" fillId="2" borderId="4" xfId="0" applyNumberFormat="1" applyFont="1" applyFill="1" applyBorder="1" applyAlignment="1">
      <alignment horizontal="left" wrapText="1"/>
    </xf>
    <xf numFmtId="49" fontId="0" fillId="2" borderId="0" xfId="0" applyNumberFormat="1" applyFill="1"/>
    <xf numFmtId="49" fontId="4" fillId="2" borderId="0" xfId="0" applyNumberFormat="1" applyFont="1" applyFill="1" applyAlignment="1">
      <alignment horizontal="center" vertical="center" wrapText="1"/>
    </xf>
    <xf numFmtId="14" fontId="6" fillId="2" borderId="0" xfId="0" applyNumberFormat="1" applyFont="1" applyFill="1" applyAlignment="1" applyProtection="1">
      <alignment horizontal="right" indent="1"/>
      <protection locked="0"/>
    </xf>
    <xf numFmtId="14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4" fontId="7" fillId="2" borderId="3" xfId="0" applyNumberFormat="1" applyFont="1" applyFill="1" applyBorder="1" applyAlignment="1" applyProtection="1">
      <alignment horizontal="left" wrapText="1"/>
      <protection locked="0"/>
    </xf>
    <xf numFmtId="14" fontId="7" fillId="5" borderId="3" xfId="0" applyNumberFormat="1" applyFont="1" applyFill="1" applyBorder="1" applyAlignment="1" applyProtection="1">
      <alignment horizontal="left" wrapText="1"/>
      <protection locked="0"/>
    </xf>
    <xf numFmtId="14" fontId="7" fillId="5" borderId="5" xfId="0" applyNumberFormat="1" applyFont="1" applyFill="1" applyBorder="1" applyAlignment="1" applyProtection="1">
      <alignment horizontal="left" wrapText="1"/>
      <protection locked="0"/>
    </xf>
    <xf numFmtId="14" fontId="0" fillId="2" borderId="0" xfId="0" applyNumberFormat="1" applyFill="1"/>
    <xf numFmtId="0" fontId="7" fillId="2" borderId="3" xfId="0" applyFont="1" applyFill="1" applyBorder="1" applyAlignment="1">
      <alignment horizontal="left" wrapText="1"/>
    </xf>
    <xf numFmtId="49" fontId="7" fillId="2" borderId="1" xfId="0" applyNumberFormat="1" applyFont="1" applyFill="1" applyBorder="1" applyAlignment="1">
      <alignment horizontal="center" wrapText="1"/>
    </xf>
    <xf numFmtId="49" fontId="4" fillId="3" borderId="9" xfId="0" applyNumberFormat="1" applyFont="1" applyFill="1" applyBorder="1" applyAlignment="1">
      <alignment horizontal="left" vertical="center" wrapText="1"/>
    </xf>
    <xf numFmtId="49" fontId="4" fillId="3" borderId="10" xfId="0" applyNumberFormat="1" applyFont="1" applyFill="1" applyBorder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left" wrapText="1"/>
    </xf>
    <xf numFmtId="49" fontId="7" fillId="2" borderId="6" xfId="0" applyNumberFormat="1" applyFont="1" applyFill="1" applyBorder="1" applyAlignment="1">
      <alignment wrapText="1"/>
    </xf>
    <xf numFmtId="49" fontId="7" fillId="2" borderId="7" xfId="0" applyNumberFormat="1" applyFont="1" applyFill="1" applyBorder="1" applyAlignment="1">
      <alignment horizontal="center" wrapText="1"/>
    </xf>
    <xf numFmtId="0" fontId="2" fillId="0" borderId="0" xfId="0" applyFont="1" applyAlignment="1" applyProtection="1">
      <alignment horizontal="center" vertical="center"/>
      <protection locked="0"/>
    </xf>
    <xf numFmtId="49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  <protection locked="0"/>
    </xf>
    <xf numFmtId="1" fontId="4" fillId="4" borderId="4" xfId="0" applyNumberFormat="1" applyFont="1" applyFill="1" applyBorder="1" applyAlignment="1" applyProtection="1">
      <alignment horizontal="center" vertical="center"/>
      <protection locked="0"/>
    </xf>
    <xf numFmtId="1" fontId="0" fillId="0" borderId="1" xfId="1" applyNumberFormat="1" applyFont="1" applyBorder="1" applyAlignment="1" applyProtection="1">
      <alignment horizontal="center"/>
    </xf>
    <xf numFmtId="1" fontId="0" fillId="0" borderId="2" xfId="1" applyNumberFormat="1" applyFont="1" applyBorder="1" applyAlignment="1" applyProtection="1">
      <alignment horizontal="center"/>
    </xf>
    <xf numFmtId="1" fontId="0" fillId="0" borderId="3" xfId="1" applyNumberFormat="1" applyFont="1" applyBorder="1" applyAlignment="1" applyProtection="1">
      <alignment horizontal="center"/>
    </xf>
    <xf numFmtId="0" fontId="2" fillId="2" borderId="0" xfId="0" applyFont="1" applyFill="1" applyAlignment="1" applyProtection="1">
      <alignment horizontal="center" vertical="center"/>
      <protection locked="0"/>
    </xf>
    <xf numFmtId="0" fontId="7" fillId="2" borderId="4" xfId="0" applyNumberFormat="1" applyFont="1" applyFill="1" applyBorder="1" applyAlignment="1">
      <alignment wrapText="1"/>
    </xf>
    <xf numFmtId="0" fontId="7" fillId="2" borderId="3" xfId="0" applyNumberFormat="1" applyFont="1" applyFill="1" applyBorder="1" applyAlignment="1">
      <alignment horizontal="left" wrapText="1"/>
    </xf>
  </cellXfs>
  <cellStyles count="2">
    <cellStyle name="Monétaire" xfId="1" builtinId="4"/>
    <cellStyle name="Normal" xfId="0" builtinId="0"/>
  </cellStyles>
  <dxfs count="31">
    <dxf>
      <font>
        <b/>
        <i val="0"/>
      </font>
      <fill>
        <patternFill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theme="8" tint="0.59999389629810485"/>
        </left>
        <right/>
        <top style="thin">
          <color theme="8" tint="0.59999389629810485"/>
        </top>
        <bottom style="thin">
          <color theme="8" tint="0.5999938962981048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1" indent="0" justifyLastLine="0" shrinkToFit="0" readingOrder="0"/>
      <border diagonalUp="0" diagonalDown="0">
        <left/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</dxf>
    <dxf>
      <border outline="0">
        <top style="thin">
          <color theme="8" tint="0.59999389629810485"/>
        </top>
      </border>
    </dxf>
    <dxf>
      <border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border outline="0"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bottom" textRotation="0" wrapText="1" indent="0" justifyLastLine="0" shrinkToFit="0" readingOrder="0"/>
      <border diagonalUp="0" diagonalDown="0">
        <left/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 style="thin">
          <color theme="8" tint="0.59999389629810485"/>
        </vertical>
        <horizontal style="thin">
          <color theme="8" tint="0.59999389629810485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bottom" textRotation="0" wrapText="1" indent="0" justifyLastLine="0" shrinkToFit="0" readingOrder="0"/>
      <border diagonalUp="0" diagonalDown="0">
        <left/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0" hidden="0"/>
    </dxf>
    <dxf>
      <border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/>
        <bottom/>
        <vertical style="thin">
          <color theme="8" tint="0.59999389629810485"/>
        </vertical>
        <horizontal style="thin">
          <color theme="8" tint="0.59999389629810485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_([$€-2]\ * #,##0.00_);_([$€-2]\ * \(#,##0.00\);_([$€-2]\ * &quot;-&quot;??_);_(@_)"/>
      <fill>
        <patternFill patternType="solid">
          <fgColor indexed="64"/>
          <bgColor theme="8" tint="0.79998168889431442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_([$€-2]\ * #,##0.00_);_([$€-2]\ * \(#,##0.00\);_([$€-2]\ * &quot;-&quot;??_);_(@_)"/>
      <fill>
        <patternFill patternType="solid">
          <fgColor indexed="64"/>
          <bgColor theme="8" tint="0.79998168889431442"/>
        </patternFill>
      </fill>
      <alignment horizontal="right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 style="thin">
          <color theme="8" tint="0.59999389629810485"/>
        </vertical>
        <horizontal style="thin">
          <color theme="8" tint="0.59999389629810485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 style="thin">
          <color theme="8" tint="0.59999389629810485"/>
        </vertical>
        <horizontal style="thin">
          <color theme="8" tint="0.59999389629810485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bottom" textRotation="0" wrapText="1" indent="0" justifyLastLine="0" shrinkToFit="0" readingOrder="0"/>
      <border diagonalUp="0" diagonalDown="0">
        <left/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  <protection locked="0" hidden="0"/>
    </dxf>
    <dxf>
      <border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/>
        <bottom/>
        <vertical style="thin">
          <color theme="8" tint="0.59999389629810485"/>
        </vertical>
        <horizontal style="thin">
          <color theme="8" tint="0.59999389629810485"/>
        </horizontal>
      </border>
      <protection locked="0" hidden="0"/>
    </dxf>
  </dxfs>
  <tableStyles count="1" defaultTableStyle="TableStyleMedium2" defaultPivotStyle="PivotStyleLight16">
    <tableStyle name="Invisible" pivot="0" table="0" count="0" xr9:uid="{950DF98F-1C23-4F31-AC11-42906907E8EF}"/>
  </tableStyles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B0455A-F8E3-4218-884F-091AAADDD300}" name="Articles" displayName="Articles" ref="A6:M149" totalsRowShown="0" headerRowDxfId="30" dataDxfId="29" tableBorderDxfId="28">
  <autoFilter ref="A6:M149" xr:uid="{30B0455A-F8E3-4218-884F-091AAADDD300}"/>
  <sortState xmlns:xlrd2="http://schemas.microsoft.com/office/spreadsheetml/2017/richdata2" ref="A7:M80">
    <sortCondition ref="C7:C80"/>
    <sortCondition ref="A7:A80"/>
  </sortState>
  <tableColumns count="13">
    <tableColumn id="1" xr3:uid="{59B99A9C-C6D9-4B6D-90A6-E2D12DC5CF03}" name="N° ARTICLE" dataDxfId="27"/>
    <tableColumn id="15" xr3:uid="{10030877-AA09-42B8-A22A-A716095F9EBC}" name=" DESCRIPTION" dataDxfId="26"/>
    <tableColumn id="23" xr3:uid="{4FA047E4-585C-4F63-84DD-2F9248CD2B9D}" name="MARQUE CHAUDIERE" dataDxfId="25"/>
    <tableColumn id="17" xr3:uid="{608841EF-533B-419B-BD05-088F6EBC6024}" name="STOCK ENTREPÔT " dataDxfId="24"/>
    <tableColumn id="13" xr3:uid="{AC76A526-3B4C-4B3C-930A-98CB6B091017}" name="STOCK VEHICULE ANTOINE" dataDxfId="23"/>
    <tableColumn id="21" xr3:uid="{1E2B96DF-EAB0-468C-82CB-F3B8E49D64D9}" name="STOCK VEHICULE ASHOT" dataDxfId="22"/>
    <tableColumn id="22" xr3:uid="{333D7016-9DDE-499C-A14A-D34A4D3A950D}" name="STOCK VEHICULE DAVID" dataDxfId="21"/>
    <tableColumn id="20" xr3:uid="{5CD3FB25-89DF-4479-8E8F-59496182CB81}" name="QUANTITE TOTALE EN STOCK" dataDxfId="20">
      <calculatedColumnFormula>SUM(Articles[[#This Row],[STOCK ENTREPÔT ]:[STOCK VEHICULE DAVID]])</calculatedColumnFormula>
    </tableColumn>
    <tableColumn id="12" xr3:uid="{97887CC2-DCED-4F02-A2F7-487DEAF394D8}" name="VALEUR DE L'ARTICLE" dataDxfId="19"/>
    <tableColumn id="4" xr3:uid="{1BE12E3C-8BB3-4187-B593-E4648466E1AC}" name="ARTICLE CONSOMME" dataDxfId="18"/>
    <tableColumn id="6" xr3:uid="{5722D46B-4493-41ED-832C-34F73D421998}" name="ARTICLE COMMANDE" dataDxfId="17"/>
    <tableColumn id="5" xr3:uid="{336E1C36-F071-4AD7-ADD4-57307068E048}" name="STOCK FINAL" dataDxfId="16">
      <calculatedColumnFormula>Articles[[#This Row],[QUANTITE TOTALE EN STOCK]]-Articles[[#This Row],[ARTICLE CONSOMME]]</calculatedColumnFormula>
    </tableColumn>
    <tableColumn id="16" xr3:uid="{9D0F2422-E291-4FE3-B83F-D33BFF973D7A}" name="VALEUR TOTALE" dataDxfId="15">
      <calculatedColumnFormula>Articles[[#This Row],[STOCK FINAL]]*Articles[[#This Row],[VALEUR DE L''ARTICLE]]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9114F9F-CD66-433B-A441-D7FB36DC82C7}" name="BS" displayName="BS" ref="D6:H99" totalsRowShown="0" headerRowDxfId="14" dataDxfId="13" tableBorderDxfId="12">
  <sortState xmlns:xlrd2="http://schemas.microsoft.com/office/spreadsheetml/2017/richdata2" ref="D7:H80">
    <sortCondition ref="F7:F80"/>
    <sortCondition ref="D7:D80"/>
  </sortState>
  <tableColumns count="5">
    <tableColumn id="1" xr3:uid="{79B340F5-95E1-40F3-BB95-306C5127F333}" name="N° ARTICLE" dataDxfId="11"/>
    <tableColumn id="15" xr3:uid="{DD8CBFB0-E051-4FDD-9B93-465D4771D8E5}" name=" DESCRIPTION" dataDxfId="10"/>
    <tableColumn id="23" xr3:uid="{061736AF-F9C1-40C2-AC28-CD09FAF27C19}" name="MARQUE CHAUDIERE" dataDxfId="9"/>
    <tableColumn id="17" xr3:uid="{9AA0D8B9-7F07-4900-ACB7-08122ADD8E11}" name="EMPLACEMENT DE L'ARTICLE" dataDxfId="8"/>
    <tableColumn id="13" xr3:uid="{0CCCEDC8-822D-43B3-A830-90A7A8083B7B}" name="QUANTITE SORTIE" dataDxfId="7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A1A4E3-474A-4826-A882-A64ACC670815}" name="Données" displayName="Données" ref="A1:C115" totalsRowShown="0" headerRowBorderDxfId="6" tableBorderDxfId="5" totalsRowBorderDxfId="4">
  <autoFilter ref="A1:C115" xr:uid="{F1A1A4E3-474A-4826-A882-A64ACC670815}"/>
  <tableColumns count="3">
    <tableColumn id="1" xr3:uid="{38C07320-AA3A-4E5B-A7CE-1A0D3EB949F7}" name="N° ARTICLE" dataDxfId="3"/>
    <tableColumn id="2" xr3:uid="{8779E1B3-F292-49C8-8F0F-991CAF0D8FCA}" name=" DESCRIPTION" dataDxfId="2"/>
    <tableColumn id="3" xr3:uid="{1E2F0881-1C5C-41D7-860A-EA64EED41E34}" name="MARQUE CHAUDIERE" dataDxfId="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leu vert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ECCFE-E3B0-4F8E-9DDE-041DC94EA383}">
  <dimension ref="A1:CM149"/>
  <sheetViews>
    <sheetView topLeftCell="A5" workbookViewId="0">
      <selection activeCell="A91" sqref="A91"/>
    </sheetView>
  </sheetViews>
  <sheetFormatPr baseColWidth="10" defaultColWidth="12.42578125" defaultRowHeight="15" x14ac:dyDescent="0.2"/>
  <cols>
    <col min="1" max="1" width="14.28515625" style="39" customWidth="1"/>
    <col min="2" max="2" width="36.5703125" style="40" bestFit="1" customWidth="1"/>
    <col min="3" max="3" width="25.7109375" style="41" customWidth="1"/>
    <col min="4" max="4" width="18.42578125" style="38" customWidth="1"/>
    <col min="5" max="6" width="18.5703125" style="38" customWidth="1"/>
    <col min="7" max="7" width="18.5703125" style="6" customWidth="1"/>
    <col min="8" max="8" width="20" style="6" customWidth="1"/>
    <col min="9" max="9" width="14.7109375" style="7" customWidth="1"/>
    <col min="10" max="10" width="16.5703125" style="38" customWidth="1"/>
    <col min="11" max="11" width="21.42578125" style="6" customWidth="1"/>
    <col min="12" max="12" width="14.7109375" style="6" customWidth="1"/>
    <col min="13" max="13" width="16.42578125" style="7" customWidth="1"/>
    <col min="14" max="91" width="12.42578125" style="31"/>
    <col min="92" max="16384" width="12.42578125" style="2"/>
  </cols>
  <sheetData>
    <row r="1" spans="1:91" ht="21" customHeight="1" x14ac:dyDescent="0.4">
      <c r="A1" s="94" t="s">
        <v>0</v>
      </c>
      <c r="B1" s="94"/>
      <c r="C1" s="94"/>
      <c r="D1" s="94"/>
      <c r="E1" s="94"/>
      <c r="F1" s="94"/>
      <c r="G1" s="42"/>
      <c r="H1" s="42"/>
      <c r="I1" s="43"/>
      <c r="J1" s="42"/>
      <c r="K1" s="44"/>
      <c r="L1" s="45"/>
      <c r="M1" s="46"/>
    </row>
    <row r="2" spans="1:91" ht="21.95" customHeight="1" x14ac:dyDescent="0.2">
      <c r="A2" s="94"/>
      <c r="B2" s="94"/>
      <c r="C2" s="94"/>
      <c r="D2" s="94"/>
      <c r="E2" s="94"/>
      <c r="F2" s="94"/>
      <c r="G2" s="3" t="s">
        <v>1</v>
      </c>
      <c r="H2" s="4"/>
      <c r="I2" s="5"/>
      <c r="J2" s="42"/>
      <c r="K2" s="47"/>
      <c r="L2" s="47"/>
      <c r="M2" s="48"/>
    </row>
    <row r="3" spans="1:91" ht="21.95" customHeight="1" x14ac:dyDescent="0.25">
      <c r="A3" s="94"/>
      <c r="B3" s="94"/>
      <c r="C3" s="94"/>
      <c r="D3" s="94"/>
      <c r="E3" s="94"/>
      <c r="F3" s="94"/>
      <c r="G3" s="100">
        <f>SUM(M7:M149)</f>
        <v>0</v>
      </c>
      <c r="H3" s="101"/>
      <c r="I3" s="102"/>
      <c r="J3" s="42"/>
      <c r="K3" s="47"/>
      <c r="L3" s="47"/>
      <c r="M3" s="48"/>
    </row>
    <row r="4" spans="1:91" ht="21.95" customHeight="1" x14ac:dyDescent="0.25">
      <c r="A4" s="49"/>
      <c r="B4" s="50"/>
      <c r="C4" s="51"/>
      <c r="D4" s="42"/>
      <c r="E4" s="42"/>
      <c r="F4" s="42"/>
      <c r="G4" s="45"/>
      <c r="H4" s="45"/>
      <c r="I4" s="52"/>
      <c r="J4" s="42"/>
      <c r="K4" s="53"/>
      <c r="L4" s="54"/>
      <c r="M4" s="48"/>
    </row>
    <row r="5" spans="1:91" ht="21.95" customHeight="1" x14ac:dyDescent="0.2">
      <c r="A5" s="95" t="s">
        <v>2</v>
      </c>
      <c r="B5" s="95"/>
      <c r="C5" s="8"/>
      <c r="D5" s="96" t="s">
        <v>3</v>
      </c>
      <c r="E5" s="97"/>
      <c r="F5" s="97"/>
      <c r="G5" s="97"/>
      <c r="H5" s="97"/>
      <c r="I5" s="98"/>
      <c r="J5" s="99" t="s">
        <v>4</v>
      </c>
      <c r="K5" s="99"/>
      <c r="L5" s="99"/>
      <c r="M5" s="9"/>
    </row>
    <row r="6" spans="1:91" s="14" customFormat="1" ht="72" customHeight="1" x14ac:dyDescent="0.25">
      <c r="A6" s="10" t="s">
        <v>5</v>
      </c>
      <c r="B6" s="11" t="s">
        <v>6</v>
      </c>
      <c r="C6" s="11" t="s">
        <v>7</v>
      </c>
      <c r="D6" s="12" t="s">
        <v>8</v>
      </c>
      <c r="E6" s="12" t="s">
        <v>9</v>
      </c>
      <c r="F6" s="12" t="s">
        <v>10</v>
      </c>
      <c r="G6" s="12" t="s">
        <v>11</v>
      </c>
      <c r="H6" s="12" t="s">
        <v>12</v>
      </c>
      <c r="I6" s="13" t="s">
        <v>13</v>
      </c>
      <c r="J6" s="12" t="s">
        <v>14</v>
      </c>
      <c r="K6" s="12" t="s">
        <v>15</v>
      </c>
      <c r="L6" s="12" t="s">
        <v>16</v>
      </c>
      <c r="M6" s="13" t="s">
        <v>17</v>
      </c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</row>
    <row r="7" spans="1:91" ht="15.95" customHeight="1" x14ac:dyDescent="0.2">
      <c r="A7" s="15">
        <v>120888</v>
      </c>
      <c r="B7" s="16" t="s">
        <v>18</v>
      </c>
      <c r="C7" s="17" t="s">
        <v>19</v>
      </c>
      <c r="D7" s="18"/>
      <c r="E7" s="18"/>
      <c r="F7" s="18"/>
      <c r="G7" s="37">
        <v>1</v>
      </c>
      <c r="H7" s="19">
        <f>SUM(Articles[[#This Row],[STOCK ENTREPÔT ]:[STOCK VEHICULE DAVID]])</f>
        <v>1</v>
      </c>
      <c r="I7" s="20"/>
      <c r="J7" s="19"/>
      <c r="K7" s="37"/>
      <c r="L7" s="19">
        <f>Articles[[#This Row],[QUANTITE TOTALE EN STOCK]]-Articles[[#This Row],[ARTICLE CONSOMME]]</f>
        <v>1</v>
      </c>
      <c r="M7" s="22">
        <f>Articles[[#This Row],[STOCK FINAL]]*Articles[[#This Row],[VALEUR DE L''ARTICLE]]</f>
        <v>0</v>
      </c>
    </row>
    <row r="8" spans="1:91" ht="15.95" customHeight="1" x14ac:dyDescent="0.2">
      <c r="A8" s="23">
        <v>706218</v>
      </c>
      <c r="B8" s="24" t="s">
        <v>20</v>
      </c>
      <c r="C8" s="25" t="s">
        <v>19</v>
      </c>
      <c r="D8" s="26"/>
      <c r="E8" s="26"/>
      <c r="F8" s="26"/>
      <c r="G8" s="36">
        <v>1</v>
      </c>
      <c r="H8" s="27">
        <f>SUM(Articles[[#This Row],[STOCK ENTREPÔT ]:[STOCK VEHICULE DAVID]])</f>
        <v>1</v>
      </c>
      <c r="I8" s="28"/>
      <c r="J8" s="27"/>
      <c r="K8" s="36"/>
      <c r="L8" s="27">
        <f>Articles[[#This Row],[QUANTITE TOTALE EN STOCK]]-Articles[[#This Row],[ARTICLE CONSOMME]]</f>
        <v>1</v>
      </c>
      <c r="M8" s="30">
        <f>Articles[[#This Row],[STOCK FINAL]]*Articles[[#This Row],[VALEUR DE L''ARTICLE]]</f>
        <v>0</v>
      </c>
    </row>
    <row r="9" spans="1:91" ht="15.95" customHeight="1" x14ac:dyDescent="0.2">
      <c r="A9" s="15">
        <v>709266</v>
      </c>
      <c r="B9" s="16" t="s">
        <v>21</v>
      </c>
      <c r="C9" s="17" t="s">
        <v>19</v>
      </c>
      <c r="D9" s="18"/>
      <c r="E9" s="18"/>
      <c r="F9" s="18"/>
      <c r="G9" s="37">
        <v>1</v>
      </c>
      <c r="H9" s="19">
        <f>SUM(Articles[[#This Row],[STOCK ENTREPÔT ]:[STOCK VEHICULE DAVID]])</f>
        <v>1</v>
      </c>
      <c r="I9" s="20"/>
      <c r="J9" s="19"/>
      <c r="K9" s="37"/>
      <c r="L9" s="19">
        <f>Articles[[#This Row],[QUANTITE TOTALE EN STOCK]]-Articles[[#This Row],[ARTICLE CONSOMME]]</f>
        <v>1</v>
      </c>
      <c r="M9" s="22">
        <f>Articles[[#This Row],[STOCK FINAL]]*Articles[[#This Row],[VALEUR DE L''ARTICLE]]</f>
        <v>0</v>
      </c>
    </row>
    <row r="10" spans="1:91" s="31" customFormat="1" ht="15.95" customHeight="1" x14ac:dyDescent="0.2">
      <c r="A10" s="23">
        <v>7600485</v>
      </c>
      <c r="B10" s="24" t="s">
        <v>22</v>
      </c>
      <c r="C10" s="25" t="s">
        <v>19</v>
      </c>
      <c r="D10" s="26"/>
      <c r="E10" s="26"/>
      <c r="F10" s="26"/>
      <c r="G10" s="36">
        <v>1</v>
      </c>
      <c r="H10" s="27">
        <f>SUM(Articles[[#This Row],[STOCK ENTREPÔT ]:[STOCK VEHICULE DAVID]])</f>
        <v>1</v>
      </c>
      <c r="I10" s="28"/>
      <c r="J10" s="27"/>
      <c r="K10" s="36"/>
      <c r="L10" s="27">
        <f>Articles[[#This Row],[QUANTITE TOTALE EN STOCK]]-Articles[[#This Row],[ARTICLE CONSOMME]]</f>
        <v>1</v>
      </c>
      <c r="M10" s="30">
        <f>Articles[[#This Row],[STOCK FINAL]]*Articles[[#This Row],[VALEUR DE L''ARTICLE]]</f>
        <v>0</v>
      </c>
    </row>
    <row r="11" spans="1:91" ht="15.95" customHeight="1" x14ac:dyDescent="0.2">
      <c r="A11" s="32" t="s">
        <v>23</v>
      </c>
      <c r="B11" s="16" t="s">
        <v>24</v>
      </c>
      <c r="C11" s="17" t="s">
        <v>19</v>
      </c>
      <c r="D11" s="18"/>
      <c r="E11" s="18"/>
      <c r="F11" s="18"/>
      <c r="G11" s="37">
        <v>1</v>
      </c>
      <c r="H11" s="19">
        <f>SUM(Articles[[#This Row],[STOCK ENTREPÔT ]:[STOCK VEHICULE DAVID]])</f>
        <v>1</v>
      </c>
      <c r="I11" s="20"/>
      <c r="J11" s="19"/>
      <c r="K11" s="37"/>
      <c r="L11" s="19">
        <f>Articles[[#This Row],[QUANTITE TOTALE EN STOCK]]-Articles[[#This Row],[ARTICLE CONSOMME]]</f>
        <v>1</v>
      </c>
      <c r="M11" s="22">
        <f>Articles[[#This Row],[STOCK FINAL]]*Articles[[#This Row],[VALEUR DE L''ARTICLE]]</f>
        <v>0</v>
      </c>
    </row>
    <row r="12" spans="1:91" s="31" customFormat="1" ht="15.95" customHeight="1" x14ac:dyDescent="0.2">
      <c r="A12" s="23" t="s">
        <v>25</v>
      </c>
      <c r="B12" s="24" t="s">
        <v>26</v>
      </c>
      <c r="C12" s="25" t="s">
        <v>19</v>
      </c>
      <c r="D12" s="26"/>
      <c r="E12" s="26"/>
      <c r="F12" s="26"/>
      <c r="G12" s="36">
        <v>1</v>
      </c>
      <c r="H12" s="27">
        <f>SUM(Articles[[#This Row],[STOCK ENTREPÔT ]:[STOCK VEHICULE DAVID]])</f>
        <v>1</v>
      </c>
      <c r="I12" s="28"/>
      <c r="J12" s="27"/>
      <c r="K12" s="36"/>
      <c r="L12" s="27">
        <f>Articles[[#This Row],[QUANTITE TOTALE EN STOCK]]-Articles[[#This Row],[ARTICLE CONSOMME]]</f>
        <v>1</v>
      </c>
      <c r="M12" s="30">
        <f>Articles[[#This Row],[STOCK FINAL]]*Articles[[#This Row],[VALEUR DE L''ARTICLE]]</f>
        <v>0</v>
      </c>
    </row>
    <row r="13" spans="1:91" ht="15.95" customHeight="1" x14ac:dyDescent="0.2">
      <c r="A13" s="32" t="s">
        <v>27</v>
      </c>
      <c r="B13" s="16" t="s">
        <v>28</v>
      </c>
      <c r="C13" s="17" t="s">
        <v>19</v>
      </c>
      <c r="D13" s="18"/>
      <c r="E13" s="18"/>
      <c r="F13" s="18"/>
      <c r="G13" s="37">
        <v>6</v>
      </c>
      <c r="H13" s="19">
        <f>SUM(Articles[[#This Row],[STOCK ENTREPÔT ]:[STOCK VEHICULE DAVID]])</f>
        <v>6</v>
      </c>
      <c r="I13" s="20"/>
      <c r="J13" s="19"/>
      <c r="K13" s="37"/>
      <c r="L13" s="19">
        <f>Articles[[#This Row],[QUANTITE TOTALE EN STOCK]]-Articles[[#This Row],[ARTICLE CONSOMME]]</f>
        <v>6</v>
      </c>
      <c r="M13" s="22">
        <f>Articles[[#This Row],[STOCK FINAL]]*Articles[[#This Row],[VALEUR DE L''ARTICLE]]</f>
        <v>0</v>
      </c>
    </row>
    <row r="14" spans="1:91" s="31" customFormat="1" ht="15.95" customHeight="1" x14ac:dyDescent="0.2">
      <c r="A14" s="23" t="s">
        <v>29</v>
      </c>
      <c r="B14" s="24" t="s">
        <v>30</v>
      </c>
      <c r="C14" s="25" t="s">
        <v>19</v>
      </c>
      <c r="D14" s="26"/>
      <c r="E14" s="26"/>
      <c r="F14" s="26"/>
      <c r="G14" s="36">
        <v>3</v>
      </c>
      <c r="H14" s="27">
        <f>SUM(Articles[[#This Row],[STOCK ENTREPÔT ]:[STOCK VEHICULE DAVID]])</f>
        <v>3</v>
      </c>
      <c r="I14" s="28"/>
      <c r="J14" s="27"/>
      <c r="K14" s="36"/>
      <c r="L14" s="27">
        <f>Articles[[#This Row],[QUANTITE TOTALE EN STOCK]]-Articles[[#This Row],[ARTICLE CONSOMME]]</f>
        <v>3</v>
      </c>
      <c r="M14" s="30">
        <f>Articles[[#This Row],[STOCK FINAL]]*Articles[[#This Row],[VALEUR DE L''ARTICLE]]</f>
        <v>0</v>
      </c>
    </row>
    <row r="15" spans="1:91" ht="15.95" customHeight="1" x14ac:dyDescent="0.2">
      <c r="A15" s="32" t="s">
        <v>31</v>
      </c>
      <c r="B15" s="16" t="s">
        <v>32</v>
      </c>
      <c r="C15" s="17" t="s">
        <v>19</v>
      </c>
      <c r="D15" s="18"/>
      <c r="E15" s="18"/>
      <c r="F15" s="18"/>
      <c r="G15" s="37">
        <v>1</v>
      </c>
      <c r="H15" s="19">
        <f>SUM(Articles[[#This Row],[STOCK ENTREPÔT ]:[STOCK VEHICULE DAVID]])</f>
        <v>1</v>
      </c>
      <c r="I15" s="20"/>
      <c r="J15" s="19"/>
      <c r="K15" s="37"/>
      <c r="L15" s="19">
        <f>Articles[[#This Row],[QUANTITE TOTALE EN STOCK]]-Articles[[#This Row],[ARTICLE CONSOMME]]</f>
        <v>1</v>
      </c>
      <c r="M15" s="22">
        <f>Articles[[#This Row],[STOCK FINAL]]*Articles[[#This Row],[VALEUR DE L''ARTICLE]]</f>
        <v>0</v>
      </c>
    </row>
    <row r="16" spans="1:91" s="31" customFormat="1" ht="15.95" customHeight="1" x14ac:dyDescent="0.2">
      <c r="A16" s="33" t="s">
        <v>33</v>
      </c>
      <c r="B16" s="24" t="s">
        <v>34</v>
      </c>
      <c r="C16" s="25" t="s">
        <v>19</v>
      </c>
      <c r="D16" s="26"/>
      <c r="E16" s="26"/>
      <c r="F16" s="26"/>
      <c r="G16" s="36">
        <v>1</v>
      </c>
      <c r="H16" s="27">
        <f>SUM(Articles[[#This Row],[STOCK ENTREPÔT ]:[STOCK VEHICULE DAVID]])</f>
        <v>1</v>
      </c>
      <c r="I16" s="28"/>
      <c r="J16" s="27"/>
      <c r="K16" s="36"/>
      <c r="L16" s="27">
        <f>Articles[[#This Row],[QUANTITE TOTALE EN STOCK]]-Articles[[#This Row],[ARTICLE CONSOMME]]</f>
        <v>1</v>
      </c>
      <c r="M16" s="30">
        <f>Articles[[#This Row],[STOCK FINAL]]*Articles[[#This Row],[VALEUR DE L''ARTICLE]]</f>
        <v>0</v>
      </c>
    </row>
    <row r="17" spans="1:13" ht="15.95" customHeight="1" x14ac:dyDescent="0.2">
      <c r="A17" s="32" t="s">
        <v>35</v>
      </c>
      <c r="B17" s="16" t="s">
        <v>36</v>
      </c>
      <c r="C17" s="17" t="s">
        <v>19</v>
      </c>
      <c r="D17" s="18"/>
      <c r="E17" s="18"/>
      <c r="F17" s="18"/>
      <c r="G17" s="37">
        <v>1</v>
      </c>
      <c r="H17" s="19">
        <f>SUM(Articles[[#This Row],[STOCK ENTREPÔT ]:[STOCK VEHICULE DAVID]])</f>
        <v>1</v>
      </c>
      <c r="I17" s="20"/>
      <c r="J17" s="19"/>
      <c r="K17" s="37"/>
      <c r="L17" s="19">
        <f>Articles[[#This Row],[QUANTITE TOTALE EN STOCK]]-Articles[[#This Row],[ARTICLE CONSOMME]]</f>
        <v>1</v>
      </c>
      <c r="M17" s="22">
        <f>Articles[[#This Row],[STOCK FINAL]]*Articles[[#This Row],[VALEUR DE L''ARTICLE]]</f>
        <v>0</v>
      </c>
    </row>
    <row r="18" spans="1:13" s="31" customFormat="1" ht="15.95" customHeight="1" x14ac:dyDescent="0.2">
      <c r="A18" s="33" t="s">
        <v>37</v>
      </c>
      <c r="B18" s="24" t="s">
        <v>38</v>
      </c>
      <c r="C18" s="25" t="s">
        <v>39</v>
      </c>
      <c r="D18" s="26"/>
      <c r="E18" s="26"/>
      <c r="F18" s="26"/>
      <c r="G18" s="36">
        <v>1</v>
      </c>
      <c r="H18" s="27">
        <f>SUM(Articles[[#This Row],[STOCK ENTREPÔT ]:[STOCK VEHICULE DAVID]])</f>
        <v>1</v>
      </c>
      <c r="I18" s="28"/>
      <c r="J18" s="27"/>
      <c r="K18" s="36"/>
      <c r="L18" s="27">
        <f>Articles[[#This Row],[QUANTITE TOTALE EN STOCK]]-Articles[[#This Row],[ARTICLE CONSOMME]]</f>
        <v>1</v>
      </c>
      <c r="M18" s="30">
        <f>Articles[[#This Row],[STOCK FINAL]]*Articles[[#This Row],[VALEUR DE L''ARTICLE]]</f>
        <v>0</v>
      </c>
    </row>
    <row r="19" spans="1:13" ht="15.95" customHeight="1" x14ac:dyDescent="0.2">
      <c r="A19" s="32" t="s">
        <v>40</v>
      </c>
      <c r="B19" s="16" t="s">
        <v>41</v>
      </c>
      <c r="C19" s="17" t="s">
        <v>39</v>
      </c>
      <c r="D19" s="18"/>
      <c r="E19" s="18"/>
      <c r="F19" s="18"/>
      <c r="G19" s="37">
        <v>1</v>
      </c>
      <c r="H19" s="19">
        <f>SUM(Articles[[#This Row],[STOCK ENTREPÔT ]:[STOCK VEHICULE DAVID]])</f>
        <v>1</v>
      </c>
      <c r="I19" s="20"/>
      <c r="J19" s="19"/>
      <c r="K19" s="37"/>
      <c r="L19" s="19">
        <f>Articles[[#This Row],[QUANTITE TOTALE EN STOCK]]-Articles[[#This Row],[ARTICLE CONSOMME]]</f>
        <v>1</v>
      </c>
      <c r="M19" s="22">
        <f>Articles[[#This Row],[STOCK FINAL]]*Articles[[#This Row],[VALEUR DE L''ARTICLE]]</f>
        <v>0</v>
      </c>
    </row>
    <row r="20" spans="1:13" s="31" customFormat="1" ht="15.95" customHeight="1" x14ac:dyDescent="0.2">
      <c r="A20" s="33" t="s">
        <v>42</v>
      </c>
      <c r="B20" s="24" t="s">
        <v>43</v>
      </c>
      <c r="C20" s="25" t="s">
        <v>39</v>
      </c>
      <c r="D20" s="26"/>
      <c r="E20" s="26"/>
      <c r="F20" s="26"/>
      <c r="G20" s="36">
        <v>1</v>
      </c>
      <c r="H20" s="27">
        <f>SUM(Articles[[#This Row],[STOCK ENTREPÔT ]:[STOCK VEHICULE DAVID]])</f>
        <v>1</v>
      </c>
      <c r="I20" s="28"/>
      <c r="J20" s="27"/>
      <c r="K20" s="36"/>
      <c r="L20" s="27">
        <f>Articles[[#This Row],[QUANTITE TOTALE EN STOCK]]-Articles[[#This Row],[ARTICLE CONSOMME]]</f>
        <v>1</v>
      </c>
      <c r="M20" s="30">
        <f>Articles[[#This Row],[STOCK FINAL]]*Articles[[#This Row],[VALEUR DE L''ARTICLE]]</f>
        <v>0</v>
      </c>
    </row>
    <row r="21" spans="1:13" ht="15.95" customHeight="1" x14ac:dyDescent="0.2">
      <c r="A21" s="32" t="s">
        <v>44</v>
      </c>
      <c r="B21" s="16" t="s">
        <v>45</v>
      </c>
      <c r="C21" s="17" t="s">
        <v>39</v>
      </c>
      <c r="D21" s="18"/>
      <c r="E21" s="18"/>
      <c r="F21" s="18"/>
      <c r="G21" s="37">
        <v>2</v>
      </c>
      <c r="H21" s="19">
        <f>SUM(Articles[[#This Row],[STOCK ENTREPÔT ]:[STOCK VEHICULE DAVID]])</f>
        <v>2</v>
      </c>
      <c r="I21" s="20"/>
      <c r="J21" s="19">
        <v>1</v>
      </c>
      <c r="K21" s="37"/>
      <c r="L21" s="19">
        <f>Articles[[#This Row],[QUANTITE TOTALE EN STOCK]]-Articles[[#This Row],[ARTICLE CONSOMME]]</f>
        <v>1</v>
      </c>
      <c r="M21" s="22">
        <f>Articles[[#This Row],[STOCK FINAL]]*Articles[[#This Row],[VALEUR DE L''ARTICLE]]</f>
        <v>0</v>
      </c>
    </row>
    <row r="22" spans="1:13" s="31" customFormat="1" ht="15.95" customHeight="1" x14ac:dyDescent="0.2">
      <c r="A22" s="33" t="s">
        <v>46</v>
      </c>
      <c r="B22" s="24" t="s">
        <v>47</v>
      </c>
      <c r="C22" s="25" t="s">
        <v>39</v>
      </c>
      <c r="D22" s="26"/>
      <c r="E22" s="26"/>
      <c r="F22" s="26"/>
      <c r="G22" s="36">
        <v>1</v>
      </c>
      <c r="H22" s="27">
        <f>SUM(Articles[[#This Row],[STOCK ENTREPÔT ]:[STOCK VEHICULE DAVID]])</f>
        <v>1</v>
      </c>
      <c r="I22" s="28"/>
      <c r="J22" s="27"/>
      <c r="K22" s="36"/>
      <c r="L22" s="27">
        <f>Articles[[#This Row],[QUANTITE TOTALE EN STOCK]]-Articles[[#This Row],[ARTICLE CONSOMME]]</f>
        <v>1</v>
      </c>
      <c r="M22" s="30">
        <f>Articles[[#This Row],[STOCK FINAL]]*Articles[[#This Row],[VALEUR DE L''ARTICLE]]</f>
        <v>0</v>
      </c>
    </row>
    <row r="23" spans="1:13" ht="15.95" customHeight="1" x14ac:dyDescent="0.2">
      <c r="A23" s="32" t="s">
        <v>48</v>
      </c>
      <c r="B23" s="16" t="s">
        <v>47</v>
      </c>
      <c r="C23" s="17" t="s">
        <v>39</v>
      </c>
      <c r="D23" s="18"/>
      <c r="E23" s="18"/>
      <c r="F23" s="18"/>
      <c r="G23" s="37">
        <v>1</v>
      </c>
      <c r="H23" s="19">
        <f>SUM(Articles[[#This Row],[STOCK ENTREPÔT ]:[STOCK VEHICULE DAVID]])</f>
        <v>1</v>
      </c>
      <c r="I23" s="20"/>
      <c r="J23" s="19"/>
      <c r="K23" s="37"/>
      <c r="L23" s="19">
        <f>Articles[[#This Row],[QUANTITE TOTALE EN STOCK]]-Articles[[#This Row],[ARTICLE CONSOMME]]</f>
        <v>1</v>
      </c>
      <c r="M23" s="22">
        <f>Articles[[#This Row],[STOCK FINAL]]*Articles[[#This Row],[VALEUR DE L''ARTICLE]]</f>
        <v>0</v>
      </c>
    </row>
    <row r="24" spans="1:13" ht="15.95" customHeight="1" x14ac:dyDescent="0.2">
      <c r="A24" s="23" t="s">
        <v>49</v>
      </c>
      <c r="B24" s="24" t="s">
        <v>50</v>
      </c>
      <c r="C24" s="25" t="s">
        <v>39</v>
      </c>
      <c r="D24" s="26"/>
      <c r="E24" s="26"/>
      <c r="F24" s="26"/>
      <c r="G24" s="36">
        <v>1</v>
      </c>
      <c r="H24" s="27">
        <f>SUM(Articles[[#This Row],[STOCK ENTREPÔT ]:[STOCK VEHICULE DAVID]])</f>
        <v>1</v>
      </c>
      <c r="I24" s="28"/>
      <c r="J24" s="27"/>
      <c r="K24" s="36"/>
      <c r="L24" s="27">
        <f>Articles[[#This Row],[QUANTITE TOTALE EN STOCK]]-Articles[[#This Row],[ARTICLE CONSOMME]]</f>
        <v>1</v>
      </c>
      <c r="M24" s="30">
        <f>Articles[[#This Row],[STOCK FINAL]]*Articles[[#This Row],[VALEUR DE L''ARTICLE]]</f>
        <v>0</v>
      </c>
    </row>
    <row r="25" spans="1:13" s="31" customFormat="1" ht="15.95" customHeight="1" x14ac:dyDescent="0.2">
      <c r="A25" s="32" t="s">
        <v>51</v>
      </c>
      <c r="B25" s="16" t="s">
        <v>52</v>
      </c>
      <c r="C25" s="17" t="s">
        <v>39</v>
      </c>
      <c r="D25" s="18"/>
      <c r="E25" s="18"/>
      <c r="F25" s="18"/>
      <c r="G25" s="37">
        <v>1</v>
      </c>
      <c r="H25" s="19">
        <f>SUM(Articles[[#This Row],[STOCK ENTREPÔT ]:[STOCK VEHICULE DAVID]])</f>
        <v>1</v>
      </c>
      <c r="I25" s="20"/>
      <c r="J25" s="19"/>
      <c r="K25" s="37"/>
      <c r="L25" s="19">
        <f>Articles[[#This Row],[QUANTITE TOTALE EN STOCK]]-Articles[[#This Row],[ARTICLE CONSOMME]]</f>
        <v>1</v>
      </c>
      <c r="M25" s="22">
        <f>Articles[[#This Row],[STOCK FINAL]]*Articles[[#This Row],[VALEUR DE L''ARTICLE]]</f>
        <v>0</v>
      </c>
    </row>
    <row r="26" spans="1:13" ht="15.95" customHeight="1" x14ac:dyDescent="0.2">
      <c r="A26" s="23" t="s">
        <v>53</v>
      </c>
      <c r="B26" s="24" t="s">
        <v>54</v>
      </c>
      <c r="C26" s="25" t="s">
        <v>39</v>
      </c>
      <c r="D26" s="26"/>
      <c r="E26" s="26"/>
      <c r="F26" s="26"/>
      <c r="G26" s="36">
        <v>1</v>
      </c>
      <c r="H26" s="27">
        <f>SUM(Articles[[#This Row],[STOCK ENTREPÔT ]:[STOCK VEHICULE DAVID]])</f>
        <v>1</v>
      </c>
      <c r="I26" s="28"/>
      <c r="J26" s="27"/>
      <c r="K26" s="36"/>
      <c r="L26" s="27">
        <f>Articles[[#This Row],[QUANTITE TOTALE EN STOCK]]-Articles[[#This Row],[ARTICLE CONSOMME]]</f>
        <v>1</v>
      </c>
      <c r="M26" s="30">
        <f>Articles[[#This Row],[STOCK FINAL]]*Articles[[#This Row],[VALEUR DE L''ARTICLE]]</f>
        <v>0</v>
      </c>
    </row>
    <row r="27" spans="1:13" s="31" customFormat="1" ht="15.95" customHeight="1" x14ac:dyDescent="0.2">
      <c r="A27" s="32" t="s">
        <v>55</v>
      </c>
      <c r="B27" s="16" t="s">
        <v>56</v>
      </c>
      <c r="C27" s="17" t="s">
        <v>39</v>
      </c>
      <c r="D27" s="18"/>
      <c r="E27" s="18"/>
      <c r="F27" s="18"/>
      <c r="G27" s="37">
        <v>2</v>
      </c>
      <c r="H27" s="19">
        <f>SUM(Articles[[#This Row],[STOCK ENTREPÔT ]:[STOCK VEHICULE DAVID]])</f>
        <v>2</v>
      </c>
      <c r="I27" s="20"/>
      <c r="J27" s="19"/>
      <c r="K27" s="37"/>
      <c r="L27" s="19">
        <f>Articles[[#This Row],[QUANTITE TOTALE EN STOCK]]-Articles[[#This Row],[ARTICLE CONSOMME]]</f>
        <v>2</v>
      </c>
      <c r="M27" s="22">
        <f>Articles[[#This Row],[STOCK FINAL]]*Articles[[#This Row],[VALEUR DE L''ARTICLE]]</f>
        <v>0</v>
      </c>
    </row>
    <row r="28" spans="1:13" ht="15.95" customHeight="1" x14ac:dyDescent="0.2">
      <c r="A28" s="23" t="s">
        <v>57</v>
      </c>
      <c r="B28" s="24" t="s">
        <v>58</v>
      </c>
      <c r="C28" s="25" t="s">
        <v>39</v>
      </c>
      <c r="D28" s="26"/>
      <c r="E28" s="26"/>
      <c r="F28" s="26"/>
      <c r="G28" s="36">
        <v>1</v>
      </c>
      <c r="H28" s="27">
        <f>SUM(Articles[[#This Row],[STOCK ENTREPÔT ]:[STOCK VEHICULE DAVID]])</f>
        <v>1</v>
      </c>
      <c r="I28" s="28"/>
      <c r="J28" s="27"/>
      <c r="K28" s="36"/>
      <c r="L28" s="27">
        <f>Articles[[#This Row],[QUANTITE TOTALE EN STOCK]]-Articles[[#This Row],[ARTICLE CONSOMME]]</f>
        <v>1</v>
      </c>
      <c r="M28" s="30">
        <f>Articles[[#This Row],[STOCK FINAL]]*Articles[[#This Row],[VALEUR DE L''ARTICLE]]</f>
        <v>0</v>
      </c>
    </row>
    <row r="29" spans="1:13" s="31" customFormat="1" ht="15.95" customHeight="1" x14ac:dyDescent="0.2">
      <c r="A29" s="32" t="s">
        <v>59</v>
      </c>
      <c r="B29" s="16" t="s">
        <v>60</v>
      </c>
      <c r="C29" s="17" t="s">
        <v>39</v>
      </c>
      <c r="D29" s="18"/>
      <c r="E29" s="18"/>
      <c r="F29" s="18"/>
      <c r="G29" s="37">
        <v>1</v>
      </c>
      <c r="H29" s="19">
        <f>SUM(Articles[[#This Row],[STOCK ENTREPÔT ]:[STOCK VEHICULE DAVID]])</f>
        <v>1</v>
      </c>
      <c r="I29" s="20"/>
      <c r="J29" s="19"/>
      <c r="K29" s="37"/>
      <c r="L29" s="19">
        <f>Articles[[#This Row],[QUANTITE TOTALE EN STOCK]]-Articles[[#This Row],[ARTICLE CONSOMME]]</f>
        <v>1</v>
      </c>
      <c r="M29" s="22">
        <f>Articles[[#This Row],[STOCK FINAL]]*Articles[[#This Row],[VALEUR DE L''ARTICLE]]</f>
        <v>0</v>
      </c>
    </row>
    <row r="30" spans="1:13" ht="15.95" customHeight="1" x14ac:dyDescent="0.2">
      <c r="A30" s="23" t="s">
        <v>61</v>
      </c>
      <c r="B30" s="24" t="s">
        <v>62</v>
      </c>
      <c r="C30" s="25" t="s">
        <v>39</v>
      </c>
      <c r="D30" s="26"/>
      <c r="E30" s="26"/>
      <c r="F30" s="26"/>
      <c r="G30" s="36">
        <v>3</v>
      </c>
      <c r="H30" s="27">
        <f>SUM(Articles[[#This Row],[STOCK ENTREPÔT ]:[STOCK VEHICULE DAVID]])</f>
        <v>3</v>
      </c>
      <c r="I30" s="28"/>
      <c r="J30" s="27"/>
      <c r="K30" s="36"/>
      <c r="L30" s="27">
        <f>Articles[[#This Row],[QUANTITE TOTALE EN STOCK]]-Articles[[#This Row],[ARTICLE CONSOMME]]</f>
        <v>3</v>
      </c>
      <c r="M30" s="30">
        <f>Articles[[#This Row],[STOCK FINAL]]*Articles[[#This Row],[VALEUR DE L''ARTICLE]]</f>
        <v>0</v>
      </c>
    </row>
    <row r="31" spans="1:13" s="31" customFormat="1" ht="15.95" customHeight="1" x14ac:dyDescent="0.2">
      <c r="A31" s="32" t="s">
        <v>63</v>
      </c>
      <c r="B31" s="16" t="s">
        <v>64</v>
      </c>
      <c r="C31" s="17" t="s">
        <v>39</v>
      </c>
      <c r="D31" s="18"/>
      <c r="E31" s="18"/>
      <c r="F31" s="18"/>
      <c r="G31" s="37">
        <v>1</v>
      </c>
      <c r="H31" s="19">
        <f>SUM(Articles[[#This Row],[STOCK ENTREPÔT ]:[STOCK VEHICULE DAVID]])</f>
        <v>1</v>
      </c>
      <c r="I31" s="20"/>
      <c r="J31" s="19"/>
      <c r="K31" s="37"/>
      <c r="L31" s="19">
        <f>Articles[[#This Row],[QUANTITE TOTALE EN STOCK]]-Articles[[#This Row],[ARTICLE CONSOMME]]</f>
        <v>1</v>
      </c>
      <c r="M31" s="22">
        <f>Articles[[#This Row],[STOCK FINAL]]*Articles[[#This Row],[VALEUR DE L''ARTICLE]]</f>
        <v>0</v>
      </c>
    </row>
    <row r="32" spans="1:13" ht="15.95" customHeight="1" x14ac:dyDescent="0.2">
      <c r="A32" s="23" t="s">
        <v>65</v>
      </c>
      <c r="B32" s="24" t="s">
        <v>66</v>
      </c>
      <c r="C32" s="25" t="s">
        <v>39</v>
      </c>
      <c r="D32" s="26"/>
      <c r="E32" s="26"/>
      <c r="F32" s="26"/>
      <c r="G32" s="36">
        <v>1</v>
      </c>
      <c r="H32" s="27">
        <f>SUM(Articles[[#This Row],[STOCK ENTREPÔT ]:[STOCK VEHICULE DAVID]])</f>
        <v>1</v>
      </c>
      <c r="I32" s="28"/>
      <c r="J32" s="27"/>
      <c r="K32" s="36"/>
      <c r="L32" s="27">
        <f>Articles[[#This Row],[QUANTITE TOTALE EN STOCK]]-Articles[[#This Row],[ARTICLE CONSOMME]]</f>
        <v>1</v>
      </c>
      <c r="M32" s="30">
        <f>Articles[[#This Row],[STOCK FINAL]]*Articles[[#This Row],[VALEUR DE L''ARTICLE]]</f>
        <v>0</v>
      </c>
    </row>
    <row r="33" spans="1:13" s="31" customFormat="1" ht="15.95" customHeight="1" x14ac:dyDescent="0.2">
      <c r="A33" s="32" t="s">
        <v>67</v>
      </c>
      <c r="B33" s="16" t="s">
        <v>68</v>
      </c>
      <c r="C33" s="17" t="s">
        <v>39</v>
      </c>
      <c r="D33" s="18"/>
      <c r="E33" s="18"/>
      <c r="F33" s="18"/>
      <c r="G33" s="37">
        <v>1</v>
      </c>
      <c r="H33" s="19">
        <f>SUM(Articles[[#This Row],[STOCK ENTREPÔT ]:[STOCK VEHICULE DAVID]])</f>
        <v>1</v>
      </c>
      <c r="I33" s="20"/>
      <c r="J33" s="19"/>
      <c r="K33" s="37"/>
      <c r="L33" s="19">
        <f>Articles[[#This Row],[QUANTITE TOTALE EN STOCK]]-Articles[[#This Row],[ARTICLE CONSOMME]]</f>
        <v>1</v>
      </c>
      <c r="M33" s="22">
        <f>Articles[[#This Row],[STOCK FINAL]]*Articles[[#This Row],[VALEUR DE L''ARTICLE]]</f>
        <v>0</v>
      </c>
    </row>
    <row r="34" spans="1:13" ht="15.95" customHeight="1" x14ac:dyDescent="0.2">
      <c r="A34" s="33" t="s">
        <v>69</v>
      </c>
      <c r="B34" s="24" t="s">
        <v>70</v>
      </c>
      <c r="C34" s="25" t="s">
        <v>39</v>
      </c>
      <c r="D34" s="26"/>
      <c r="E34" s="26"/>
      <c r="F34" s="26"/>
      <c r="G34" s="36">
        <v>2</v>
      </c>
      <c r="H34" s="27">
        <f>SUM(Articles[[#This Row],[STOCK ENTREPÔT ]:[STOCK VEHICULE DAVID]])</f>
        <v>2</v>
      </c>
      <c r="I34" s="28"/>
      <c r="J34" s="27"/>
      <c r="K34" s="36"/>
      <c r="L34" s="27">
        <f>Articles[[#This Row],[QUANTITE TOTALE EN STOCK]]-Articles[[#This Row],[ARTICLE CONSOMME]]</f>
        <v>2</v>
      </c>
      <c r="M34" s="30">
        <f>Articles[[#This Row],[STOCK FINAL]]*Articles[[#This Row],[VALEUR DE L''ARTICLE]]</f>
        <v>0</v>
      </c>
    </row>
    <row r="35" spans="1:13" s="31" customFormat="1" ht="15.95" customHeight="1" x14ac:dyDescent="0.2">
      <c r="A35" s="32" t="s">
        <v>71</v>
      </c>
      <c r="B35" s="16" t="s">
        <v>72</v>
      </c>
      <c r="C35" s="17" t="s">
        <v>39</v>
      </c>
      <c r="D35" s="18"/>
      <c r="E35" s="18"/>
      <c r="F35" s="18"/>
      <c r="G35" s="37">
        <v>1</v>
      </c>
      <c r="H35" s="19">
        <f>SUM(Articles[[#This Row],[STOCK ENTREPÔT ]:[STOCK VEHICULE DAVID]])</f>
        <v>1</v>
      </c>
      <c r="I35" s="20"/>
      <c r="J35" s="19"/>
      <c r="K35" s="37"/>
      <c r="L35" s="19">
        <f>Articles[[#This Row],[QUANTITE TOTALE EN STOCK]]-Articles[[#This Row],[ARTICLE CONSOMME]]</f>
        <v>1</v>
      </c>
      <c r="M35" s="22">
        <f>Articles[[#This Row],[STOCK FINAL]]*Articles[[#This Row],[VALEUR DE L''ARTICLE]]</f>
        <v>0</v>
      </c>
    </row>
    <row r="36" spans="1:13" ht="15.95" customHeight="1" x14ac:dyDescent="0.2">
      <c r="A36" s="33" t="s">
        <v>73</v>
      </c>
      <c r="B36" s="24" t="s">
        <v>74</v>
      </c>
      <c r="C36" s="25" t="s">
        <v>39</v>
      </c>
      <c r="D36" s="26"/>
      <c r="E36" s="26"/>
      <c r="F36" s="26"/>
      <c r="G36" s="36">
        <v>1</v>
      </c>
      <c r="H36" s="27">
        <f>SUM(Articles[[#This Row],[STOCK ENTREPÔT ]:[STOCK VEHICULE DAVID]])</f>
        <v>1</v>
      </c>
      <c r="I36" s="28"/>
      <c r="J36" s="27"/>
      <c r="K36" s="36"/>
      <c r="L36" s="27">
        <f>Articles[[#This Row],[QUANTITE TOTALE EN STOCK]]-Articles[[#This Row],[ARTICLE CONSOMME]]</f>
        <v>1</v>
      </c>
      <c r="M36" s="30">
        <f>Articles[[#This Row],[STOCK FINAL]]*Articles[[#This Row],[VALEUR DE L''ARTICLE]]</f>
        <v>0</v>
      </c>
    </row>
    <row r="37" spans="1:13" s="31" customFormat="1" ht="15.95" customHeight="1" x14ac:dyDescent="0.2">
      <c r="A37" s="32" t="s">
        <v>75</v>
      </c>
      <c r="B37" s="16" t="s">
        <v>76</v>
      </c>
      <c r="C37" s="17" t="s">
        <v>39</v>
      </c>
      <c r="D37" s="18"/>
      <c r="E37" s="18"/>
      <c r="F37" s="18"/>
      <c r="G37" s="37">
        <v>1</v>
      </c>
      <c r="H37" s="19">
        <f>SUM(Articles[[#This Row],[STOCK ENTREPÔT ]:[STOCK VEHICULE DAVID]])</f>
        <v>1</v>
      </c>
      <c r="I37" s="20"/>
      <c r="J37" s="19"/>
      <c r="K37" s="37"/>
      <c r="L37" s="19">
        <f>Articles[[#This Row],[QUANTITE TOTALE EN STOCK]]-Articles[[#This Row],[ARTICLE CONSOMME]]</f>
        <v>1</v>
      </c>
      <c r="M37" s="22">
        <f>Articles[[#This Row],[STOCK FINAL]]*Articles[[#This Row],[VALEUR DE L''ARTICLE]]</f>
        <v>0</v>
      </c>
    </row>
    <row r="38" spans="1:13" ht="15.95" customHeight="1" x14ac:dyDescent="0.2">
      <c r="A38" s="33" t="s">
        <v>77</v>
      </c>
      <c r="B38" s="24" t="s">
        <v>78</v>
      </c>
      <c r="C38" s="25" t="s">
        <v>39</v>
      </c>
      <c r="D38" s="26"/>
      <c r="E38" s="26"/>
      <c r="F38" s="26"/>
      <c r="G38" s="36">
        <v>1</v>
      </c>
      <c r="H38" s="27">
        <f>SUM(Articles[[#This Row],[STOCK ENTREPÔT ]:[STOCK VEHICULE DAVID]])</f>
        <v>1</v>
      </c>
      <c r="I38" s="28"/>
      <c r="J38" s="27"/>
      <c r="K38" s="36"/>
      <c r="L38" s="27">
        <f>Articles[[#This Row],[QUANTITE TOTALE EN STOCK]]-Articles[[#This Row],[ARTICLE CONSOMME]]</f>
        <v>1</v>
      </c>
      <c r="M38" s="30">
        <f>Articles[[#This Row],[STOCK FINAL]]*Articles[[#This Row],[VALEUR DE L''ARTICLE]]</f>
        <v>0</v>
      </c>
    </row>
    <row r="39" spans="1:13" s="31" customFormat="1" ht="15.95" customHeight="1" x14ac:dyDescent="0.2">
      <c r="A39" s="32" t="s">
        <v>79</v>
      </c>
      <c r="B39" s="16" t="s">
        <v>80</v>
      </c>
      <c r="C39" s="17" t="s">
        <v>39</v>
      </c>
      <c r="D39" s="18"/>
      <c r="E39" s="18"/>
      <c r="F39" s="18"/>
      <c r="G39" s="37">
        <v>1</v>
      </c>
      <c r="H39" s="19">
        <f>SUM(Articles[[#This Row],[STOCK ENTREPÔT ]:[STOCK VEHICULE DAVID]])</f>
        <v>1</v>
      </c>
      <c r="I39" s="20"/>
      <c r="J39" s="19"/>
      <c r="K39" s="37"/>
      <c r="L39" s="19">
        <f>Articles[[#This Row],[QUANTITE TOTALE EN STOCK]]-Articles[[#This Row],[ARTICLE CONSOMME]]</f>
        <v>1</v>
      </c>
      <c r="M39" s="22">
        <f>Articles[[#This Row],[STOCK FINAL]]*Articles[[#This Row],[VALEUR DE L''ARTICLE]]</f>
        <v>0</v>
      </c>
    </row>
    <row r="40" spans="1:13" ht="15.95" customHeight="1" x14ac:dyDescent="0.2">
      <c r="A40" s="33" t="s">
        <v>81</v>
      </c>
      <c r="B40" s="24" t="s">
        <v>82</v>
      </c>
      <c r="C40" s="25" t="s">
        <v>39</v>
      </c>
      <c r="D40" s="26"/>
      <c r="E40" s="26"/>
      <c r="F40" s="26"/>
      <c r="G40" s="36">
        <v>2</v>
      </c>
      <c r="H40" s="27">
        <f>SUM(Articles[[#This Row],[STOCK ENTREPÔT ]:[STOCK VEHICULE DAVID]])</f>
        <v>2</v>
      </c>
      <c r="I40" s="28"/>
      <c r="J40" s="27">
        <v>1</v>
      </c>
      <c r="K40" s="36"/>
      <c r="L40" s="27">
        <f>Articles[[#This Row],[QUANTITE TOTALE EN STOCK]]-Articles[[#This Row],[ARTICLE CONSOMME]]</f>
        <v>1</v>
      </c>
      <c r="M40" s="30">
        <f>Articles[[#This Row],[STOCK FINAL]]*Articles[[#This Row],[VALEUR DE L''ARTICLE]]</f>
        <v>0</v>
      </c>
    </row>
    <row r="41" spans="1:13" s="31" customFormat="1" ht="15.95" customHeight="1" x14ac:dyDescent="0.2">
      <c r="A41" s="32" t="s">
        <v>83</v>
      </c>
      <c r="B41" s="16" t="s">
        <v>84</v>
      </c>
      <c r="C41" s="17" t="s">
        <v>39</v>
      </c>
      <c r="D41" s="18"/>
      <c r="E41" s="18"/>
      <c r="F41" s="18"/>
      <c r="G41" s="37">
        <v>2</v>
      </c>
      <c r="H41" s="19">
        <f>SUM(Articles[[#This Row],[STOCK ENTREPÔT ]:[STOCK VEHICULE DAVID]])</f>
        <v>2</v>
      </c>
      <c r="I41" s="20"/>
      <c r="J41" s="19"/>
      <c r="K41" s="37"/>
      <c r="L41" s="19">
        <f>Articles[[#This Row],[QUANTITE TOTALE EN STOCK]]-Articles[[#This Row],[ARTICLE CONSOMME]]</f>
        <v>2</v>
      </c>
      <c r="M41" s="22">
        <f>Articles[[#This Row],[STOCK FINAL]]*Articles[[#This Row],[VALEUR DE L''ARTICLE]]</f>
        <v>0</v>
      </c>
    </row>
    <row r="42" spans="1:13" ht="15.95" customHeight="1" x14ac:dyDescent="0.2">
      <c r="A42" s="33" t="s">
        <v>85</v>
      </c>
      <c r="B42" s="24" t="s">
        <v>86</v>
      </c>
      <c r="C42" s="25" t="s">
        <v>39</v>
      </c>
      <c r="D42" s="26"/>
      <c r="E42" s="26"/>
      <c r="F42" s="26"/>
      <c r="G42" s="36">
        <v>1</v>
      </c>
      <c r="H42" s="27">
        <f>SUM(Articles[[#This Row],[STOCK ENTREPÔT ]:[STOCK VEHICULE DAVID]])</f>
        <v>1</v>
      </c>
      <c r="I42" s="28"/>
      <c r="J42" s="27"/>
      <c r="K42" s="36"/>
      <c r="L42" s="27">
        <f>Articles[[#This Row],[QUANTITE TOTALE EN STOCK]]-Articles[[#This Row],[ARTICLE CONSOMME]]</f>
        <v>1</v>
      </c>
      <c r="M42" s="30">
        <f>Articles[[#This Row],[STOCK FINAL]]*Articles[[#This Row],[VALEUR DE L''ARTICLE]]</f>
        <v>0</v>
      </c>
    </row>
    <row r="43" spans="1:13" s="31" customFormat="1" ht="15.95" customHeight="1" x14ac:dyDescent="0.2">
      <c r="A43" s="32" t="s">
        <v>87</v>
      </c>
      <c r="B43" s="16" t="s">
        <v>88</v>
      </c>
      <c r="C43" s="17" t="s">
        <v>39</v>
      </c>
      <c r="D43" s="18"/>
      <c r="E43" s="18"/>
      <c r="F43" s="18"/>
      <c r="G43" s="37">
        <v>1</v>
      </c>
      <c r="H43" s="19">
        <f>SUM(Articles[[#This Row],[STOCK ENTREPÔT ]:[STOCK VEHICULE DAVID]])</f>
        <v>1</v>
      </c>
      <c r="I43" s="20"/>
      <c r="J43" s="19"/>
      <c r="K43" s="37"/>
      <c r="L43" s="19">
        <f>Articles[[#This Row],[QUANTITE TOTALE EN STOCK]]-Articles[[#This Row],[ARTICLE CONSOMME]]</f>
        <v>1</v>
      </c>
      <c r="M43" s="22">
        <f>Articles[[#This Row],[STOCK FINAL]]*Articles[[#This Row],[VALEUR DE L''ARTICLE]]</f>
        <v>0</v>
      </c>
    </row>
    <row r="44" spans="1:13" ht="15.95" customHeight="1" x14ac:dyDescent="0.2">
      <c r="A44" s="33" t="s">
        <v>89</v>
      </c>
      <c r="B44" s="24" t="s">
        <v>90</v>
      </c>
      <c r="C44" s="25" t="s">
        <v>39</v>
      </c>
      <c r="D44" s="26"/>
      <c r="E44" s="26"/>
      <c r="F44" s="26"/>
      <c r="G44" s="36">
        <v>1</v>
      </c>
      <c r="H44" s="27">
        <f>SUM(Articles[[#This Row],[STOCK ENTREPÔT ]:[STOCK VEHICULE DAVID]])</f>
        <v>1</v>
      </c>
      <c r="I44" s="28"/>
      <c r="J44" s="27"/>
      <c r="K44" s="36"/>
      <c r="L44" s="27">
        <f>Articles[[#This Row],[QUANTITE TOTALE EN STOCK]]-Articles[[#This Row],[ARTICLE CONSOMME]]</f>
        <v>1</v>
      </c>
      <c r="M44" s="30">
        <f>Articles[[#This Row],[STOCK FINAL]]*Articles[[#This Row],[VALEUR DE L''ARTICLE]]</f>
        <v>0</v>
      </c>
    </row>
    <row r="45" spans="1:13" s="31" customFormat="1" ht="15.95" customHeight="1" x14ac:dyDescent="0.2">
      <c r="A45" s="32" t="s">
        <v>91</v>
      </c>
      <c r="B45" s="16" t="s">
        <v>62</v>
      </c>
      <c r="C45" s="17" t="s">
        <v>39</v>
      </c>
      <c r="D45" s="18"/>
      <c r="E45" s="18"/>
      <c r="F45" s="18"/>
      <c r="G45" s="37">
        <v>1</v>
      </c>
      <c r="H45" s="19">
        <f>SUM(Articles[[#This Row],[STOCK ENTREPÔT ]:[STOCK VEHICULE DAVID]])</f>
        <v>1</v>
      </c>
      <c r="I45" s="20"/>
      <c r="J45" s="19"/>
      <c r="K45" s="37"/>
      <c r="L45" s="19">
        <f>Articles[[#This Row],[QUANTITE TOTALE EN STOCK]]-Articles[[#This Row],[ARTICLE CONSOMME]]</f>
        <v>1</v>
      </c>
      <c r="M45" s="22">
        <f>Articles[[#This Row],[STOCK FINAL]]*Articles[[#This Row],[VALEUR DE L''ARTICLE]]</f>
        <v>0</v>
      </c>
    </row>
    <row r="46" spans="1:13" ht="15.95" customHeight="1" x14ac:dyDescent="0.2">
      <c r="A46" s="33" t="s">
        <v>92</v>
      </c>
      <c r="B46" s="24" t="s">
        <v>82</v>
      </c>
      <c r="C46" s="25" t="s">
        <v>39</v>
      </c>
      <c r="D46" s="26"/>
      <c r="E46" s="26"/>
      <c r="F46" s="26"/>
      <c r="G46" s="36">
        <v>1</v>
      </c>
      <c r="H46" s="27">
        <f>SUM(Articles[[#This Row],[STOCK ENTREPÔT ]:[STOCK VEHICULE DAVID]])</f>
        <v>1</v>
      </c>
      <c r="I46" s="28"/>
      <c r="J46" s="27"/>
      <c r="K46" s="36"/>
      <c r="L46" s="27">
        <f>Articles[[#This Row],[QUANTITE TOTALE EN STOCK]]-Articles[[#This Row],[ARTICLE CONSOMME]]</f>
        <v>1</v>
      </c>
      <c r="M46" s="30">
        <f>Articles[[#This Row],[STOCK FINAL]]*Articles[[#This Row],[VALEUR DE L''ARTICLE]]</f>
        <v>0</v>
      </c>
    </row>
    <row r="47" spans="1:13" s="31" customFormat="1" ht="15.95" customHeight="1" x14ac:dyDescent="0.2">
      <c r="A47" s="32" t="s">
        <v>93</v>
      </c>
      <c r="B47" s="16" t="s">
        <v>94</v>
      </c>
      <c r="C47" s="17" t="s">
        <v>39</v>
      </c>
      <c r="D47" s="18"/>
      <c r="E47" s="18"/>
      <c r="F47" s="18"/>
      <c r="G47" s="37">
        <v>1</v>
      </c>
      <c r="H47" s="19">
        <f>SUM(Articles[[#This Row],[STOCK ENTREPÔT ]:[STOCK VEHICULE DAVID]])</f>
        <v>1</v>
      </c>
      <c r="I47" s="20"/>
      <c r="J47" s="19"/>
      <c r="K47" s="37"/>
      <c r="L47" s="19">
        <f>Articles[[#This Row],[QUANTITE TOTALE EN STOCK]]-Articles[[#This Row],[ARTICLE CONSOMME]]</f>
        <v>1</v>
      </c>
      <c r="M47" s="22">
        <f>Articles[[#This Row],[STOCK FINAL]]*Articles[[#This Row],[VALEUR DE L''ARTICLE]]</f>
        <v>0</v>
      </c>
    </row>
    <row r="48" spans="1:13" ht="15.95" customHeight="1" x14ac:dyDescent="0.2">
      <c r="A48" s="23" t="s">
        <v>95</v>
      </c>
      <c r="B48" s="24" t="s">
        <v>96</v>
      </c>
      <c r="C48" s="25" t="s">
        <v>39</v>
      </c>
      <c r="D48" s="26"/>
      <c r="E48" s="26"/>
      <c r="F48" s="26"/>
      <c r="G48" s="36">
        <v>1</v>
      </c>
      <c r="H48" s="27">
        <f>SUM(Articles[[#This Row],[STOCK ENTREPÔT ]:[STOCK VEHICULE DAVID]])</f>
        <v>1</v>
      </c>
      <c r="I48" s="28"/>
      <c r="J48" s="27"/>
      <c r="K48" s="36"/>
      <c r="L48" s="27">
        <f>Articles[[#This Row],[QUANTITE TOTALE EN STOCK]]-Articles[[#This Row],[ARTICLE CONSOMME]]</f>
        <v>1</v>
      </c>
      <c r="M48" s="30">
        <f>Articles[[#This Row],[STOCK FINAL]]*Articles[[#This Row],[VALEUR DE L''ARTICLE]]</f>
        <v>0</v>
      </c>
    </row>
    <row r="49" spans="1:13" s="31" customFormat="1" ht="15.95" customHeight="1" x14ac:dyDescent="0.2">
      <c r="A49" s="32" t="s">
        <v>97</v>
      </c>
      <c r="B49" s="16" t="s">
        <v>96</v>
      </c>
      <c r="C49" s="17" t="s">
        <v>39</v>
      </c>
      <c r="D49" s="18"/>
      <c r="E49" s="18"/>
      <c r="F49" s="18"/>
      <c r="G49" s="37">
        <v>1</v>
      </c>
      <c r="H49" s="19">
        <f>SUM(Articles[[#This Row],[STOCK ENTREPÔT ]:[STOCK VEHICULE DAVID]])</f>
        <v>1</v>
      </c>
      <c r="I49" s="20"/>
      <c r="J49" s="19"/>
      <c r="K49" s="37"/>
      <c r="L49" s="19">
        <f>Articles[[#This Row],[QUANTITE TOTALE EN STOCK]]-Articles[[#This Row],[ARTICLE CONSOMME]]</f>
        <v>1</v>
      </c>
      <c r="M49" s="22">
        <f>Articles[[#This Row],[STOCK FINAL]]*Articles[[#This Row],[VALEUR DE L''ARTICLE]]</f>
        <v>0</v>
      </c>
    </row>
    <row r="50" spans="1:13" ht="15.95" customHeight="1" x14ac:dyDescent="0.2">
      <c r="A50" s="23" t="s">
        <v>98</v>
      </c>
      <c r="B50" s="24" t="s">
        <v>99</v>
      </c>
      <c r="C50" s="25" t="s">
        <v>39</v>
      </c>
      <c r="D50" s="26"/>
      <c r="E50" s="26"/>
      <c r="F50" s="26"/>
      <c r="G50" s="36">
        <v>1</v>
      </c>
      <c r="H50" s="27">
        <f>SUM(Articles[[#This Row],[STOCK ENTREPÔT ]:[STOCK VEHICULE DAVID]])</f>
        <v>1</v>
      </c>
      <c r="I50" s="28"/>
      <c r="J50" s="27"/>
      <c r="K50" s="36"/>
      <c r="L50" s="27">
        <f>Articles[[#This Row],[QUANTITE TOTALE EN STOCK]]-Articles[[#This Row],[ARTICLE CONSOMME]]</f>
        <v>1</v>
      </c>
      <c r="M50" s="30">
        <f>Articles[[#This Row],[STOCK FINAL]]*Articles[[#This Row],[VALEUR DE L''ARTICLE]]</f>
        <v>0</v>
      </c>
    </row>
    <row r="51" spans="1:13" s="31" customFormat="1" ht="15.95" customHeight="1" x14ac:dyDescent="0.2">
      <c r="A51" s="32" t="s">
        <v>100</v>
      </c>
      <c r="B51" s="16" t="s">
        <v>101</v>
      </c>
      <c r="C51" s="17" t="s">
        <v>39</v>
      </c>
      <c r="D51" s="18"/>
      <c r="E51" s="18"/>
      <c r="F51" s="18"/>
      <c r="G51" s="37">
        <v>1</v>
      </c>
      <c r="H51" s="19">
        <f>SUM(Articles[[#This Row],[STOCK ENTREPÔT ]:[STOCK VEHICULE DAVID]])</f>
        <v>1</v>
      </c>
      <c r="I51" s="20"/>
      <c r="J51" s="19"/>
      <c r="K51" s="37"/>
      <c r="L51" s="19">
        <f>Articles[[#This Row],[QUANTITE TOTALE EN STOCK]]-Articles[[#This Row],[ARTICLE CONSOMME]]</f>
        <v>1</v>
      </c>
      <c r="M51" s="22">
        <f>Articles[[#This Row],[STOCK FINAL]]*Articles[[#This Row],[VALEUR DE L''ARTICLE]]</f>
        <v>0</v>
      </c>
    </row>
    <row r="52" spans="1:13" ht="15.95" customHeight="1" x14ac:dyDescent="0.2">
      <c r="A52" s="23" t="s">
        <v>102</v>
      </c>
      <c r="B52" s="24" t="s">
        <v>94</v>
      </c>
      <c r="C52" s="25" t="s">
        <v>39</v>
      </c>
      <c r="D52" s="26"/>
      <c r="E52" s="26"/>
      <c r="F52" s="26"/>
      <c r="G52" s="36">
        <v>1</v>
      </c>
      <c r="H52" s="27">
        <f>SUM(Articles[[#This Row],[STOCK ENTREPÔT ]:[STOCK VEHICULE DAVID]])</f>
        <v>1</v>
      </c>
      <c r="I52" s="28"/>
      <c r="J52" s="27"/>
      <c r="K52" s="36"/>
      <c r="L52" s="27">
        <f>Articles[[#This Row],[QUANTITE TOTALE EN STOCK]]-Articles[[#This Row],[ARTICLE CONSOMME]]</f>
        <v>1</v>
      </c>
      <c r="M52" s="30">
        <f>Articles[[#This Row],[STOCK FINAL]]*Articles[[#This Row],[VALEUR DE L''ARTICLE]]</f>
        <v>0</v>
      </c>
    </row>
    <row r="53" spans="1:13" s="31" customFormat="1" ht="15.95" customHeight="1" x14ac:dyDescent="0.2">
      <c r="A53" s="32" t="s">
        <v>103</v>
      </c>
      <c r="B53" s="16" t="s">
        <v>104</v>
      </c>
      <c r="C53" s="17" t="s">
        <v>39</v>
      </c>
      <c r="D53" s="18"/>
      <c r="E53" s="18"/>
      <c r="F53" s="18"/>
      <c r="G53" s="37">
        <v>4</v>
      </c>
      <c r="H53" s="19">
        <f>SUM(Articles[[#This Row],[STOCK ENTREPÔT ]:[STOCK VEHICULE DAVID]])</f>
        <v>4</v>
      </c>
      <c r="I53" s="20"/>
      <c r="J53" s="19"/>
      <c r="K53" s="37"/>
      <c r="L53" s="19">
        <f>Articles[[#This Row],[QUANTITE TOTALE EN STOCK]]-Articles[[#This Row],[ARTICLE CONSOMME]]</f>
        <v>4</v>
      </c>
      <c r="M53" s="22">
        <f>Articles[[#This Row],[STOCK FINAL]]*Articles[[#This Row],[VALEUR DE L''ARTICLE]]</f>
        <v>0</v>
      </c>
    </row>
    <row r="54" spans="1:13" ht="15.95" customHeight="1" x14ac:dyDescent="0.2">
      <c r="A54" s="34">
        <v>7316262</v>
      </c>
      <c r="B54" s="24" t="s">
        <v>24</v>
      </c>
      <c r="C54" s="25" t="s">
        <v>105</v>
      </c>
      <c r="D54" s="26"/>
      <c r="E54" s="26"/>
      <c r="F54" s="26"/>
      <c r="G54" s="36">
        <v>1</v>
      </c>
      <c r="H54" s="27">
        <f>SUM(Articles[[#This Row],[STOCK ENTREPÔT ]:[STOCK VEHICULE DAVID]])</f>
        <v>1</v>
      </c>
      <c r="I54" s="28"/>
      <c r="J54" s="27"/>
      <c r="K54" s="36"/>
      <c r="L54" s="27">
        <f>Articles[[#This Row],[QUANTITE TOTALE EN STOCK]]-Articles[[#This Row],[ARTICLE CONSOMME]]</f>
        <v>1</v>
      </c>
      <c r="M54" s="30">
        <f>Articles[[#This Row],[STOCK FINAL]]*Articles[[#This Row],[VALEUR DE L''ARTICLE]]</f>
        <v>0</v>
      </c>
    </row>
    <row r="55" spans="1:13" s="31" customFormat="1" ht="15.95" customHeight="1" x14ac:dyDescent="0.2">
      <c r="A55" s="32">
        <v>7427232</v>
      </c>
      <c r="B55" s="16" t="s">
        <v>106</v>
      </c>
      <c r="C55" s="17" t="s">
        <v>105</v>
      </c>
      <c r="D55" s="18"/>
      <c r="E55" s="18"/>
      <c r="F55" s="18"/>
      <c r="G55" s="37">
        <v>1</v>
      </c>
      <c r="H55" s="19">
        <f>SUM(Articles[[#This Row],[STOCK ENTREPÔT ]:[STOCK VEHICULE DAVID]])</f>
        <v>1</v>
      </c>
      <c r="I55" s="20"/>
      <c r="J55" s="19"/>
      <c r="K55" s="37"/>
      <c r="L55" s="19">
        <f>Articles[[#This Row],[QUANTITE TOTALE EN STOCK]]-Articles[[#This Row],[ARTICLE CONSOMME]]</f>
        <v>1</v>
      </c>
      <c r="M55" s="22">
        <f>Articles[[#This Row],[STOCK FINAL]]*Articles[[#This Row],[VALEUR DE L''ARTICLE]]</f>
        <v>0</v>
      </c>
    </row>
    <row r="56" spans="1:13" ht="15.95" customHeight="1" x14ac:dyDescent="0.2">
      <c r="A56" s="33">
        <v>7819825</v>
      </c>
      <c r="B56" s="24" t="s">
        <v>107</v>
      </c>
      <c r="C56" s="25" t="s">
        <v>105</v>
      </c>
      <c r="D56" s="26"/>
      <c r="E56" s="26"/>
      <c r="F56" s="26"/>
      <c r="G56" s="36">
        <v>1</v>
      </c>
      <c r="H56" s="27">
        <f>SUM(Articles[[#This Row],[STOCK ENTREPÔT ]:[STOCK VEHICULE DAVID]])</f>
        <v>1</v>
      </c>
      <c r="I56" s="28"/>
      <c r="J56" s="27"/>
      <c r="K56" s="36"/>
      <c r="L56" s="27">
        <f>Articles[[#This Row],[QUANTITE TOTALE EN STOCK]]-Articles[[#This Row],[ARTICLE CONSOMME]]</f>
        <v>1</v>
      </c>
      <c r="M56" s="30">
        <f>Articles[[#This Row],[STOCK FINAL]]*Articles[[#This Row],[VALEUR DE L''ARTICLE]]</f>
        <v>0</v>
      </c>
    </row>
    <row r="57" spans="1:13" s="31" customFormat="1" ht="15.95" customHeight="1" x14ac:dyDescent="0.2">
      <c r="A57" s="32">
        <v>7819967</v>
      </c>
      <c r="B57" s="16" t="s">
        <v>108</v>
      </c>
      <c r="C57" s="17" t="s">
        <v>105</v>
      </c>
      <c r="D57" s="18"/>
      <c r="E57" s="18"/>
      <c r="F57" s="18"/>
      <c r="G57" s="37">
        <v>2</v>
      </c>
      <c r="H57" s="19">
        <f>SUM(Articles[[#This Row],[STOCK ENTREPÔT ]:[STOCK VEHICULE DAVID]])</f>
        <v>2</v>
      </c>
      <c r="I57" s="20"/>
      <c r="J57" s="19"/>
      <c r="K57" s="37"/>
      <c r="L57" s="19">
        <f>Articles[[#This Row],[QUANTITE TOTALE EN STOCK]]-Articles[[#This Row],[ARTICLE CONSOMME]]</f>
        <v>2</v>
      </c>
      <c r="M57" s="22">
        <f>Articles[[#This Row],[STOCK FINAL]]*Articles[[#This Row],[VALEUR DE L''ARTICLE]]</f>
        <v>0</v>
      </c>
    </row>
    <row r="58" spans="1:13" ht="15.95" customHeight="1" x14ac:dyDescent="0.2">
      <c r="A58" s="33">
        <v>7819971</v>
      </c>
      <c r="B58" s="24" t="s">
        <v>109</v>
      </c>
      <c r="C58" s="25" t="s">
        <v>105</v>
      </c>
      <c r="D58" s="26"/>
      <c r="E58" s="26"/>
      <c r="F58" s="26"/>
      <c r="G58" s="36">
        <v>2</v>
      </c>
      <c r="H58" s="27">
        <f>SUM(Articles[[#This Row],[STOCK ENTREPÔT ]:[STOCK VEHICULE DAVID]])</f>
        <v>2</v>
      </c>
      <c r="I58" s="28"/>
      <c r="J58" s="27"/>
      <c r="K58" s="36"/>
      <c r="L58" s="27">
        <f>Articles[[#This Row],[QUANTITE TOTALE EN STOCK]]-Articles[[#This Row],[ARTICLE CONSOMME]]</f>
        <v>2</v>
      </c>
      <c r="M58" s="30">
        <f>Articles[[#This Row],[STOCK FINAL]]*Articles[[#This Row],[VALEUR DE L''ARTICLE]]</f>
        <v>0</v>
      </c>
    </row>
    <row r="59" spans="1:13" s="31" customFormat="1" ht="15.95" customHeight="1" x14ac:dyDescent="0.2">
      <c r="A59" s="32">
        <v>7826504</v>
      </c>
      <c r="B59" s="16" t="s">
        <v>110</v>
      </c>
      <c r="C59" s="17" t="s">
        <v>105</v>
      </c>
      <c r="D59" s="18"/>
      <c r="E59" s="18"/>
      <c r="F59" s="18"/>
      <c r="G59" s="37">
        <v>1</v>
      </c>
      <c r="H59" s="19">
        <f>SUM(Articles[[#This Row],[STOCK ENTREPÔT ]:[STOCK VEHICULE DAVID]])</f>
        <v>1</v>
      </c>
      <c r="I59" s="20"/>
      <c r="J59" s="19"/>
      <c r="K59" s="37"/>
      <c r="L59" s="19">
        <f>Articles[[#This Row],[QUANTITE TOTALE EN STOCK]]-Articles[[#This Row],[ARTICLE CONSOMME]]</f>
        <v>1</v>
      </c>
      <c r="M59" s="22">
        <f>Articles[[#This Row],[STOCK FINAL]]*Articles[[#This Row],[VALEUR DE L''ARTICLE]]</f>
        <v>0</v>
      </c>
    </row>
    <row r="60" spans="1:13" ht="15.95" customHeight="1" x14ac:dyDescent="0.2">
      <c r="A60" s="33">
        <v>7826515</v>
      </c>
      <c r="B60" s="24" t="s">
        <v>110</v>
      </c>
      <c r="C60" s="25" t="s">
        <v>105</v>
      </c>
      <c r="D60" s="26"/>
      <c r="E60" s="26"/>
      <c r="F60" s="26"/>
      <c r="G60" s="36">
        <v>0</v>
      </c>
      <c r="H60" s="27">
        <f>SUM(Articles[[#This Row],[STOCK ENTREPÔT ]:[STOCK VEHICULE DAVID]])</f>
        <v>0</v>
      </c>
      <c r="I60" s="28"/>
      <c r="J60" s="27"/>
      <c r="K60" s="36"/>
      <c r="L60" s="27">
        <f>Articles[[#This Row],[QUANTITE TOTALE EN STOCK]]-Articles[[#This Row],[ARTICLE CONSOMME]]</f>
        <v>0</v>
      </c>
      <c r="M60" s="30">
        <f>Articles[[#This Row],[STOCK FINAL]]*Articles[[#This Row],[VALEUR DE L''ARTICLE]]</f>
        <v>0</v>
      </c>
    </row>
    <row r="61" spans="1:13" s="31" customFormat="1" ht="15.95" customHeight="1" x14ac:dyDescent="0.2">
      <c r="A61" s="15">
        <v>7826516</v>
      </c>
      <c r="B61" s="16" t="s">
        <v>110</v>
      </c>
      <c r="C61" s="17" t="s">
        <v>105</v>
      </c>
      <c r="D61" s="18"/>
      <c r="E61" s="18"/>
      <c r="F61" s="18"/>
      <c r="G61" s="37">
        <v>2</v>
      </c>
      <c r="H61" s="19">
        <f>SUM(Articles[[#This Row],[STOCK ENTREPÔT ]:[STOCK VEHICULE DAVID]])</f>
        <v>2</v>
      </c>
      <c r="I61" s="20"/>
      <c r="J61" s="19">
        <v>1</v>
      </c>
      <c r="K61" s="37"/>
      <c r="L61" s="19">
        <f>Articles[[#This Row],[QUANTITE TOTALE EN STOCK]]-Articles[[#This Row],[ARTICLE CONSOMME]]</f>
        <v>1</v>
      </c>
      <c r="M61" s="22">
        <f>Articles[[#This Row],[STOCK FINAL]]*Articles[[#This Row],[VALEUR DE L''ARTICLE]]</f>
        <v>0</v>
      </c>
    </row>
    <row r="62" spans="1:13" ht="15.95" customHeight="1" x14ac:dyDescent="0.2">
      <c r="A62" s="33">
        <v>7826529</v>
      </c>
      <c r="B62" s="24" t="s">
        <v>111</v>
      </c>
      <c r="C62" s="25" t="s">
        <v>105</v>
      </c>
      <c r="D62" s="26"/>
      <c r="E62" s="26"/>
      <c r="F62" s="26"/>
      <c r="G62" s="36">
        <v>0</v>
      </c>
      <c r="H62" s="27">
        <f>SUM(Articles[[#This Row],[STOCK ENTREPÔT ]:[STOCK VEHICULE DAVID]])</f>
        <v>0</v>
      </c>
      <c r="I62" s="28"/>
      <c r="J62" s="27"/>
      <c r="K62" s="36"/>
      <c r="L62" s="27">
        <f>Articles[[#This Row],[QUANTITE TOTALE EN STOCK]]-Articles[[#This Row],[ARTICLE CONSOMME]]</f>
        <v>0</v>
      </c>
      <c r="M62" s="30">
        <f>Articles[[#This Row],[STOCK FINAL]]*Articles[[#This Row],[VALEUR DE L''ARTICLE]]</f>
        <v>0</v>
      </c>
    </row>
    <row r="63" spans="1:13" ht="15.95" customHeight="1" x14ac:dyDescent="0.2">
      <c r="A63" s="15">
        <v>7826809</v>
      </c>
      <c r="B63" s="16" t="s">
        <v>32</v>
      </c>
      <c r="C63" s="17" t="s">
        <v>105</v>
      </c>
      <c r="D63" s="18"/>
      <c r="E63" s="18"/>
      <c r="F63" s="18"/>
      <c r="G63" s="37">
        <v>2</v>
      </c>
      <c r="H63" s="19">
        <f>SUM(Articles[[#This Row],[STOCK ENTREPÔT ]:[STOCK VEHICULE DAVID]])</f>
        <v>2</v>
      </c>
      <c r="I63" s="20"/>
      <c r="J63" s="19"/>
      <c r="K63" s="37"/>
      <c r="L63" s="19">
        <f>Articles[[#This Row],[QUANTITE TOTALE EN STOCK]]-Articles[[#This Row],[ARTICLE CONSOMME]]</f>
        <v>2</v>
      </c>
      <c r="M63" s="22">
        <f>Articles[[#This Row],[STOCK FINAL]]*Articles[[#This Row],[VALEUR DE L''ARTICLE]]</f>
        <v>0</v>
      </c>
    </row>
    <row r="64" spans="1:13" s="31" customFormat="1" ht="15.95" customHeight="1" x14ac:dyDescent="0.2">
      <c r="A64" s="23">
        <v>7827933</v>
      </c>
      <c r="B64" s="24" t="s">
        <v>112</v>
      </c>
      <c r="C64" s="25" t="s">
        <v>105</v>
      </c>
      <c r="D64" s="26"/>
      <c r="E64" s="26"/>
      <c r="F64" s="26"/>
      <c r="G64" s="36">
        <v>1</v>
      </c>
      <c r="H64" s="27">
        <f>SUM(Articles[[#This Row],[STOCK ENTREPÔT ]:[STOCK VEHICULE DAVID]])</f>
        <v>1</v>
      </c>
      <c r="I64" s="28"/>
      <c r="J64" s="27"/>
      <c r="K64" s="36"/>
      <c r="L64" s="27">
        <f>Articles[[#This Row],[QUANTITE TOTALE EN STOCK]]-Articles[[#This Row],[ARTICLE CONSOMME]]</f>
        <v>1</v>
      </c>
      <c r="M64" s="30">
        <f>Articles[[#This Row],[STOCK FINAL]]*Articles[[#This Row],[VALEUR DE L''ARTICLE]]</f>
        <v>0</v>
      </c>
    </row>
    <row r="65" spans="1:13" ht="15.95" customHeight="1" x14ac:dyDescent="0.2">
      <c r="A65" s="32">
        <v>7828718</v>
      </c>
      <c r="B65" s="16" t="s">
        <v>113</v>
      </c>
      <c r="C65" s="17" t="s">
        <v>105</v>
      </c>
      <c r="D65" s="18"/>
      <c r="E65" s="18"/>
      <c r="F65" s="18"/>
      <c r="G65" s="37">
        <v>3</v>
      </c>
      <c r="H65" s="19">
        <f>SUM(Articles[[#This Row],[STOCK ENTREPÔT ]:[STOCK VEHICULE DAVID]])</f>
        <v>3</v>
      </c>
      <c r="I65" s="20"/>
      <c r="J65" s="19"/>
      <c r="K65" s="37"/>
      <c r="L65" s="19">
        <f>Articles[[#This Row],[QUANTITE TOTALE EN STOCK]]-Articles[[#This Row],[ARTICLE CONSOMME]]</f>
        <v>3</v>
      </c>
      <c r="M65" s="22">
        <f>Articles[[#This Row],[STOCK FINAL]]*Articles[[#This Row],[VALEUR DE L''ARTICLE]]</f>
        <v>0</v>
      </c>
    </row>
    <row r="66" spans="1:13" ht="15.95" customHeight="1" x14ac:dyDescent="0.2">
      <c r="A66" s="23">
        <v>7831305</v>
      </c>
      <c r="B66" s="24" t="s">
        <v>34</v>
      </c>
      <c r="C66" s="25" t="s">
        <v>105</v>
      </c>
      <c r="D66" s="26"/>
      <c r="E66" s="26"/>
      <c r="F66" s="26"/>
      <c r="G66" s="36">
        <v>1</v>
      </c>
      <c r="H66" s="27">
        <f>SUM(Articles[[#This Row],[STOCK ENTREPÔT ]:[STOCK VEHICULE DAVID]])</f>
        <v>1</v>
      </c>
      <c r="I66" s="28"/>
      <c r="J66" s="27"/>
      <c r="K66" s="36"/>
      <c r="L66" s="27">
        <f>Articles[[#This Row],[QUANTITE TOTALE EN STOCK]]-Articles[[#This Row],[ARTICLE CONSOMME]]</f>
        <v>1</v>
      </c>
      <c r="M66" s="30">
        <f>Articles[[#This Row],[STOCK FINAL]]*Articles[[#This Row],[VALEUR DE L''ARTICLE]]</f>
        <v>0</v>
      </c>
    </row>
    <row r="67" spans="1:13" s="31" customFormat="1" ht="15.95" customHeight="1" x14ac:dyDescent="0.2">
      <c r="A67" s="15">
        <v>7834233</v>
      </c>
      <c r="B67" s="16" t="s">
        <v>114</v>
      </c>
      <c r="C67" s="17" t="s">
        <v>105</v>
      </c>
      <c r="D67" s="18"/>
      <c r="E67" s="18"/>
      <c r="F67" s="18"/>
      <c r="G67" s="37">
        <v>1</v>
      </c>
      <c r="H67" s="19">
        <f>SUM(Articles[[#This Row],[STOCK ENTREPÔT ]:[STOCK VEHICULE DAVID]])</f>
        <v>1</v>
      </c>
      <c r="I67" s="20"/>
      <c r="J67" s="19"/>
      <c r="K67" s="37"/>
      <c r="L67" s="19">
        <f>Articles[[#This Row],[QUANTITE TOTALE EN STOCK]]-Articles[[#This Row],[ARTICLE CONSOMME]]</f>
        <v>1</v>
      </c>
      <c r="M67" s="22">
        <f>Articles[[#This Row],[STOCK FINAL]]*Articles[[#This Row],[VALEUR DE L''ARTICLE]]</f>
        <v>0</v>
      </c>
    </row>
    <row r="68" spans="1:13" ht="15.95" customHeight="1" x14ac:dyDescent="0.2">
      <c r="A68" s="34">
        <v>7834234</v>
      </c>
      <c r="B68" s="24" t="s">
        <v>114</v>
      </c>
      <c r="C68" s="25" t="s">
        <v>105</v>
      </c>
      <c r="D68" s="26"/>
      <c r="E68" s="26"/>
      <c r="F68" s="26"/>
      <c r="G68" s="36">
        <v>2</v>
      </c>
      <c r="H68" s="27">
        <f>SUM(Articles[[#This Row],[STOCK ENTREPÔT ]:[STOCK VEHICULE DAVID]])</f>
        <v>2</v>
      </c>
      <c r="I68" s="28"/>
      <c r="J68" s="27">
        <v>1</v>
      </c>
      <c r="K68" s="36"/>
      <c r="L68" s="27">
        <f>Articles[[#This Row],[QUANTITE TOTALE EN STOCK]]-Articles[[#This Row],[ARTICLE CONSOMME]]</f>
        <v>1</v>
      </c>
      <c r="M68" s="30">
        <f>Articles[[#This Row],[STOCK FINAL]]*Articles[[#This Row],[VALEUR DE L''ARTICLE]]</f>
        <v>0</v>
      </c>
    </row>
    <row r="69" spans="1:13" s="31" customFormat="1" ht="15.95" customHeight="1" x14ac:dyDescent="0.2">
      <c r="A69" s="32">
        <v>7836177</v>
      </c>
      <c r="B69" s="16" t="s">
        <v>115</v>
      </c>
      <c r="C69" s="17" t="s">
        <v>105</v>
      </c>
      <c r="D69" s="18"/>
      <c r="E69" s="18"/>
      <c r="F69" s="18"/>
      <c r="G69" s="37">
        <v>1</v>
      </c>
      <c r="H69" s="19">
        <f>SUM(Articles[[#This Row],[STOCK ENTREPÔT ]:[STOCK VEHICULE DAVID]])</f>
        <v>1</v>
      </c>
      <c r="I69" s="20"/>
      <c r="J69" s="19"/>
      <c r="K69" s="37"/>
      <c r="L69" s="19">
        <f>Articles[[#This Row],[QUANTITE TOTALE EN STOCK]]-Articles[[#This Row],[ARTICLE CONSOMME]]</f>
        <v>1</v>
      </c>
      <c r="M69" s="22">
        <f>Articles[[#This Row],[STOCK FINAL]]*Articles[[#This Row],[VALEUR DE L''ARTICLE]]</f>
        <v>0</v>
      </c>
    </row>
    <row r="70" spans="1:13" ht="15.95" customHeight="1" x14ac:dyDescent="0.2">
      <c r="A70" s="23">
        <v>7836777</v>
      </c>
      <c r="B70" s="24" t="s">
        <v>116</v>
      </c>
      <c r="C70" s="25" t="s">
        <v>105</v>
      </c>
      <c r="D70" s="26"/>
      <c r="E70" s="26"/>
      <c r="F70" s="26"/>
      <c r="G70" s="36">
        <v>1</v>
      </c>
      <c r="H70" s="27">
        <f>SUM(Articles[[#This Row],[STOCK ENTREPÔT ]:[STOCK VEHICULE DAVID]])</f>
        <v>1</v>
      </c>
      <c r="I70" s="28"/>
      <c r="J70" s="27"/>
      <c r="K70" s="36"/>
      <c r="L70" s="27">
        <f>Articles[[#This Row],[QUANTITE TOTALE EN STOCK]]-Articles[[#This Row],[ARTICLE CONSOMME]]</f>
        <v>1</v>
      </c>
      <c r="M70" s="30">
        <f>Articles[[#This Row],[STOCK FINAL]]*Articles[[#This Row],[VALEUR DE L''ARTICLE]]</f>
        <v>0</v>
      </c>
    </row>
    <row r="71" spans="1:13" s="31" customFormat="1" ht="15.95" customHeight="1" x14ac:dyDescent="0.2">
      <c r="A71" s="32">
        <v>7838979</v>
      </c>
      <c r="B71" s="16" t="s">
        <v>117</v>
      </c>
      <c r="C71" s="17" t="s">
        <v>105</v>
      </c>
      <c r="D71" s="18"/>
      <c r="E71" s="18"/>
      <c r="F71" s="18"/>
      <c r="G71" s="37">
        <v>1</v>
      </c>
      <c r="H71" s="19">
        <f>SUM(Articles[[#This Row],[STOCK ENTREPÔT ]:[STOCK VEHICULE DAVID]])</f>
        <v>1</v>
      </c>
      <c r="I71" s="20"/>
      <c r="J71" s="19"/>
      <c r="K71" s="37"/>
      <c r="L71" s="19">
        <f>Articles[[#This Row],[QUANTITE TOTALE EN STOCK]]-Articles[[#This Row],[ARTICLE CONSOMME]]</f>
        <v>1</v>
      </c>
      <c r="M71" s="22">
        <f>Articles[[#This Row],[STOCK FINAL]]*Articles[[#This Row],[VALEUR DE L''ARTICLE]]</f>
        <v>0</v>
      </c>
    </row>
    <row r="72" spans="1:13" ht="15.95" customHeight="1" x14ac:dyDescent="0.2">
      <c r="A72" s="23">
        <v>7839451</v>
      </c>
      <c r="B72" s="24" t="s">
        <v>114</v>
      </c>
      <c r="C72" s="25" t="s">
        <v>105</v>
      </c>
      <c r="D72" s="26"/>
      <c r="E72" s="26"/>
      <c r="F72" s="26"/>
      <c r="G72" s="36">
        <v>0</v>
      </c>
      <c r="H72" s="27">
        <f>SUM(Articles[[#This Row],[STOCK ENTREPÔT ]:[STOCK VEHICULE DAVID]])</f>
        <v>0</v>
      </c>
      <c r="I72" s="28"/>
      <c r="J72" s="27"/>
      <c r="K72" s="36"/>
      <c r="L72" s="27">
        <f>Articles[[#This Row],[QUANTITE TOTALE EN STOCK]]-Articles[[#This Row],[ARTICLE CONSOMME]]</f>
        <v>0</v>
      </c>
      <c r="M72" s="30">
        <f>Articles[[#This Row],[STOCK FINAL]]*Articles[[#This Row],[VALEUR DE L''ARTICLE]]</f>
        <v>0</v>
      </c>
    </row>
    <row r="73" spans="1:13" s="31" customFormat="1" ht="15.95" customHeight="1" x14ac:dyDescent="0.2">
      <c r="A73" s="32">
        <v>7839971</v>
      </c>
      <c r="B73" s="16" t="s">
        <v>118</v>
      </c>
      <c r="C73" s="17" t="s">
        <v>105</v>
      </c>
      <c r="D73" s="18"/>
      <c r="E73" s="18"/>
      <c r="F73" s="18"/>
      <c r="G73" s="37">
        <v>1</v>
      </c>
      <c r="H73" s="19">
        <f>SUM(Articles[[#This Row],[STOCK ENTREPÔT ]:[STOCK VEHICULE DAVID]])</f>
        <v>1</v>
      </c>
      <c r="I73" s="20"/>
      <c r="J73" s="19"/>
      <c r="K73" s="37"/>
      <c r="L73" s="19">
        <f>Articles[[#This Row],[QUANTITE TOTALE EN STOCK]]-Articles[[#This Row],[ARTICLE CONSOMME]]</f>
        <v>1</v>
      </c>
      <c r="M73" s="22">
        <f>Articles[[#This Row],[STOCK FINAL]]*Articles[[#This Row],[VALEUR DE L''ARTICLE]]</f>
        <v>0</v>
      </c>
    </row>
    <row r="74" spans="1:13" ht="15.95" customHeight="1" x14ac:dyDescent="0.2">
      <c r="A74" s="33">
        <v>7840346</v>
      </c>
      <c r="B74" s="24" t="s">
        <v>119</v>
      </c>
      <c r="C74" s="25" t="s">
        <v>105</v>
      </c>
      <c r="D74" s="26"/>
      <c r="E74" s="26"/>
      <c r="F74" s="26"/>
      <c r="G74" s="36">
        <v>3</v>
      </c>
      <c r="H74" s="27">
        <f>SUM(Articles[[#This Row],[STOCK ENTREPÔT ]:[STOCK VEHICULE DAVID]])</f>
        <v>3</v>
      </c>
      <c r="I74" s="28"/>
      <c r="J74" s="27"/>
      <c r="K74" s="36"/>
      <c r="L74" s="27">
        <f>Articles[[#This Row],[QUANTITE TOTALE EN STOCK]]-Articles[[#This Row],[ARTICLE CONSOMME]]</f>
        <v>3</v>
      </c>
      <c r="M74" s="30">
        <f>Articles[[#This Row],[STOCK FINAL]]*Articles[[#This Row],[VALEUR DE L''ARTICLE]]</f>
        <v>0</v>
      </c>
    </row>
    <row r="75" spans="1:13" s="31" customFormat="1" ht="15.95" customHeight="1" x14ac:dyDescent="0.2">
      <c r="A75" s="15">
        <v>7840346</v>
      </c>
      <c r="B75" s="16" t="s">
        <v>119</v>
      </c>
      <c r="C75" s="17" t="s">
        <v>105</v>
      </c>
      <c r="D75" s="18"/>
      <c r="E75" s="18"/>
      <c r="F75" s="18"/>
      <c r="G75" s="37">
        <v>1</v>
      </c>
      <c r="H75" s="19">
        <f>SUM(Articles[[#This Row],[STOCK ENTREPÔT ]:[STOCK VEHICULE DAVID]])</f>
        <v>1</v>
      </c>
      <c r="I75" s="20"/>
      <c r="J75" s="19"/>
      <c r="K75" s="37"/>
      <c r="L75" s="19">
        <f>Articles[[#This Row],[QUANTITE TOTALE EN STOCK]]-Articles[[#This Row],[ARTICLE CONSOMME]]</f>
        <v>1</v>
      </c>
      <c r="M75" s="22">
        <f>Articles[[#This Row],[STOCK FINAL]]*Articles[[#This Row],[VALEUR DE L''ARTICLE]]</f>
        <v>0</v>
      </c>
    </row>
    <row r="76" spans="1:13" ht="15.95" customHeight="1" x14ac:dyDescent="0.2">
      <c r="A76" s="35">
        <v>7842396</v>
      </c>
      <c r="B76" s="24" t="s">
        <v>120</v>
      </c>
      <c r="C76" s="25" t="s">
        <v>105</v>
      </c>
      <c r="D76" s="26"/>
      <c r="E76" s="26"/>
      <c r="F76" s="26"/>
      <c r="G76" s="36">
        <v>1</v>
      </c>
      <c r="H76" s="27">
        <f>SUM(Articles[[#This Row],[STOCK ENTREPÔT ]:[STOCK VEHICULE DAVID]])</f>
        <v>1</v>
      </c>
      <c r="I76" s="28"/>
      <c r="J76" s="27"/>
      <c r="K76" s="36"/>
      <c r="L76" s="27">
        <f>Articles[[#This Row],[QUANTITE TOTALE EN STOCK]]-Articles[[#This Row],[ARTICLE CONSOMME]]</f>
        <v>1</v>
      </c>
      <c r="M76" s="30">
        <f>Articles[[#This Row],[STOCK FINAL]]*Articles[[#This Row],[VALEUR DE L''ARTICLE]]</f>
        <v>0</v>
      </c>
    </row>
    <row r="77" spans="1:13" s="31" customFormat="1" ht="15.95" customHeight="1" x14ac:dyDescent="0.2">
      <c r="A77" s="32">
        <v>7858539</v>
      </c>
      <c r="B77" s="16" t="s">
        <v>121</v>
      </c>
      <c r="C77" s="17" t="s">
        <v>105</v>
      </c>
      <c r="D77" s="18"/>
      <c r="E77" s="18"/>
      <c r="F77" s="18"/>
      <c r="G77" s="37">
        <v>1</v>
      </c>
      <c r="H77" s="19">
        <f>SUM(Articles[[#This Row],[STOCK ENTREPÔT ]:[STOCK VEHICULE DAVID]])</f>
        <v>1</v>
      </c>
      <c r="I77" s="20"/>
      <c r="J77" s="19"/>
      <c r="K77" s="37"/>
      <c r="L77" s="19">
        <f>Articles[[#This Row],[QUANTITE TOTALE EN STOCK]]-Articles[[#This Row],[ARTICLE CONSOMME]]</f>
        <v>1</v>
      </c>
      <c r="M77" s="22">
        <f>Articles[[#This Row],[STOCK FINAL]]*Articles[[#This Row],[VALEUR DE L''ARTICLE]]</f>
        <v>0</v>
      </c>
    </row>
    <row r="78" spans="1:13" ht="15.95" customHeight="1" x14ac:dyDescent="0.2">
      <c r="A78" s="33" t="s">
        <v>122</v>
      </c>
      <c r="B78" s="24" t="s">
        <v>123</v>
      </c>
      <c r="C78" s="25" t="s">
        <v>105</v>
      </c>
      <c r="D78" s="26"/>
      <c r="E78" s="26"/>
      <c r="F78" s="26"/>
      <c r="G78" s="36">
        <v>1</v>
      </c>
      <c r="H78" s="27">
        <f>SUM(Articles[[#This Row],[STOCK ENTREPÔT ]:[STOCK VEHICULE DAVID]])</f>
        <v>1</v>
      </c>
      <c r="I78" s="28"/>
      <c r="J78" s="27"/>
      <c r="K78" s="36"/>
      <c r="L78" s="27">
        <f>Articles[[#This Row],[QUANTITE TOTALE EN STOCK]]-Articles[[#This Row],[ARTICLE CONSOMME]]</f>
        <v>1</v>
      </c>
      <c r="M78" s="30">
        <f>Articles[[#This Row],[STOCK FINAL]]*Articles[[#This Row],[VALEUR DE L''ARTICLE]]</f>
        <v>0</v>
      </c>
    </row>
    <row r="79" spans="1:13" s="31" customFormat="1" ht="15.95" customHeight="1" x14ac:dyDescent="0.2">
      <c r="A79" s="32" t="s">
        <v>124</v>
      </c>
      <c r="B79" s="16" t="s">
        <v>125</v>
      </c>
      <c r="C79" s="17" t="s">
        <v>126</v>
      </c>
      <c r="D79" s="18"/>
      <c r="E79" s="18"/>
      <c r="F79" s="18"/>
      <c r="G79" s="37">
        <v>1</v>
      </c>
      <c r="H79" s="19">
        <f>SUM(Articles[[#This Row],[STOCK ENTREPÔT ]:[STOCK VEHICULE DAVID]])</f>
        <v>1</v>
      </c>
      <c r="I79" s="20"/>
      <c r="J79" s="19"/>
      <c r="K79" s="37"/>
      <c r="L79" s="19">
        <f>Articles[[#This Row],[QUANTITE TOTALE EN STOCK]]-Articles[[#This Row],[ARTICLE CONSOMME]]</f>
        <v>1</v>
      </c>
      <c r="M79" s="22">
        <f>Articles[[#This Row],[STOCK FINAL]]*Articles[[#This Row],[VALEUR DE L''ARTICLE]]</f>
        <v>0</v>
      </c>
    </row>
    <row r="80" spans="1:13" ht="15.95" customHeight="1" x14ac:dyDescent="0.2">
      <c r="A80" s="33" t="s">
        <v>127</v>
      </c>
      <c r="B80" s="24" t="s">
        <v>128</v>
      </c>
      <c r="C80" s="25" t="s">
        <v>126</v>
      </c>
      <c r="D80" s="26"/>
      <c r="E80" s="26"/>
      <c r="F80" s="26"/>
      <c r="G80" s="36">
        <v>2</v>
      </c>
      <c r="H80" s="27">
        <f>SUM(Articles[[#This Row],[STOCK ENTREPÔT ]:[STOCK VEHICULE DAVID]])</f>
        <v>2</v>
      </c>
      <c r="I80" s="28"/>
      <c r="J80" s="27"/>
      <c r="K80" s="36"/>
      <c r="L80" s="27">
        <f>Articles[[#This Row],[QUANTITE TOTALE EN STOCK]]-Articles[[#This Row],[ARTICLE CONSOMME]]</f>
        <v>2</v>
      </c>
      <c r="M80" s="30">
        <f>Articles[[#This Row],[STOCK FINAL]]*Articles[[#This Row],[VALEUR DE L''ARTICLE]]</f>
        <v>0</v>
      </c>
    </row>
    <row r="81" spans="1:13" ht="15.95" customHeight="1" x14ac:dyDescent="0.2">
      <c r="A81" s="32" t="s">
        <v>129</v>
      </c>
      <c r="B81" s="16" t="s">
        <v>130</v>
      </c>
      <c r="C81" s="17" t="s">
        <v>131</v>
      </c>
      <c r="D81" s="18"/>
      <c r="E81" s="18"/>
      <c r="F81" s="18"/>
      <c r="G81" s="37">
        <v>1</v>
      </c>
      <c r="H81" s="19">
        <f>SUM(Articles[[#This Row],[STOCK ENTREPÔT ]:[STOCK VEHICULE DAVID]])</f>
        <v>1</v>
      </c>
      <c r="I81" s="20"/>
      <c r="J81" s="19"/>
      <c r="K81" s="37"/>
      <c r="L81" s="19">
        <f>Articles[[#This Row],[QUANTITE TOTALE EN STOCK]]-Articles[[#This Row],[ARTICLE CONSOMME]]</f>
        <v>1</v>
      </c>
      <c r="M81" s="22">
        <f>Articles[[#This Row],[STOCK FINAL]]*Articles[[#This Row],[VALEUR DE L''ARTICLE]]</f>
        <v>0</v>
      </c>
    </row>
    <row r="82" spans="1:13" s="31" customFormat="1" ht="15.95" customHeight="1" x14ac:dyDescent="0.2">
      <c r="A82" s="33" t="s">
        <v>132</v>
      </c>
      <c r="B82" s="24" t="s">
        <v>133</v>
      </c>
      <c r="C82" s="25" t="s">
        <v>131</v>
      </c>
      <c r="D82" s="26"/>
      <c r="E82" s="26"/>
      <c r="F82" s="26"/>
      <c r="G82" s="36">
        <v>1</v>
      </c>
      <c r="H82" s="27">
        <f>SUM(Articles[[#This Row],[STOCK ENTREPÔT ]:[STOCK VEHICULE DAVID]])</f>
        <v>1</v>
      </c>
      <c r="I82" s="28"/>
      <c r="J82" s="27"/>
      <c r="K82" s="36"/>
      <c r="L82" s="27">
        <f>Articles[[#This Row],[QUANTITE TOTALE EN STOCK]]-Articles[[#This Row],[ARTICLE CONSOMME]]</f>
        <v>1</v>
      </c>
      <c r="M82" s="30">
        <f>Articles[[#This Row],[STOCK FINAL]]*Articles[[#This Row],[VALEUR DE L''ARTICLE]]</f>
        <v>0</v>
      </c>
    </row>
    <row r="83" spans="1:13" ht="15.95" customHeight="1" x14ac:dyDescent="0.2">
      <c r="A83" s="32" t="s">
        <v>134</v>
      </c>
      <c r="B83" s="16" t="s">
        <v>135</v>
      </c>
      <c r="C83" s="17" t="s">
        <v>131</v>
      </c>
      <c r="D83" s="18"/>
      <c r="E83" s="18"/>
      <c r="F83" s="18"/>
      <c r="G83" s="37">
        <v>1</v>
      </c>
      <c r="H83" s="19">
        <f>SUM(Articles[[#This Row],[STOCK ENTREPÔT ]:[STOCK VEHICULE DAVID]])</f>
        <v>1</v>
      </c>
      <c r="I83" s="20"/>
      <c r="J83" s="19"/>
      <c r="K83" s="37"/>
      <c r="L83" s="19">
        <f>Articles[[#This Row],[QUANTITE TOTALE EN STOCK]]-Articles[[#This Row],[ARTICLE CONSOMME]]</f>
        <v>1</v>
      </c>
      <c r="M83" s="22">
        <f>Articles[[#This Row],[STOCK FINAL]]*Articles[[#This Row],[VALEUR DE L''ARTICLE]]</f>
        <v>0</v>
      </c>
    </row>
    <row r="84" spans="1:13" s="31" customFormat="1" ht="15.95" customHeight="1" x14ac:dyDescent="0.2">
      <c r="A84" s="33" t="s">
        <v>136</v>
      </c>
      <c r="B84" s="24" t="s">
        <v>137</v>
      </c>
      <c r="C84" s="25" t="s">
        <v>131</v>
      </c>
      <c r="D84" s="26"/>
      <c r="E84" s="26"/>
      <c r="F84" s="26"/>
      <c r="G84" s="36">
        <v>1</v>
      </c>
      <c r="H84" s="27">
        <f>SUM(Articles[[#This Row],[STOCK ENTREPÔT ]:[STOCK VEHICULE DAVID]])</f>
        <v>1</v>
      </c>
      <c r="I84" s="28"/>
      <c r="J84" s="27"/>
      <c r="K84" s="36"/>
      <c r="L84" s="27">
        <f>Articles[[#This Row],[QUANTITE TOTALE EN STOCK]]-Articles[[#This Row],[ARTICLE CONSOMME]]</f>
        <v>1</v>
      </c>
      <c r="M84" s="30">
        <f>Articles[[#This Row],[STOCK FINAL]]*Articles[[#This Row],[VALEUR DE L''ARTICLE]]</f>
        <v>0</v>
      </c>
    </row>
    <row r="85" spans="1:13" ht="15.95" customHeight="1" x14ac:dyDescent="0.2">
      <c r="A85" s="32" t="s">
        <v>138</v>
      </c>
      <c r="B85" s="16" t="s">
        <v>139</v>
      </c>
      <c r="C85" s="17" t="s">
        <v>140</v>
      </c>
      <c r="D85" s="18"/>
      <c r="E85" s="18"/>
      <c r="F85" s="18"/>
      <c r="G85" s="37">
        <v>3</v>
      </c>
      <c r="H85" s="19">
        <f>SUM(Articles[[#This Row],[STOCK ENTREPÔT ]:[STOCK VEHICULE DAVID]])</f>
        <v>3</v>
      </c>
      <c r="I85" s="20"/>
      <c r="J85" s="19"/>
      <c r="K85" s="37"/>
      <c r="L85" s="19">
        <f>Articles[[#This Row],[QUANTITE TOTALE EN STOCK]]-Articles[[#This Row],[ARTICLE CONSOMME]]</f>
        <v>3</v>
      </c>
      <c r="M85" s="22">
        <f>Articles[[#This Row],[STOCK FINAL]]*Articles[[#This Row],[VALEUR DE L''ARTICLE]]</f>
        <v>0</v>
      </c>
    </row>
    <row r="86" spans="1:13" s="31" customFormat="1" ht="15.95" customHeight="1" x14ac:dyDescent="0.2">
      <c r="A86" s="33" t="s">
        <v>141</v>
      </c>
      <c r="B86" s="24" t="s">
        <v>142</v>
      </c>
      <c r="C86" s="25" t="s">
        <v>140</v>
      </c>
      <c r="D86" s="26"/>
      <c r="E86" s="26"/>
      <c r="F86" s="26"/>
      <c r="G86" s="36">
        <v>2</v>
      </c>
      <c r="H86" s="27">
        <f>SUM(Articles[[#This Row],[STOCK ENTREPÔT ]:[STOCK VEHICULE DAVID]])</f>
        <v>2</v>
      </c>
      <c r="I86" s="28"/>
      <c r="J86" s="27"/>
      <c r="K86" s="36"/>
      <c r="L86" s="27">
        <f>Articles[[#This Row],[QUANTITE TOTALE EN STOCK]]-Articles[[#This Row],[ARTICLE CONSOMME]]</f>
        <v>2</v>
      </c>
      <c r="M86" s="30">
        <f>Articles[[#This Row],[STOCK FINAL]]*Articles[[#This Row],[VALEUR DE L''ARTICLE]]</f>
        <v>0</v>
      </c>
    </row>
    <row r="87" spans="1:13" ht="15.95" customHeight="1" x14ac:dyDescent="0.2">
      <c r="A87" s="32" t="s">
        <v>143</v>
      </c>
      <c r="B87" s="16" t="s">
        <v>144</v>
      </c>
      <c r="C87" s="17" t="s">
        <v>140</v>
      </c>
      <c r="D87" s="18"/>
      <c r="E87" s="18"/>
      <c r="F87" s="18"/>
      <c r="G87" s="37">
        <v>3</v>
      </c>
      <c r="H87" s="19">
        <f>SUM(Articles[[#This Row],[STOCK ENTREPÔT ]:[STOCK VEHICULE DAVID]])</f>
        <v>3</v>
      </c>
      <c r="I87" s="20"/>
      <c r="J87" s="19"/>
      <c r="K87" s="37"/>
      <c r="L87" s="19">
        <f>Articles[[#This Row],[QUANTITE TOTALE EN STOCK]]-Articles[[#This Row],[ARTICLE CONSOMME]]</f>
        <v>3</v>
      </c>
      <c r="M87" s="22">
        <f>Articles[[#This Row],[STOCK FINAL]]*Articles[[#This Row],[VALEUR DE L''ARTICLE]]</f>
        <v>0</v>
      </c>
    </row>
    <row r="88" spans="1:13" s="31" customFormat="1" ht="15.95" customHeight="1" x14ac:dyDescent="0.2">
      <c r="A88" s="33" t="s">
        <v>145</v>
      </c>
      <c r="B88" s="24" t="s">
        <v>146</v>
      </c>
      <c r="C88" s="25" t="s">
        <v>140</v>
      </c>
      <c r="D88" s="26"/>
      <c r="E88" s="26"/>
      <c r="F88" s="26"/>
      <c r="G88" s="36">
        <v>2</v>
      </c>
      <c r="H88" s="27">
        <f>SUM(Articles[[#This Row],[STOCK ENTREPÔT ]:[STOCK VEHICULE DAVID]])</f>
        <v>2</v>
      </c>
      <c r="I88" s="28"/>
      <c r="J88" s="27"/>
      <c r="K88" s="36"/>
      <c r="L88" s="27">
        <f>Articles[[#This Row],[QUANTITE TOTALE EN STOCK]]-Articles[[#This Row],[ARTICLE CONSOMME]]</f>
        <v>2</v>
      </c>
      <c r="M88" s="30">
        <f>Articles[[#This Row],[STOCK FINAL]]*Articles[[#This Row],[VALEUR DE L''ARTICLE]]</f>
        <v>0</v>
      </c>
    </row>
    <row r="89" spans="1:13" ht="15.95" customHeight="1" x14ac:dyDescent="0.2">
      <c r="A89" s="32" t="s">
        <v>147</v>
      </c>
      <c r="B89" s="16" t="s">
        <v>148</v>
      </c>
      <c r="C89" s="17" t="s">
        <v>140</v>
      </c>
      <c r="D89" s="18"/>
      <c r="E89" s="18"/>
      <c r="F89" s="18"/>
      <c r="G89" s="37">
        <v>1</v>
      </c>
      <c r="H89" s="19">
        <f>SUM(Articles[[#This Row],[STOCK ENTREPÔT ]:[STOCK VEHICULE DAVID]])</f>
        <v>1</v>
      </c>
      <c r="I89" s="20"/>
      <c r="J89" s="19"/>
      <c r="K89" s="37"/>
      <c r="L89" s="19">
        <f>Articles[[#This Row],[QUANTITE TOTALE EN STOCK]]-Articles[[#This Row],[ARTICLE CONSOMME]]</f>
        <v>1</v>
      </c>
      <c r="M89" s="22">
        <f>Articles[[#This Row],[STOCK FINAL]]*Articles[[#This Row],[VALEUR DE L''ARTICLE]]</f>
        <v>0</v>
      </c>
    </row>
    <row r="90" spans="1:13" s="31" customFormat="1" ht="15.95" customHeight="1" x14ac:dyDescent="0.2">
      <c r="A90" s="33" t="s">
        <v>149</v>
      </c>
      <c r="B90" s="24" t="s">
        <v>150</v>
      </c>
      <c r="C90" s="25" t="s">
        <v>140</v>
      </c>
      <c r="D90" s="26"/>
      <c r="E90" s="26"/>
      <c r="F90" s="26"/>
      <c r="G90" s="36">
        <v>1</v>
      </c>
      <c r="H90" s="27">
        <f>SUM(Articles[[#This Row],[STOCK ENTREPÔT ]:[STOCK VEHICULE DAVID]])</f>
        <v>1</v>
      </c>
      <c r="I90" s="28"/>
      <c r="J90" s="27"/>
      <c r="K90" s="36"/>
      <c r="L90" s="27">
        <f>Articles[[#This Row],[QUANTITE TOTALE EN STOCK]]-Articles[[#This Row],[ARTICLE CONSOMME]]</f>
        <v>1</v>
      </c>
      <c r="M90" s="30">
        <f>Articles[[#This Row],[STOCK FINAL]]*Articles[[#This Row],[VALEUR DE L''ARTICLE]]</f>
        <v>0</v>
      </c>
    </row>
    <row r="91" spans="1:13" ht="15.95" customHeight="1" x14ac:dyDescent="0.2">
      <c r="A91" s="32" t="s">
        <v>151</v>
      </c>
      <c r="B91" s="16" t="s">
        <v>152</v>
      </c>
      <c r="C91" s="17" t="s">
        <v>140</v>
      </c>
      <c r="D91" s="18"/>
      <c r="E91" s="18"/>
      <c r="F91" s="18"/>
      <c r="G91" s="37">
        <v>2</v>
      </c>
      <c r="H91" s="19">
        <f>SUM(Articles[[#This Row],[STOCK ENTREPÔT ]:[STOCK VEHICULE DAVID]])</f>
        <v>2</v>
      </c>
      <c r="I91" s="20"/>
      <c r="J91" s="19">
        <v>2</v>
      </c>
      <c r="K91" s="37"/>
      <c r="L91" s="19">
        <f>Articles[[#This Row],[QUANTITE TOTALE EN STOCK]]-Articles[[#This Row],[ARTICLE CONSOMME]]</f>
        <v>0</v>
      </c>
      <c r="M91" s="22">
        <f>Articles[[#This Row],[STOCK FINAL]]*Articles[[#This Row],[VALEUR DE L''ARTICLE]]</f>
        <v>0</v>
      </c>
    </row>
    <row r="92" spans="1:13" ht="15.95" customHeight="1" x14ac:dyDescent="0.2">
      <c r="A92" s="33" t="s">
        <v>153</v>
      </c>
      <c r="B92" s="24" t="s">
        <v>154</v>
      </c>
      <c r="C92" s="25" t="s">
        <v>140</v>
      </c>
      <c r="D92" s="26"/>
      <c r="E92" s="26"/>
      <c r="F92" s="26"/>
      <c r="G92" s="36">
        <v>2</v>
      </c>
      <c r="H92" s="27">
        <f>SUM(Articles[[#This Row],[STOCK ENTREPÔT ]:[STOCK VEHICULE DAVID]])</f>
        <v>2</v>
      </c>
      <c r="I92" s="28"/>
      <c r="J92" s="27"/>
      <c r="K92" s="36"/>
      <c r="L92" s="27">
        <f>Articles[[#This Row],[QUANTITE TOTALE EN STOCK]]-Articles[[#This Row],[ARTICLE CONSOMME]]</f>
        <v>2</v>
      </c>
      <c r="M92" s="30">
        <f>Articles[[#This Row],[STOCK FINAL]]*Articles[[#This Row],[VALEUR DE L''ARTICLE]]</f>
        <v>0</v>
      </c>
    </row>
    <row r="93" spans="1:13" s="31" customFormat="1" ht="15.95" customHeight="1" x14ac:dyDescent="0.2">
      <c r="A93" s="32" t="s">
        <v>155</v>
      </c>
      <c r="B93" s="16" t="s">
        <v>156</v>
      </c>
      <c r="C93" s="17" t="s">
        <v>140</v>
      </c>
      <c r="D93" s="18"/>
      <c r="E93" s="18"/>
      <c r="F93" s="18"/>
      <c r="G93" s="37">
        <v>3</v>
      </c>
      <c r="H93" s="19">
        <f>SUM(Articles[[#This Row],[STOCK ENTREPÔT ]:[STOCK VEHICULE DAVID]])</f>
        <v>3</v>
      </c>
      <c r="I93" s="20"/>
      <c r="J93" s="19"/>
      <c r="K93" s="37"/>
      <c r="L93" s="19">
        <f>Articles[[#This Row],[QUANTITE TOTALE EN STOCK]]-Articles[[#This Row],[ARTICLE CONSOMME]]</f>
        <v>3</v>
      </c>
      <c r="M93" s="22">
        <f>Articles[[#This Row],[STOCK FINAL]]*Articles[[#This Row],[VALEUR DE L''ARTICLE]]</f>
        <v>0</v>
      </c>
    </row>
    <row r="94" spans="1:13" ht="15.95" customHeight="1" x14ac:dyDescent="0.2">
      <c r="A94" s="33" t="s">
        <v>157</v>
      </c>
      <c r="B94" s="24" t="s">
        <v>158</v>
      </c>
      <c r="C94" s="25" t="s">
        <v>140</v>
      </c>
      <c r="D94" s="26"/>
      <c r="E94" s="26"/>
      <c r="F94" s="26"/>
      <c r="G94" s="36">
        <v>1</v>
      </c>
      <c r="H94" s="27">
        <f>SUM(Articles[[#This Row],[STOCK ENTREPÔT ]:[STOCK VEHICULE DAVID]])</f>
        <v>1</v>
      </c>
      <c r="I94" s="28"/>
      <c r="J94" s="27"/>
      <c r="K94" s="36"/>
      <c r="L94" s="27">
        <f>Articles[[#This Row],[QUANTITE TOTALE EN STOCK]]-Articles[[#This Row],[ARTICLE CONSOMME]]</f>
        <v>1</v>
      </c>
      <c r="M94" s="30">
        <f>Articles[[#This Row],[STOCK FINAL]]*Articles[[#This Row],[VALEUR DE L''ARTICLE]]</f>
        <v>0</v>
      </c>
    </row>
    <row r="95" spans="1:13" s="31" customFormat="1" ht="15.95" customHeight="1" x14ac:dyDescent="0.2">
      <c r="A95" s="32" t="s">
        <v>159</v>
      </c>
      <c r="B95" s="16" t="s">
        <v>160</v>
      </c>
      <c r="C95" s="17" t="s">
        <v>140</v>
      </c>
      <c r="D95" s="18"/>
      <c r="E95" s="18"/>
      <c r="F95" s="18"/>
      <c r="G95" s="37">
        <v>2</v>
      </c>
      <c r="H95" s="19">
        <f>SUM(Articles[[#This Row],[STOCK ENTREPÔT ]:[STOCK VEHICULE DAVID]])</f>
        <v>2</v>
      </c>
      <c r="I95" s="20"/>
      <c r="J95" s="19"/>
      <c r="K95" s="37"/>
      <c r="L95" s="19">
        <f>Articles[[#This Row],[QUANTITE TOTALE EN STOCK]]-Articles[[#This Row],[ARTICLE CONSOMME]]</f>
        <v>2</v>
      </c>
      <c r="M95" s="22">
        <f>Articles[[#This Row],[STOCK FINAL]]*Articles[[#This Row],[VALEUR DE L''ARTICLE]]</f>
        <v>0</v>
      </c>
    </row>
    <row r="96" spans="1:13" ht="15.95" customHeight="1" x14ac:dyDescent="0.2">
      <c r="A96" s="33" t="s">
        <v>161</v>
      </c>
      <c r="B96" s="24" t="s">
        <v>162</v>
      </c>
      <c r="C96" s="25" t="s">
        <v>140</v>
      </c>
      <c r="D96" s="26"/>
      <c r="E96" s="26"/>
      <c r="F96" s="26"/>
      <c r="G96" s="36">
        <v>2</v>
      </c>
      <c r="H96" s="27">
        <f>SUM(Articles[[#This Row],[STOCK ENTREPÔT ]:[STOCK VEHICULE DAVID]])</f>
        <v>2</v>
      </c>
      <c r="I96" s="28"/>
      <c r="J96" s="27"/>
      <c r="K96" s="36"/>
      <c r="L96" s="27">
        <f>Articles[[#This Row],[QUANTITE TOTALE EN STOCK]]-Articles[[#This Row],[ARTICLE CONSOMME]]</f>
        <v>2</v>
      </c>
      <c r="M96" s="30">
        <f>Articles[[#This Row],[STOCK FINAL]]*Articles[[#This Row],[VALEUR DE L''ARTICLE]]</f>
        <v>0</v>
      </c>
    </row>
    <row r="97" spans="1:13" s="31" customFormat="1" ht="15.95" customHeight="1" x14ac:dyDescent="0.2">
      <c r="A97" s="32" t="s">
        <v>163</v>
      </c>
      <c r="B97" s="16" t="s">
        <v>164</v>
      </c>
      <c r="C97" s="17" t="s">
        <v>126</v>
      </c>
      <c r="D97" s="18"/>
      <c r="E97" s="18"/>
      <c r="F97" s="18"/>
      <c r="G97" s="37">
        <v>1</v>
      </c>
      <c r="H97" s="19">
        <f>SUM(Articles[[#This Row],[STOCK ENTREPÔT ]:[STOCK VEHICULE DAVID]])</f>
        <v>1</v>
      </c>
      <c r="I97" s="20"/>
      <c r="J97" s="19"/>
      <c r="K97" s="37"/>
      <c r="L97" s="19">
        <f>Articles[[#This Row],[QUANTITE TOTALE EN STOCK]]-Articles[[#This Row],[ARTICLE CONSOMME]]</f>
        <v>1</v>
      </c>
      <c r="M97" s="22">
        <f>Articles[[#This Row],[STOCK FINAL]]*Articles[[#This Row],[VALEUR DE L''ARTICLE]]</f>
        <v>0</v>
      </c>
    </row>
    <row r="98" spans="1:13" ht="15.95" customHeight="1" x14ac:dyDescent="0.2">
      <c r="A98" s="33" t="s">
        <v>165</v>
      </c>
      <c r="B98" s="24" t="s">
        <v>166</v>
      </c>
      <c r="C98" s="25" t="s">
        <v>126</v>
      </c>
      <c r="D98" s="26"/>
      <c r="E98" s="26"/>
      <c r="F98" s="26"/>
      <c r="G98" s="36">
        <v>2</v>
      </c>
      <c r="H98" s="27">
        <f>SUM(Articles[[#This Row],[STOCK ENTREPÔT ]:[STOCK VEHICULE DAVID]])</f>
        <v>2</v>
      </c>
      <c r="I98" s="28"/>
      <c r="J98" s="27"/>
      <c r="K98" s="36"/>
      <c r="L98" s="27">
        <f>Articles[[#This Row],[QUANTITE TOTALE EN STOCK]]-Articles[[#This Row],[ARTICLE CONSOMME]]</f>
        <v>2</v>
      </c>
      <c r="M98" s="30">
        <f>Articles[[#This Row],[STOCK FINAL]]*Articles[[#This Row],[VALEUR DE L''ARTICLE]]</f>
        <v>0</v>
      </c>
    </row>
    <row r="99" spans="1:13" s="31" customFormat="1" ht="15.95" customHeight="1" x14ac:dyDescent="0.2">
      <c r="A99" s="32" t="s">
        <v>167</v>
      </c>
      <c r="B99" s="16" t="s">
        <v>168</v>
      </c>
      <c r="C99" s="17" t="s">
        <v>126</v>
      </c>
      <c r="D99" s="18"/>
      <c r="E99" s="18"/>
      <c r="F99" s="18"/>
      <c r="G99" s="37">
        <v>3</v>
      </c>
      <c r="H99" s="19">
        <f>SUM(Articles[[#This Row],[STOCK ENTREPÔT ]:[STOCK VEHICULE DAVID]])</f>
        <v>3</v>
      </c>
      <c r="I99" s="20"/>
      <c r="J99" s="19"/>
      <c r="K99" s="37"/>
      <c r="L99" s="19">
        <f>Articles[[#This Row],[QUANTITE TOTALE EN STOCK]]-Articles[[#This Row],[ARTICLE CONSOMME]]</f>
        <v>3</v>
      </c>
      <c r="M99" s="22">
        <f>Articles[[#This Row],[STOCK FINAL]]*Articles[[#This Row],[VALEUR DE L''ARTICLE]]</f>
        <v>0</v>
      </c>
    </row>
    <row r="100" spans="1:13" ht="15.95" customHeight="1" x14ac:dyDescent="0.2">
      <c r="A100" s="33" t="s">
        <v>169</v>
      </c>
      <c r="B100" s="24" t="s">
        <v>170</v>
      </c>
      <c r="C100" s="25" t="s">
        <v>126</v>
      </c>
      <c r="D100" s="26"/>
      <c r="E100" s="26"/>
      <c r="F100" s="26"/>
      <c r="G100" s="36">
        <v>1</v>
      </c>
      <c r="H100" s="27">
        <f>SUM(Articles[[#This Row],[STOCK ENTREPÔT ]:[STOCK VEHICULE DAVID]])</f>
        <v>1</v>
      </c>
      <c r="I100" s="28"/>
      <c r="J100" s="27"/>
      <c r="K100" s="36"/>
      <c r="L100" s="27">
        <f>Articles[[#This Row],[QUANTITE TOTALE EN STOCK]]-Articles[[#This Row],[ARTICLE CONSOMME]]</f>
        <v>1</v>
      </c>
      <c r="M100" s="30">
        <f>Articles[[#This Row],[STOCK FINAL]]*Articles[[#This Row],[VALEUR DE L''ARTICLE]]</f>
        <v>0</v>
      </c>
    </row>
    <row r="101" spans="1:13" s="31" customFormat="1" ht="15.95" customHeight="1" x14ac:dyDescent="0.2">
      <c r="A101" s="32" t="s">
        <v>171</v>
      </c>
      <c r="B101" s="16" t="s">
        <v>172</v>
      </c>
      <c r="C101" s="17" t="s">
        <v>126</v>
      </c>
      <c r="D101" s="18"/>
      <c r="E101" s="18"/>
      <c r="F101" s="18"/>
      <c r="G101" s="37">
        <v>2</v>
      </c>
      <c r="H101" s="19">
        <f>SUM(Articles[[#This Row],[STOCK ENTREPÔT ]:[STOCK VEHICULE DAVID]])</f>
        <v>2</v>
      </c>
      <c r="I101" s="20"/>
      <c r="J101" s="19"/>
      <c r="K101" s="37"/>
      <c r="L101" s="19">
        <f>Articles[[#This Row],[QUANTITE TOTALE EN STOCK]]-Articles[[#This Row],[ARTICLE CONSOMME]]</f>
        <v>2</v>
      </c>
      <c r="M101" s="22">
        <f>Articles[[#This Row],[STOCK FINAL]]*Articles[[#This Row],[VALEUR DE L''ARTICLE]]</f>
        <v>0</v>
      </c>
    </row>
    <row r="102" spans="1:13" ht="15.95" customHeight="1" x14ac:dyDescent="0.2">
      <c r="A102" s="33" t="s">
        <v>173</v>
      </c>
      <c r="B102" s="24" t="s">
        <v>174</v>
      </c>
      <c r="C102" s="25" t="s">
        <v>126</v>
      </c>
      <c r="D102" s="26"/>
      <c r="E102" s="26"/>
      <c r="F102" s="26"/>
      <c r="G102" s="36">
        <v>5</v>
      </c>
      <c r="H102" s="27">
        <f>SUM(Articles[[#This Row],[STOCK ENTREPÔT ]:[STOCK VEHICULE DAVID]])</f>
        <v>5</v>
      </c>
      <c r="I102" s="28"/>
      <c r="J102" s="27">
        <v>1</v>
      </c>
      <c r="K102" s="36"/>
      <c r="L102" s="27">
        <f>Articles[[#This Row],[QUANTITE TOTALE EN STOCK]]-Articles[[#This Row],[ARTICLE CONSOMME]]</f>
        <v>4</v>
      </c>
      <c r="M102" s="30">
        <f>Articles[[#This Row],[STOCK FINAL]]*Articles[[#This Row],[VALEUR DE L''ARTICLE]]</f>
        <v>0</v>
      </c>
    </row>
    <row r="103" spans="1:13" s="31" customFormat="1" ht="15.95" customHeight="1" x14ac:dyDescent="0.2">
      <c r="A103" s="32" t="s">
        <v>175</v>
      </c>
      <c r="B103" s="16" t="s">
        <v>176</v>
      </c>
      <c r="C103" s="17" t="s">
        <v>126</v>
      </c>
      <c r="D103" s="18"/>
      <c r="E103" s="18"/>
      <c r="F103" s="18"/>
      <c r="G103" s="37">
        <v>2</v>
      </c>
      <c r="H103" s="19">
        <f>SUM(Articles[[#This Row],[STOCK ENTREPÔT ]:[STOCK VEHICULE DAVID]])</f>
        <v>2</v>
      </c>
      <c r="I103" s="20"/>
      <c r="J103" s="19"/>
      <c r="K103" s="37"/>
      <c r="L103" s="19">
        <f>Articles[[#This Row],[QUANTITE TOTALE EN STOCK]]-Articles[[#This Row],[ARTICLE CONSOMME]]</f>
        <v>2</v>
      </c>
      <c r="M103" s="22">
        <f>Articles[[#This Row],[STOCK FINAL]]*Articles[[#This Row],[VALEUR DE L''ARTICLE]]</f>
        <v>0</v>
      </c>
    </row>
    <row r="104" spans="1:13" ht="15.95" customHeight="1" x14ac:dyDescent="0.2">
      <c r="A104" s="33" t="s">
        <v>177</v>
      </c>
      <c r="B104" s="24" t="s">
        <v>178</v>
      </c>
      <c r="C104" s="25" t="s">
        <v>126</v>
      </c>
      <c r="D104" s="26"/>
      <c r="E104" s="26"/>
      <c r="F104" s="26"/>
      <c r="G104" s="36">
        <v>2</v>
      </c>
      <c r="H104" s="27">
        <f>SUM(Articles[[#This Row],[STOCK ENTREPÔT ]:[STOCK VEHICULE DAVID]])</f>
        <v>2</v>
      </c>
      <c r="I104" s="28"/>
      <c r="J104" s="27"/>
      <c r="K104" s="36"/>
      <c r="L104" s="27">
        <f>Articles[[#This Row],[QUANTITE TOTALE EN STOCK]]-Articles[[#This Row],[ARTICLE CONSOMME]]</f>
        <v>2</v>
      </c>
      <c r="M104" s="30">
        <f>Articles[[#This Row],[STOCK FINAL]]*Articles[[#This Row],[VALEUR DE L''ARTICLE]]</f>
        <v>0</v>
      </c>
    </row>
    <row r="105" spans="1:13" s="31" customFormat="1" ht="15.95" customHeight="1" x14ac:dyDescent="0.2">
      <c r="A105" s="32" t="s">
        <v>179</v>
      </c>
      <c r="B105" s="16" t="s">
        <v>180</v>
      </c>
      <c r="C105" s="17" t="s">
        <v>126</v>
      </c>
      <c r="D105" s="18"/>
      <c r="E105" s="18"/>
      <c r="F105" s="18"/>
      <c r="G105" s="37">
        <v>3</v>
      </c>
      <c r="H105" s="19">
        <f>SUM(Articles[[#This Row],[STOCK ENTREPÔT ]:[STOCK VEHICULE DAVID]])</f>
        <v>3</v>
      </c>
      <c r="I105" s="20"/>
      <c r="J105" s="19"/>
      <c r="K105" s="37"/>
      <c r="L105" s="19">
        <f>Articles[[#This Row],[QUANTITE TOTALE EN STOCK]]-Articles[[#This Row],[ARTICLE CONSOMME]]</f>
        <v>3</v>
      </c>
      <c r="M105" s="22">
        <f>Articles[[#This Row],[STOCK FINAL]]*Articles[[#This Row],[VALEUR DE L''ARTICLE]]</f>
        <v>0</v>
      </c>
    </row>
    <row r="106" spans="1:13" ht="15.95" customHeight="1" x14ac:dyDescent="0.2">
      <c r="A106" s="33" t="s">
        <v>181</v>
      </c>
      <c r="B106" s="24" t="s">
        <v>182</v>
      </c>
      <c r="C106" s="25" t="s">
        <v>126</v>
      </c>
      <c r="D106" s="26"/>
      <c r="E106" s="26"/>
      <c r="F106" s="26"/>
      <c r="G106" s="36">
        <v>2</v>
      </c>
      <c r="H106" s="27">
        <f>SUM(Articles[[#This Row],[STOCK ENTREPÔT ]:[STOCK VEHICULE DAVID]])</f>
        <v>2</v>
      </c>
      <c r="I106" s="28"/>
      <c r="J106" s="27"/>
      <c r="K106" s="36"/>
      <c r="L106" s="27">
        <f>Articles[[#This Row],[QUANTITE TOTALE EN STOCK]]-Articles[[#This Row],[ARTICLE CONSOMME]]</f>
        <v>2</v>
      </c>
      <c r="M106" s="30">
        <f>Articles[[#This Row],[STOCK FINAL]]*Articles[[#This Row],[VALEUR DE L''ARTICLE]]</f>
        <v>0</v>
      </c>
    </row>
    <row r="107" spans="1:13" s="31" customFormat="1" ht="15.95" customHeight="1" x14ac:dyDescent="0.2">
      <c r="A107" s="32" t="s">
        <v>183</v>
      </c>
      <c r="B107" s="16" t="s">
        <v>184</v>
      </c>
      <c r="C107" s="17" t="s">
        <v>126</v>
      </c>
      <c r="D107" s="18"/>
      <c r="E107" s="18"/>
      <c r="F107" s="18"/>
      <c r="G107" s="37">
        <v>2</v>
      </c>
      <c r="H107" s="19">
        <f>SUM(Articles[[#This Row],[STOCK ENTREPÔT ]:[STOCK VEHICULE DAVID]])</f>
        <v>2</v>
      </c>
      <c r="I107" s="20"/>
      <c r="J107" s="19"/>
      <c r="K107" s="37"/>
      <c r="L107" s="19">
        <f>Articles[[#This Row],[QUANTITE TOTALE EN STOCK]]-Articles[[#This Row],[ARTICLE CONSOMME]]</f>
        <v>2</v>
      </c>
      <c r="M107" s="22">
        <f>Articles[[#This Row],[STOCK FINAL]]*Articles[[#This Row],[VALEUR DE L''ARTICLE]]</f>
        <v>0</v>
      </c>
    </row>
    <row r="108" spans="1:13" ht="15.95" customHeight="1" x14ac:dyDescent="0.2">
      <c r="A108" s="33" t="s">
        <v>185</v>
      </c>
      <c r="B108" s="24" t="s">
        <v>186</v>
      </c>
      <c r="C108" s="25" t="s">
        <v>126</v>
      </c>
      <c r="D108" s="26"/>
      <c r="E108" s="26"/>
      <c r="F108" s="26"/>
      <c r="G108" s="36">
        <v>2</v>
      </c>
      <c r="H108" s="27">
        <f>SUM(Articles[[#This Row],[STOCK ENTREPÔT ]:[STOCK VEHICULE DAVID]])</f>
        <v>2</v>
      </c>
      <c r="I108" s="28"/>
      <c r="J108" s="27"/>
      <c r="K108" s="36"/>
      <c r="L108" s="27">
        <f>Articles[[#This Row],[QUANTITE TOTALE EN STOCK]]-Articles[[#This Row],[ARTICLE CONSOMME]]</f>
        <v>2</v>
      </c>
      <c r="M108" s="30">
        <f>Articles[[#This Row],[STOCK FINAL]]*Articles[[#This Row],[VALEUR DE L''ARTICLE]]</f>
        <v>0</v>
      </c>
    </row>
    <row r="109" spans="1:13" ht="15.95" customHeight="1" x14ac:dyDescent="0.2">
      <c r="A109" s="32" t="s">
        <v>187</v>
      </c>
      <c r="B109" s="16" t="s">
        <v>188</v>
      </c>
      <c r="C109" s="17" t="s">
        <v>126</v>
      </c>
      <c r="D109" s="18"/>
      <c r="E109" s="18"/>
      <c r="F109" s="18"/>
      <c r="G109" s="37">
        <v>2</v>
      </c>
      <c r="H109" s="19">
        <f>SUM(Articles[[#This Row],[STOCK ENTREPÔT ]:[STOCK VEHICULE DAVID]])</f>
        <v>2</v>
      </c>
      <c r="I109" s="20"/>
      <c r="J109" s="19"/>
      <c r="K109" s="37"/>
      <c r="L109" s="19">
        <f>Articles[[#This Row],[QUANTITE TOTALE EN STOCK]]-Articles[[#This Row],[ARTICLE CONSOMME]]</f>
        <v>2</v>
      </c>
      <c r="M109" s="22">
        <f>Articles[[#This Row],[STOCK FINAL]]*Articles[[#This Row],[VALEUR DE L''ARTICLE]]</f>
        <v>0</v>
      </c>
    </row>
    <row r="110" spans="1:13" s="31" customFormat="1" ht="15.95" customHeight="1" x14ac:dyDescent="0.2">
      <c r="A110" s="33" t="s">
        <v>189</v>
      </c>
      <c r="B110" s="24" t="s">
        <v>190</v>
      </c>
      <c r="C110" s="25" t="s">
        <v>126</v>
      </c>
      <c r="D110" s="26"/>
      <c r="E110" s="26"/>
      <c r="F110" s="26"/>
      <c r="G110" s="36">
        <v>1</v>
      </c>
      <c r="H110" s="27">
        <f>SUM(Articles[[#This Row],[STOCK ENTREPÔT ]:[STOCK VEHICULE DAVID]])</f>
        <v>1</v>
      </c>
      <c r="I110" s="28"/>
      <c r="J110" s="27">
        <v>1</v>
      </c>
      <c r="K110" s="36"/>
      <c r="L110" s="27">
        <f>Articles[[#This Row],[QUANTITE TOTALE EN STOCK]]-Articles[[#This Row],[ARTICLE CONSOMME]]</f>
        <v>0</v>
      </c>
      <c r="M110" s="30">
        <f>Articles[[#This Row],[STOCK FINAL]]*Articles[[#This Row],[VALEUR DE L''ARTICLE]]</f>
        <v>0</v>
      </c>
    </row>
    <row r="111" spans="1:13" ht="15.95" customHeight="1" x14ac:dyDescent="0.2">
      <c r="A111" s="32" t="s">
        <v>191</v>
      </c>
      <c r="B111" s="16" t="s">
        <v>192</v>
      </c>
      <c r="C111" s="17" t="s">
        <v>126</v>
      </c>
      <c r="D111" s="18"/>
      <c r="E111" s="18"/>
      <c r="F111" s="18"/>
      <c r="G111" s="37">
        <v>2</v>
      </c>
      <c r="H111" s="19">
        <f>SUM(Articles[[#This Row],[STOCK ENTREPÔT ]:[STOCK VEHICULE DAVID]])</f>
        <v>2</v>
      </c>
      <c r="I111" s="20"/>
      <c r="J111" s="19"/>
      <c r="K111" s="37"/>
      <c r="L111" s="19">
        <f>Articles[[#This Row],[QUANTITE TOTALE EN STOCK]]-Articles[[#This Row],[ARTICLE CONSOMME]]</f>
        <v>2</v>
      </c>
      <c r="M111" s="22">
        <f>Articles[[#This Row],[STOCK FINAL]]*Articles[[#This Row],[VALEUR DE L''ARTICLE]]</f>
        <v>0</v>
      </c>
    </row>
    <row r="112" spans="1:13" s="31" customFormat="1" ht="15.95" customHeight="1" x14ac:dyDescent="0.2">
      <c r="A112" s="33" t="s">
        <v>193</v>
      </c>
      <c r="B112" s="24" t="s">
        <v>194</v>
      </c>
      <c r="C112" s="25" t="s">
        <v>126</v>
      </c>
      <c r="D112" s="26"/>
      <c r="E112" s="26"/>
      <c r="F112" s="26"/>
      <c r="G112" s="36">
        <v>3</v>
      </c>
      <c r="H112" s="27">
        <f>SUM(Articles[[#This Row],[STOCK ENTREPÔT ]:[STOCK VEHICULE DAVID]])</f>
        <v>3</v>
      </c>
      <c r="I112" s="28"/>
      <c r="J112" s="27"/>
      <c r="K112" s="36"/>
      <c r="L112" s="27">
        <f>Articles[[#This Row],[QUANTITE TOTALE EN STOCK]]-Articles[[#This Row],[ARTICLE CONSOMME]]</f>
        <v>3</v>
      </c>
      <c r="M112" s="30">
        <f>Articles[[#This Row],[STOCK FINAL]]*Articles[[#This Row],[VALEUR DE L''ARTICLE]]</f>
        <v>0</v>
      </c>
    </row>
    <row r="113" spans="1:13" ht="15.95" customHeight="1" x14ac:dyDescent="0.2">
      <c r="A113" s="32" t="s">
        <v>195</v>
      </c>
      <c r="B113" s="16" t="s">
        <v>196</v>
      </c>
      <c r="C113" s="17" t="s">
        <v>126</v>
      </c>
      <c r="D113" s="18"/>
      <c r="E113" s="18"/>
      <c r="F113" s="18"/>
      <c r="G113" s="37">
        <v>1</v>
      </c>
      <c r="H113" s="19">
        <f>SUM(Articles[[#This Row],[STOCK ENTREPÔT ]:[STOCK VEHICULE DAVID]])</f>
        <v>1</v>
      </c>
      <c r="I113" s="20"/>
      <c r="J113" s="19"/>
      <c r="K113" s="37"/>
      <c r="L113" s="19">
        <f>Articles[[#This Row],[QUANTITE TOTALE EN STOCK]]-Articles[[#This Row],[ARTICLE CONSOMME]]</f>
        <v>1</v>
      </c>
      <c r="M113" s="22">
        <f>Articles[[#This Row],[STOCK FINAL]]*Articles[[#This Row],[VALEUR DE L''ARTICLE]]</f>
        <v>0</v>
      </c>
    </row>
    <row r="114" spans="1:13" s="31" customFormat="1" ht="15.95" customHeight="1" x14ac:dyDescent="0.2">
      <c r="A114" s="33" t="s">
        <v>197</v>
      </c>
      <c r="B114" s="24" t="s">
        <v>198</v>
      </c>
      <c r="C114" s="25" t="s">
        <v>126</v>
      </c>
      <c r="D114" s="26"/>
      <c r="E114" s="26"/>
      <c r="F114" s="26"/>
      <c r="G114" s="36">
        <v>1</v>
      </c>
      <c r="H114" s="27">
        <f>SUM(Articles[[#This Row],[STOCK ENTREPÔT ]:[STOCK VEHICULE DAVID]])</f>
        <v>1</v>
      </c>
      <c r="I114" s="28"/>
      <c r="J114" s="27"/>
      <c r="K114" s="36"/>
      <c r="L114" s="27">
        <f>Articles[[#This Row],[QUANTITE TOTALE EN STOCK]]-Articles[[#This Row],[ARTICLE CONSOMME]]</f>
        <v>1</v>
      </c>
      <c r="M114" s="30">
        <f>Articles[[#This Row],[STOCK FINAL]]*Articles[[#This Row],[VALEUR DE L''ARTICLE]]</f>
        <v>0</v>
      </c>
    </row>
    <row r="115" spans="1:13" ht="15.95" customHeight="1" x14ac:dyDescent="0.2">
      <c r="A115" s="32" t="s">
        <v>199</v>
      </c>
      <c r="B115" s="16" t="s">
        <v>200</v>
      </c>
      <c r="C115" s="17" t="s">
        <v>131</v>
      </c>
      <c r="D115" s="18"/>
      <c r="E115" s="18"/>
      <c r="F115" s="18"/>
      <c r="G115" s="37">
        <v>1</v>
      </c>
      <c r="H115" s="19">
        <f>SUM(Articles[[#This Row],[STOCK ENTREPÔT ]:[STOCK VEHICULE DAVID]])</f>
        <v>1</v>
      </c>
      <c r="I115" s="20"/>
      <c r="J115" s="19"/>
      <c r="K115" s="37"/>
      <c r="L115" s="19">
        <f>Articles[[#This Row],[QUANTITE TOTALE EN STOCK]]-Articles[[#This Row],[ARTICLE CONSOMME]]</f>
        <v>1</v>
      </c>
      <c r="M115" s="22">
        <f>Articles[[#This Row],[STOCK FINAL]]*Articles[[#This Row],[VALEUR DE L''ARTICLE]]</f>
        <v>0</v>
      </c>
    </row>
    <row r="116" spans="1:13" s="31" customFormat="1" ht="15.95" customHeight="1" x14ac:dyDescent="0.2">
      <c r="A116" s="33" t="s">
        <v>201</v>
      </c>
      <c r="B116" s="24" t="s">
        <v>202</v>
      </c>
      <c r="C116" s="25" t="s">
        <v>131</v>
      </c>
      <c r="D116" s="26"/>
      <c r="E116" s="26"/>
      <c r="F116" s="26"/>
      <c r="G116" s="36">
        <v>1</v>
      </c>
      <c r="H116" s="27">
        <f>SUM(Articles[[#This Row],[STOCK ENTREPÔT ]:[STOCK VEHICULE DAVID]])</f>
        <v>1</v>
      </c>
      <c r="I116" s="28"/>
      <c r="J116" s="27"/>
      <c r="K116" s="36"/>
      <c r="L116" s="27">
        <f>Articles[[#This Row],[QUANTITE TOTALE EN STOCK]]-Articles[[#This Row],[ARTICLE CONSOMME]]</f>
        <v>1</v>
      </c>
      <c r="M116" s="30">
        <f>Articles[[#This Row],[STOCK FINAL]]*Articles[[#This Row],[VALEUR DE L''ARTICLE]]</f>
        <v>0</v>
      </c>
    </row>
    <row r="117" spans="1:13" ht="15.95" customHeight="1" x14ac:dyDescent="0.2">
      <c r="A117" s="32" t="s">
        <v>203</v>
      </c>
      <c r="B117" s="16" t="s">
        <v>204</v>
      </c>
      <c r="C117" s="17" t="s">
        <v>131</v>
      </c>
      <c r="D117" s="18"/>
      <c r="E117" s="18"/>
      <c r="F117" s="18"/>
      <c r="G117" s="37">
        <v>3</v>
      </c>
      <c r="H117" s="19">
        <f>SUM(Articles[[#This Row],[STOCK ENTREPÔT ]:[STOCK VEHICULE DAVID]])</f>
        <v>3</v>
      </c>
      <c r="I117" s="20"/>
      <c r="J117" s="19"/>
      <c r="K117" s="37"/>
      <c r="L117" s="19">
        <f>Articles[[#This Row],[QUANTITE TOTALE EN STOCK]]-Articles[[#This Row],[ARTICLE CONSOMME]]</f>
        <v>3</v>
      </c>
      <c r="M117" s="22">
        <f>Articles[[#This Row],[STOCK FINAL]]*Articles[[#This Row],[VALEUR DE L''ARTICLE]]</f>
        <v>0</v>
      </c>
    </row>
    <row r="118" spans="1:13" s="31" customFormat="1" ht="15.95" customHeight="1" x14ac:dyDescent="0.2">
      <c r="A118" s="33" t="s">
        <v>205</v>
      </c>
      <c r="B118" s="24" t="s">
        <v>206</v>
      </c>
      <c r="C118" s="25" t="s">
        <v>131</v>
      </c>
      <c r="D118" s="26"/>
      <c r="E118" s="26"/>
      <c r="F118" s="26"/>
      <c r="G118" s="36">
        <v>1</v>
      </c>
      <c r="H118" s="27">
        <f>SUM(Articles[[#This Row],[STOCK ENTREPÔT ]:[STOCK VEHICULE DAVID]])</f>
        <v>1</v>
      </c>
      <c r="I118" s="28"/>
      <c r="J118" s="27"/>
      <c r="K118" s="36"/>
      <c r="L118" s="27">
        <f>Articles[[#This Row],[QUANTITE TOTALE EN STOCK]]-Articles[[#This Row],[ARTICLE CONSOMME]]</f>
        <v>1</v>
      </c>
      <c r="M118" s="30">
        <f>Articles[[#This Row],[STOCK FINAL]]*Articles[[#This Row],[VALEUR DE L''ARTICLE]]</f>
        <v>0</v>
      </c>
    </row>
    <row r="119" spans="1:13" ht="15.95" customHeight="1" x14ac:dyDescent="0.2">
      <c r="A119" s="32" t="s">
        <v>207</v>
      </c>
      <c r="B119" s="16" t="s">
        <v>208</v>
      </c>
      <c r="C119" s="17" t="s">
        <v>131</v>
      </c>
      <c r="D119" s="18"/>
      <c r="E119" s="18"/>
      <c r="F119" s="18"/>
      <c r="G119" s="37">
        <v>2</v>
      </c>
      <c r="H119" s="19">
        <f>SUM(Articles[[#This Row],[STOCK ENTREPÔT ]:[STOCK VEHICULE DAVID]])</f>
        <v>2</v>
      </c>
      <c r="I119" s="20"/>
      <c r="J119" s="19"/>
      <c r="K119" s="37"/>
      <c r="L119" s="19">
        <f>Articles[[#This Row],[QUANTITE TOTALE EN STOCK]]-Articles[[#This Row],[ARTICLE CONSOMME]]</f>
        <v>2</v>
      </c>
      <c r="M119" s="22">
        <f>Articles[[#This Row],[STOCK FINAL]]*Articles[[#This Row],[VALEUR DE L''ARTICLE]]</f>
        <v>0</v>
      </c>
    </row>
    <row r="120" spans="1:13" s="31" customFormat="1" ht="15.95" customHeight="1" x14ac:dyDescent="0.2">
      <c r="A120" s="33" t="s">
        <v>209</v>
      </c>
      <c r="B120" s="24" t="s">
        <v>210</v>
      </c>
      <c r="C120" s="25" t="s">
        <v>131</v>
      </c>
      <c r="D120" s="26"/>
      <c r="E120" s="26"/>
      <c r="F120" s="26"/>
      <c r="G120" s="36">
        <v>2</v>
      </c>
      <c r="H120" s="27">
        <f>SUM(Articles[[#This Row],[STOCK ENTREPÔT ]:[STOCK VEHICULE DAVID]])</f>
        <v>2</v>
      </c>
      <c r="I120" s="28"/>
      <c r="J120" s="27"/>
      <c r="K120" s="36"/>
      <c r="L120" s="27">
        <f>Articles[[#This Row],[QUANTITE TOTALE EN STOCK]]-Articles[[#This Row],[ARTICLE CONSOMME]]</f>
        <v>2</v>
      </c>
      <c r="M120" s="30">
        <f>Articles[[#This Row],[STOCK FINAL]]*Articles[[#This Row],[VALEUR DE L''ARTICLE]]</f>
        <v>0</v>
      </c>
    </row>
    <row r="121" spans="1:13" ht="15.95" customHeight="1" x14ac:dyDescent="0.2">
      <c r="A121" s="32"/>
      <c r="B121" s="16"/>
      <c r="C121" s="17"/>
      <c r="D121" s="18"/>
      <c r="E121" s="18"/>
      <c r="F121" s="18"/>
      <c r="G121" s="37"/>
      <c r="H121" s="19">
        <f>SUM(Articles[[#This Row],[STOCK ENTREPÔT ]:[STOCK VEHICULE DAVID]])</f>
        <v>0</v>
      </c>
      <c r="I121" s="20"/>
      <c r="J121" s="19"/>
      <c r="K121" s="37"/>
      <c r="L121" s="19">
        <f>Articles[[#This Row],[QUANTITE TOTALE EN STOCK]]-Articles[[#This Row],[ARTICLE CONSOMME]]</f>
        <v>0</v>
      </c>
      <c r="M121" s="22">
        <f>Articles[[#This Row],[STOCK FINAL]]*Articles[[#This Row],[VALEUR DE L''ARTICLE]]</f>
        <v>0</v>
      </c>
    </row>
    <row r="122" spans="1:13" s="31" customFormat="1" ht="15.95" customHeight="1" x14ac:dyDescent="0.2">
      <c r="A122" s="33"/>
      <c r="B122" s="24"/>
      <c r="C122" s="25"/>
      <c r="D122" s="26"/>
      <c r="E122" s="26"/>
      <c r="F122" s="26"/>
      <c r="G122" s="36"/>
      <c r="H122" s="27">
        <f>SUM(Articles[[#This Row],[STOCK ENTREPÔT ]:[STOCK VEHICULE DAVID]])</f>
        <v>0</v>
      </c>
      <c r="I122" s="28"/>
      <c r="J122" s="27"/>
      <c r="K122" s="36"/>
      <c r="L122" s="27">
        <f>Articles[[#This Row],[QUANTITE TOTALE EN STOCK]]-Articles[[#This Row],[ARTICLE CONSOMME]]</f>
        <v>0</v>
      </c>
      <c r="M122" s="30">
        <f>Articles[[#This Row],[STOCK FINAL]]*Articles[[#This Row],[VALEUR DE L''ARTICLE]]</f>
        <v>0</v>
      </c>
    </row>
    <row r="123" spans="1:13" ht="15.95" customHeight="1" x14ac:dyDescent="0.2">
      <c r="A123" s="32"/>
      <c r="B123" s="16"/>
      <c r="C123" s="17"/>
      <c r="D123" s="18"/>
      <c r="E123" s="18"/>
      <c r="F123" s="18"/>
      <c r="G123" s="37"/>
      <c r="H123" s="19">
        <f>SUM(Articles[[#This Row],[STOCK ENTREPÔT ]:[STOCK VEHICULE DAVID]])</f>
        <v>0</v>
      </c>
      <c r="I123" s="20"/>
      <c r="J123" s="19"/>
      <c r="K123" s="37"/>
      <c r="L123" s="19">
        <f>Articles[[#This Row],[QUANTITE TOTALE EN STOCK]]-Articles[[#This Row],[ARTICLE CONSOMME]]</f>
        <v>0</v>
      </c>
      <c r="M123" s="22">
        <f>Articles[[#This Row],[STOCK FINAL]]*Articles[[#This Row],[VALEUR DE L''ARTICLE]]</f>
        <v>0</v>
      </c>
    </row>
    <row r="124" spans="1:13" s="31" customFormat="1" ht="15.95" customHeight="1" x14ac:dyDescent="0.2">
      <c r="A124" s="33"/>
      <c r="B124" s="24"/>
      <c r="C124" s="25"/>
      <c r="D124" s="26"/>
      <c r="E124" s="26"/>
      <c r="F124" s="26"/>
      <c r="G124" s="36"/>
      <c r="H124" s="27">
        <f>SUM(Articles[[#This Row],[STOCK ENTREPÔT ]:[STOCK VEHICULE DAVID]])</f>
        <v>0</v>
      </c>
      <c r="I124" s="28"/>
      <c r="J124" s="27"/>
      <c r="K124" s="36"/>
      <c r="L124" s="27">
        <f>Articles[[#This Row],[QUANTITE TOTALE EN STOCK]]-Articles[[#This Row],[ARTICLE CONSOMME]]</f>
        <v>0</v>
      </c>
      <c r="M124" s="30">
        <f>Articles[[#This Row],[STOCK FINAL]]*Articles[[#This Row],[VALEUR DE L''ARTICLE]]</f>
        <v>0</v>
      </c>
    </row>
    <row r="125" spans="1:13" ht="15.95" customHeight="1" x14ac:dyDescent="0.2">
      <c r="A125" s="32"/>
      <c r="B125" s="16"/>
      <c r="C125" s="17"/>
      <c r="D125" s="18"/>
      <c r="E125" s="18"/>
      <c r="F125" s="18"/>
      <c r="G125" s="37"/>
      <c r="H125" s="19">
        <f>SUM(Articles[[#This Row],[STOCK ENTREPÔT ]:[STOCK VEHICULE DAVID]])</f>
        <v>0</v>
      </c>
      <c r="I125" s="20"/>
      <c r="J125" s="19"/>
      <c r="K125" s="37"/>
      <c r="L125" s="19">
        <f>Articles[[#This Row],[QUANTITE TOTALE EN STOCK]]-Articles[[#This Row],[ARTICLE CONSOMME]]</f>
        <v>0</v>
      </c>
      <c r="M125" s="22">
        <f>Articles[[#This Row],[STOCK FINAL]]*Articles[[#This Row],[VALEUR DE L''ARTICLE]]</f>
        <v>0</v>
      </c>
    </row>
    <row r="126" spans="1:13" s="31" customFormat="1" ht="15.95" customHeight="1" x14ac:dyDescent="0.2">
      <c r="A126" s="33"/>
      <c r="B126" s="24"/>
      <c r="C126" s="25"/>
      <c r="D126" s="26"/>
      <c r="E126" s="26"/>
      <c r="F126" s="26"/>
      <c r="G126" s="36"/>
      <c r="H126" s="27">
        <f>SUM(Articles[[#This Row],[STOCK ENTREPÔT ]:[STOCK VEHICULE DAVID]])</f>
        <v>0</v>
      </c>
      <c r="I126" s="28"/>
      <c r="J126" s="27"/>
      <c r="K126" s="36"/>
      <c r="L126" s="27">
        <f>Articles[[#This Row],[QUANTITE TOTALE EN STOCK]]-Articles[[#This Row],[ARTICLE CONSOMME]]</f>
        <v>0</v>
      </c>
      <c r="M126" s="30">
        <f>Articles[[#This Row],[STOCK FINAL]]*Articles[[#This Row],[VALEUR DE L''ARTICLE]]</f>
        <v>0</v>
      </c>
    </row>
    <row r="127" spans="1:13" ht="15.95" customHeight="1" x14ac:dyDescent="0.2">
      <c r="A127" s="32"/>
      <c r="B127" s="16"/>
      <c r="C127" s="17"/>
      <c r="D127" s="18"/>
      <c r="E127" s="18"/>
      <c r="F127" s="18"/>
      <c r="G127" s="37"/>
      <c r="H127" s="19">
        <f>SUM(Articles[[#This Row],[STOCK ENTREPÔT ]:[STOCK VEHICULE DAVID]])</f>
        <v>0</v>
      </c>
      <c r="I127" s="20"/>
      <c r="J127" s="19"/>
      <c r="K127" s="37"/>
      <c r="L127" s="19">
        <f>Articles[[#This Row],[QUANTITE TOTALE EN STOCK]]-Articles[[#This Row],[ARTICLE CONSOMME]]</f>
        <v>0</v>
      </c>
      <c r="M127" s="22">
        <f>Articles[[#This Row],[STOCK FINAL]]*Articles[[#This Row],[VALEUR DE L''ARTICLE]]</f>
        <v>0</v>
      </c>
    </row>
    <row r="128" spans="1:13" s="31" customFormat="1" ht="15.95" customHeight="1" x14ac:dyDescent="0.2">
      <c r="A128" s="33"/>
      <c r="B128" s="24"/>
      <c r="C128" s="25"/>
      <c r="D128" s="26"/>
      <c r="E128" s="26"/>
      <c r="F128" s="26"/>
      <c r="G128" s="36"/>
      <c r="H128" s="27">
        <f>SUM(Articles[[#This Row],[STOCK ENTREPÔT ]:[STOCK VEHICULE DAVID]])</f>
        <v>0</v>
      </c>
      <c r="I128" s="28"/>
      <c r="J128" s="27"/>
      <c r="K128" s="36"/>
      <c r="L128" s="27">
        <f>Articles[[#This Row],[QUANTITE TOTALE EN STOCK]]-Articles[[#This Row],[ARTICLE CONSOMME]]</f>
        <v>0</v>
      </c>
      <c r="M128" s="30">
        <f>Articles[[#This Row],[STOCK FINAL]]*Articles[[#This Row],[VALEUR DE L''ARTICLE]]</f>
        <v>0</v>
      </c>
    </row>
    <row r="129" spans="1:13" ht="15.95" customHeight="1" x14ac:dyDescent="0.2">
      <c r="A129" s="32"/>
      <c r="B129" s="16"/>
      <c r="C129" s="17"/>
      <c r="D129" s="18"/>
      <c r="E129" s="18"/>
      <c r="F129" s="18"/>
      <c r="G129" s="37"/>
      <c r="H129" s="19">
        <f>SUM(Articles[[#This Row],[STOCK ENTREPÔT ]:[STOCK VEHICULE DAVID]])</f>
        <v>0</v>
      </c>
      <c r="I129" s="20"/>
      <c r="J129" s="19"/>
      <c r="K129" s="37"/>
      <c r="L129" s="19">
        <f>Articles[[#This Row],[QUANTITE TOTALE EN STOCK]]-Articles[[#This Row],[ARTICLE CONSOMME]]</f>
        <v>0</v>
      </c>
      <c r="M129" s="22">
        <f>Articles[[#This Row],[STOCK FINAL]]*Articles[[#This Row],[VALEUR DE L''ARTICLE]]</f>
        <v>0</v>
      </c>
    </row>
    <row r="130" spans="1:13" s="31" customFormat="1" ht="15.95" customHeight="1" x14ac:dyDescent="0.2">
      <c r="A130" s="33"/>
      <c r="B130" s="24"/>
      <c r="C130" s="25"/>
      <c r="D130" s="26"/>
      <c r="E130" s="26"/>
      <c r="F130" s="26"/>
      <c r="G130" s="36"/>
      <c r="H130" s="27">
        <f>SUM(Articles[[#This Row],[STOCK ENTREPÔT ]:[STOCK VEHICULE DAVID]])</f>
        <v>0</v>
      </c>
      <c r="I130" s="28"/>
      <c r="J130" s="27"/>
      <c r="K130" s="36"/>
      <c r="L130" s="27">
        <f>Articles[[#This Row],[QUANTITE TOTALE EN STOCK]]-Articles[[#This Row],[ARTICLE CONSOMME]]</f>
        <v>0</v>
      </c>
      <c r="M130" s="30">
        <f>Articles[[#This Row],[STOCK FINAL]]*Articles[[#This Row],[VALEUR DE L''ARTICLE]]</f>
        <v>0</v>
      </c>
    </row>
    <row r="131" spans="1:13" ht="15.95" customHeight="1" x14ac:dyDescent="0.2">
      <c r="A131" s="32"/>
      <c r="B131" s="16"/>
      <c r="C131" s="17"/>
      <c r="D131" s="18"/>
      <c r="E131" s="18"/>
      <c r="F131" s="18"/>
      <c r="G131" s="37"/>
      <c r="H131" s="19">
        <f>SUM(Articles[[#This Row],[STOCK ENTREPÔT ]:[STOCK VEHICULE DAVID]])</f>
        <v>0</v>
      </c>
      <c r="I131" s="20"/>
      <c r="J131" s="19"/>
      <c r="K131" s="37"/>
      <c r="L131" s="19">
        <f>Articles[[#This Row],[QUANTITE TOTALE EN STOCK]]-Articles[[#This Row],[ARTICLE CONSOMME]]</f>
        <v>0</v>
      </c>
      <c r="M131" s="22">
        <f>Articles[[#This Row],[STOCK FINAL]]*Articles[[#This Row],[VALEUR DE L''ARTICLE]]</f>
        <v>0</v>
      </c>
    </row>
    <row r="132" spans="1:13" s="31" customFormat="1" ht="15.95" customHeight="1" x14ac:dyDescent="0.2">
      <c r="A132" s="33"/>
      <c r="B132" s="24"/>
      <c r="C132" s="25"/>
      <c r="D132" s="26"/>
      <c r="E132" s="26"/>
      <c r="F132" s="26"/>
      <c r="G132" s="36"/>
      <c r="H132" s="27">
        <f>SUM(Articles[[#This Row],[STOCK ENTREPÔT ]:[STOCK VEHICULE DAVID]])</f>
        <v>0</v>
      </c>
      <c r="I132" s="28"/>
      <c r="J132" s="27"/>
      <c r="K132" s="36"/>
      <c r="L132" s="27">
        <f>Articles[[#This Row],[QUANTITE TOTALE EN STOCK]]-Articles[[#This Row],[ARTICLE CONSOMME]]</f>
        <v>0</v>
      </c>
      <c r="M132" s="30">
        <f>Articles[[#This Row],[STOCK FINAL]]*Articles[[#This Row],[VALEUR DE L''ARTICLE]]</f>
        <v>0</v>
      </c>
    </row>
    <row r="133" spans="1:13" ht="15.95" customHeight="1" x14ac:dyDescent="0.2">
      <c r="A133" s="32"/>
      <c r="B133" s="16"/>
      <c r="C133" s="17"/>
      <c r="D133" s="18"/>
      <c r="E133" s="18"/>
      <c r="F133" s="18"/>
      <c r="G133" s="37"/>
      <c r="H133" s="19">
        <f>SUM(Articles[[#This Row],[STOCK ENTREPÔT ]:[STOCK VEHICULE DAVID]])</f>
        <v>0</v>
      </c>
      <c r="I133" s="20"/>
      <c r="J133" s="19"/>
      <c r="K133" s="37"/>
      <c r="L133" s="19">
        <f>Articles[[#This Row],[QUANTITE TOTALE EN STOCK]]-Articles[[#This Row],[ARTICLE CONSOMME]]</f>
        <v>0</v>
      </c>
      <c r="M133" s="22">
        <f>Articles[[#This Row],[STOCK FINAL]]*Articles[[#This Row],[VALEUR DE L''ARTICLE]]</f>
        <v>0</v>
      </c>
    </row>
    <row r="134" spans="1:13" s="31" customFormat="1" ht="15.95" customHeight="1" x14ac:dyDescent="0.2">
      <c r="A134" s="33"/>
      <c r="B134" s="24"/>
      <c r="C134" s="25"/>
      <c r="D134" s="26"/>
      <c r="E134" s="26"/>
      <c r="F134" s="26"/>
      <c r="G134" s="36"/>
      <c r="H134" s="27">
        <f>SUM(Articles[[#This Row],[STOCK ENTREPÔT ]:[STOCK VEHICULE DAVID]])</f>
        <v>0</v>
      </c>
      <c r="I134" s="28"/>
      <c r="J134" s="27"/>
      <c r="K134" s="36"/>
      <c r="L134" s="27">
        <f>Articles[[#This Row],[QUANTITE TOTALE EN STOCK]]-Articles[[#This Row],[ARTICLE CONSOMME]]</f>
        <v>0</v>
      </c>
      <c r="M134" s="30">
        <f>Articles[[#This Row],[STOCK FINAL]]*Articles[[#This Row],[VALEUR DE L''ARTICLE]]</f>
        <v>0</v>
      </c>
    </row>
    <row r="135" spans="1:13" ht="15.95" customHeight="1" x14ac:dyDescent="0.2">
      <c r="A135" s="32"/>
      <c r="B135" s="16"/>
      <c r="C135" s="17"/>
      <c r="D135" s="18"/>
      <c r="E135" s="18"/>
      <c r="F135" s="18"/>
      <c r="G135" s="37"/>
      <c r="H135" s="19">
        <f>SUM(Articles[[#This Row],[STOCK ENTREPÔT ]:[STOCK VEHICULE DAVID]])</f>
        <v>0</v>
      </c>
      <c r="I135" s="20"/>
      <c r="J135" s="19"/>
      <c r="K135" s="37"/>
      <c r="L135" s="19">
        <f>Articles[[#This Row],[QUANTITE TOTALE EN STOCK]]-Articles[[#This Row],[ARTICLE CONSOMME]]</f>
        <v>0</v>
      </c>
      <c r="M135" s="22">
        <f>Articles[[#This Row],[STOCK FINAL]]*Articles[[#This Row],[VALEUR DE L''ARTICLE]]</f>
        <v>0</v>
      </c>
    </row>
    <row r="136" spans="1:13" s="31" customFormat="1" ht="15.95" customHeight="1" x14ac:dyDescent="0.2">
      <c r="A136" s="33"/>
      <c r="B136" s="24"/>
      <c r="C136" s="25"/>
      <c r="D136" s="26"/>
      <c r="E136" s="26"/>
      <c r="F136" s="26"/>
      <c r="G136" s="36"/>
      <c r="H136" s="27">
        <f>SUM(Articles[[#This Row],[STOCK ENTREPÔT ]:[STOCK VEHICULE DAVID]])</f>
        <v>0</v>
      </c>
      <c r="I136" s="28"/>
      <c r="J136" s="27"/>
      <c r="K136" s="36"/>
      <c r="L136" s="27">
        <f>Articles[[#This Row],[QUANTITE TOTALE EN STOCK]]-Articles[[#This Row],[ARTICLE CONSOMME]]</f>
        <v>0</v>
      </c>
      <c r="M136" s="30">
        <f>Articles[[#This Row],[STOCK FINAL]]*Articles[[#This Row],[VALEUR DE L''ARTICLE]]</f>
        <v>0</v>
      </c>
    </row>
    <row r="137" spans="1:13" ht="15.95" customHeight="1" x14ac:dyDescent="0.2">
      <c r="A137" s="32"/>
      <c r="B137" s="16"/>
      <c r="C137" s="17"/>
      <c r="D137" s="18"/>
      <c r="E137" s="18"/>
      <c r="F137" s="18"/>
      <c r="G137" s="37"/>
      <c r="H137" s="19">
        <f>SUM(Articles[[#This Row],[STOCK ENTREPÔT ]:[STOCK VEHICULE DAVID]])</f>
        <v>0</v>
      </c>
      <c r="I137" s="20"/>
      <c r="J137" s="19"/>
      <c r="K137" s="37"/>
      <c r="L137" s="19">
        <f>Articles[[#This Row],[QUANTITE TOTALE EN STOCK]]-Articles[[#This Row],[ARTICLE CONSOMME]]</f>
        <v>0</v>
      </c>
      <c r="M137" s="22">
        <f>Articles[[#This Row],[STOCK FINAL]]*Articles[[#This Row],[VALEUR DE L''ARTICLE]]</f>
        <v>0</v>
      </c>
    </row>
    <row r="138" spans="1:13" s="31" customFormat="1" ht="15.95" customHeight="1" x14ac:dyDescent="0.2">
      <c r="A138" s="33"/>
      <c r="B138" s="24"/>
      <c r="C138" s="25"/>
      <c r="D138" s="26"/>
      <c r="E138" s="26"/>
      <c r="F138" s="26"/>
      <c r="G138" s="36"/>
      <c r="H138" s="27">
        <f>SUM(Articles[[#This Row],[STOCK ENTREPÔT ]:[STOCK VEHICULE DAVID]])</f>
        <v>0</v>
      </c>
      <c r="I138" s="28"/>
      <c r="J138" s="27"/>
      <c r="K138" s="36"/>
      <c r="L138" s="27">
        <f>Articles[[#This Row],[QUANTITE TOTALE EN STOCK]]-Articles[[#This Row],[ARTICLE CONSOMME]]</f>
        <v>0</v>
      </c>
      <c r="M138" s="30">
        <f>Articles[[#This Row],[STOCK FINAL]]*Articles[[#This Row],[VALEUR DE L''ARTICLE]]</f>
        <v>0</v>
      </c>
    </row>
    <row r="139" spans="1:13" ht="15.95" customHeight="1" x14ac:dyDescent="0.2">
      <c r="A139" s="32"/>
      <c r="B139" s="16"/>
      <c r="C139" s="17"/>
      <c r="D139" s="18"/>
      <c r="E139" s="18"/>
      <c r="F139" s="18"/>
      <c r="G139" s="37"/>
      <c r="H139" s="19">
        <f>SUM(Articles[[#This Row],[STOCK ENTREPÔT ]:[STOCK VEHICULE DAVID]])</f>
        <v>0</v>
      </c>
      <c r="I139" s="20"/>
      <c r="J139" s="19"/>
      <c r="K139" s="37"/>
      <c r="L139" s="19">
        <f>Articles[[#This Row],[QUANTITE TOTALE EN STOCK]]-Articles[[#This Row],[ARTICLE CONSOMME]]</f>
        <v>0</v>
      </c>
      <c r="M139" s="22">
        <f>Articles[[#This Row],[STOCK FINAL]]*Articles[[#This Row],[VALEUR DE L''ARTICLE]]</f>
        <v>0</v>
      </c>
    </row>
    <row r="140" spans="1:13" s="31" customFormat="1" ht="15.95" customHeight="1" x14ac:dyDescent="0.2">
      <c r="A140" s="33"/>
      <c r="B140" s="24"/>
      <c r="C140" s="25"/>
      <c r="D140" s="26"/>
      <c r="E140" s="26"/>
      <c r="F140" s="26"/>
      <c r="G140" s="36"/>
      <c r="H140" s="27">
        <f>SUM(Articles[[#This Row],[STOCK ENTREPÔT ]:[STOCK VEHICULE DAVID]])</f>
        <v>0</v>
      </c>
      <c r="I140" s="28"/>
      <c r="J140" s="27"/>
      <c r="K140" s="36"/>
      <c r="L140" s="27">
        <f>Articles[[#This Row],[QUANTITE TOTALE EN STOCK]]-Articles[[#This Row],[ARTICLE CONSOMME]]</f>
        <v>0</v>
      </c>
      <c r="M140" s="30">
        <f>Articles[[#This Row],[STOCK FINAL]]*Articles[[#This Row],[VALEUR DE L''ARTICLE]]</f>
        <v>0</v>
      </c>
    </row>
    <row r="141" spans="1:13" ht="15.95" customHeight="1" x14ac:dyDescent="0.2">
      <c r="A141" s="32"/>
      <c r="B141" s="16"/>
      <c r="C141" s="17"/>
      <c r="D141" s="18"/>
      <c r="E141" s="18"/>
      <c r="F141" s="18"/>
      <c r="G141" s="37"/>
      <c r="H141" s="19">
        <f>SUM(Articles[[#This Row],[STOCK ENTREPÔT ]:[STOCK VEHICULE DAVID]])</f>
        <v>0</v>
      </c>
      <c r="I141" s="20"/>
      <c r="J141" s="19"/>
      <c r="K141" s="37"/>
      <c r="L141" s="19">
        <f>Articles[[#This Row],[QUANTITE TOTALE EN STOCK]]-Articles[[#This Row],[ARTICLE CONSOMME]]</f>
        <v>0</v>
      </c>
      <c r="M141" s="22">
        <f>Articles[[#This Row],[STOCK FINAL]]*Articles[[#This Row],[VALEUR DE L''ARTICLE]]</f>
        <v>0</v>
      </c>
    </row>
    <row r="142" spans="1:13" s="31" customFormat="1" ht="15.95" customHeight="1" x14ac:dyDescent="0.2">
      <c r="A142" s="33"/>
      <c r="B142" s="24"/>
      <c r="C142" s="25"/>
      <c r="D142" s="26"/>
      <c r="E142" s="26"/>
      <c r="F142" s="26"/>
      <c r="G142" s="36"/>
      <c r="H142" s="27">
        <f>SUM(Articles[[#This Row],[STOCK ENTREPÔT ]:[STOCK VEHICULE DAVID]])</f>
        <v>0</v>
      </c>
      <c r="I142" s="28"/>
      <c r="J142" s="27"/>
      <c r="K142" s="36"/>
      <c r="L142" s="27">
        <f>Articles[[#This Row],[QUANTITE TOTALE EN STOCK]]-Articles[[#This Row],[ARTICLE CONSOMME]]</f>
        <v>0</v>
      </c>
      <c r="M142" s="30">
        <f>Articles[[#This Row],[STOCK FINAL]]*Articles[[#This Row],[VALEUR DE L''ARTICLE]]</f>
        <v>0</v>
      </c>
    </row>
    <row r="143" spans="1:13" ht="15.95" customHeight="1" x14ac:dyDescent="0.2">
      <c r="A143" s="32"/>
      <c r="B143" s="16"/>
      <c r="C143" s="17"/>
      <c r="D143" s="18"/>
      <c r="E143" s="18"/>
      <c r="F143" s="18"/>
      <c r="G143" s="37"/>
      <c r="H143" s="19">
        <f>SUM(Articles[[#This Row],[STOCK ENTREPÔT ]:[STOCK VEHICULE DAVID]])</f>
        <v>0</v>
      </c>
      <c r="I143" s="20"/>
      <c r="J143" s="19"/>
      <c r="K143" s="37"/>
      <c r="L143" s="19">
        <f>Articles[[#This Row],[QUANTITE TOTALE EN STOCK]]-Articles[[#This Row],[ARTICLE CONSOMME]]</f>
        <v>0</v>
      </c>
      <c r="M143" s="22">
        <f>Articles[[#This Row],[STOCK FINAL]]*Articles[[#This Row],[VALEUR DE L''ARTICLE]]</f>
        <v>0</v>
      </c>
    </row>
    <row r="144" spans="1:13" ht="15.75" x14ac:dyDescent="0.25">
      <c r="A144" s="33"/>
      <c r="B144" s="24"/>
      <c r="C144" s="25"/>
      <c r="D144" s="26"/>
      <c r="E144" s="26"/>
      <c r="F144" s="26"/>
      <c r="G144" s="36"/>
      <c r="H144" s="27">
        <f>SUM(Articles[[#This Row],[STOCK ENTREPÔT ]:[STOCK VEHICULE DAVID]])</f>
        <v>0</v>
      </c>
      <c r="I144" s="28"/>
      <c r="J144" s="27"/>
      <c r="K144" s="36"/>
      <c r="L144" s="27">
        <f>Articles[[#This Row],[QUANTITE TOTALE EN STOCK]]-Articles[[#This Row],[ARTICLE CONSOMME]]</f>
        <v>0</v>
      </c>
      <c r="M144" s="30">
        <f>Articles[[#This Row],[STOCK FINAL]]*Articles[[#This Row],[VALEUR DE L''ARTICLE]]</f>
        <v>0</v>
      </c>
    </row>
    <row r="145" spans="1:13" ht="15.75" x14ac:dyDescent="0.25">
      <c r="A145" s="32"/>
      <c r="B145" s="16"/>
      <c r="C145" s="17"/>
      <c r="D145" s="18"/>
      <c r="E145" s="18"/>
      <c r="F145" s="18"/>
      <c r="G145" s="37"/>
      <c r="H145" s="19">
        <f>SUM(Articles[[#This Row],[STOCK ENTREPÔT ]:[STOCK VEHICULE DAVID]])</f>
        <v>0</v>
      </c>
      <c r="I145" s="20"/>
      <c r="J145" s="19"/>
      <c r="K145" s="37"/>
      <c r="L145" s="19">
        <f>Articles[[#This Row],[QUANTITE TOTALE EN STOCK]]-Articles[[#This Row],[ARTICLE CONSOMME]]</f>
        <v>0</v>
      </c>
      <c r="M145" s="22">
        <f>Articles[[#This Row],[STOCK FINAL]]*Articles[[#This Row],[VALEUR DE L''ARTICLE]]</f>
        <v>0</v>
      </c>
    </row>
    <row r="146" spans="1:13" ht="15.75" x14ac:dyDescent="0.25">
      <c r="A146" s="33"/>
      <c r="B146" s="24"/>
      <c r="C146" s="25"/>
      <c r="D146" s="26"/>
      <c r="E146" s="26"/>
      <c r="F146" s="26"/>
      <c r="G146" s="36"/>
      <c r="H146" s="27">
        <f>SUM(Articles[[#This Row],[STOCK ENTREPÔT ]:[STOCK VEHICULE DAVID]])</f>
        <v>0</v>
      </c>
      <c r="I146" s="28"/>
      <c r="J146" s="27"/>
      <c r="K146" s="36"/>
      <c r="L146" s="27">
        <f>Articles[[#This Row],[QUANTITE TOTALE EN STOCK]]-Articles[[#This Row],[ARTICLE CONSOMME]]</f>
        <v>0</v>
      </c>
      <c r="M146" s="30">
        <f>Articles[[#This Row],[STOCK FINAL]]*Articles[[#This Row],[VALEUR DE L''ARTICLE]]</f>
        <v>0</v>
      </c>
    </row>
    <row r="147" spans="1:13" ht="15.75" x14ac:dyDescent="0.25">
      <c r="A147" s="32"/>
      <c r="B147" s="16"/>
      <c r="C147" s="17"/>
      <c r="D147" s="18"/>
      <c r="E147" s="18"/>
      <c r="F147" s="18"/>
      <c r="G147" s="37"/>
      <c r="H147" s="19">
        <f>SUM(Articles[[#This Row],[STOCK ENTREPÔT ]:[STOCK VEHICULE DAVID]])</f>
        <v>0</v>
      </c>
      <c r="I147" s="20"/>
      <c r="J147" s="19"/>
      <c r="K147" s="37"/>
      <c r="L147" s="19">
        <f>Articles[[#This Row],[QUANTITE TOTALE EN STOCK]]-Articles[[#This Row],[ARTICLE CONSOMME]]</f>
        <v>0</v>
      </c>
      <c r="M147" s="22">
        <f>Articles[[#This Row],[STOCK FINAL]]*Articles[[#This Row],[VALEUR DE L''ARTICLE]]</f>
        <v>0</v>
      </c>
    </row>
    <row r="148" spans="1:13" ht="15.75" x14ac:dyDescent="0.25">
      <c r="A148" s="33"/>
      <c r="B148" s="24"/>
      <c r="C148" s="25"/>
      <c r="D148" s="26"/>
      <c r="E148" s="26"/>
      <c r="F148" s="26"/>
      <c r="G148" s="36"/>
      <c r="H148" s="27">
        <f>SUM(Articles[[#This Row],[STOCK ENTREPÔT ]:[STOCK VEHICULE DAVID]])</f>
        <v>0</v>
      </c>
      <c r="I148" s="28"/>
      <c r="J148" s="27"/>
      <c r="K148" s="36"/>
      <c r="L148" s="27">
        <f>Articles[[#This Row],[QUANTITE TOTALE EN STOCK]]-Articles[[#This Row],[ARTICLE CONSOMME]]</f>
        <v>0</v>
      </c>
      <c r="M148" s="30">
        <f>Articles[[#This Row],[STOCK FINAL]]*Articles[[#This Row],[VALEUR DE L''ARTICLE]]</f>
        <v>0</v>
      </c>
    </row>
    <row r="149" spans="1:13" ht="15.75" x14ac:dyDescent="0.25">
      <c r="A149" s="32"/>
      <c r="B149" s="16"/>
      <c r="C149" s="17"/>
      <c r="D149" s="18"/>
      <c r="E149" s="18"/>
      <c r="F149" s="18"/>
      <c r="G149" s="37"/>
      <c r="H149" s="19">
        <f>SUM(Articles[[#This Row],[STOCK ENTREPÔT ]:[STOCK VEHICULE DAVID]])</f>
        <v>0</v>
      </c>
      <c r="I149" s="20"/>
      <c r="J149" s="19"/>
      <c r="K149" s="37"/>
      <c r="L149" s="19">
        <f>Articles[[#This Row],[QUANTITE TOTALE EN STOCK]]-Articles[[#This Row],[ARTICLE CONSOMME]]</f>
        <v>0</v>
      </c>
      <c r="M149" s="30">
        <f>Articles[[#This Row],[STOCK FINAL]]*Articles[[#This Row],[VALEUR DE L''ARTICLE]]</f>
        <v>0</v>
      </c>
    </row>
  </sheetData>
  <mergeCells count="5">
    <mergeCell ref="A1:F3"/>
    <mergeCell ref="A5:B5"/>
    <mergeCell ref="D5:I5"/>
    <mergeCell ref="J5:L5"/>
    <mergeCell ref="G3:I3"/>
  </mergeCells>
  <conditionalFormatting sqref="L7:L149">
    <cfRule type="cellIs" dxfId="0" priority="1" operator="equal">
      <formula>0</formula>
    </cfRule>
  </conditionalFormatting>
  <dataValidations count="1">
    <dataValidation type="list" allowBlank="1" showInputMessage="1" showErrorMessage="1" sqref="C7:C149" xr:uid="{5992C243-3354-4D09-BFD9-73394D921220}">
      <formula1>Marque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82ED0-5107-4C3E-813D-5D65D8FAED57}">
  <dimension ref="A1:H99"/>
  <sheetViews>
    <sheetView tabSelected="1" workbookViewId="0">
      <selection activeCell="E7" sqref="E7"/>
    </sheetView>
  </sheetViews>
  <sheetFormatPr baseColWidth="10" defaultRowHeight="15" x14ac:dyDescent="0.25"/>
  <cols>
    <col min="1" max="1" width="37.42578125" style="1" customWidth="1"/>
    <col min="2" max="2" width="13.42578125" style="85" customWidth="1"/>
    <col min="3" max="3" width="13.42578125" style="1" customWidth="1"/>
    <col min="4" max="4" width="18.28515625" style="1" customWidth="1"/>
    <col min="5" max="5" width="32.28515625" style="1" customWidth="1"/>
    <col min="6" max="6" width="27.28515625" style="1" customWidth="1"/>
    <col min="7" max="7" width="24.7109375" style="1" customWidth="1"/>
    <col min="8" max="8" width="20.7109375" style="1" customWidth="1"/>
    <col min="9" max="16384" width="11.42578125" style="1"/>
  </cols>
  <sheetData>
    <row r="1" spans="1:8" x14ac:dyDescent="0.25">
      <c r="A1" s="103" t="s">
        <v>216</v>
      </c>
      <c r="B1" s="103"/>
      <c r="C1" s="103"/>
      <c r="D1" s="103"/>
      <c r="E1" s="103"/>
      <c r="F1" s="103"/>
      <c r="G1" s="103"/>
      <c r="H1" s="103"/>
    </row>
    <row r="2" spans="1:8" x14ac:dyDescent="0.25">
      <c r="A2" s="103"/>
      <c r="B2" s="103"/>
      <c r="C2" s="103"/>
      <c r="D2" s="103"/>
      <c r="E2" s="103"/>
      <c r="F2" s="103"/>
      <c r="G2" s="103"/>
      <c r="H2" s="103"/>
    </row>
    <row r="3" spans="1:8" x14ac:dyDescent="0.25">
      <c r="A3" s="103"/>
      <c r="B3" s="103"/>
      <c r="C3" s="103"/>
      <c r="D3" s="103"/>
      <c r="E3" s="103"/>
      <c r="F3" s="103"/>
      <c r="G3" s="103"/>
      <c r="H3" s="103"/>
    </row>
    <row r="4" spans="1:8" ht="27.75" x14ac:dyDescent="0.25">
      <c r="A4" s="56"/>
      <c r="B4" s="80"/>
      <c r="C4" s="56"/>
      <c r="D4" s="49"/>
      <c r="E4" s="50"/>
      <c r="F4" s="49"/>
      <c r="G4" s="50"/>
      <c r="H4" s="45"/>
    </row>
    <row r="5" spans="1:8" ht="15.75" x14ac:dyDescent="0.25">
      <c r="A5" s="96" t="s">
        <v>4</v>
      </c>
      <c r="B5" s="97"/>
      <c r="C5" s="97"/>
      <c r="D5" s="97"/>
      <c r="E5" s="97"/>
      <c r="F5" s="97"/>
      <c r="G5" s="97"/>
      <c r="H5" s="97"/>
    </row>
    <row r="6" spans="1:8" ht="31.5" x14ac:dyDescent="0.25">
      <c r="A6" s="57" t="s">
        <v>211</v>
      </c>
      <c r="B6" s="81" t="s">
        <v>212</v>
      </c>
      <c r="C6" s="57" t="s">
        <v>213</v>
      </c>
      <c r="D6" s="10" t="s">
        <v>5</v>
      </c>
      <c r="E6" s="11" t="s">
        <v>6</v>
      </c>
      <c r="F6" s="10" t="s">
        <v>7</v>
      </c>
      <c r="G6" s="11" t="s">
        <v>214</v>
      </c>
      <c r="H6" s="12" t="s">
        <v>215</v>
      </c>
    </row>
    <row r="7" spans="1:8" x14ac:dyDescent="0.25">
      <c r="A7" s="21" t="s">
        <v>225</v>
      </c>
      <c r="B7" s="82">
        <v>45692</v>
      </c>
      <c r="C7" s="59" t="s">
        <v>223</v>
      </c>
      <c r="D7" s="32" t="s">
        <v>151</v>
      </c>
      <c r="E7" s="104" t="str">
        <f>_xlfn.LET(_xlpm.n,BS[[#This Row],[N° ARTICLE]],IF(_xlpm.n&lt;&gt;"",_xlfn.XLOOKUP(_xlpm.n,Articles[N° ARTICLE],Articles[[ DESCRIPTION]],"--"),""))</f>
        <v>0,60/60° ST Bouchon orange</v>
      </c>
      <c r="F7" s="105" t="str">
        <f>_xlfn.LET(_xlpm.n,BS[[#This Row],[N° ARTICLE]],IF(_xlpm.n&lt;&gt;"",_xlfn.XLOOKUP(BS[[#This Row],[N° ARTICLE]],Articles[N° ARTICLE],Articles[MARQUE CHAUDIERE],"--"),""))</f>
        <v>Steinen</v>
      </c>
      <c r="G7" s="16" t="s">
        <v>224</v>
      </c>
      <c r="H7" s="37">
        <v>1</v>
      </c>
    </row>
    <row r="8" spans="1:8" x14ac:dyDescent="0.25">
      <c r="A8" s="21" t="s">
        <v>226</v>
      </c>
      <c r="B8" s="82">
        <v>45698</v>
      </c>
      <c r="C8" s="59" t="s">
        <v>223</v>
      </c>
      <c r="D8" s="32" t="s">
        <v>81</v>
      </c>
      <c r="E8" s="104" t="str">
        <f>_xlfn.LET(_xlpm.n,BS[[#This Row],[N° ARTICLE]],IF(_xlpm.n&lt;&gt;"",_xlfn.XLOOKUP(_xlpm.n,Articles[N° ARTICLE],Articles[[ DESCRIPTION]],"--"),""))</f>
        <v>Joint de couvercle</v>
      </c>
      <c r="F8" s="105" t="str">
        <f>_xlfn.LET(_xlpm.n,BS[[#This Row],[N° ARTICLE]],IF(_xlpm.n&lt;&gt;"",_xlfn.XLOOKUP(BS[[#This Row],[N° ARTICLE]],Articles[N° ARTICLE],Articles[MARQUE CHAUDIERE],"--"),""))</f>
        <v>Frisquet</v>
      </c>
      <c r="G8" s="16" t="s">
        <v>224</v>
      </c>
      <c r="H8" s="37">
        <v>1</v>
      </c>
    </row>
    <row r="9" spans="1:8" x14ac:dyDescent="0.25">
      <c r="A9" s="29" t="s">
        <v>227</v>
      </c>
      <c r="B9" s="83">
        <v>45699</v>
      </c>
      <c r="C9" s="62" t="s">
        <v>223</v>
      </c>
      <c r="D9" s="33" t="s">
        <v>173</v>
      </c>
      <c r="E9" s="104" t="str">
        <f>_xlfn.LET(_xlpm.n,BS[[#This Row],[N° ARTICLE]],IF(_xlpm.n&lt;&gt;"",_xlfn.XLOOKUP(_xlpm.n,Articles[N° ARTICLE],Articles[[ DESCRIPTION]],"--"),""))</f>
        <v>0,60/60° S   Bouchon rouge</v>
      </c>
      <c r="F9" s="105" t="str">
        <f>_xlfn.LET(_xlpm.n,BS[[#This Row],[N° ARTICLE]],IF(_xlpm.n&lt;&gt;"",_xlfn.XLOOKUP(BS[[#This Row],[N° ARTICLE]],Articles[N° ARTICLE],Articles[MARQUE CHAUDIERE],"--"),""))</f>
        <v>Danfoss</v>
      </c>
      <c r="G9" s="24" t="s">
        <v>224</v>
      </c>
      <c r="H9" s="36">
        <v>1</v>
      </c>
    </row>
    <row r="10" spans="1:8" x14ac:dyDescent="0.25">
      <c r="A10" s="21" t="s">
        <v>228</v>
      </c>
      <c r="B10" s="82">
        <v>45702</v>
      </c>
      <c r="C10" s="59" t="s">
        <v>223</v>
      </c>
      <c r="D10" s="32" t="s">
        <v>151</v>
      </c>
      <c r="E10" s="104" t="str">
        <f>_xlfn.LET(_xlpm.n,BS[[#This Row],[N° ARTICLE]],IF(_xlpm.n&lt;&gt;"",_xlfn.XLOOKUP(_xlpm.n,Articles[N° ARTICLE],Articles[[ DESCRIPTION]],"--"),""))</f>
        <v>0,60/60° ST Bouchon orange</v>
      </c>
      <c r="F10" s="105" t="str">
        <f>_xlfn.LET(_xlpm.n,BS[[#This Row],[N° ARTICLE]],IF(_xlpm.n&lt;&gt;"",_xlfn.XLOOKUP(BS[[#This Row],[N° ARTICLE]],Articles[N° ARTICLE],Articles[MARQUE CHAUDIERE],"--"),""))</f>
        <v>Steinen</v>
      </c>
      <c r="G10" s="16" t="s">
        <v>224</v>
      </c>
      <c r="H10" s="37">
        <v>1</v>
      </c>
    </row>
    <row r="11" spans="1:8" x14ac:dyDescent="0.25">
      <c r="A11" s="29" t="s">
        <v>229</v>
      </c>
      <c r="B11" s="83">
        <v>45719</v>
      </c>
      <c r="C11" s="62" t="s">
        <v>223</v>
      </c>
      <c r="D11" s="33" t="s">
        <v>189</v>
      </c>
      <c r="E11" s="104" t="str">
        <f>_xlfn.LET(_xlpm.n,BS[[#This Row],[N° ARTICLE]],IF(_xlpm.n&lt;&gt;"",_xlfn.XLOOKUP(_xlpm.n,Articles[N° ARTICLE],Articles[[ DESCRIPTION]],"--"),""))</f>
        <v>0,50 Gph 80° H LE-V Viessmann</v>
      </c>
      <c r="F11" s="105" t="str">
        <f>_xlfn.LET(_xlpm.n,BS[[#This Row],[N° ARTICLE]],IF(_xlpm.n&lt;&gt;"",_xlfn.XLOOKUP(BS[[#This Row],[N° ARTICLE]],Articles[N° ARTICLE],Articles[MARQUE CHAUDIERE],"--"),""))</f>
        <v>Danfoss</v>
      </c>
      <c r="G11" s="24" t="s">
        <v>224</v>
      </c>
      <c r="H11" s="36">
        <v>1</v>
      </c>
    </row>
    <row r="12" spans="1:8" x14ac:dyDescent="0.25">
      <c r="A12" s="21" t="s">
        <v>230</v>
      </c>
      <c r="B12" s="82">
        <v>45721</v>
      </c>
      <c r="C12" s="59" t="s">
        <v>223</v>
      </c>
      <c r="D12" s="32" t="s">
        <v>44</v>
      </c>
      <c r="E12" s="104" t="str">
        <f>_xlfn.LET(_xlpm.n,BS[[#This Row],[N° ARTICLE]],IF(_xlpm.n&lt;&gt;"",_xlfn.XLOOKUP(_xlpm.n,Articles[N° ARTICLE],Articles[[ DESCRIPTION]],"--"),""))</f>
        <v>purgeur automatique</v>
      </c>
      <c r="F12" s="105" t="str">
        <f>_xlfn.LET(_xlpm.n,BS[[#This Row],[N° ARTICLE]],IF(_xlpm.n&lt;&gt;"",_xlfn.XLOOKUP(BS[[#This Row],[N° ARTICLE]],Articles[N° ARTICLE],Articles[MARQUE CHAUDIERE],"--"),""))</f>
        <v>Frisquet</v>
      </c>
      <c r="G12" s="16" t="s">
        <v>224</v>
      </c>
      <c r="H12" s="37">
        <v>1</v>
      </c>
    </row>
    <row r="13" spans="1:8" x14ac:dyDescent="0.25">
      <c r="A13" s="29" t="s">
        <v>231</v>
      </c>
      <c r="B13" s="83">
        <v>45740</v>
      </c>
      <c r="C13" s="59" t="s">
        <v>223</v>
      </c>
      <c r="D13" s="33">
        <v>7826516</v>
      </c>
      <c r="E13" s="104" t="str">
        <f>_xlfn.LET(_xlpm.n,BS[[#This Row],[N° ARTICLE]],IF(_xlpm.n&lt;&gt;"",_xlfn.XLOOKUP(_xlpm.n,Articles[N° ARTICLE],Articles[[ DESCRIPTION]],"--"),""))</f>
        <v>Electrode d'allumage</v>
      </c>
      <c r="F13" s="105" t="str">
        <f>_xlfn.LET(_xlpm.n,BS[[#This Row],[N° ARTICLE]],IF(_xlpm.n&lt;&gt;"",_xlfn.XLOOKUP(BS[[#This Row],[N° ARTICLE]],Articles[N° ARTICLE],Articles[MARQUE CHAUDIERE],"--"),""))</f>
        <v>Viessmann</v>
      </c>
      <c r="G13" s="24" t="s">
        <v>224</v>
      </c>
      <c r="H13" s="36">
        <v>1</v>
      </c>
    </row>
    <row r="14" spans="1:8" x14ac:dyDescent="0.25">
      <c r="A14" s="29" t="s">
        <v>231</v>
      </c>
      <c r="B14" s="82">
        <v>45740</v>
      </c>
      <c r="C14" s="59" t="s">
        <v>223</v>
      </c>
      <c r="D14" s="32">
        <v>7834234</v>
      </c>
      <c r="E14" s="104" t="str">
        <f>_xlfn.LET(_xlpm.n,BS[[#This Row],[N° ARTICLE]],IF(_xlpm.n&lt;&gt;"",_xlfn.XLOOKUP(_xlpm.n,Articles[N° ARTICLE],Articles[[ DESCRIPTION]],"--"),""))</f>
        <v>Electrode d'ionisation</v>
      </c>
      <c r="F14" s="105" t="str">
        <f>_xlfn.LET(_xlpm.n,BS[[#This Row],[N° ARTICLE]],IF(_xlpm.n&lt;&gt;"",_xlfn.XLOOKUP(BS[[#This Row],[N° ARTICLE]],Articles[N° ARTICLE],Articles[MARQUE CHAUDIERE],"--"),""))</f>
        <v>Viessmann</v>
      </c>
      <c r="G14" s="16" t="s">
        <v>224</v>
      </c>
      <c r="H14" s="37">
        <v>1</v>
      </c>
    </row>
    <row r="15" spans="1:8" x14ac:dyDescent="0.25">
      <c r="A15" s="29"/>
      <c r="B15" s="83"/>
      <c r="C15" s="62"/>
      <c r="D15" s="33"/>
      <c r="E15" s="104" t="str">
        <f>_xlfn.LET(_xlpm.n,BS[[#This Row],[N° ARTICLE]],IF(_xlpm.n&lt;&gt;"",_xlfn.XLOOKUP(_xlpm.n,Articles[N° ARTICLE],Articles[[ DESCRIPTION]],"--"),""))</f>
        <v/>
      </c>
      <c r="F15" s="105" t="str">
        <f>_xlfn.LET(_xlpm.n,BS[[#This Row],[N° ARTICLE]],IF(_xlpm.n&lt;&gt;"",_xlfn.XLOOKUP(BS[[#This Row],[N° ARTICLE]],Articles[N° ARTICLE],Articles[MARQUE CHAUDIERE],"--"),""))</f>
        <v/>
      </c>
      <c r="G15" s="24"/>
      <c r="H15" s="36"/>
    </row>
    <row r="16" spans="1:8" x14ac:dyDescent="0.25">
      <c r="A16" s="29"/>
      <c r="B16" s="83"/>
      <c r="C16" s="62"/>
      <c r="D16" s="33"/>
      <c r="E16" s="104" t="str">
        <f>_xlfn.LET(_xlpm.n,BS[[#This Row],[N° ARTICLE]],IF(_xlpm.n&lt;&gt;"",_xlfn.XLOOKUP(_xlpm.n,Articles[N° ARTICLE],Articles[[ DESCRIPTION]],"--"),""))</f>
        <v/>
      </c>
      <c r="F16" s="105" t="str">
        <f>_xlfn.LET(_xlpm.n,BS[[#This Row],[N° ARTICLE]],IF(_xlpm.n&lt;&gt;"",_xlfn.XLOOKUP(BS[[#This Row],[N° ARTICLE]],Articles[N° ARTICLE],Articles[MARQUE CHAUDIERE],"--"),""))</f>
        <v/>
      </c>
      <c r="G16" s="24"/>
      <c r="H16" s="36"/>
    </row>
    <row r="17" spans="1:8" x14ac:dyDescent="0.25">
      <c r="A17" s="29"/>
      <c r="B17" s="83"/>
      <c r="C17" s="62"/>
      <c r="D17" s="33"/>
      <c r="E17" s="58"/>
      <c r="F17" s="63"/>
      <c r="G17" s="24"/>
      <c r="H17" s="36"/>
    </row>
    <row r="18" spans="1:8" x14ac:dyDescent="0.25">
      <c r="A18" s="21"/>
      <c r="B18" s="82"/>
      <c r="C18" s="59"/>
      <c r="D18" s="32"/>
      <c r="E18" s="60"/>
      <c r="F18" s="61"/>
      <c r="G18" s="16"/>
      <c r="H18" s="37"/>
    </row>
    <row r="19" spans="1:8" x14ac:dyDescent="0.25">
      <c r="A19" s="29"/>
      <c r="B19" s="83"/>
      <c r="C19" s="62"/>
      <c r="D19" s="33"/>
      <c r="E19" s="58"/>
      <c r="F19" s="63"/>
      <c r="G19" s="24"/>
      <c r="H19" s="36"/>
    </row>
    <row r="20" spans="1:8" x14ac:dyDescent="0.25">
      <c r="A20" s="21"/>
      <c r="B20" s="82"/>
      <c r="C20" s="59"/>
      <c r="D20" s="32"/>
      <c r="E20" s="60"/>
      <c r="F20" s="61"/>
      <c r="G20" s="16"/>
      <c r="H20" s="37"/>
    </row>
    <row r="21" spans="1:8" x14ac:dyDescent="0.25">
      <c r="A21" s="29"/>
      <c r="B21" s="83"/>
      <c r="C21" s="62"/>
      <c r="D21" s="33"/>
      <c r="E21" s="58"/>
      <c r="F21" s="63"/>
      <c r="G21" s="24"/>
      <c r="H21" s="36"/>
    </row>
    <row r="22" spans="1:8" x14ac:dyDescent="0.25">
      <c r="A22" s="21"/>
      <c r="B22" s="82"/>
      <c r="C22" s="59"/>
      <c r="D22" s="32"/>
      <c r="E22" s="60"/>
      <c r="F22" s="61"/>
      <c r="G22" s="16"/>
      <c r="H22" s="37"/>
    </row>
    <row r="23" spans="1:8" x14ac:dyDescent="0.25">
      <c r="A23" s="29"/>
      <c r="B23" s="83"/>
      <c r="C23" s="62"/>
      <c r="D23" s="33"/>
      <c r="E23" s="58"/>
      <c r="F23" s="63"/>
      <c r="G23" s="24"/>
      <c r="H23" s="36"/>
    </row>
    <row r="24" spans="1:8" x14ac:dyDescent="0.25">
      <c r="A24" s="21"/>
      <c r="B24" s="82"/>
      <c r="C24" s="59"/>
      <c r="D24" s="32"/>
      <c r="E24" s="60"/>
      <c r="F24" s="61"/>
      <c r="G24" s="16"/>
      <c r="H24" s="37"/>
    </row>
    <row r="25" spans="1:8" x14ac:dyDescent="0.25">
      <c r="A25" s="29"/>
      <c r="B25" s="83"/>
      <c r="C25" s="62"/>
      <c r="D25" s="33"/>
      <c r="E25" s="58"/>
      <c r="F25" s="63"/>
      <c r="G25" s="24"/>
      <c r="H25" s="36"/>
    </row>
    <row r="26" spans="1:8" x14ac:dyDescent="0.25">
      <c r="A26" s="21"/>
      <c r="B26" s="82"/>
      <c r="C26" s="59"/>
      <c r="D26" s="32"/>
      <c r="E26" s="60"/>
      <c r="F26" s="61"/>
      <c r="G26" s="16"/>
      <c r="H26" s="37"/>
    </row>
    <row r="27" spans="1:8" x14ac:dyDescent="0.25">
      <c r="A27" s="29"/>
      <c r="B27" s="83"/>
      <c r="C27" s="62"/>
      <c r="D27" s="33"/>
      <c r="E27" s="58"/>
      <c r="F27" s="63"/>
      <c r="G27" s="24"/>
      <c r="H27" s="36"/>
    </row>
    <row r="28" spans="1:8" x14ac:dyDescent="0.25">
      <c r="A28" s="21"/>
      <c r="B28" s="82"/>
      <c r="C28" s="59"/>
      <c r="D28" s="32"/>
      <c r="E28" s="60"/>
      <c r="F28" s="61"/>
      <c r="G28" s="16"/>
      <c r="H28" s="37"/>
    </row>
    <row r="29" spans="1:8" x14ac:dyDescent="0.25">
      <c r="A29" s="29"/>
      <c r="B29" s="83"/>
      <c r="C29" s="62"/>
      <c r="D29" s="33"/>
      <c r="E29" s="58"/>
      <c r="F29" s="63"/>
      <c r="G29" s="24"/>
      <c r="H29" s="36"/>
    </row>
    <row r="30" spans="1:8" x14ac:dyDescent="0.25">
      <c r="A30" s="21"/>
      <c r="B30" s="82"/>
      <c r="C30" s="59"/>
      <c r="D30" s="32"/>
      <c r="E30" s="60"/>
      <c r="F30" s="61"/>
      <c r="G30" s="16"/>
      <c r="H30" s="37"/>
    </row>
    <row r="31" spans="1:8" x14ac:dyDescent="0.25">
      <c r="A31" s="29"/>
      <c r="B31" s="83"/>
      <c r="C31" s="62"/>
      <c r="D31" s="33"/>
      <c r="E31" s="58"/>
      <c r="F31" s="63"/>
      <c r="G31" s="24"/>
      <c r="H31" s="36"/>
    </row>
    <row r="32" spans="1:8" x14ac:dyDescent="0.25">
      <c r="A32" s="21"/>
      <c r="B32" s="82"/>
      <c r="C32" s="59"/>
      <c r="D32" s="32"/>
      <c r="E32" s="60"/>
      <c r="F32" s="61"/>
      <c r="G32" s="16"/>
      <c r="H32" s="37"/>
    </row>
    <row r="33" spans="1:8" x14ac:dyDescent="0.25">
      <c r="A33" s="29"/>
      <c r="B33" s="83"/>
      <c r="C33" s="62"/>
      <c r="D33" s="33"/>
      <c r="E33" s="58"/>
      <c r="F33" s="63"/>
      <c r="G33" s="24"/>
      <c r="H33" s="36"/>
    </row>
    <row r="34" spans="1:8" x14ac:dyDescent="0.25">
      <c r="A34" s="21"/>
      <c r="B34" s="82"/>
      <c r="C34" s="59"/>
      <c r="D34" s="32"/>
      <c r="E34" s="60"/>
      <c r="F34" s="61"/>
      <c r="G34" s="16"/>
      <c r="H34" s="37"/>
    </row>
    <row r="35" spans="1:8" x14ac:dyDescent="0.25">
      <c r="A35" s="29"/>
      <c r="B35" s="83"/>
      <c r="C35" s="62"/>
      <c r="D35" s="33"/>
      <c r="E35" s="58"/>
      <c r="F35" s="63"/>
      <c r="G35" s="24"/>
      <c r="H35" s="36"/>
    </row>
    <row r="36" spans="1:8" x14ac:dyDescent="0.25">
      <c r="A36" s="21"/>
      <c r="B36" s="82"/>
      <c r="C36" s="59"/>
      <c r="D36" s="32"/>
      <c r="E36" s="60"/>
      <c r="F36" s="61"/>
      <c r="G36" s="16"/>
      <c r="H36" s="37"/>
    </row>
    <row r="37" spans="1:8" x14ac:dyDescent="0.25">
      <c r="A37" s="29"/>
      <c r="B37" s="83"/>
      <c r="C37" s="62"/>
      <c r="D37" s="33"/>
      <c r="E37" s="58"/>
      <c r="F37" s="63"/>
      <c r="G37" s="24"/>
      <c r="H37" s="36"/>
    </row>
    <row r="38" spans="1:8" x14ac:dyDescent="0.25">
      <c r="A38" s="21"/>
      <c r="B38" s="82"/>
      <c r="C38" s="59"/>
      <c r="D38" s="32"/>
      <c r="E38" s="60"/>
      <c r="F38" s="61"/>
      <c r="G38" s="16"/>
      <c r="H38" s="37"/>
    </row>
    <row r="39" spans="1:8" x14ac:dyDescent="0.25">
      <c r="A39" s="29"/>
      <c r="B39" s="83"/>
      <c r="C39" s="62"/>
      <c r="D39" s="33"/>
      <c r="E39" s="58"/>
      <c r="F39" s="63"/>
      <c r="G39" s="24"/>
      <c r="H39" s="36"/>
    </row>
    <row r="40" spans="1:8" x14ac:dyDescent="0.25">
      <c r="A40" s="21"/>
      <c r="B40" s="82"/>
      <c r="C40" s="59"/>
      <c r="D40" s="32"/>
      <c r="E40" s="60"/>
      <c r="F40" s="61"/>
      <c r="G40" s="16"/>
      <c r="H40" s="37"/>
    </row>
    <row r="41" spans="1:8" x14ac:dyDescent="0.25">
      <c r="A41" s="29"/>
      <c r="B41" s="83"/>
      <c r="C41" s="62"/>
      <c r="D41" s="33"/>
      <c r="E41" s="58"/>
      <c r="F41" s="63"/>
      <c r="G41" s="24"/>
      <c r="H41" s="36"/>
    </row>
    <row r="42" spans="1:8" x14ac:dyDescent="0.25">
      <c r="A42" s="21"/>
      <c r="B42" s="82"/>
      <c r="C42" s="59"/>
      <c r="D42" s="32"/>
      <c r="E42" s="60"/>
      <c r="F42" s="61"/>
      <c r="G42" s="16"/>
      <c r="H42" s="37"/>
    </row>
    <row r="43" spans="1:8" x14ac:dyDescent="0.25">
      <c r="A43" s="29"/>
      <c r="B43" s="83"/>
      <c r="C43" s="62"/>
      <c r="D43" s="33"/>
      <c r="E43" s="58"/>
      <c r="F43" s="63"/>
      <c r="G43" s="24"/>
      <c r="H43" s="36"/>
    </row>
    <row r="44" spans="1:8" x14ac:dyDescent="0.25">
      <c r="A44" s="21"/>
      <c r="B44" s="82"/>
      <c r="C44" s="59"/>
      <c r="D44" s="32"/>
      <c r="E44" s="60"/>
      <c r="F44" s="61"/>
      <c r="G44" s="16"/>
      <c r="H44" s="37"/>
    </row>
    <row r="45" spans="1:8" x14ac:dyDescent="0.25">
      <c r="A45" s="29"/>
      <c r="B45" s="83"/>
      <c r="C45" s="62"/>
      <c r="D45" s="33"/>
      <c r="E45" s="58"/>
      <c r="F45" s="63"/>
      <c r="G45" s="24"/>
      <c r="H45" s="36"/>
    </row>
    <row r="46" spans="1:8" x14ac:dyDescent="0.25">
      <c r="A46" s="21"/>
      <c r="B46" s="82"/>
      <c r="C46" s="59"/>
      <c r="D46" s="32"/>
      <c r="E46" s="60"/>
      <c r="F46" s="61"/>
      <c r="G46" s="16"/>
      <c r="H46" s="37"/>
    </row>
    <row r="47" spans="1:8" x14ac:dyDescent="0.25">
      <c r="A47" s="29"/>
      <c r="B47" s="83"/>
      <c r="C47" s="62"/>
      <c r="D47" s="33"/>
      <c r="E47" s="58"/>
      <c r="F47" s="63"/>
      <c r="G47" s="24"/>
      <c r="H47" s="36"/>
    </row>
    <row r="48" spans="1:8" x14ac:dyDescent="0.25">
      <c r="A48" s="21"/>
      <c r="B48" s="82"/>
      <c r="C48" s="59"/>
      <c r="D48" s="32"/>
      <c r="E48" s="60"/>
      <c r="F48" s="61"/>
      <c r="G48" s="16"/>
      <c r="H48" s="37"/>
    </row>
    <row r="49" spans="1:8" x14ac:dyDescent="0.25">
      <c r="A49" s="29"/>
      <c r="B49" s="83"/>
      <c r="C49" s="62"/>
      <c r="D49" s="33"/>
      <c r="E49" s="58"/>
      <c r="F49" s="63"/>
      <c r="G49" s="24"/>
      <c r="H49" s="36"/>
    </row>
    <row r="50" spans="1:8" x14ac:dyDescent="0.25">
      <c r="A50" s="21"/>
      <c r="B50" s="82"/>
      <c r="C50" s="59"/>
      <c r="D50" s="32"/>
      <c r="E50" s="60"/>
      <c r="F50" s="61"/>
      <c r="G50" s="16"/>
      <c r="H50" s="37"/>
    </row>
    <row r="51" spans="1:8" x14ac:dyDescent="0.25">
      <c r="A51" s="29"/>
      <c r="B51" s="83"/>
      <c r="C51" s="62"/>
      <c r="D51" s="33"/>
      <c r="E51" s="58"/>
      <c r="F51" s="63"/>
      <c r="G51" s="24"/>
      <c r="H51" s="36"/>
    </row>
    <row r="52" spans="1:8" x14ac:dyDescent="0.25">
      <c r="A52" s="21"/>
      <c r="B52" s="82"/>
      <c r="C52" s="59"/>
      <c r="D52" s="32"/>
      <c r="E52" s="60"/>
      <c r="F52" s="61"/>
      <c r="G52" s="16"/>
      <c r="H52" s="37"/>
    </row>
    <row r="53" spans="1:8" x14ac:dyDescent="0.25">
      <c r="A53" s="29"/>
      <c r="B53" s="83"/>
      <c r="C53" s="62"/>
      <c r="D53" s="33"/>
      <c r="E53" s="58"/>
      <c r="F53" s="63"/>
      <c r="G53" s="24"/>
      <c r="H53" s="36"/>
    </row>
    <row r="54" spans="1:8" x14ac:dyDescent="0.25">
      <c r="A54" s="21"/>
      <c r="B54" s="82"/>
      <c r="C54" s="59"/>
      <c r="D54" s="32"/>
      <c r="E54" s="60"/>
      <c r="F54" s="61"/>
      <c r="G54" s="16"/>
      <c r="H54" s="37"/>
    </row>
    <row r="55" spans="1:8" x14ac:dyDescent="0.25">
      <c r="A55" s="29"/>
      <c r="B55" s="83"/>
      <c r="C55" s="62"/>
      <c r="D55" s="33"/>
      <c r="E55" s="58"/>
      <c r="F55" s="63"/>
      <c r="G55" s="24"/>
      <c r="H55" s="36"/>
    </row>
    <row r="56" spans="1:8" x14ac:dyDescent="0.25">
      <c r="A56" s="21"/>
      <c r="B56" s="82"/>
      <c r="C56" s="59"/>
      <c r="D56" s="32"/>
      <c r="E56" s="60"/>
      <c r="F56" s="61"/>
      <c r="G56" s="16"/>
      <c r="H56" s="37"/>
    </row>
    <row r="57" spans="1:8" x14ac:dyDescent="0.25">
      <c r="A57" s="29"/>
      <c r="B57" s="83"/>
      <c r="C57" s="62"/>
      <c r="D57" s="33"/>
      <c r="E57" s="58"/>
      <c r="F57" s="63"/>
      <c r="G57" s="24"/>
      <c r="H57" s="36"/>
    </row>
    <row r="58" spans="1:8" x14ac:dyDescent="0.25">
      <c r="A58" s="21"/>
      <c r="B58" s="82"/>
      <c r="C58" s="59"/>
      <c r="D58" s="32"/>
      <c r="E58" s="60"/>
      <c r="F58" s="61"/>
      <c r="G58" s="16"/>
      <c r="H58" s="37"/>
    </row>
    <row r="59" spans="1:8" x14ac:dyDescent="0.25">
      <c r="A59" s="29"/>
      <c r="B59" s="83"/>
      <c r="C59" s="62"/>
      <c r="D59" s="33"/>
      <c r="E59" s="58"/>
      <c r="F59" s="63"/>
      <c r="G59" s="24"/>
      <c r="H59" s="36"/>
    </row>
    <row r="60" spans="1:8" x14ac:dyDescent="0.25">
      <c r="A60" s="21"/>
      <c r="B60" s="82"/>
      <c r="C60" s="59"/>
      <c r="D60" s="32"/>
      <c r="E60" s="60"/>
      <c r="F60" s="61"/>
      <c r="G60" s="16"/>
      <c r="H60" s="37"/>
    </row>
    <row r="61" spans="1:8" x14ac:dyDescent="0.25">
      <c r="A61" s="29"/>
      <c r="B61" s="83"/>
      <c r="C61" s="62"/>
      <c r="D61" s="33"/>
      <c r="E61" s="58"/>
      <c r="F61" s="63"/>
      <c r="G61" s="24"/>
      <c r="H61" s="36"/>
    </row>
    <row r="62" spans="1:8" x14ac:dyDescent="0.25">
      <c r="A62" s="21"/>
      <c r="B62" s="82"/>
      <c r="C62" s="59"/>
      <c r="D62" s="32"/>
      <c r="E62" s="60"/>
      <c r="F62" s="61"/>
      <c r="G62" s="16"/>
      <c r="H62" s="37"/>
    </row>
    <row r="63" spans="1:8" x14ac:dyDescent="0.25">
      <c r="A63" s="29"/>
      <c r="B63" s="83"/>
      <c r="C63" s="62"/>
      <c r="D63" s="33"/>
      <c r="E63" s="58"/>
      <c r="F63" s="63"/>
      <c r="G63" s="24"/>
      <c r="H63" s="36"/>
    </row>
    <row r="64" spans="1:8" x14ac:dyDescent="0.25">
      <c r="A64" s="21"/>
      <c r="B64" s="82"/>
      <c r="C64" s="59"/>
      <c r="D64" s="32"/>
      <c r="E64" s="60"/>
      <c r="F64" s="61"/>
      <c r="G64" s="16"/>
      <c r="H64" s="37"/>
    </row>
    <row r="65" spans="1:8" x14ac:dyDescent="0.25">
      <c r="A65" s="29"/>
      <c r="B65" s="83"/>
      <c r="C65" s="62"/>
      <c r="D65" s="33"/>
      <c r="E65" s="58"/>
      <c r="F65" s="63"/>
      <c r="G65" s="24"/>
      <c r="H65" s="36"/>
    </row>
    <row r="66" spans="1:8" x14ac:dyDescent="0.25">
      <c r="A66" s="21"/>
      <c r="B66" s="82"/>
      <c r="C66" s="59"/>
      <c r="D66" s="32"/>
      <c r="E66" s="60"/>
      <c r="F66" s="61"/>
      <c r="G66" s="16"/>
      <c r="H66" s="37"/>
    </row>
    <row r="67" spans="1:8" x14ac:dyDescent="0.25">
      <c r="A67" s="29"/>
      <c r="B67" s="83"/>
      <c r="C67" s="62"/>
      <c r="D67" s="33"/>
      <c r="E67" s="58"/>
      <c r="F67" s="63"/>
      <c r="G67" s="24"/>
      <c r="H67" s="36"/>
    </row>
    <row r="68" spans="1:8" x14ac:dyDescent="0.25">
      <c r="A68" s="21"/>
      <c r="B68" s="82"/>
      <c r="C68" s="59"/>
      <c r="D68" s="32"/>
      <c r="E68" s="60"/>
      <c r="F68" s="61"/>
      <c r="G68" s="16"/>
      <c r="H68" s="37"/>
    </row>
    <row r="69" spans="1:8" x14ac:dyDescent="0.25">
      <c r="A69" s="29"/>
      <c r="B69" s="83"/>
      <c r="C69" s="62"/>
      <c r="D69" s="33"/>
      <c r="E69" s="58"/>
      <c r="F69" s="63"/>
      <c r="G69" s="24"/>
      <c r="H69" s="36"/>
    </row>
    <row r="70" spans="1:8" x14ac:dyDescent="0.25">
      <c r="A70" s="21"/>
      <c r="B70" s="82"/>
      <c r="C70" s="59"/>
      <c r="D70" s="32"/>
      <c r="E70" s="60"/>
      <c r="F70" s="61"/>
      <c r="G70" s="16"/>
      <c r="H70" s="37"/>
    </row>
    <row r="71" spans="1:8" x14ac:dyDescent="0.25">
      <c r="A71" s="29"/>
      <c r="B71" s="83"/>
      <c r="C71" s="62"/>
      <c r="D71" s="33"/>
      <c r="E71" s="58"/>
      <c r="F71" s="63"/>
      <c r="G71" s="24"/>
      <c r="H71" s="36"/>
    </row>
    <row r="72" spans="1:8" x14ac:dyDescent="0.25">
      <c r="A72" s="21"/>
      <c r="B72" s="82"/>
      <c r="C72" s="59"/>
      <c r="D72" s="32"/>
      <c r="E72" s="60"/>
      <c r="F72" s="61"/>
      <c r="G72" s="16"/>
      <c r="H72" s="37"/>
    </row>
    <row r="73" spans="1:8" x14ac:dyDescent="0.25">
      <c r="A73" s="29"/>
      <c r="B73" s="83"/>
      <c r="C73" s="62"/>
      <c r="D73" s="33"/>
      <c r="E73" s="58"/>
      <c r="F73" s="63"/>
      <c r="G73" s="24"/>
      <c r="H73" s="36"/>
    </row>
    <row r="74" spans="1:8" x14ac:dyDescent="0.25">
      <c r="A74" s="21"/>
      <c r="B74" s="82"/>
      <c r="C74" s="59"/>
      <c r="D74" s="32"/>
      <c r="E74" s="60"/>
      <c r="F74" s="61"/>
      <c r="G74" s="16"/>
      <c r="H74" s="37"/>
    </row>
    <row r="75" spans="1:8" x14ac:dyDescent="0.25">
      <c r="A75" s="29"/>
      <c r="B75" s="83"/>
      <c r="C75" s="62"/>
      <c r="D75" s="33"/>
      <c r="E75" s="58"/>
      <c r="F75" s="63"/>
      <c r="G75" s="24"/>
      <c r="H75" s="36"/>
    </row>
    <row r="76" spans="1:8" x14ac:dyDescent="0.25">
      <c r="A76" s="21"/>
      <c r="B76" s="82"/>
      <c r="C76" s="59"/>
      <c r="D76" s="32"/>
      <c r="E76" s="60"/>
      <c r="F76" s="61"/>
      <c r="G76" s="16"/>
      <c r="H76" s="37"/>
    </row>
    <row r="77" spans="1:8" x14ac:dyDescent="0.25">
      <c r="A77" s="29"/>
      <c r="B77" s="83"/>
      <c r="C77" s="62"/>
      <c r="D77" s="33"/>
      <c r="E77" s="58"/>
      <c r="F77" s="63"/>
      <c r="G77" s="24"/>
      <c r="H77" s="36"/>
    </row>
    <row r="78" spans="1:8" x14ac:dyDescent="0.25">
      <c r="A78" s="21"/>
      <c r="B78" s="82"/>
      <c r="C78" s="59"/>
      <c r="D78" s="32"/>
      <c r="E78" s="60"/>
      <c r="F78" s="61"/>
      <c r="G78" s="16"/>
      <c r="H78" s="37"/>
    </row>
    <row r="79" spans="1:8" x14ac:dyDescent="0.25">
      <c r="A79" s="29"/>
      <c r="B79" s="83"/>
      <c r="C79" s="62"/>
      <c r="D79" s="33"/>
      <c r="E79" s="58"/>
      <c r="F79" s="63"/>
      <c r="G79" s="24"/>
      <c r="H79" s="36"/>
    </row>
    <row r="80" spans="1:8" x14ac:dyDescent="0.25">
      <c r="A80" s="21"/>
      <c r="B80" s="82"/>
      <c r="C80" s="59"/>
      <c r="D80" s="32"/>
      <c r="E80" s="60"/>
      <c r="F80" s="61"/>
      <c r="G80" s="16"/>
      <c r="H80" s="37"/>
    </row>
    <row r="81" spans="1:8" x14ac:dyDescent="0.25">
      <c r="A81" s="29"/>
      <c r="B81" s="83"/>
      <c r="C81" s="62"/>
      <c r="D81" s="33"/>
      <c r="E81" s="58"/>
      <c r="F81" s="63"/>
      <c r="G81" s="24"/>
      <c r="H81" s="36"/>
    </row>
    <row r="82" spans="1:8" x14ac:dyDescent="0.25">
      <c r="A82" s="21"/>
      <c r="B82" s="82"/>
      <c r="C82" s="59"/>
      <c r="D82" s="32"/>
      <c r="E82" s="60"/>
      <c r="F82" s="61"/>
      <c r="G82" s="16"/>
      <c r="H82" s="37"/>
    </row>
    <row r="83" spans="1:8" x14ac:dyDescent="0.25">
      <c r="A83" s="29"/>
      <c r="B83" s="83"/>
      <c r="C83" s="62"/>
      <c r="D83" s="33"/>
      <c r="E83" s="58"/>
      <c r="F83" s="63"/>
      <c r="G83" s="24"/>
      <c r="H83" s="36"/>
    </row>
    <row r="84" spans="1:8" x14ac:dyDescent="0.25">
      <c r="A84" s="21"/>
      <c r="B84" s="82"/>
      <c r="C84" s="59"/>
      <c r="D84" s="32"/>
      <c r="E84" s="60"/>
      <c r="F84" s="61"/>
      <c r="G84" s="16"/>
      <c r="H84" s="37"/>
    </row>
    <row r="85" spans="1:8" x14ac:dyDescent="0.25">
      <c r="A85" s="29"/>
      <c r="B85" s="83"/>
      <c r="C85" s="62"/>
      <c r="D85" s="33"/>
      <c r="E85" s="58"/>
      <c r="F85" s="63"/>
      <c r="G85" s="24"/>
      <c r="H85" s="36"/>
    </row>
    <row r="86" spans="1:8" x14ac:dyDescent="0.25">
      <c r="A86" s="21"/>
      <c r="B86" s="82"/>
      <c r="C86" s="59"/>
      <c r="D86" s="32"/>
      <c r="E86" s="60"/>
      <c r="F86" s="61"/>
      <c r="G86" s="16"/>
      <c r="H86" s="37"/>
    </row>
    <row r="87" spans="1:8" x14ac:dyDescent="0.25">
      <c r="A87" s="29"/>
      <c r="B87" s="83"/>
      <c r="C87" s="62"/>
      <c r="D87" s="33"/>
      <c r="E87" s="58"/>
      <c r="F87" s="63"/>
      <c r="G87" s="24"/>
      <c r="H87" s="36"/>
    </row>
    <row r="88" spans="1:8" x14ac:dyDescent="0.25">
      <c r="A88" s="21"/>
      <c r="B88" s="82"/>
      <c r="C88" s="59"/>
      <c r="D88" s="32"/>
      <c r="E88" s="60"/>
      <c r="F88" s="61"/>
      <c r="G88" s="16"/>
      <c r="H88" s="37"/>
    </row>
    <row r="89" spans="1:8" x14ac:dyDescent="0.25">
      <c r="A89" s="29"/>
      <c r="B89" s="83"/>
      <c r="C89" s="62"/>
      <c r="D89" s="33"/>
      <c r="E89" s="58"/>
      <c r="F89" s="63"/>
      <c r="G89" s="24"/>
      <c r="H89" s="36"/>
    </row>
    <row r="90" spans="1:8" x14ac:dyDescent="0.25">
      <c r="A90" s="21"/>
      <c r="B90" s="82"/>
      <c r="C90" s="59"/>
      <c r="D90" s="32"/>
      <c r="E90" s="60"/>
      <c r="F90" s="61"/>
      <c r="G90" s="16"/>
      <c r="H90" s="37"/>
    </row>
    <row r="91" spans="1:8" x14ac:dyDescent="0.25">
      <c r="A91" s="29"/>
      <c r="B91" s="83"/>
      <c r="C91" s="62"/>
      <c r="D91" s="33"/>
      <c r="E91" s="58"/>
      <c r="F91" s="63"/>
      <c r="G91" s="24"/>
      <c r="H91" s="36"/>
    </row>
    <row r="92" spans="1:8" x14ac:dyDescent="0.25">
      <c r="A92" s="21"/>
      <c r="B92" s="82"/>
      <c r="C92" s="59"/>
      <c r="D92" s="32"/>
      <c r="E92" s="60"/>
      <c r="F92" s="61"/>
      <c r="G92" s="16"/>
      <c r="H92" s="37"/>
    </row>
    <row r="93" spans="1:8" x14ac:dyDescent="0.25">
      <c r="A93" s="29"/>
      <c r="B93" s="83"/>
      <c r="C93" s="62"/>
      <c r="D93" s="33"/>
      <c r="E93" s="58"/>
      <c r="F93" s="63"/>
      <c r="G93" s="24"/>
      <c r="H93" s="36"/>
    </row>
    <row r="94" spans="1:8" x14ac:dyDescent="0.25">
      <c r="A94" s="21"/>
      <c r="B94" s="82"/>
      <c r="C94" s="59"/>
      <c r="D94" s="32"/>
      <c r="E94" s="60"/>
      <c r="F94" s="61"/>
      <c r="G94" s="16"/>
      <c r="H94" s="37"/>
    </row>
    <row r="95" spans="1:8" x14ac:dyDescent="0.25">
      <c r="A95" s="29"/>
      <c r="B95" s="83"/>
      <c r="C95" s="62"/>
      <c r="D95" s="33"/>
      <c r="E95" s="58"/>
      <c r="F95" s="63"/>
      <c r="G95" s="24"/>
      <c r="H95" s="36"/>
    </row>
    <row r="96" spans="1:8" x14ac:dyDescent="0.25">
      <c r="A96" s="21"/>
      <c r="B96" s="82"/>
      <c r="C96" s="59"/>
      <c r="D96" s="32"/>
      <c r="E96" s="60"/>
      <c r="F96" s="61"/>
      <c r="G96" s="16"/>
      <c r="H96" s="37"/>
    </row>
    <row r="97" spans="1:8" x14ac:dyDescent="0.25">
      <c r="A97" s="29"/>
      <c r="B97" s="83"/>
      <c r="C97" s="62"/>
      <c r="D97" s="33"/>
      <c r="E97" s="58"/>
      <c r="F97" s="63"/>
      <c r="G97" s="24"/>
      <c r="H97" s="36"/>
    </row>
    <row r="98" spans="1:8" x14ac:dyDescent="0.25">
      <c r="A98" s="21"/>
      <c r="B98" s="82"/>
      <c r="C98" s="59"/>
      <c r="D98" s="32"/>
      <c r="E98" s="60"/>
      <c r="F98" s="61"/>
      <c r="G98" s="16"/>
      <c r="H98" s="37"/>
    </row>
    <row r="99" spans="1:8" x14ac:dyDescent="0.25">
      <c r="A99" s="64"/>
      <c r="B99" s="84"/>
      <c r="C99" s="65"/>
      <c r="D99" s="66"/>
      <c r="E99" s="67"/>
      <c r="F99" s="68"/>
      <c r="G99" s="69"/>
      <c r="H99" s="70"/>
    </row>
  </sheetData>
  <mergeCells count="2">
    <mergeCell ref="A1:H3"/>
    <mergeCell ref="A5:H5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DDA2386-42BF-4ACD-AD70-88ACEBE2D07A}">
          <x14:formula1>
            <xm:f>Données!$H$2:$H$4</xm:f>
          </x14:formula1>
          <xm:sqref>C7:C99</xm:sqref>
        </x14:dataValidation>
        <x14:dataValidation type="list" allowBlank="1" showInputMessage="1" showErrorMessage="1" xr:uid="{9FAED495-A55F-43E7-9F2A-DC85B1106988}">
          <x14:formula1>
            <xm:f>Données!$A$2:$A$115</xm:f>
          </x14:formula1>
          <xm:sqref>D8:D99</xm:sqref>
        </x14:dataValidation>
        <x14:dataValidation type="list" allowBlank="1" showInputMessage="1" showErrorMessage="1" xr:uid="{7B85B85C-98D7-4768-A73B-EECDB69EC1CB}">
          <x14:formula1>
            <xm:f>Données!$F$2:$F$5</xm:f>
          </x14:formula1>
          <xm:sqref>G7:G99</xm:sqref>
        </x14:dataValidation>
        <x14:dataValidation type="list" allowBlank="1" showInputMessage="1" showErrorMessage="1" xr:uid="{666C8B10-5019-4F00-BBE2-C28A16DEEC08}">
          <x14:formula1>
            <xm:f>'Articles d''inventaire'!$A$7:$A$120</xm:f>
          </x14:formula1>
          <xm:sqref>D7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49A9A-0CBD-4551-A270-6CF5A821AE22}">
  <dimension ref="A1:I155"/>
  <sheetViews>
    <sheetView topLeftCell="A88" workbookViewId="0">
      <selection activeCell="F102" sqref="F102"/>
    </sheetView>
  </sheetViews>
  <sheetFormatPr baseColWidth="10" defaultRowHeight="15" x14ac:dyDescent="0.25"/>
  <cols>
    <col min="1" max="1" width="16.28515625" style="78" customWidth="1"/>
    <col min="2" max="2" width="34.28515625" style="78" customWidth="1"/>
    <col min="3" max="3" width="27.7109375" style="78" customWidth="1"/>
    <col min="4" max="4" width="16" style="78" customWidth="1"/>
    <col min="5" max="5" width="6.42578125" style="1" customWidth="1"/>
    <col min="6" max="6" width="30.28515625" style="1" customWidth="1"/>
    <col min="7" max="7" width="6.42578125" style="1" customWidth="1"/>
    <col min="8" max="8" width="16" style="1" customWidth="1"/>
    <col min="9" max="9" width="6.42578125" style="1" customWidth="1"/>
    <col min="10" max="16384" width="11.42578125" style="1"/>
  </cols>
  <sheetData>
    <row r="1" spans="1:9" ht="15.75" x14ac:dyDescent="0.25">
      <c r="A1" s="88" t="s">
        <v>5</v>
      </c>
      <c r="B1" s="89" t="s">
        <v>6</v>
      </c>
      <c r="C1" s="90" t="s">
        <v>7</v>
      </c>
      <c r="D1" s="79"/>
      <c r="E1" s="71"/>
      <c r="F1" s="72" t="s">
        <v>217</v>
      </c>
      <c r="G1" s="71"/>
      <c r="H1" s="73" t="s">
        <v>213</v>
      </c>
      <c r="I1" s="71"/>
    </row>
    <row r="2" spans="1:9" ht="15.75" customHeight="1" x14ac:dyDescent="0.25">
      <c r="A2" s="86">
        <v>120888</v>
      </c>
      <c r="B2" s="60" t="s">
        <v>18</v>
      </c>
      <c r="C2" s="87" t="s">
        <v>19</v>
      </c>
      <c r="D2" s="75"/>
      <c r="F2" s="76" t="s">
        <v>218</v>
      </c>
      <c r="H2" s="76" t="s">
        <v>219</v>
      </c>
    </row>
    <row r="3" spans="1:9" ht="15.75" customHeight="1" x14ac:dyDescent="0.25">
      <c r="A3" s="61">
        <v>706218</v>
      </c>
      <c r="B3" s="60" t="s">
        <v>20</v>
      </c>
      <c r="C3" s="87" t="s">
        <v>19</v>
      </c>
      <c r="D3" s="75"/>
      <c r="F3" s="76" t="s">
        <v>220</v>
      </c>
      <c r="H3" s="76" t="s">
        <v>221</v>
      </c>
    </row>
    <row r="4" spans="1:9" ht="15.75" customHeight="1" x14ac:dyDescent="0.25">
      <c r="A4" s="86">
        <v>709266</v>
      </c>
      <c r="B4" s="60" t="s">
        <v>21</v>
      </c>
      <c r="C4" s="87" t="s">
        <v>19</v>
      </c>
      <c r="D4" s="75"/>
      <c r="F4" s="76" t="s">
        <v>222</v>
      </c>
      <c r="H4" s="76" t="s">
        <v>223</v>
      </c>
    </row>
    <row r="5" spans="1:9" ht="15.75" customHeight="1" x14ac:dyDescent="0.25">
      <c r="A5" s="61">
        <v>7600485</v>
      </c>
      <c r="B5" s="60" t="s">
        <v>22</v>
      </c>
      <c r="C5" s="87" t="s">
        <v>19</v>
      </c>
      <c r="D5" s="75"/>
      <c r="F5" s="76" t="s">
        <v>224</v>
      </c>
    </row>
    <row r="6" spans="1:9" ht="15.75" customHeight="1" x14ac:dyDescent="0.25">
      <c r="A6" s="61" t="s">
        <v>23</v>
      </c>
      <c r="B6" s="60" t="s">
        <v>24</v>
      </c>
      <c r="C6" s="87" t="s">
        <v>19</v>
      </c>
      <c r="D6" s="75"/>
    </row>
    <row r="7" spans="1:9" ht="15.75" customHeight="1" x14ac:dyDescent="0.25">
      <c r="A7" s="61" t="s">
        <v>25</v>
      </c>
      <c r="B7" s="60" t="s">
        <v>26</v>
      </c>
      <c r="C7" s="87" t="s">
        <v>19</v>
      </c>
      <c r="D7" s="75"/>
    </row>
    <row r="8" spans="1:9" ht="15.75" customHeight="1" x14ac:dyDescent="0.25">
      <c r="A8" s="61" t="s">
        <v>27</v>
      </c>
      <c r="B8" s="60" t="s">
        <v>28</v>
      </c>
      <c r="C8" s="87" t="s">
        <v>19</v>
      </c>
      <c r="D8" s="75"/>
    </row>
    <row r="9" spans="1:9" ht="15.75" customHeight="1" x14ac:dyDescent="0.25">
      <c r="A9" s="61" t="s">
        <v>29</v>
      </c>
      <c r="B9" s="60" t="s">
        <v>30</v>
      </c>
      <c r="C9" s="87" t="s">
        <v>19</v>
      </c>
      <c r="D9" s="75"/>
    </row>
    <row r="10" spans="1:9" ht="15.75" customHeight="1" x14ac:dyDescent="0.25">
      <c r="A10" s="61" t="s">
        <v>31</v>
      </c>
      <c r="B10" s="60" t="s">
        <v>32</v>
      </c>
      <c r="C10" s="87" t="s">
        <v>19</v>
      </c>
      <c r="D10" s="75"/>
    </row>
    <row r="11" spans="1:9" ht="15.75" customHeight="1" x14ac:dyDescent="0.25">
      <c r="A11" s="61" t="s">
        <v>33</v>
      </c>
      <c r="B11" s="60" t="s">
        <v>34</v>
      </c>
      <c r="C11" s="87" t="s">
        <v>19</v>
      </c>
      <c r="D11" s="75"/>
    </row>
    <row r="12" spans="1:9" ht="15.75" customHeight="1" x14ac:dyDescent="0.25">
      <c r="A12" s="61" t="s">
        <v>35</v>
      </c>
      <c r="B12" s="60" t="s">
        <v>36</v>
      </c>
      <c r="C12" s="87" t="s">
        <v>19</v>
      </c>
      <c r="D12" s="75"/>
    </row>
    <row r="13" spans="1:9" ht="15.75" customHeight="1" x14ac:dyDescent="0.25">
      <c r="A13" s="61" t="s">
        <v>37</v>
      </c>
      <c r="B13" s="60" t="s">
        <v>38</v>
      </c>
      <c r="C13" s="87" t="s">
        <v>39</v>
      </c>
      <c r="D13" s="75"/>
    </row>
    <row r="14" spans="1:9" ht="15.75" customHeight="1" x14ac:dyDescent="0.25">
      <c r="A14" s="61" t="s">
        <v>40</v>
      </c>
      <c r="B14" s="60" t="s">
        <v>41</v>
      </c>
      <c r="C14" s="87" t="s">
        <v>39</v>
      </c>
      <c r="D14" s="75"/>
    </row>
    <row r="15" spans="1:9" ht="15.75" customHeight="1" x14ac:dyDescent="0.25">
      <c r="A15" s="61" t="s">
        <v>42</v>
      </c>
      <c r="B15" s="60" t="s">
        <v>43</v>
      </c>
      <c r="C15" s="87" t="s">
        <v>39</v>
      </c>
      <c r="D15" s="75"/>
    </row>
    <row r="16" spans="1:9" ht="15.75" customHeight="1" x14ac:dyDescent="0.25">
      <c r="A16" s="61" t="s">
        <v>44</v>
      </c>
      <c r="B16" s="60" t="s">
        <v>45</v>
      </c>
      <c r="C16" s="87" t="s">
        <v>39</v>
      </c>
      <c r="D16" s="75"/>
    </row>
    <row r="17" spans="1:4" ht="15.75" customHeight="1" x14ac:dyDescent="0.25">
      <c r="A17" s="61" t="s">
        <v>46</v>
      </c>
      <c r="B17" s="60" t="s">
        <v>47</v>
      </c>
      <c r="C17" s="87" t="s">
        <v>39</v>
      </c>
      <c r="D17" s="75"/>
    </row>
    <row r="18" spans="1:4" ht="15.75" customHeight="1" x14ac:dyDescent="0.25">
      <c r="A18" s="61" t="s">
        <v>48</v>
      </c>
      <c r="B18" s="60" t="s">
        <v>47</v>
      </c>
      <c r="C18" s="87" t="s">
        <v>39</v>
      </c>
      <c r="D18" s="75"/>
    </row>
    <row r="19" spans="1:4" ht="15.75" customHeight="1" x14ac:dyDescent="0.25">
      <c r="A19" s="61" t="s">
        <v>49</v>
      </c>
      <c r="B19" s="60" t="s">
        <v>50</v>
      </c>
      <c r="C19" s="87" t="s">
        <v>39</v>
      </c>
      <c r="D19" s="75"/>
    </row>
    <row r="20" spans="1:4" ht="15.75" customHeight="1" x14ac:dyDescent="0.25">
      <c r="A20" s="61" t="s">
        <v>51</v>
      </c>
      <c r="B20" s="60" t="s">
        <v>52</v>
      </c>
      <c r="C20" s="87" t="s">
        <v>39</v>
      </c>
      <c r="D20" s="75"/>
    </row>
    <row r="21" spans="1:4" ht="15.75" customHeight="1" x14ac:dyDescent="0.25">
      <c r="A21" s="61" t="s">
        <v>53</v>
      </c>
      <c r="B21" s="60" t="s">
        <v>54</v>
      </c>
      <c r="C21" s="87" t="s">
        <v>39</v>
      </c>
      <c r="D21" s="75"/>
    </row>
    <row r="22" spans="1:4" ht="15.75" customHeight="1" x14ac:dyDescent="0.25">
      <c r="A22" s="61" t="s">
        <v>55</v>
      </c>
      <c r="B22" s="60" t="s">
        <v>56</v>
      </c>
      <c r="C22" s="87" t="s">
        <v>39</v>
      </c>
      <c r="D22" s="75"/>
    </row>
    <row r="23" spans="1:4" ht="15.75" customHeight="1" x14ac:dyDescent="0.25">
      <c r="A23" s="61" t="s">
        <v>57</v>
      </c>
      <c r="B23" s="60" t="s">
        <v>58</v>
      </c>
      <c r="C23" s="87" t="s">
        <v>39</v>
      </c>
      <c r="D23" s="75"/>
    </row>
    <row r="24" spans="1:4" ht="15.75" customHeight="1" x14ac:dyDescent="0.25">
      <c r="A24" s="61" t="s">
        <v>59</v>
      </c>
      <c r="B24" s="60" t="s">
        <v>60</v>
      </c>
      <c r="C24" s="87" t="s">
        <v>39</v>
      </c>
      <c r="D24" s="75"/>
    </row>
    <row r="25" spans="1:4" ht="15.75" customHeight="1" x14ac:dyDescent="0.25">
      <c r="A25" s="61" t="s">
        <v>61</v>
      </c>
      <c r="B25" s="60" t="s">
        <v>62</v>
      </c>
      <c r="C25" s="87" t="s">
        <v>39</v>
      </c>
      <c r="D25" s="75"/>
    </row>
    <row r="26" spans="1:4" ht="15.75" customHeight="1" x14ac:dyDescent="0.25">
      <c r="A26" s="61" t="s">
        <v>63</v>
      </c>
      <c r="B26" s="60" t="s">
        <v>64</v>
      </c>
      <c r="C26" s="87" t="s">
        <v>39</v>
      </c>
      <c r="D26" s="75"/>
    </row>
    <row r="27" spans="1:4" ht="15.75" customHeight="1" x14ac:dyDescent="0.25">
      <c r="A27" s="61" t="s">
        <v>65</v>
      </c>
      <c r="B27" s="60" t="s">
        <v>66</v>
      </c>
      <c r="C27" s="87" t="s">
        <v>39</v>
      </c>
      <c r="D27" s="75"/>
    </row>
    <row r="28" spans="1:4" ht="15.75" customHeight="1" x14ac:dyDescent="0.25">
      <c r="A28" s="61" t="s">
        <v>67</v>
      </c>
      <c r="B28" s="60" t="s">
        <v>68</v>
      </c>
      <c r="C28" s="87" t="s">
        <v>39</v>
      </c>
      <c r="D28" s="75"/>
    </row>
    <row r="29" spans="1:4" ht="15.75" customHeight="1" x14ac:dyDescent="0.25">
      <c r="A29" s="61" t="s">
        <v>69</v>
      </c>
      <c r="B29" s="60" t="s">
        <v>70</v>
      </c>
      <c r="C29" s="87" t="s">
        <v>39</v>
      </c>
      <c r="D29" s="75"/>
    </row>
    <row r="30" spans="1:4" ht="15.75" customHeight="1" x14ac:dyDescent="0.25">
      <c r="A30" s="61" t="s">
        <v>71</v>
      </c>
      <c r="B30" s="60" t="s">
        <v>72</v>
      </c>
      <c r="C30" s="87" t="s">
        <v>39</v>
      </c>
      <c r="D30" s="75"/>
    </row>
    <row r="31" spans="1:4" ht="15.75" customHeight="1" x14ac:dyDescent="0.25">
      <c r="A31" s="61" t="s">
        <v>73</v>
      </c>
      <c r="B31" s="60" t="s">
        <v>74</v>
      </c>
      <c r="C31" s="87" t="s">
        <v>39</v>
      </c>
      <c r="D31" s="75"/>
    </row>
    <row r="32" spans="1:4" ht="15.75" customHeight="1" x14ac:dyDescent="0.25">
      <c r="A32" s="61" t="s">
        <v>75</v>
      </c>
      <c r="B32" s="60" t="s">
        <v>76</v>
      </c>
      <c r="C32" s="87" t="s">
        <v>39</v>
      </c>
      <c r="D32" s="75"/>
    </row>
    <row r="33" spans="1:4" ht="15.75" customHeight="1" x14ac:dyDescent="0.25">
      <c r="A33" s="61" t="s">
        <v>77</v>
      </c>
      <c r="B33" s="60" t="s">
        <v>78</v>
      </c>
      <c r="C33" s="87" t="s">
        <v>39</v>
      </c>
      <c r="D33" s="75"/>
    </row>
    <row r="34" spans="1:4" ht="15.75" customHeight="1" x14ac:dyDescent="0.25">
      <c r="A34" s="61" t="s">
        <v>79</v>
      </c>
      <c r="B34" s="60" t="s">
        <v>80</v>
      </c>
      <c r="C34" s="87" t="s">
        <v>39</v>
      </c>
      <c r="D34" s="75"/>
    </row>
    <row r="35" spans="1:4" ht="15.75" customHeight="1" x14ac:dyDescent="0.25">
      <c r="A35" s="61" t="s">
        <v>81</v>
      </c>
      <c r="B35" s="60" t="s">
        <v>82</v>
      </c>
      <c r="C35" s="87" t="s">
        <v>39</v>
      </c>
      <c r="D35" s="75"/>
    </row>
    <row r="36" spans="1:4" ht="15.75" customHeight="1" x14ac:dyDescent="0.25">
      <c r="A36" s="61" t="s">
        <v>83</v>
      </c>
      <c r="B36" s="60" t="s">
        <v>84</v>
      </c>
      <c r="C36" s="87" t="s">
        <v>39</v>
      </c>
      <c r="D36" s="75"/>
    </row>
    <row r="37" spans="1:4" ht="15.75" customHeight="1" x14ac:dyDescent="0.25">
      <c r="A37" s="61" t="s">
        <v>85</v>
      </c>
      <c r="B37" s="60" t="s">
        <v>86</v>
      </c>
      <c r="C37" s="87" t="s">
        <v>39</v>
      </c>
      <c r="D37" s="75"/>
    </row>
    <row r="38" spans="1:4" ht="15.75" customHeight="1" x14ac:dyDescent="0.25">
      <c r="A38" s="61" t="s">
        <v>87</v>
      </c>
      <c r="B38" s="60" t="s">
        <v>88</v>
      </c>
      <c r="C38" s="87" t="s">
        <v>39</v>
      </c>
      <c r="D38" s="75"/>
    </row>
    <row r="39" spans="1:4" ht="15.75" customHeight="1" x14ac:dyDescent="0.25">
      <c r="A39" s="61" t="s">
        <v>89</v>
      </c>
      <c r="B39" s="60" t="s">
        <v>90</v>
      </c>
      <c r="C39" s="87" t="s">
        <v>39</v>
      </c>
      <c r="D39" s="75"/>
    </row>
    <row r="40" spans="1:4" ht="15.75" customHeight="1" x14ac:dyDescent="0.25">
      <c r="A40" s="61" t="s">
        <v>91</v>
      </c>
      <c r="B40" s="60" t="s">
        <v>62</v>
      </c>
      <c r="C40" s="87" t="s">
        <v>39</v>
      </c>
      <c r="D40" s="75"/>
    </row>
    <row r="41" spans="1:4" ht="15.75" customHeight="1" x14ac:dyDescent="0.25">
      <c r="A41" s="61" t="s">
        <v>92</v>
      </c>
      <c r="B41" s="60" t="s">
        <v>82</v>
      </c>
      <c r="C41" s="87" t="s">
        <v>39</v>
      </c>
      <c r="D41" s="75"/>
    </row>
    <row r="42" spans="1:4" ht="15.75" customHeight="1" x14ac:dyDescent="0.25">
      <c r="A42" s="61" t="s">
        <v>93</v>
      </c>
      <c r="B42" s="60" t="s">
        <v>94</v>
      </c>
      <c r="C42" s="87" t="s">
        <v>39</v>
      </c>
      <c r="D42" s="75"/>
    </row>
    <row r="43" spans="1:4" ht="15.75" customHeight="1" x14ac:dyDescent="0.25">
      <c r="A43" s="61" t="s">
        <v>95</v>
      </c>
      <c r="B43" s="60" t="s">
        <v>96</v>
      </c>
      <c r="C43" s="87" t="s">
        <v>39</v>
      </c>
      <c r="D43" s="75"/>
    </row>
    <row r="44" spans="1:4" ht="15.75" customHeight="1" x14ac:dyDescent="0.25">
      <c r="A44" s="61" t="s">
        <v>97</v>
      </c>
      <c r="B44" s="60" t="s">
        <v>96</v>
      </c>
      <c r="C44" s="87" t="s">
        <v>39</v>
      </c>
      <c r="D44" s="75"/>
    </row>
    <row r="45" spans="1:4" ht="15.75" customHeight="1" x14ac:dyDescent="0.25">
      <c r="A45" s="61" t="s">
        <v>98</v>
      </c>
      <c r="B45" s="60" t="s">
        <v>99</v>
      </c>
      <c r="C45" s="87" t="s">
        <v>39</v>
      </c>
      <c r="D45" s="75"/>
    </row>
    <row r="46" spans="1:4" ht="15.75" customHeight="1" x14ac:dyDescent="0.25">
      <c r="A46" s="61" t="s">
        <v>100</v>
      </c>
      <c r="B46" s="60" t="s">
        <v>101</v>
      </c>
      <c r="C46" s="87" t="s">
        <v>39</v>
      </c>
      <c r="D46" s="75"/>
    </row>
    <row r="47" spans="1:4" ht="15.75" customHeight="1" x14ac:dyDescent="0.25">
      <c r="A47" s="61" t="s">
        <v>102</v>
      </c>
      <c r="B47" s="60" t="s">
        <v>94</v>
      </c>
      <c r="C47" s="87" t="s">
        <v>39</v>
      </c>
      <c r="D47" s="75"/>
    </row>
    <row r="48" spans="1:4" ht="15.75" customHeight="1" x14ac:dyDescent="0.25">
      <c r="A48" s="61" t="s">
        <v>103</v>
      </c>
      <c r="B48" s="60" t="s">
        <v>104</v>
      </c>
      <c r="C48" s="87" t="s">
        <v>39</v>
      </c>
      <c r="D48" s="75"/>
    </row>
    <row r="49" spans="1:4" ht="15.75" customHeight="1" x14ac:dyDescent="0.25">
      <c r="A49" s="86">
        <v>7316262</v>
      </c>
      <c r="B49" s="60" t="s">
        <v>24</v>
      </c>
      <c r="C49" s="87" t="s">
        <v>105</v>
      </c>
      <c r="D49" s="75"/>
    </row>
    <row r="50" spans="1:4" ht="15.75" customHeight="1" x14ac:dyDescent="0.25">
      <c r="A50" s="61">
        <v>7427232</v>
      </c>
      <c r="B50" s="60" t="s">
        <v>106</v>
      </c>
      <c r="C50" s="87" t="s">
        <v>105</v>
      </c>
      <c r="D50" s="75"/>
    </row>
    <row r="51" spans="1:4" ht="15.75" customHeight="1" x14ac:dyDescent="0.25">
      <c r="A51" s="61">
        <v>7819825</v>
      </c>
      <c r="B51" s="60" t="s">
        <v>107</v>
      </c>
      <c r="C51" s="87" t="s">
        <v>105</v>
      </c>
      <c r="D51" s="75"/>
    </row>
    <row r="52" spans="1:4" ht="15.75" customHeight="1" x14ac:dyDescent="0.25">
      <c r="A52" s="61">
        <v>7819967</v>
      </c>
      <c r="B52" s="60" t="s">
        <v>108</v>
      </c>
      <c r="C52" s="87" t="s">
        <v>105</v>
      </c>
      <c r="D52" s="75"/>
    </row>
    <row r="53" spans="1:4" ht="15.75" customHeight="1" x14ac:dyDescent="0.25">
      <c r="A53" s="61">
        <v>7819971</v>
      </c>
      <c r="B53" s="60" t="s">
        <v>109</v>
      </c>
      <c r="C53" s="87" t="s">
        <v>105</v>
      </c>
      <c r="D53" s="75"/>
    </row>
    <row r="54" spans="1:4" ht="15.75" customHeight="1" x14ac:dyDescent="0.25">
      <c r="A54" s="61">
        <v>7826504</v>
      </c>
      <c r="B54" s="60" t="s">
        <v>110</v>
      </c>
      <c r="C54" s="87" t="s">
        <v>105</v>
      </c>
      <c r="D54" s="75"/>
    </row>
    <row r="55" spans="1:4" ht="15.75" customHeight="1" x14ac:dyDescent="0.25">
      <c r="A55" s="61">
        <v>7826515</v>
      </c>
      <c r="B55" s="60" t="s">
        <v>110</v>
      </c>
      <c r="C55" s="87" t="s">
        <v>105</v>
      </c>
      <c r="D55" s="75"/>
    </row>
    <row r="56" spans="1:4" ht="15.75" customHeight="1" x14ac:dyDescent="0.25">
      <c r="A56" s="86">
        <v>7826516</v>
      </c>
      <c r="B56" s="60" t="s">
        <v>110</v>
      </c>
      <c r="C56" s="87" t="s">
        <v>105</v>
      </c>
      <c r="D56" s="75"/>
    </row>
    <row r="57" spans="1:4" ht="15.75" customHeight="1" x14ac:dyDescent="0.25">
      <c r="A57" s="61">
        <v>7826529</v>
      </c>
      <c r="B57" s="60" t="s">
        <v>111</v>
      </c>
      <c r="C57" s="87" t="s">
        <v>105</v>
      </c>
      <c r="D57" s="75"/>
    </row>
    <row r="58" spans="1:4" ht="15.75" customHeight="1" x14ac:dyDescent="0.25">
      <c r="A58" s="86">
        <v>7826809</v>
      </c>
      <c r="B58" s="60" t="s">
        <v>32</v>
      </c>
      <c r="C58" s="87" t="s">
        <v>105</v>
      </c>
      <c r="D58" s="75"/>
    </row>
    <row r="59" spans="1:4" ht="15.75" customHeight="1" x14ac:dyDescent="0.25">
      <c r="A59" s="61">
        <v>7827933</v>
      </c>
      <c r="B59" s="60" t="s">
        <v>112</v>
      </c>
      <c r="C59" s="87" t="s">
        <v>105</v>
      </c>
    </row>
    <row r="60" spans="1:4" ht="15.75" customHeight="1" x14ac:dyDescent="0.25">
      <c r="A60" s="61">
        <v>7828718</v>
      </c>
      <c r="B60" s="60" t="s">
        <v>113</v>
      </c>
      <c r="C60" s="87" t="s">
        <v>105</v>
      </c>
    </row>
    <row r="61" spans="1:4" ht="15.75" customHeight="1" x14ac:dyDescent="0.25">
      <c r="A61" s="61">
        <v>7831305</v>
      </c>
      <c r="B61" s="60" t="s">
        <v>34</v>
      </c>
      <c r="C61" s="87" t="s">
        <v>105</v>
      </c>
    </row>
    <row r="62" spans="1:4" ht="15.75" customHeight="1" x14ac:dyDescent="0.25">
      <c r="A62" s="86">
        <v>7834233</v>
      </c>
      <c r="B62" s="60" t="s">
        <v>114</v>
      </c>
      <c r="C62" s="87" t="s">
        <v>105</v>
      </c>
    </row>
    <row r="63" spans="1:4" ht="15.75" customHeight="1" x14ac:dyDescent="0.25">
      <c r="A63" s="86">
        <v>7834234</v>
      </c>
      <c r="B63" s="60" t="s">
        <v>114</v>
      </c>
      <c r="C63" s="87" t="s">
        <v>105</v>
      </c>
    </row>
    <row r="64" spans="1:4" ht="15.75" customHeight="1" x14ac:dyDescent="0.25">
      <c r="A64" s="61">
        <v>7836177</v>
      </c>
      <c r="B64" s="60" t="s">
        <v>115</v>
      </c>
      <c r="C64" s="87" t="s">
        <v>105</v>
      </c>
    </row>
    <row r="65" spans="1:3" x14ac:dyDescent="0.25">
      <c r="A65" s="61">
        <v>7836777</v>
      </c>
      <c r="B65" s="60" t="s">
        <v>116</v>
      </c>
      <c r="C65" s="87" t="s">
        <v>105</v>
      </c>
    </row>
    <row r="66" spans="1:3" x14ac:dyDescent="0.25">
      <c r="A66" s="61">
        <v>7838979</v>
      </c>
      <c r="B66" s="60" t="s">
        <v>117</v>
      </c>
      <c r="C66" s="87" t="s">
        <v>105</v>
      </c>
    </row>
    <row r="67" spans="1:3" x14ac:dyDescent="0.25">
      <c r="A67" s="61">
        <v>7839451</v>
      </c>
      <c r="B67" s="60" t="s">
        <v>114</v>
      </c>
      <c r="C67" s="87" t="s">
        <v>105</v>
      </c>
    </row>
    <row r="68" spans="1:3" x14ac:dyDescent="0.25">
      <c r="A68" s="61">
        <v>7839971</v>
      </c>
      <c r="B68" s="60" t="s">
        <v>118</v>
      </c>
      <c r="C68" s="87" t="s">
        <v>105</v>
      </c>
    </row>
    <row r="69" spans="1:3" x14ac:dyDescent="0.25">
      <c r="A69" s="61">
        <v>7840346</v>
      </c>
      <c r="B69" s="60" t="s">
        <v>119</v>
      </c>
      <c r="C69" s="87" t="s">
        <v>105</v>
      </c>
    </row>
    <row r="70" spans="1:3" x14ac:dyDescent="0.25">
      <c r="A70" s="86">
        <v>7840346</v>
      </c>
      <c r="B70" s="60" t="s">
        <v>119</v>
      </c>
      <c r="C70" s="87" t="s">
        <v>105</v>
      </c>
    </row>
    <row r="71" spans="1:3" x14ac:dyDescent="0.25">
      <c r="A71" s="86">
        <v>7842396</v>
      </c>
      <c r="B71" s="60" t="s">
        <v>120</v>
      </c>
      <c r="C71" s="87" t="s">
        <v>105</v>
      </c>
    </row>
    <row r="72" spans="1:3" x14ac:dyDescent="0.25">
      <c r="A72" s="61">
        <v>7858539</v>
      </c>
      <c r="B72" s="60" t="s">
        <v>121</v>
      </c>
      <c r="C72" s="87" t="s">
        <v>105</v>
      </c>
    </row>
    <row r="73" spans="1:3" x14ac:dyDescent="0.25">
      <c r="A73" s="61" t="s">
        <v>122</v>
      </c>
      <c r="B73" s="60" t="s">
        <v>123</v>
      </c>
      <c r="C73" s="87" t="s">
        <v>105</v>
      </c>
    </row>
    <row r="74" spans="1:3" x14ac:dyDescent="0.25">
      <c r="A74" s="61" t="s">
        <v>124</v>
      </c>
      <c r="B74" s="60" t="s">
        <v>125</v>
      </c>
      <c r="C74" s="87" t="s">
        <v>126</v>
      </c>
    </row>
    <row r="75" spans="1:3" x14ac:dyDescent="0.25">
      <c r="A75" s="61" t="s">
        <v>127</v>
      </c>
      <c r="B75" s="60" t="s">
        <v>128</v>
      </c>
      <c r="C75" s="87" t="s">
        <v>126</v>
      </c>
    </row>
    <row r="76" spans="1:3" x14ac:dyDescent="0.25">
      <c r="A76" s="61" t="s">
        <v>129</v>
      </c>
      <c r="B76" s="60" t="s">
        <v>130</v>
      </c>
      <c r="C76" s="87" t="s">
        <v>131</v>
      </c>
    </row>
    <row r="77" spans="1:3" x14ac:dyDescent="0.25">
      <c r="A77" s="61" t="s">
        <v>132</v>
      </c>
      <c r="B77" s="60" t="s">
        <v>133</v>
      </c>
      <c r="C77" s="87" t="s">
        <v>131</v>
      </c>
    </row>
    <row r="78" spans="1:3" x14ac:dyDescent="0.25">
      <c r="A78" s="61" t="s">
        <v>134</v>
      </c>
      <c r="B78" s="60" t="s">
        <v>135</v>
      </c>
      <c r="C78" s="87" t="s">
        <v>131</v>
      </c>
    </row>
    <row r="79" spans="1:3" x14ac:dyDescent="0.25">
      <c r="A79" s="61" t="s">
        <v>136</v>
      </c>
      <c r="B79" s="60" t="s">
        <v>137</v>
      </c>
      <c r="C79" s="87" t="s">
        <v>131</v>
      </c>
    </row>
    <row r="80" spans="1:3" x14ac:dyDescent="0.25">
      <c r="A80" s="61" t="s">
        <v>138</v>
      </c>
      <c r="B80" s="60" t="s">
        <v>139</v>
      </c>
      <c r="C80" s="87" t="s">
        <v>140</v>
      </c>
    </row>
    <row r="81" spans="1:3" x14ac:dyDescent="0.25">
      <c r="A81" s="61" t="s">
        <v>141</v>
      </c>
      <c r="B81" s="60" t="s">
        <v>142</v>
      </c>
      <c r="C81" s="87" t="s">
        <v>140</v>
      </c>
    </row>
    <row r="82" spans="1:3" x14ac:dyDescent="0.25">
      <c r="A82" s="61" t="s">
        <v>143</v>
      </c>
      <c r="B82" s="60" t="s">
        <v>144</v>
      </c>
      <c r="C82" s="87" t="s">
        <v>140</v>
      </c>
    </row>
    <row r="83" spans="1:3" x14ac:dyDescent="0.25">
      <c r="A83" s="61" t="s">
        <v>145</v>
      </c>
      <c r="B83" s="60" t="s">
        <v>146</v>
      </c>
      <c r="C83" s="87" t="s">
        <v>140</v>
      </c>
    </row>
    <row r="84" spans="1:3" x14ac:dyDescent="0.25">
      <c r="A84" s="61" t="s">
        <v>147</v>
      </c>
      <c r="B84" s="60" t="s">
        <v>148</v>
      </c>
      <c r="C84" s="87" t="s">
        <v>140</v>
      </c>
    </row>
    <row r="85" spans="1:3" x14ac:dyDescent="0.25">
      <c r="A85" s="61" t="s">
        <v>149</v>
      </c>
      <c r="B85" s="60" t="s">
        <v>150</v>
      </c>
      <c r="C85" s="87" t="s">
        <v>140</v>
      </c>
    </row>
    <row r="86" spans="1:3" x14ac:dyDescent="0.25">
      <c r="A86" s="61" t="s">
        <v>151</v>
      </c>
      <c r="B86" s="60" t="s">
        <v>152</v>
      </c>
      <c r="C86" s="87" t="s">
        <v>140</v>
      </c>
    </row>
    <row r="87" spans="1:3" x14ac:dyDescent="0.25">
      <c r="A87" s="61" t="s">
        <v>153</v>
      </c>
      <c r="B87" s="60" t="s">
        <v>154</v>
      </c>
      <c r="C87" s="87" t="s">
        <v>140</v>
      </c>
    </row>
    <row r="88" spans="1:3" x14ac:dyDescent="0.25">
      <c r="A88" s="61" t="s">
        <v>155</v>
      </c>
      <c r="B88" s="60" t="s">
        <v>156</v>
      </c>
      <c r="C88" s="87" t="s">
        <v>140</v>
      </c>
    </row>
    <row r="89" spans="1:3" x14ac:dyDescent="0.25">
      <c r="A89" s="61" t="s">
        <v>157</v>
      </c>
      <c r="B89" s="60" t="s">
        <v>158</v>
      </c>
      <c r="C89" s="87" t="s">
        <v>140</v>
      </c>
    </row>
    <row r="90" spans="1:3" x14ac:dyDescent="0.25">
      <c r="A90" s="61" t="s">
        <v>159</v>
      </c>
      <c r="B90" s="60" t="s">
        <v>160</v>
      </c>
      <c r="C90" s="87" t="s">
        <v>140</v>
      </c>
    </row>
    <row r="91" spans="1:3" x14ac:dyDescent="0.25">
      <c r="A91" s="61" t="s">
        <v>161</v>
      </c>
      <c r="B91" s="60" t="s">
        <v>162</v>
      </c>
      <c r="C91" s="87" t="s">
        <v>140</v>
      </c>
    </row>
    <row r="92" spans="1:3" x14ac:dyDescent="0.25">
      <c r="A92" s="61" t="s">
        <v>163</v>
      </c>
      <c r="B92" s="60" t="s">
        <v>164</v>
      </c>
      <c r="C92" s="87" t="s">
        <v>126</v>
      </c>
    </row>
    <row r="93" spans="1:3" x14ac:dyDescent="0.25">
      <c r="A93" s="61" t="s">
        <v>165</v>
      </c>
      <c r="B93" s="60" t="s">
        <v>166</v>
      </c>
      <c r="C93" s="87" t="s">
        <v>126</v>
      </c>
    </row>
    <row r="94" spans="1:3" x14ac:dyDescent="0.25">
      <c r="A94" s="61" t="s">
        <v>167</v>
      </c>
      <c r="B94" s="60" t="s">
        <v>168</v>
      </c>
      <c r="C94" s="87" t="s">
        <v>126</v>
      </c>
    </row>
    <row r="95" spans="1:3" x14ac:dyDescent="0.25">
      <c r="A95" s="61" t="s">
        <v>169</v>
      </c>
      <c r="B95" s="60" t="s">
        <v>170</v>
      </c>
      <c r="C95" s="87" t="s">
        <v>126</v>
      </c>
    </row>
    <row r="96" spans="1:3" x14ac:dyDescent="0.25">
      <c r="A96" s="61" t="s">
        <v>171</v>
      </c>
      <c r="B96" s="60" t="s">
        <v>172</v>
      </c>
      <c r="C96" s="87" t="s">
        <v>126</v>
      </c>
    </row>
    <row r="97" spans="1:3" x14ac:dyDescent="0.25">
      <c r="A97" s="61" t="s">
        <v>173</v>
      </c>
      <c r="B97" s="60" t="s">
        <v>174</v>
      </c>
      <c r="C97" s="87" t="s">
        <v>126</v>
      </c>
    </row>
    <row r="98" spans="1:3" x14ac:dyDescent="0.25">
      <c r="A98" s="61" t="s">
        <v>175</v>
      </c>
      <c r="B98" s="60" t="s">
        <v>176</v>
      </c>
      <c r="C98" s="87" t="s">
        <v>126</v>
      </c>
    </row>
    <row r="99" spans="1:3" x14ac:dyDescent="0.25">
      <c r="A99" s="61" t="s">
        <v>177</v>
      </c>
      <c r="B99" s="60" t="s">
        <v>178</v>
      </c>
      <c r="C99" s="87" t="s">
        <v>126</v>
      </c>
    </row>
    <row r="100" spans="1:3" x14ac:dyDescent="0.25">
      <c r="A100" s="61" t="s">
        <v>179</v>
      </c>
      <c r="B100" s="60" t="s">
        <v>180</v>
      </c>
      <c r="C100" s="87" t="s">
        <v>126</v>
      </c>
    </row>
    <row r="101" spans="1:3" x14ac:dyDescent="0.25">
      <c r="A101" s="61" t="s">
        <v>181</v>
      </c>
      <c r="B101" s="60" t="s">
        <v>182</v>
      </c>
      <c r="C101" s="87" t="s">
        <v>126</v>
      </c>
    </row>
    <row r="102" spans="1:3" x14ac:dyDescent="0.25">
      <c r="A102" s="61" t="s">
        <v>183</v>
      </c>
      <c r="B102" s="60" t="s">
        <v>184</v>
      </c>
      <c r="C102" s="87" t="s">
        <v>126</v>
      </c>
    </row>
    <row r="103" spans="1:3" x14ac:dyDescent="0.25">
      <c r="A103" s="61" t="s">
        <v>185</v>
      </c>
      <c r="B103" s="60" t="s">
        <v>186</v>
      </c>
      <c r="C103" s="87" t="s">
        <v>126</v>
      </c>
    </row>
    <row r="104" spans="1:3" x14ac:dyDescent="0.25">
      <c r="A104" s="61" t="s">
        <v>187</v>
      </c>
      <c r="B104" s="60" t="s">
        <v>188</v>
      </c>
      <c r="C104" s="87" t="s">
        <v>126</v>
      </c>
    </row>
    <row r="105" spans="1:3" x14ac:dyDescent="0.25">
      <c r="A105" s="61" t="s">
        <v>189</v>
      </c>
      <c r="B105" s="60" t="s">
        <v>190</v>
      </c>
      <c r="C105" s="87" t="s">
        <v>126</v>
      </c>
    </row>
    <row r="106" spans="1:3" x14ac:dyDescent="0.25">
      <c r="A106" s="61" t="s">
        <v>191</v>
      </c>
      <c r="B106" s="60" t="s">
        <v>192</v>
      </c>
      <c r="C106" s="87" t="s">
        <v>126</v>
      </c>
    </row>
    <row r="107" spans="1:3" x14ac:dyDescent="0.25">
      <c r="A107" s="61" t="s">
        <v>193</v>
      </c>
      <c r="B107" s="60" t="s">
        <v>194</v>
      </c>
      <c r="C107" s="87" t="s">
        <v>126</v>
      </c>
    </row>
    <row r="108" spans="1:3" x14ac:dyDescent="0.25">
      <c r="A108" s="61" t="s">
        <v>195</v>
      </c>
      <c r="B108" s="60" t="s">
        <v>196</v>
      </c>
      <c r="C108" s="87" t="s">
        <v>126</v>
      </c>
    </row>
    <row r="109" spans="1:3" x14ac:dyDescent="0.25">
      <c r="A109" s="61" t="s">
        <v>197</v>
      </c>
      <c r="B109" s="60" t="s">
        <v>198</v>
      </c>
      <c r="C109" s="87" t="s">
        <v>126</v>
      </c>
    </row>
    <row r="110" spans="1:3" x14ac:dyDescent="0.25">
      <c r="A110" s="61" t="s">
        <v>199</v>
      </c>
      <c r="B110" s="60" t="s">
        <v>200</v>
      </c>
      <c r="C110" s="87" t="s">
        <v>131</v>
      </c>
    </row>
    <row r="111" spans="1:3" x14ac:dyDescent="0.25">
      <c r="A111" s="61" t="s">
        <v>201</v>
      </c>
      <c r="B111" s="60" t="s">
        <v>202</v>
      </c>
      <c r="C111" s="87" t="s">
        <v>131</v>
      </c>
    </row>
    <row r="112" spans="1:3" x14ac:dyDescent="0.25">
      <c r="A112" s="61" t="s">
        <v>203</v>
      </c>
      <c r="B112" s="60" t="s">
        <v>204</v>
      </c>
      <c r="C112" s="87" t="s">
        <v>131</v>
      </c>
    </row>
    <row r="113" spans="1:3" x14ac:dyDescent="0.25">
      <c r="A113" s="61" t="s">
        <v>205</v>
      </c>
      <c r="B113" s="60" t="s">
        <v>206</v>
      </c>
      <c r="C113" s="87" t="s">
        <v>131</v>
      </c>
    </row>
    <row r="114" spans="1:3" x14ac:dyDescent="0.25">
      <c r="A114" s="61" t="s">
        <v>207</v>
      </c>
      <c r="B114" s="60" t="s">
        <v>208</v>
      </c>
      <c r="C114" s="87" t="s">
        <v>131</v>
      </c>
    </row>
    <row r="115" spans="1:3" x14ac:dyDescent="0.25">
      <c r="A115" s="91" t="s">
        <v>209</v>
      </c>
      <c r="B115" s="92" t="s">
        <v>210</v>
      </c>
      <c r="C115" s="93" t="s">
        <v>131</v>
      </c>
    </row>
    <row r="116" spans="1:3" x14ac:dyDescent="0.25">
      <c r="A116" s="77"/>
      <c r="B116" s="60"/>
      <c r="C116" s="74"/>
    </row>
    <row r="117" spans="1:3" x14ac:dyDescent="0.25">
      <c r="A117" s="77"/>
      <c r="B117" s="60"/>
      <c r="C117" s="74"/>
    </row>
    <row r="118" spans="1:3" x14ac:dyDescent="0.25">
      <c r="A118" s="77"/>
      <c r="B118" s="60"/>
      <c r="C118" s="74"/>
    </row>
    <row r="119" spans="1:3" x14ac:dyDescent="0.25">
      <c r="A119" s="77"/>
      <c r="B119" s="60"/>
      <c r="C119" s="74"/>
    </row>
    <row r="120" spans="1:3" x14ac:dyDescent="0.25">
      <c r="A120" s="77"/>
      <c r="B120" s="60"/>
      <c r="C120" s="74"/>
    </row>
    <row r="121" spans="1:3" x14ac:dyDescent="0.25">
      <c r="A121" s="77"/>
      <c r="B121" s="60"/>
      <c r="C121" s="74"/>
    </row>
    <row r="122" spans="1:3" x14ac:dyDescent="0.25">
      <c r="A122" s="77"/>
      <c r="B122" s="60"/>
      <c r="C122" s="74"/>
    </row>
    <row r="123" spans="1:3" x14ac:dyDescent="0.25">
      <c r="A123" s="77"/>
      <c r="B123" s="60"/>
      <c r="C123" s="74"/>
    </row>
    <row r="124" spans="1:3" x14ac:dyDescent="0.25">
      <c r="A124" s="77"/>
      <c r="B124" s="60"/>
      <c r="C124" s="74"/>
    </row>
    <row r="125" spans="1:3" x14ac:dyDescent="0.25">
      <c r="A125" s="77"/>
      <c r="B125" s="60"/>
      <c r="C125" s="74"/>
    </row>
    <row r="126" spans="1:3" x14ac:dyDescent="0.25">
      <c r="A126" s="77"/>
      <c r="B126" s="60"/>
      <c r="C126" s="74"/>
    </row>
    <row r="127" spans="1:3" x14ac:dyDescent="0.25">
      <c r="A127" s="77"/>
      <c r="B127" s="60"/>
      <c r="C127" s="74"/>
    </row>
    <row r="128" spans="1:3" x14ac:dyDescent="0.25">
      <c r="A128" s="77"/>
      <c r="B128" s="60"/>
      <c r="C128" s="74"/>
    </row>
    <row r="129" spans="1:3" x14ac:dyDescent="0.25">
      <c r="A129" s="77"/>
      <c r="B129" s="60"/>
      <c r="C129" s="74"/>
    </row>
    <row r="130" spans="1:3" x14ac:dyDescent="0.25">
      <c r="A130" s="77"/>
      <c r="B130" s="60"/>
      <c r="C130" s="74"/>
    </row>
    <row r="131" spans="1:3" x14ac:dyDescent="0.25">
      <c r="A131" s="77"/>
      <c r="B131" s="60"/>
      <c r="C131" s="74"/>
    </row>
    <row r="132" spans="1:3" x14ac:dyDescent="0.25">
      <c r="A132" s="77"/>
      <c r="B132" s="60"/>
      <c r="C132" s="74"/>
    </row>
    <row r="133" spans="1:3" x14ac:dyDescent="0.25">
      <c r="A133" s="77"/>
      <c r="B133" s="60"/>
      <c r="C133" s="74"/>
    </row>
    <row r="134" spans="1:3" x14ac:dyDescent="0.25">
      <c r="A134" s="77"/>
      <c r="B134" s="60"/>
      <c r="C134" s="74"/>
    </row>
    <row r="135" spans="1:3" x14ac:dyDescent="0.25">
      <c r="A135" s="77"/>
      <c r="B135" s="60"/>
      <c r="C135" s="74"/>
    </row>
    <row r="136" spans="1:3" x14ac:dyDescent="0.25">
      <c r="A136" s="77"/>
      <c r="B136" s="60"/>
      <c r="C136" s="74"/>
    </row>
    <row r="137" spans="1:3" x14ac:dyDescent="0.25">
      <c r="A137" s="77"/>
      <c r="B137" s="60"/>
      <c r="C137" s="74"/>
    </row>
    <row r="138" spans="1:3" x14ac:dyDescent="0.25">
      <c r="A138" s="77"/>
      <c r="B138" s="60"/>
      <c r="C138" s="74"/>
    </row>
    <row r="139" spans="1:3" x14ac:dyDescent="0.25">
      <c r="A139" s="77"/>
      <c r="B139" s="60"/>
      <c r="C139" s="74"/>
    </row>
    <row r="140" spans="1:3" x14ac:dyDescent="0.25">
      <c r="A140" s="77"/>
      <c r="B140" s="60"/>
      <c r="C140" s="74"/>
    </row>
    <row r="141" spans="1:3" x14ac:dyDescent="0.25">
      <c r="A141" s="77"/>
      <c r="B141" s="60"/>
      <c r="C141" s="74"/>
    </row>
    <row r="142" spans="1:3" x14ac:dyDescent="0.25">
      <c r="A142" s="77"/>
      <c r="B142" s="60"/>
      <c r="C142" s="74"/>
    </row>
    <row r="143" spans="1:3" x14ac:dyDescent="0.25">
      <c r="A143" s="77"/>
      <c r="B143" s="60"/>
      <c r="C143" s="74"/>
    </row>
    <row r="144" spans="1:3" x14ac:dyDescent="0.25">
      <c r="A144" s="77"/>
      <c r="B144" s="60"/>
      <c r="C144" s="74"/>
    </row>
    <row r="145" spans="1:3" x14ac:dyDescent="0.25">
      <c r="A145" s="77"/>
      <c r="B145" s="60"/>
      <c r="C145" s="74"/>
    </row>
    <row r="146" spans="1:3" x14ac:dyDescent="0.25">
      <c r="A146" s="77"/>
      <c r="B146" s="60"/>
      <c r="C146" s="74"/>
    </row>
    <row r="147" spans="1:3" x14ac:dyDescent="0.25">
      <c r="A147" s="77"/>
      <c r="B147" s="60"/>
      <c r="C147" s="74"/>
    </row>
    <row r="148" spans="1:3" x14ac:dyDescent="0.25">
      <c r="A148" s="77"/>
      <c r="B148" s="60"/>
      <c r="C148" s="74"/>
    </row>
    <row r="149" spans="1:3" x14ac:dyDescent="0.25">
      <c r="A149" s="77"/>
      <c r="B149" s="60"/>
      <c r="C149" s="74"/>
    </row>
    <row r="150" spans="1:3" x14ac:dyDescent="0.25">
      <c r="A150" s="77"/>
      <c r="B150" s="60"/>
      <c r="C150" s="74"/>
    </row>
    <row r="151" spans="1:3" x14ac:dyDescent="0.25">
      <c r="A151" s="77"/>
      <c r="B151" s="60"/>
      <c r="C151" s="74"/>
    </row>
    <row r="152" spans="1:3" x14ac:dyDescent="0.25">
      <c r="A152" s="77"/>
      <c r="B152" s="60"/>
      <c r="C152" s="74"/>
    </row>
    <row r="153" spans="1:3" x14ac:dyDescent="0.25">
      <c r="A153" s="77"/>
      <c r="B153" s="60"/>
      <c r="C153" s="74"/>
    </row>
    <row r="154" spans="1:3" x14ac:dyDescent="0.25">
      <c r="A154" s="77"/>
      <c r="B154" s="60"/>
      <c r="C154" s="74"/>
    </row>
    <row r="155" spans="1:3" x14ac:dyDescent="0.25">
      <c r="A155" s="77"/>
      <c r="B155" s="60"/>
      <c r="C155" s="74"/>
    </row>
  </sheetData>
  <dataValidations disablePrompts="1" count="2">
    <dataValidation type="list" allowBlank="1" showInputMessage="1" showErrorMessage="1" sqref="C2:C155" xr:uid="{DBE099A5-68F2-4734-99A8-172485EAC7F1}">
      <formula1>Marque</formula1>
    </dataValidation>
    <dataValidation type="list" allowBlank="1" showInputMessage="1" showErrorMessage="1" sqref="D2:D58" xr:uid="{52F5509F-42D8-4541-8473-DF49807F96DA}">
      <formula1>Marque_Chaudiére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Articles d'inventaire</vt:lpstr>
      <vt:lpstr>Bon de sortie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Gallant</dc:creator>
  <cp:lastModifiedBy>JFL</cp:lastModifiedBy>
  <dcterms:created xsi:type="dcterms:W3CDTF">2025-02-10T16:28:23Z</dcterms:created>
  <dcterms:modified xsi:type="dcterms:W3CDTF">2025-03-28T16:18:56Z</dcterms:modified>
</cp:coreProperties>
</file>