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20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21212D1-B4DA-4260-9CEE-6D6D13188116}" xr6:coauthVersionLast="47" xr6:coauthVersionMax="47" xr10:uidLastSave="{00000000-0000-0000-0000-000000000000}"/>
  <bookViews>
    <workbookView xWindow="480" yWindow="660" windowWidth="26385" windowHeight="14340" xr2:uid="{00000000-000D-0000-FFFF-FFFF00000000}"/>
  </bookViews>
  <sheets>
    <sheet name="Feuil1" sheetId="1" r:id="rId1"/>
    <sheet name="Feuil1 (2)" sheetId="2" r:id="rId2"/>
  </sheets>
  <definedNames>
    <definedName name="_xlnm._FilterDatabase" localSheetId="0" hidden="1">Feuil1!$A$1:$AL$4</definedName>
    <definedName name="_xlnm._FilterDatabase" localSheetId="1" hidden="1">'Feuil1 (2)'!$A$1:$AL$4</definedName>
    <definedName name="DonnéesExternes_1" localSheetId="0" hidden="1">Feuil1!$A$11:$AL$16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6" i="1" l="1"/>
  <c r="AK6" i="1"/>
  <c r="AJ6" i="1"/>
  <c r="AL5" i="1"/>
  <c r="AK5" i="1"/>
  <c r="AJ5" i="1"/>
  <c r="AL4" i="1"/>
  <c r="AK4" i="1"/>
  <c r="AJ4" i="1"/>
  <c r="AL3" i="1"/>
  <c r="AK3" i="1"/>
  <c r="AJ3" i="1"/>
  <c r="AL2" i="1"/>
  <c r="AK2" i="1"/>
  <c r="AJ2" i="1"/>
  <c r="AL6" i="2"/>
  <c r="AK6" i="2"/>
  <c r="AJ6" i="2"/>
  <c r="AL5" i="2"/>
  <c r="AK5" i="2"/>
  <c r="AJ5" i="2"/>
  <c r="AL4" i="2"/>
  <c r="AK4" i="2"/>
  <c r="AJ4" i="2"/>
  <c r="AL3" i="2"/>
  <c r="AK3" i="2"/>
  <c r="AJ3" i="2"/>
  <c r="AL2" i="2"/>
  <c r="AK2" i="2"/>
  <c r="AJ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2298092-C33B-4B56-BD37-91616DFD6CF1}" keepAlive="1" name="Requête - Traitt_PQ" description="Connexion à la requête « Traitt_PQ » dans le classeur." type="5" refreshedVersion="8" background="1" saveData="1">
    <dbPr connection="Provider=Microsoft.Mashup.OleDb.1;Data Source=$Workbook$;Location=Traitt_PQ;Extended Properties=&quot;&quot;" command="SELECT * FROM [Traitt_PQ]"/>
  </connection>
</connections>
</file>

<file path=xl/sharedStrings.xml><?xml version="1.0" encoding="utf-8"?>
<sst xmlns="http://schemas.openxmlformats.org/spreadsheetml/2006/main" count="292" uniqueCount="63">
  <si>
    <t>Budget</t>
  </si>
  <si>
    <t>Compte Comptable</t>
  </si>
  <si>
    <t>Code Gestionnaire</t>
  </si>
  <si>
    <t>No Marché (ma)</t>
  </si>
  <si>
    <t>Libellé Marché (ma)</t>
  </si>
  <si>
    <t>Libellé long (ma)</t>
  </si>
  <si>
    <t>N° Commande</t>
  </si>
  <si>
    <t>Utilisateur creat. cde (ec)</t>
  </si>
  <si>
    <t>Code Projet (lc)</t>
  </si>
  <si>
    <t>Libellé projet (lc)</t>
  </si>
  <si>
    <t>No Opération (op)</t>
  </si>
  <si>
    <t>Lib. Opération (op)</t>
  </si>
  <si>
    <t>Date Passation (ec)</t>
  </si>
  <si>
    <t>Année passation Commande</t>
  </si>
  <si>
    <t>Année de Réception (rc)</t>
  </si>
  <si>
    <t>Année Traitement mandat (lq6)</t>
  </si>
  <si>
    <t>No Récep (rc)</t>
  </si>
  <si>
    <t>N° Produit</t>
  </si>
  <si>
    <t>Nomenclature d'achat</t>
  </si>
  <si>
    <t>Libellé L1 (lc)</t>
  </si>
  <si>
    <t>Libellé L2 (lc)</t>
  </si>
  <si>
    <t>Libellé L3 (lc)</t>
  </si>
  <si>
    <t>Libellé L4 (lc)</t>
  </si>
  <si>
    <t>N° UF</t>
  </si>
  <si>
    <t>Désignation UF</t>
  </si>
  <si>
    <t>Pôle d'activité</t>
  </si>
  <si>
    <t>Fournisseur</t>
  </si>
  <si>
    <t>Qté Commandée</t>
  </si>
  <si>
    <t>Qté Reçue</t>
  </si>
  <si>
    <t>Montant non reçu</t>
  </si>
  <si>
    <t>Montant reçu non liquidé</t>
  </si>
  <si>
    <t>Montant Liquidé</t>
  </si>
  <si>
    <t>Montant HT</t>
  </si>
  <si>
    <t>Montant TVA</t>
  </si>
  <si>
    <t>Montant Imputable</t>
  </si>
  <si>
    <t>A</t>
  </si>
  <si>
    <t>311</t>
  </si>
  <si>
    <t>AA</t>
  </si>
  <si>
    <t>ALPHA</t>
  </si>
  <si>
    <t>BABAR</t>
  </si>
  <si>
    <t>UUU</t>
  </si>
  <si>
    <t>VV</t>
  </si>
  <si>
    <t>AZAZA</t>
  </si>
  <si>
    <t>DCF</t>
  </si>
  <si>
    <t>LAB</t>
  </si>
  <si>
    <t>BLO</t>
  </si>
  <si>
    <t>BIO</t>
  </si>
  <si>
    <t>ONC</t>
  </si>
  <si>
    <t>610</t>
  </si>
  <si>
    <t>9536</t>
  </si>
  <si>
    <t>Qté Commandée CORRIGE</t>
  </si>
  <si>
    <t>Qté Reçue CORRIGE</t>
  </si>
  <si>
    <t>Montant non reçu CORRIGE</t>
  </si>
  <si>
    <t>Cette ligne va donc faire l'objet d'une correction</t>
  </si>
  <si>
    <t>observation EXCEL PRATIQUE</t>
  </si>
  <si>
    <t>Montant non recçu CORRIGE</t>
  </si>
  <si>
    <t>ZERT</t>
  </si>
  <si>
    <t>WW</t>
  </si>
  <si>
    <t>RTY</t>
  </si>
  <si>
    <t>TYU</t>
  </si>
  <si>
    <t>AZZ</t>
  </si>
  <si>
    <t>ERT</t>
  </si>
  <si>
    <t>ETT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</si>
</sst>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9"/>
      <color rgb="FF333333"/>
      <name val="Arial"/>
    </font>
  </fonts>
  <fills count="5">
    <fill>
      <patternFill patternType="none"/>
    </fill>
    <fill>
      <patternFill patternType="gray125"/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/>
      <diagonal/>
    </border>
    <border>
      <left style="thin">
        <color rgb="FFDDDDDD"/>
      </left>
      <right/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/>
      <top/>
      <bottom style="thin">
        <color rgb="FFDDDDDD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49" fontId="2" fillId="3" borderId="1" xfId="1" applyNumberFormat="1" applyFont="1" applyFill="1" applyBorder="1" applyAlignment="1">
      <alignment horizontal="left"/>
    </xf>
    <xf numFmtId="1" fontId="2" fillId="3" borderId="1" xfId="1" applyNumberFormat="1" applyFont="1" applyFill="1" applyBorder="1" applyAlignment="1">
      <alignment horizontal="right"/>
    </xf>
    <xf numFmtId="14" fontId="2" fillId="3" borderId="1" xfId="1" applyNumberFormat="1" applyFont="1" applyFill="1" applyBorder="1" applyAlignment="1">
      <alignment horizontal="left"/>
    </xf>
    <xf numFmtId="0" fontId="2" fillId="3" borderId="1" xfId="1" applyFont="1" applyFill="1" applyBorder="1" applyAlignment="1">
      <alignment horizontal="right"/>
    </xf>
    <xf numFmtId="4" fontId="2" fillId="3" borderId="1" xfId="1" applyNumberFormat="1" applyFont="1" applyFill="1" applyBorder="1" applyAlignment="1">
      <alignment horizontal="right"/>
    </xf>
    <xf numFmtId="49" fontId="2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49" fontId="2" fillId="3" borderId="2" xfId="1" applyNumberFormat="1" applyFont="1" applyFill="1" applyBorder="1" applyAlignment="1">
      <alignment horizontal="left"/>
    </xf>
    <xf numFmtId="1" fontId="2" fillId="3" borderId="3" xfId="1" applyNumberFormat="1" applyFont="1" applyFill="1" applyBorder="1" applyAlignment="1">
      <alignment horizontal="right"/>
    </xf>
    <xf numFmtId="49" fontId="2" fillId="3" borderId="3" xfId="1" applyNumberFormat="1" applyFont="1" applyFill="1" applyBorder="1" applyAlignment="1">
      <alignment horizontal="left"/>
    </xf>
    <xf numFmtId="0" fontId="2" fillId="3" borderId="3" xfId="1" applyFont="1" applyFill="1" applyBorder="1" applyAlignment="1">
      <alignment horizontal="right"/>
    </xf>
    <xf numFmtId="4" fontId="2" fillId="3" borderId="3" xfId="1" applyNumberFormat="1" applyFont="1" applyFill="1" applyBorder="1" applyAlignment="1">
      <alignment horizontal="right"/>
    </xf>
    <xf numFmtId="0" fontId="2" fillId="3" borderId="4" xfId="1" applyFont="1" applyFill="1" applyBorder="1" applyAlignment="1">
      <alignment horizontal="right"/>
    </xf>
    <xf numFmtId="49" fontId="2" fillId="2" borderId="5" xfId="1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center" vertical="center" wrapText="1"/>
    </xf>
    <xf numFmtId="49" fontId="2" fillId="2" borderId="7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</cellXfs>
  <cellStyles count="2">
    <cellStyle name="Normal" xfId="0" builtinId="0"/>
    <cellStyle name="Normal_Feuil1" xfId="1" xr:uid="{00000000-0005-0000-0000-000001000000}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7F7F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/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border outline="0">
        <bottom style="thin">
          <color rgb="FFDDDDDD"/>
        </bottom>
      </border>
    </dxf>
    <dxf>
      <border outline="0">
        <left style="thin">
          <color rgb="FFDDDDDD"/>
        </left>
        <right style="thin">
          <color rgb="FFDDDDDD"/>
        </right>
        <top style="thin">
          <color rgb="FFDDDDDD"/>
        </top>
      </border>
    </dxf>
    <dxf>
      <border outline="0">
        <left style="thin">
          <color rgb="FFDDDDDD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A3FC1FB-A29D-41B8-904C-7916751B421D}" autoFormatId="16" applyNumberFormats="0" applyBorderFormats="0" applyFontFormats="0" applyPatternFormats="0" applyAlignmentFormats="0" applyWidthHeightFormats="0">
  <queryTableRefresh nextId="39">
    <queryTableFields count="38">
      <queryTableField id="1" name="Budget" tableColumnId="1"/>
      <queryTableField id="2" name="Compte Comptable" tableColumnId="2"/>
      <queryTableField id="3" name="Code Gestionnaire" tableColumnId="3"/>
      <queryTableField id="4" name="No Marché (ma)" tableColumnId="4"/>
      <queryTableField id="5" name="Libellé Marché (ma)" tableColumnId="5"/>
      <queryTableField id="6" name="Libellé long (ma)" tableColumnId="6"/>
      <queryTableField id="7" name="N° Commande" tableColumnId="7"/>
      <queryTableField id="8" name="Utilisateur creat. cde (ec)" tableColumnId="8"/>
      <queryTableField id="9" name="Code Projet (lc)" tableColumnId="9"/>
      <queryTableField id="10" name="Libellé projet (lc)" tableColumnId="10"/>
      <queryTableField id="11" name="No Opération (op)" tableColumnId="11"/>
      <queryTableField id="12" name="Lib. Opération (op)" tableColumnId="12"/>
      <queryTableField id="13" name="Date Passation (ec)" tableColumnId="13"/>
      <queryTableField id="14" name="Année passation Commande" tableColumnId="14"/>
      <queryTableField id="15" name="Année de Réception (rc)" tableColumnId="15"/>
      <queryTableField id="16" name="Année Traitement mandat (lq6)" tableColumnId="16"/>
      <queryTableField id="17" name="No Récep (rc)" tableColumnId="17"/>
      <queryTableField id="18" name="N° Produit" tableColumnId="18"/>
      <queryTableField id="19" name="Nomenclature d'achat" tableColumnId="19"/>
      <queryTableField id="20" name="Libellé L1 (lc)" tableColumnId="20"/>
      <queryTableField id="21" name="Libellé L2 (lc)" tableColumnId="21"/>
      <queryTableField id="22" name="Libellé L3 (lc)" tableColumnId="22"/>
      <queryTableField id="23" name="Libellé L4 (lc)" tableColumnId="23"/>
      <queryTableField id="24" name="N° UF" tableColumnId="24"/>
      <queryTableField id="25" name="Désignation UF" tableColumnId="25"/>
      <queryTableField id="26" name="Pôle d'activité" tableColumnId="26"/>
      <queryTableField id="27" name="Fournisseur" tableColumnId="27"/>
      <queryTableField id="28" name="Qté Commandée" tableColumnId="28"/>
      <queryTableField id="29" name="Qté Reçue" tableColumnId="29"/>
      <queryTableField id="30" name="Montant non reçu" tableColumnId="30"/>
      <queryTableField id="31" name="Montant reçu non liquidé" tableColumnId="31"/>
      <queryTableField id="32" name="Montant Liquidé" tableColumnId="32"/>
      <queryTableField id="33" name="Montant HT" tableColumnId="33"/>
      <queryTableField id="34" name="Montant TVA" tableColumnId="34"/>
      <queryTableField id="35" name="Montant Imputable" tableColumnId="35"/>
      <queryTableField id="36" name="Qté Commandée CORRIGE" tableColumnId="36"/>
      <queryTableField id="37" name="Qté Reçue CORRIGE" tableColumnId="37"/>
      <queryTableField id="38" name="Montant non recçu CORRIGE" tableColumnId="3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5A8FD8-E9C7-4F34-80D6-1F037BB22D33}" name="tSource" displayName="tSource" ref="A1:AI6" totalsRowShown="0" headerRowDxfId="0" headerRowBorderDxfId="36" tableBorderDxfId="37" headerRowCellStyle="Normal_Feuil1">
  <autoFilter ref="A1:AI6" xr:uid="{7E5A8FD8-E9C7-4F34-80D6-1F037BB22D33}"/>
  <tableColumns count="35">
    <tableColumn id="1" xr3:uid="{C7F17625-6B75-4B19-BBA4-A1F3BFFCAFB7}" name="Budget" dataDxfId="35" dataCellStyle="Normal_Feuil1"/>
    <tableColumn id="2" xr3:uid="{212166BC-83F5-416D-B593-07EA98680C20}" name="Compte Comptable" dataDxfId="34" dataCellStyle="Normal_Feuil1"/>
    <tableColumn id="3" xr3:uid="{E54A1EB4-7CD9-446A-9898-F78C20AFEDB2}" name="Code Gestionnaire" dataDxfId="33" dataCellStyle="Normal_Feuil1"/>
    <tableColumn id="4" xr3:uid="{16068060-3FCC-4780-B644-0EC5BA4AAA48}" name="No Marché (ma)" dataDxfId="32" dataCellStyle="Normal_Feuil1"/>
    <tableColumn id="5" xr3:uid="{75162EA5-15C7-49B9-96D2-AF283313336A}" name="Libellé Marché (ma)" dataDxfId="31" dataCellStyle="Normal_Feuil1"/>
    <tableColumn id="6" xr3:uid="{929B58AA-8B21-4B91-B289-B2A3435D7269}" name="Libellé long (ma)" dataDxfId="30" dataCellStyle="Normal_Feuil1"/>
    <tableColumn id="7" xr3:uid="{694D2D50-DC08-4A6A-A5F9-9FCD39C9FF8A}" name="N° Commande" dataDxfId="29" dataCellStyle="Normal_Feuil1"/>
    <tableColumn id="8" xr3:uid="{BC4F760A-4AFF-4C92-931E-F5EBA42F81D8}" name="Utilisateur creat. cde (ec)" dataDxfId="28" dataCellStyle="Normal_Feuil1"/>
    <tableColumn id="9" xr3:uid="{A5C95E6C-A40C-4341-96BC-DA5E02D94EED}" name="Code Projet (lc)" dataDxfId="27" dataCellStyle="Normal_Feuil1"/>
    <tableColumn id="10" xr3:uid="{4EB67DB7-C7B5-4765-B212-4B253BC51BCD}" name="Libellé projet (lc)" dataDxfId="26" dataCellStyle="Normal_Feuil1"/>
    <tableColumn id="11" xr3:uid="{647ABBF7-9480-41AC-82CD-0A178535BA16}" name="No Opération (op)" dataDxfId="25" dataCellStyle="Normal_Feuil1"/>
    <tableColumn id="12" xr3:uid="{A7E3CE0A-C2AD-45E7-9B6F-E64530B4951E}" name="Lib. Opération (op)" dataDxfId="24" dataCellStyle="Normal_Feuil1"/>
    <tableColumn id="13" xr3:uid="{0A57C713-E172-4318-B701-5415A11D9F30}" name="Date Passation (ec)" dataDxfId="23" dataCellStyle="Normal_Feuil1"/>
    <tableColumn id="14" xr3:uid="{25565AF6-DE2D-48D9-82E3-0779AA771500}" name="Année passation Commande" dataDxfId="22" dataCellStyle="Normal_Feuil1"/>
    <tableColumn id="15" xr3:uid="{8635FB91-2991-46B3-B2BE-B20307F46BE2}" name="Année de Réception (rc)" dataDxfId="21" dataCellStyle="Normal_Feuil1"/>
    <tableColumn id="16" xr3:uid="{04874DB2-5AF0-4E4B-ADCB-9AC933B0E03B}" name="Année Traitement mandat (lq6)" dataDxfId="20" dataCellStyle="Normal_Feuil1"/>
    <tableColumn id="17" xr3:uid="{00C7810D-2BEE-48C7-B4C8-A52199A08CDE}" name="No Récep (rc)" dataDxfId="19" dataCellStyle="Normal_Feuil1"/>
    <tableColumn id="18" xr3:uid="{2371AE39-2EA0-48E8-A50C-79521BD02B0C}" name="N° Produit" dataDxfId="18" dataCellStyle="Normal_Feuil1"/>
    <tableColumn id="19" xr3:uid="{C16D71DD-DBDF-48E1-A9A5-2E9CF66E542E}" name="Nomenclature d'achat" dataDxfId="17" dataCellStyle="Normal_Feuil1"/>
    <tableColumn id="20" xr3:uid="{DFEC9A3A-F1CA-44A2-B89C-67EFDBADE2DC}" name="Libellé L1 (lc)" dataDxfId="16" dataCellStyle="Normal_Feuil1"/>
    <tableColumn id="21" xr3:uid="{3A12B9C2-FFC6-4F04-BCDB-7C7F2859F717}" name="Libellé L2 (lc)" dataDxfId="15" dataCellStyle="Normal_Feuil1"/>
    <tableColumn id="22" xr3:uid="{22CB1907-CFA5-430C-AD27-8C797CD34821}" name="Libellé L3 (lc)" dataDxfId="14" dataCellStyle="Normal_Feuil1"/>
    <tableColumn id="23" xr3:uid="{632336AB-6609-421A-8C09-AB64E06F1886}" name="Libellé L4 (lc)" dataDxfId="13" dataCellStyle="Normal_Feuil1"/>
    <tableColumn id="24" xr3:uid="{692C31C6-C419-4CEA-A0B5-812FA87F2FB5}" name="N° UF" dataDxfId="12" dataCellStyle="Normal_Feuil1"/>
    <tableColumn id="25" xr3:uid="{79118DC8-9931-4956-BDE3-FBBBFA8162FC}" name="Désignation UF" dataDxfId="11" dataCellStyle="Normal_Feuil1"/>
    <tableColumn id="26" xr3:uid="{B1EEF2A9-91FF-4071-9376-038C1B5E816C}" name="Pôle d'activité" dataDxfId="10" dataCellStyle="Normal_Feuil1"/>
    <tableColumn id="27" xr3:uid="{193F2A9A-D9CD-4D06-8395-D60976457153}" name="Fournisseur" dataDxfId="9" dataCellStyle="Normal_Feuil1"/>
    <tableColumn id="28" xr3:uid="{C0BD0B23-89AF-4EC6-8AB8-B7BCBA88B538}" name="Qté Commandée" dataDxfId="8" dataCellStyle="Normal_Feuil1"/>
    <tableColumn id="29" xr3:uid="{BDAF2BDA-1028-4403-9565-270533D26F87}" name="Qté Reçue" dataDxfId="7" dataCellStyle="Normal_Feuil1"/>
    <tableColumn id="30" xr3:uid="{A8D519A7-16C9-47EA-8443-A66FDCC09F36}" name="Montant non reçu" dataDxfId="6" dataCellStyle="Normal_Feuil1"/>
    <tableColumn id="31" xr3:uid="{3B691422-1095-4E5F-BBD9-CF9DAB314956}" name="Montant reçu non liquidé" dataDxfId="5" dataCellStyle="Normal_Feuil1"/>
    <tableColumn id="32" xr3:uid="{A3CE09F5-AD6E-42A2-AACC-DBE48F9F59B6}" name="Montant Liquidé" dataDxfId="4" dataCellStyle="Normal_Feuil1"/>
    <tableColumn id="33" xr3:uid="{75D6F0B2-A0B4-4BCE-9082-8490A3D8ED75}" name="Montant HT" dataDxfId="3" dataCellStyle="Normal_Feuil1"/>
    <tableColumn id="34" xr3:uid="{09EAE588-2BBE-49F6-A9B1-C9996A643124}" name="Montant TVA" dataDxfId="2" dataCellStyle="Normal_Feuil1"/>
    <tableColumn id="35" xr3:uid="{D7CC9D40-2E14-4F33-AECC-7F2FB37B7DF6}" name="Montant Imputable" dataDxfId="1" dataCellStyle="Normal_Feuil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DF67C35-7946-44E7-ADFE-1793E1F6BD4B}" name="Traitt_PQ" displayName="Traitt_PQ" ref="A11:AL16" tableType="queryTable" totalsRowShown="0">
  <autoFilter ref="A11:AL16" xr:uid="{0DF67C35-7946-44E7-ADFE-1793E1F6BD4B}"/>
  <tableColumns count="38">
    <tableColumn id="1" xr3:uid="{9BD95371-7800-47B0-8ADA-72C5CA86FF81}" uniqueName="1" name="Budget" queryTableFieldId="1"/>
    <tableColumn id="2" xr3:uid="{10A6B308-78BE-4258-963A-F55071CC3C79}" uniqueName="2" name="Compte Comptable" queryTableFieldId="2"/>
    <tableColumn id="3" xr3:uid="{CCBE383B-0325-4803-8E9D-5D7D6CC6987E}" uniqueName="3" name="Code Gestionnaire" queryTableFieldId="3"/>
    <tableColumn id="4" xr3:uid="{184C045E-37AA-4A70-AF01-530CFBD4E33C}" uniqueName="4" name="No Marché (ma)" queryTableFieldId="4"/>
    <tableColumn id="5" xr3:uid="{1C8C9ED3-835F-4D27-A352-98285D6F7F28}" uniqueName="5" name="Libellé Marché (ma)" queryTableFieldId="5"/>
    <tableColumn id="6" xr3:uid="{3E6B0D1B-6C72-43E5-A7C0-106189DCB6A0}" uniqueName="6" name="Libellé long (ma)" queryTableFieldId="6"/>
    <tableColumn id="7" xr3:uid="{51F17534-5A25-4419-B7E0-94D8F5809231}" uniqueName="7" name="N° Commande" queryTableFieldId="7"/>
    <tableColumn id="8" xr3:uid="{B52F5B7C-6A90-4EA2-ABC0-417B419406EE}" uniqueName="8" name="Utilisateur creat. cde (ec)" queryTableFieldId="8"/>
    <tableColumn id="9" xr3:uid="{4881BB1B-0020-4752-978B-80D421D5198F}" uniqueName="9" name="Code Projet (lc)" queryTableFieldId="9"/>
    <tableColumn id="10" xr3:uid="{CE486EC1-3B4F-40CD-A4CD-446CC0685E0D}" uniqueName="10" name="Libellé projet (lc)" queryTableFieldId="10"/>
    <tableColumn id="11" xr3:uid="{BEA061D7-D659-4215-BEDC-4B5C8D8EBE23}" uniqueName="11" name="No Opération (op)" queryTableFieldId="11"/>
    <tableColumn id="12" xr3:uid="{5E644CBB-18C7-4EE6-BA70-CCD8BA3FB906}" uniqueName="12" name="Lib. Opération (op)" queryTableFieldId="12"/>
    <tableColumn id="13" xr3:uid="{4A834434-B974-40D8-88C5-3DD745EC378C}" uniqueName="13" name="Date Passation (ec)" queryTableFieldId="13"/>
    <tableColumn id="14" xr3:uid="{8CCF27EA-EB01-479E-AB27-E20610522CC5}" uniqueName="14" name="Année passation Commande" queryTableFieldId="14"/>
    <tableColumn id="15" xr3:uid="{073AFBC1-F0E6-4EC4-9500-2AED9C73710A}" uniqueName="15" name="Année de Réception (rc)" queryTableFieldId="15"/>
    <tableColumn id="16" xr3:uid="{6C32F924-AD40-4211-A283-62CCD870A421}" uniqueName="16" name="Année Traitement mandat (lq6)" queryTableFieldId="16"/>
    <tableColumn id="17" xr3:uid="{70DF716B-C144-4F8A-9BB2-177CD841BE52}" uniqueName="17" name="No Récep (rc)" queryTableFieldId="17"/>
    <tableColumn id="18" xr3:uid="{A4EFEF85-D30E-42C0-B132-61CCCAA066AE}" uniqueName="18" name="N° Produit" queryTableFieldId="18"/>
    <tableColumn id="19" xr3:uid="{307694F5-C6E3-4DFC-A157-B5BCBD58E4DD}" uniqueName="19" name="Nomenclature d'achat" queryTableFieldId="19"/>
    <tableColumn id="20" xr3:uid="{AB991E4A-BBDC-4C33-8550-6BE96192BCB6}" uniqueName="20" name="Libellé L1 (lc)" queryTableFieldId="20"/>
    <tableColumn id="21" xr3:uid="{98C18E86-3CD9-444F-9D17-F3D4ABD3E4FB}" uniqueName="21" name="Libellé L2 (lc)" queryTableFieldId="21"/>
    <tableColumn id="22" xr3:uid="{5CA9F8AD-5AAE-47FD-AA2D-456CA746ACF6}" uniqueName="22" name="Libellé L3 (lc)" queryTableFieldId="22"/>
    <tableColumn id="23" xr3:uid="{7A2E7D0D-10D4-4A52-967B-35F34124A5FA}" uniqueName="23" name="Libellé L4 (lc)" queryTableFieldId="23"/>
    <tableColumn id="24" xr3:uid="{524E9E2C-4358-478B-80DA-667553FAC100}" uniqueName="24" name="N° UF" queryTableFieldId="24"/>
    <tableColumn id="25" xr3:uid="{A3565811-8C6F-49B5-A9F7-641AD8AF67A5}" uniqueName="25" name="Désignation UF" queryTableFieldId="25"/>
    <tableColumn id="26" xr3:uid="{A917875A-B0FD-408D-9AB1-E80E30A1535E}" uniqueName="26" name="Pôle d'activité" queryTableFieldId="26"/>
    <tableColumn id="27" xr3:uid="{7BB930BE-2357-471D-ABCA-4597D67FBF53}" uniqueName="27" name="Fournisseur" queryTableFieldId="27"/>
    <tableColumn id="28" xr3:uid="{ACE7001A-9151-43F3-8776-8FACB48822CF}" uniqueName="28" name="Qté Commandée" queryTableFieldId="28"/>
    <tableColumn id="29" xr3:uid="{1EA5AAA1-A0CC-4A47-BDFA-716DE063B5C4}" uniqueName="29" name="Qté Reçue" queryTableFieldId="29"/>
    <tableColumn id="30" xr3:uid="{CFD09FA5-710A-4B21-91F5-105EDB61EB01}" uniqueName="30" name="Montant non reçu" queryTableFieldId="30"/>
    <tableColumn id="31" xr3:uid="{0CB91C49-09E9-4427-8083-6261C05C9F58}" uniqueName="31" name="Montant reçu non liquidé" queryTableFieldId="31"/>
    <tableColumn id="32" xr3:uid="{00387BF0-703B-4C04-8CF4-6276E213C557}" uniqueName="32" name="Montant Liquidé" queryTableFieldId="32"/>
    <tableColumn id="33" xr3:uid="{5D0DE928-9659-4704-893C-76AB3CB14F0F}" uniqueName="33" name="Montant HT" queryTableFieldId="33"/>
    <tableColumn id="34" xr3:uid="{AEF6E0EA-31E2-44B8-908B-23946D10B7CD}" uniqueName="34" name="Montant TVA" queryTableFieldId="34"/>
    <tableColumn id="35" xr3:uid="{47064007-6883-46F5-B16A-CD5FC9673DE1}" uniqueName="35" name="Montant Imputable" queryTableFieldId="35"/>
    <tableColumn id="36" xr3:uid="{78BD78EF-20BC-4159-8E9B-BD85A10AA872}" uniqueName="36" name="Qté Commandée CORRIGE" queryTableFieldId="36"/>
    <tableColumn id="37" xr3:uid="{C2BDEFE2-CBE6-4DC6-BDEE-29169426B106}" uniqueName="37" name="Qté Reçue CORRIGE" queryTableFieldId="37"/>
    <tableColumn id="38" xr3:uid="{3754305C-8057-4272-9866-A1BDCF93829C}" uniqueName="38" name="Montant non recçu CORRIGE" queryTableFieldId="3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6"/>
  <sheetViews>
    <sheetView showGridLines="0" tabSelected="1" topLeftCell="AE1" workbookViewId="0">
      <selection activeCell="A11" sqref="A11:AL16"/>
    </sheetView>
  </sheetViews>
  <sheetFormatPr baseColWidth="10" defaultRowHeight="15" x14ac:dyDescent="0.25"/>
  <cols>
    <col min="1" max="1" width="9.5703125" bestFit="1" customWidth="1"/>
    <col min="2" max="2" width="20.5703125" bestFit="1" customWidth="1"/>
    <col min="3" max="3" width="20" bestFit="1" customWidth="1"/>
    <col min="4" max="4" width="17.5703125" bestFit="1" customWidth="1"/>
    <col min="5" max="5" width="21.140625" bestFit="1" customWidth="1"/>
    <col min="6" max="6" width="18.140625" bestFit="1" customWidth="1"/>
    <col min="7" max="7" width="16" bestFit="1" customWidth="1"/>
    <col min="8" max="8" width="25.85546875" bestFit="1" customWidth="1"/>
    <col min="9" max="9" width="17" bestFit="1" customWidth="1"/>
    <col min="10" max="10" width="18.5703125" bestFit="1" customWidth="1"/>
    <col min="11" max="11" width="19.5703125" bestFit="1" customWidth="1"/>
    <col min="12" max="12" width="20.140625" bestFit="1" customWidth="1"/>
    <col min="13" max="13" width="20.28515625" bestFit="1" customWidth="1"/>
    <col min="14" max="14" width="29" bestFit="1" customWidth="1"/>
    <col min="15" max="15" width="25" bestFit="1" customWidth="1"/>
    <col min="16" max="16" width="31.5703125" bestFit="1" customWidth="1"/>
    <col min="17" max="17" width="15.140625" bestFit="1" customWidth="1"/>
    <col min="18" max="18" width="12.42578125" bestFit="1" customWidth="1"/>
    <col min="19" max="19" width="23" bestFit="1" customWidth="1"/>
    <col min="20" max="23" width="14.85546875" bestFit="1" customWidth="1"/>
    <col min="24" max="24" width="8.28515625" bestFit="1" customWidth="1"/>
    <col min="25" max="25" width="16.7109375" bestFit="1" customWidth="1"/>
    <col min="26" max="26" width="16" bestFit="1" customWidth="1"/>
    <col min="27" max="27" width="13.7109375" bestFit="1" customWidth="1"/>
    <col min="28" max="28" width="18.42578125" bestFit="1" customWidth="1"/>
    <col min="29" max="29" width="12.42578125" bestFit="1" customWidth="1"/>
    <col min="30" max="30" width="19.28515625" bestFit="1" customWidth="1"/>
    <col min="31" max="31" width="26.140625" bestFit="1" customWidth="1"/>
    <col min="32" max="32" width="18" bestFit="1" customWidth="1"/>
    <col min="33" max="33" width="13.7109375" bestFit="1" customWidth="1"/>
    <col min="34" max="34" width="15" bestFit="1" customWidth="1"/>
    <col min="35" max="35" width="20.7109375" bestFit="1" customWidth="1"/>
    <col min="36" max="36" width="26.85546875" bestFit="1" customWidth="1"/>
    <col min="37" max="37" width="20.85546875" bestFit="1" customWidth="1"/>
    <col min="38" max="38" width="28.7109375" bestFit="1" customWidth="1"/>
    <col min="39" max="39" width="12.42578125" bestFit="1" customWidth="1"/>
    <col min="40" max="40" width="19.28515625" bestFit="1" customWidth="1"/>
    <col min="41" max="41" width="26.140625" bestFit="1" customWidth="1"/>
    <col min="42" max="42" width="18" bestFit="1" customWidth="1"/>
    <col min="43" max="43" width="13.7109375" bestFit="1" customWidth="1"/>
    <col min="44" max="44" width="15" bestFit="1" customWidth="1"/>
    <col min="45" max="45" width="20.7109375" bestFit="1" customWidth="1"/>
    <col min="46" max="46" width="5.140625" bestFit="1" customWidth="1"/>
    <col min="47" max="47" width="26.85546875" bestFit="1" customWidth="1"/>
    <col min="48" max="48" width="20.85546875" bestFit="1" customWidth="1"/>
    <col min="49" max="49" width="28.7109375" bestFit="1" customWidth="1"/>
  </cols>
  <sheetData>
    <row r="1" spans="1:39" s="7" customFormat="1" ht="36" x14ac:dyDescent="0.25">
      <c r="A1" s="15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14</v>
      </c>
      <c r="P1" s="16" t="s">
        <v>15</v>
      </c>
      <c r="Q1" s="16" t="s">
        <v>16</v>
      </c>
      <c r="R1" s="16" t="s">
        <v>17</v>
      </c>
      <c r="S1" s="16" t="s">
        <v>18</v>
      </c>
      <c r="T1" s="16" t="s">
        <v>19</v>
      </c>
      <c r="U1" s="16" t="s">
        <v>20</v>
      </c>
      <c r="V1" s="16" t="s">
        <v>21</v>
      </c>
      <c r="W1" s="16" t="s">
        <v>22</v>
      </c>
      <c r="X1" s="16" t="s">
        <v>23</v>
      </c>
      <c r="Y1" s="16" t="s">
        <v>24</v>
      </c>
      <c r="Z1" s="16" t="s">
        <v>25</v>
      </c>
      <c r="AA1" s="16" t="s">
        <v>26</v>
      </c>
      <c r="AB1" s="16" t="s">
        <v>27</v>
      </c>
      <c r="AC1" s="16" t="s">
        <v>28</v>
      </c>
      <c r="AD1" s="16" t="s">
        <v>29</v>
      </c>
      <c r="AE1" s="16" t="s">
        <v>30</v>
      </c>
      <c r="AF1" s="16" t="s">
        <v>31</v>
      </c>
      <c r="AG1" s="16" t="s">
        <v>32</v>
      </c>
      <c r="AH1" s="16" t="s">
        <v>33</v>
      </c>
      <c r="AI1" s="17" t="s">
        <v>34</v>
      </c>
      <c r="AJ1" s="6" t="s">
        <v>50</v>
      </c>
      <c r="AK1" s="6" t="s">
        <v>51</v>
      </c>
      <c r="AL1" s="6" t="s">
        <v>52</v>
      </c>
      <c r="AM1" s="18" t="s">
        <v>54</v>
      </c>
    </row>
    <row r="2" spans="1:39" x14ac:dyDescent="0.25">
      <c r="A2" s="9" t="s">
        <v>35</v>
      </c>
      <c r="B2" s="1" t="s">
        <v>36</v>
      </c>
      <c r="C2" s="1" t="s">
        <v>37</v>
      </c>
      <c r="D2" s="2">
        <v>1234</v>
      </c>
      <c r="E2" s="1" t="s">
        <v>38</v>
      </c>
      <c r="F2" s="1"/>
      <c r="G2" s="2">
        <v>567305</v>
      </c>
      <c r="H2" s="1"/>
      <c r="I2" s="1"/>
      <c r="J2" s="1"/>
      <c r="K2" s="1"/>
      <c r="L2" s="1"/>
      <c r="M2" s="3"/>
      <c r="N2" s="2"/>
      <c r="O2" s="4">
        <v>2025</v>
      </c>
      <c r="P2" s="4"/>
      <c r="Q2" s="2">
        <v>1</v>
      </c>
      <c r="R2" s="2">
        <v>0</v>
      </c>
      <c r="S2" s="1" t="s">
        <v>40</v>
      </c>
      <c r="T2" s="1" t="s">
        <v>42</v>
      </c>
      <c r="U2" s="1" t="s">
        <v>42</v>
      </c>
      <c r="V2" s="1" t="s">
        <v>42</v>
      </c>
      <c r="W2" s="1" t="s">
        <v>42</v>
      </c>
      <c r="X2" s="2">
        <v>11</v>
      </c>
      <c r="Y2" s="1" t="s">
        <v>44</v>
      </c>
      <c r="Z2" s="1" t="s">
        <v>46</v>
      </c>
      <c r="AA2" s="1" t="s">
        <v>48</v>
      </c>
      <c r="AB2" s="4">
        <v>1</v>
      </c>
      <c r="AC2" s="4">
        <v>1</v>
      </c>
      <c r="AD2" s="5">
        <v>0</v>
      </c>
      <c r="AE2" s="5">
        <v>12117.72</v>
      </c>
      <c r="AF2" s="5">
        <v>0</v>
      </c>
      <c r="AG2" s="4">
        <v>0</v>
      </c>
      <c r="AH2" s="4">
        <v>0</v>
      </c>
      <c r="AI2" s="14">
        <v>0</v>
      </c>
      <c r="AJ2" s="8">
        <f>IF(Q2="",AB2,IF(AND(AB2&lt;&gt;0,G2&lt;&gt;G1)=TRUE,AB2,IF(VLOOKUP(G2,G:Q,11,0)-Q2=0,AB2,0)))</f>
        <v>1</v>
      </c>
      <c r="AK2" s="8">
        <f>IF(Q2="",AC2,IF(AND(AC2&lt;&gt;0,G2&lt;&gt;G1)=TRUE,AC2,IF(VLOOKUP(G2,G:Q,11,0)-Q2=0,AC2,0)))</f>
        <v>1</v>
      </c>
      <c r="AL2" s="8">
        <f>IF(Q2="",AD2,IF(AND(AD2&lt;&gt;0,G2&lt;&gt;G1)=TRUE,AD2,IF(VLOOKUP(G2,G:Q,11,0)-Q2=0,AD2,0)))</f>
        <v>0</v>
      </c>
    </row>
    <row r="3" spans="1:39" x14ac:dyDescent="0.25">
      <c r="A3" s="9" t="s">
        <v>35</v>
      </c>
      <c r="B3" s="1" t="s">
        <v>36</v>
      </c>
      <c r="C3" s="1" t="s">
        <v>37</v>
      </c>
      <c r="D3" s="2">
        <v>1458</v>
      </c>
      <c r="E3" s="1" t="s">
        <v>39</v>
      </c>
      <c r="F3" s="1"/>
      <c r="G3" s="2">
        <v>567306</v>
      </c>
      <c r="H3" s="1"/>
      <c r="I3" s="1"/>
      <c r="J3" s="1"/>
      <c r="K3" s="1"/>
      <c r="L3" s="1"/>
      <c r="M3" s="3"/>
      <c r="N3" s="2"/>
      <c r="O3" s="4">
        <v>2025</v>
      </c>
      <c r="P3" s="4"/>
      <c r="Q3" s="2">
        <v>3</v>
      </c>
      <c r="R3" s="2">
        <v>0</v>
      </c>
      <c r="S3" s="1" t="s">
        <v>41</v>
      </c>
      <c r="T3" s="1" t="s">
        <v>43</v>
      </c>
      <c r="U3" s="1" t="s">
        <v>43</v>
      </c>
      <c r="V3" s="1" t="s">
        <v>43</v>
      </c>
      <c r="W3" s="1" t="s">
        <v>43</v>
      </c>
      <c r="X3" s="2">
        <v>21</v>
      </c>
      <c r="Y3" s="1" t="s">
        <v>45</v>
      </c>
      <c r="Z3" s="1" t="s">
        <v>47</v>
      </c>
      <c r="AA3" s="1" t="s">
        <v>49</v>
      </c>
      <c r="AB3" s="4">
        <v>8964.26</v>
      </c>
      <c r="AC3" s="4">
        <v>1691.39</v>
      </c>
      <c r="AD3" s="5">
        <v>8727.4599999999991</v>
      </c>
      <c r="AE3" s="5">
        <v>297.16000000000003</v>
      </c>
      <c r="AF3" s="5">
        <v>0</v>
      </c>
      <c r="AG3" s="4">
        <v>0</v>
      </c>
      <c r="AH3" s="4">
        <v>0</v>
      </c>
      <c r="AI3" s="14">
        <v>0</v>
      </c>
      <c r="AJ3" s="8">
        <f>IF(Q3="",AB3,IF(AND(AB3&lt;&gt;0,G3&lt;&gt;G2)=TRUE,AB3,IF(VLOOKUP(G3,G:Q,11,0)-Q3=0,AB3,0)))</f>
        <v>8964.26</v>
      </c>
      <c r="AK3" s="8">
        <f>IF(Q3="",AC3,IF(AND(AC3&lt;&gt;0,G3&lt;&gt;G2)=TRUE,AC3,IF(VLOOKUP(G3,G:Q,11,0)-Q3=0,AC3,0)))</f>
        <v>1691.39</v>
      </c>
      <c r="AL3" s="8">
        <f>IF(Q3="",AD3,IF(AND(AD3&lt;&gt;0,G3&lt;&gt;G2)=TRUE,AD3,IF(VLOOKUP(G3,G:Q,11,0)-Q3=0,AD3,0)))</f>
        <v>8727.4599999999991</v>
      </c>
    </row>
    <row r="4" spans="1:39" x14ac:dyDescent="0.25">
      <c r="A4" s="9" t="s">
        <v>35</v>
      </c>
      <c r="B4" s="1" t="s">
        <v>36</v>
      </c>
      <c r="C4" s="1" t="s">
        <v>37</v>
      </c>
      <c r="D4" s="2">
        <v>1458</v>
      </c>
      <c r="E4" s="1" t="s">
        <v>39</v>
      </c>
      <c r="F4" s="1"/>
      <c r="G4" s="2">
        <v>567306</v>
      </c>
      <c r="H4" s="1"/>
      <c r="I4" s="1"/>
      <c r="J4" s="1"/>
      <c r="K4" s="1"/>
      <c r="L4" s="1"/>
      <c r="M4" s="3"/>
      <c r="N4" s="2"/>
      <c r="O4" s="4">
        <v>2025</v>
      </c>
      <c r="P4" s="4"/>
      <c r="Q4" s="2">
        <v>2</v>
      </c>
      <c r="R4" s="2">
        <v>0</v>
      </c>
      <c r="S4" s="1" t="s">
        <v>41</v>
      </c>
      <c r="T4" s="1" t="s">
        <v>43</v>
      </c>
      <c r="U4" s="1" t="s">
        <v>43</v>
      </c>
      <c r="V4" s="1" t="s">
        <v>43</v>
      </c>
      <c r="W4" s="1" t="s">
        <v>43</v>
      </c>
      <c r="X4" s="2">
        <v>21</v>
      </c>
      <c r="Y4" s="1" t="s">
        <v>45</v>
      </c>
      <c r="Z4" s="1" t="s">
        <v>47</v>
      </c>
      <c r="AA4" s="1" t="s">
        <v>49</v>
      </c>
      <c r="AB4" s="4">
        <v>8964.26</v>
      </c>
      <c r="AC4" s="4">
        <v>1691.39</v>
      </c>
      <c r="AD4" s="5">
        <v>8727.4599999999991</v>
      </c>
      <c r="AE4" s="5">
        <v>1732.5</v>
      </c>
      <c r="AF4" s="5">
        <v>0</v>
      </c>
      <c r="AG4" s="4">
        <v>0</v>
      </c>
      <c r="AH4" s="4">
        <v>0</v>
      </c>
      <c r="AI4" s="14">
        <v>0</v>
      </c>
      <c r="AJ4" s="8">
        <f>IF(Q4="",AB4,IF(AND(AB4&lt;&gt;0,G4&lt;&gt;G3)=TRUE,AB4,IF(VLOOKUP(G4,G:Q,11,0)-Q4=0,AB4,0)))</f>
        <v>0</v>
      </c>
      <c r="AK4" s="8">
        <f>IF(Q4="",AC4,IF(AND(AC4&lt;&gt;0,G4&lt;&gt;G3)=TRUE,AC4,IF(VLOOKUP(G4,G:Q,11,0)-Q4=0,AC4,0)))</f>
        <v>0</v>
      </c>
      <c r="AL4" s="8">
        <f>IF(Q4="",AD4,IF(AND(AD4&lt;&gt;0,G4&lt;&gt;G3)=TRUE,AD4,IF(VLOOKUP(G4,G:Q,11,0)-Q4=0,AD4,0)))</f>
        <v>0</v>
      </c>
      <c r="AM4" t="s">
        <v>53</v>
      </c>
    </row>
    <row r="5" spans="1:39" x14ac:dyDescent="0.25">
      <c r="A5" s="9" t="s">
        <v>35</v>
      </c>
      <c r="B5" s="1" t="s">
        <v>36</v>
      </c>
      <c r="C5" s="1" t="s">
        <v>37</v>
      </c>
      <c r="D5" s="10">
        <v>1500</v>
      </c>
      <c r="E5" s="11" t="s">
        <v>56</v>
      </c>
      <c r="G5" s="10">
        <v>580000</v>
      </c>
      <c r="S5" s="11" t="s">
        <v>57</v>
      </c>
      <c r="T5" s="11" t="s">
        <v>58</v>
      </c>
      <c r="U5" s="11" t="s">
        <v>58</v>
      </c>
      <c r="V5" s="11" t="s">
        <v>58</v>
      </c>
      <c r="W5" s="11" t="s">
        <v>58</v>
      </c>
      <c r="X5" s="10">
        <v>14</v>
      </c>
      <c r="Y5" s="11" t="s">
        <v>58</v>
      </c>
      <c r="Z5" s="11" t="s">
        <v>59</v>
      </c>
      <c r="AA5">
        <v>8500</v>
      </c>
      <c r="AB5" s="12">
        <v>1500</v>
      </c>
      <c r="AC5" s="12">
        <v>0</v>
      </c>
      <c r="AD5" s="13">
        <v>1500000</v>
      </c>
      <c r="AE5" s="13">
        <v>0</v>
      </c>
      <c r="AF5" s="5">
        <v>0</v>
      </c>
      <c r="AG5" s="4">
        <v>0</v>
      </c>
      <c r="AH5" s="4">
        <v>0</v>
      </c>
      <c r="AI5" s="14">
        <v>0</v>
      </c>
      <c r="AJ5" s="8">
        <f t="shared" ref="AJ5:AJ6" si="0">IF(Q5="",AB5,IF(AND(AB5&lt;&gt;0,G5&lt;&gt;G4)=TRUE,AB5,IF(VLOOKUP(G5,G:Q,11,0)-Q5=0,AB5,0)))</f>
        <v>1500</v>
      </c>
      <c r="AK5" s="8">
        <f t="shared" ref="AK5:AK6" si="1">IF(Q5="",AC5,IF(AND(AC5&lt;&gt;0,G5&lt;&gt;G4)=TRUE,AC5,IF(VLOOKUP(G5,G:Q,11,0)-Q5=0,AC5,0)))</f>
        <v>0</v>
      </c>
      <c r="AL5" s="8">
        <f t="shared" ref="AL5:AL6" si="2">IF(Q5="",AD5,IF(AND(AD5&lt;&gt;0,G5&lt;&gt;G4)=TRUE,AD5,IF(VLOOKUP(G5,G:Q,11,0)-Q5=0,AD5,0)))</f>
        <v>1500000</v>
      </c>
    </row>
    <row r="6" spans="1:39" x14ac:dyDescent="0.25">
      <c r="A6" s="9" t="s">
        <v>35</v>
      </c>
      <c r="B6" s="1" t="s">
        <v>36</v>
      </c>
      <c r="C6" s="1" t="s">
        <v>37</v>
      </c>
      <c r="D6" s="10">
        <v>1500</v>
      </c>
      <c r="E6" s="11" t="s">
        <v>56</v>
      </c>
      <c r="G6" s="10">
        <v>580000</v>
      </c>
      <c r="S6" s="11" t="s">
        <v>60</v>
      </c>
      <c r="T6" s="11" t="s">
        <v>61</v>
      </c>
      <c r="U6" s="11" t="s">
        <v>61</v>
      </c>
      <c r="V6" s="11" t="s">
        <v>62</v>
      </c>
      <c r="W6" s="11" t="s">
        <v>61</v>
      </c>
      <c r="X6" s="10">
        <v>14</v>
      </c>
      <c r="Y6" s="11" t="s">
        <v>58</v>
      </c>
      <c r="Z6" s="11" t="s">
        <v>59</v>
      </c>
      <c r="AA6">
        <v>8500</v>
      </c>
      <c r="AB6" s="12">
        <v>540</v>
      </c>
      <c r="AC6" s="12">
        <v>0</v>
      </c>
      <c r="AD6" s="13">
        <v>54000</v>
      </c>
      <c r="AE6" s="13">
        <v>0</v>
      </c>
      <c r="AF6" s="5">
        <v>0</v>
      </c>
      <c r="AG6" s="4">
        <v>0</v>
      </c>
      <c r="AH6" s="4">
        <v>0</v>
      </c>
      <c r="AI6" s="14">
        <v>0</v>
      </c>
      <c r="AJ6" s="8">
        <f t="shared" si="0"/>
        <v>540</v>
      </c>
      <c r="AK6" s="8">
        <f t="shared" si="1"/>
        <v>0</v>
      </c>
      <c r="AL6" s="8">
        <f t="shared" si="2"/>
        <v>54000</v>
      </c>
    </row>
    <row r="11" spans="1:39" x14ac:dyDescent="0.25">
      <c r="A11" t="s">
        <v>0</v>
      </c>
      <c r="B11" t="s">
        <v>1</v>
      </c>
      <c r="C11" t="s">
        <v>2</v>
      </c>
      <c r="D11" t="s">
        <v>3</v>
      </c>
      <c r="E11" t="s">
        <v>4</v>
      </c>
      <c r="F11" t="s">
        <v>5</v>
      </c>
      <c r="G11" t="s">
        <v>6</v>
      </c>
      <c r="H11" t="s">
        <v>7</v>
      </c>
      <c r="I11" t="s">
        <v>8</v>
      </c>
      <c r="J11" t="s">
        <v>9</v>
      </c>
      <c r="K11" t="s">
        <v>10</v>
      </c>
      <c r="L11" t="s">
        <v>11</v>
      </c>
      <c r="M11" t="s">
        <v>12</v>
      </c>
      <c r="N11" t="s">
        <v>13</v>
      </c>
      <c r="O11" t="s">
        <v>14</v>
      </c>
      <c r="P11" t="s">
        <v>15</v>
      </c>
      <c r="Q11" t="s">
        <v>16</v>
      </c>
      <c r="R11" t="s">
        <v>17</v>
      </c>
      <c r="S11" t="s">
        <v>18</v>
      </c>
      <c r="T11" t="s">
        <v>19</v>
      </c>
      <c r="U11" t="s">
        <v>20</v>
      </c>
      <c r="V11" t="s">
        <v>21</v>
      </c>
      <c r="W11" t="s">
        <v>22</v>
      </c>
      <c r="X11" t="s">
        <v>23</v>
      </c>
      <c r="Y11" t="s">
        <v>24</v>
      </c>
      <c r="Z11" t="s">
        <v>25</v>
      </c>
      <c r="AA11" t="s">
        <v>26</v>
      </c>
      <c r="AB11" t="s">
        <v>27</v>
      </c>
      <c r="AC11" t="s">
        <v>28</v>
      </c>
      <c r="AD11" t="s">
        <v>29</v>
      </c>
      <c r="AE11" t="s">
        <v>30</v>
      </c>
      <c r="AF11" t="s">
        <v>31</v>
      </c>
      <c r="AG11" t="s">
        <v>32</v>
      </c>
      <c r="AH11" t="s">
        <v>33</v>
      </c>
      <c r="AI11" t="s">
        <v>34</v>
      </c>
      <c r="AJ11" t="s">
        <v>50</v>
      </c>
      <c r="AK11" t="s">
        <v>51</v>
      </c>
      <c r="AL11" t="s">
        <v>55</v>
      </c>
    </row>
    <row r="12" spans="1:39" x14ac:dyDescent="0.25">
      <c r="A12" t="s">
        <v>35</v>
      </c>
      <c r="B12" t="s">
        <v>36</v>
      </c>
      <c r="C12" t="s">
        <v>37</v>
      </c>
      <c r="D12">
        <v>1234</v>
      </c>
      <c r="E12" t="s">
        <v>38</v>
      </c>
      <c r="G12">
        <v>567305</v>
      </c>
      <c r="O12">
        <v>2025</v>
      </c>
      <c r="Q12">
        <v>1</v>
      </c>
      <c r="R12">
        <v>0</v>
      </c>
      <c r="S12" t="s">
        <v>40</v>
      </c>
      <c r="T12" t="s">
        <v>42</v>
      </c>
      <c r="U12" t="s">
        <v>42</v>
      </c>
      <c r="V12" t="s">
        <v>42</v>
      </c>
      <c r="W12" t="s">
        <v>42</v>
      </c>
      <c r="X12">
        <v>11</v>
      </c>
      <c r="Y12" t="s">
        <v>44</v>
      </c>
      <c r="Z12" t="s">
        <v>46</v>
      </c>
      <c r="AA12" t="s">
        <v>48</v>
      </c>
      <c r="AB12">
        <v>1</v>
      </c>
      <c r="AC12">
        <v>1</v>
      </c>
      <c r="AD12">
        <v>0</v>
      </c>
      <c r="AE12">
        <v>12117.72</v>
      </c>
      <c r="AF12">
        <v>0</v>
      </c>
      <c r="AG12">
        <v>0</v>
      </c>
      <c r="AH12">
        <v>0</v>
      </c>
      <c r="AI12">
        <v>0</v>
      </c>
      <c r="AJ12">
        <v>1</v>
      </c>
      <c r="AK12">
        <v>1</v>
      </c>
      <c r="AL12">
        <v>0</v>
      </c>
    </row>
    <row r="13" spans="1:39" x14ac:dyDescent="0.25">
      <c r="A13" t="s">
        <v>35</v>
      </c>
      <c r="B13" t="s">
        <v>36</v>
      </c>
      <c r="C13" t="s">
        <v>37</v>
      </c>
      <c r="D13">
        <v>1458</v>
      </c>
      <c r="E13" t="s">
        <v>39</v>
      </c>
      <c r="G13">
        <v>567306</v>
      </c>
      <c r="O13">
        <v>2025</v>
      </c>
      <c r="Q13">
        <v>3</v>
      </c>
      <c r="R13">
        <v>0</v>
      </c>
      <c r="S13" t="s">
        <v>41</v>
      </c>
      <c r="T13" t="s">
        <v>43</v>
      </c>
      <c r="U13" t="s">
        <v>43</v>
      </c>
      <c r="V13" t="s">
        <v>43</v>
      </c>
      <c r="W13" t="s">
        <v>43</v>
      </c>
      <c r="X13">
        <v>21</v>
      </c>
      <c r="Y13" t="s">
        <v>45</v>
      </c>
      <c r="Z13" t="s">
        <v>47</v>
      </c>
      <c r="AA13" t="s">
        <v>49</v>
      </c>
      <c r="AB13">
        <v>8964.26</v>
      </c>
      <c r="AC13">
        <v>1691.39</v>
      </c>
      <c r="AD13">
        <v>8727.4599999999991</v>
      </c>
      <c r="AE13">
        <v>297.16000000000003</v>
      </c>
      <c r="AF13">
        <v>0</v>
      </c>
      <c r="AG13">
        <v>0</v>
      </c>
      <c r="AH13">
        <v>0</v>
      </c>
      <c r="AI13">
        <v>0</v>
      </c>
      <c r="AJ13">
        <v>8964.26</v>
      </c>
      <c r="AK13">
        <v>1691.39</v>
      </c>
      <c r="AL13">
        <v>8727.4599999999991</v>
      </c>
    </row>
    <row r="14" spans="1:39" x14ac:dyDescent="0.25">
      <c r="A14" t="s">
        <v>35</v>
      </c>
      <c r="B14" t="s">
        <v>36</v>
      </c>
      <c r="C14" t="s">
        <v>37</v>
      </c>
      <c r="D14">
        <v>1458</v>
      </c>
      <c r="E14" t="s">
        <v>39</v>
      </c>
      <c r="G14">
        <v>567306</v>
      </c>
      <c r="O14">
        <v>2025</v>
      </c>
      <c r="Q14">
        <v>2</v>
      </c>
      <c r="R14">
        <v>0</v>
      </c>
      <c r="S14" t="s">
        <v>41</v>
      </c>
      <c r="T14" t="s">
        <v>43</v>
      </c>
      <c r="U14" t="s">
        <v>43</v>
      </c>
      <c r="V14" t="s">
        <v>43</v>
      </c>
      <c r="W14" t="s">
        <v>43</v>
      </c>
      <c r="X14">
        <v>21</v>
      </c>
      <c r="Y14" t="s">
        <v>45</v>
      </c>
      <c r="Z14" t="s">
        <v>47</v>
      </c>
      <c r="AA14" t="s">
        <v>49</v>
      </c>
      <c r="AB14">
        <v>8964.26</v>
      </c>
      <c r="AC14">
        <v>1691.39</v>
      </c>
      <c r="AD14">
        <v>8727.4599999999991</v>
      </c>
      <c r="AE14">
        <v>1732.5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</row>
    <row r="15" spans="1:39" x14ac:dyDescent="0.25">
      <c r="A15" t="s">
        <v>35</v>
      </c>
      <c r="B15" t="s">
        <v>36</v>
      </c>
      <c r="C15" t="s">
        <v>37</v>
      </c>
      <c r="D15">
        <v>1500</v>
      </c>
      <c r="E15" t="s">
        <v>56</v>
      </c>
      <c r="G15">
        <v>580000</v>
      </c>
      <c r="S15" t="s">
        <v>57</v>
      </c>
      <c r="T15" t="s">
        <v>58</v>
      </c>
      <c r="U15" t="s">
        <v>58</v>
      </c>
      <c r="V15" t="s">
        <v>58</v>
      </c>
      <c r="W15" t="s">
        <v>58</v>
      </c>
      <c r="X15">
        <v>14</v>
      </c>
      <c r="Y15" t="s">
        <v>58</v>
      </c>
      <c r="Z15" t="s">
        <v>59</v>
      </c>
      <c r="AA15">
        <v>8500</v>
      </c>
      <c r="AB15">
        <v>1500</v>
      </c>
      <c r="AC15">
        <v>0</v>
      </c>
      <c r="AD15">
        <v>1500000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1500</v>
      </c>
      <c r="AK15">
        <v>0</v>
      </c>
      <c r="AL15">
        <v>1500000</v>
      </c>
    </row>
    <row r="16" spans="1:39" x14ac:dyDescent="0.25">
      <c r="A16" t="s">
        <v>35</v>
      </c>
      <c r="B16" t="s">
        <v>36</v>
      </c>
      <c r="C16" t="s">
        <v>37</v>
      </c>
      <c r="D16">
        <v>1500</v>
      </c>
      <c r="E16" t="s">
        <v>56</v>
      </c>
      <c r="G16">
        <v>580000</v>
      </c>
      <c r="S16" t="s">
        <v>60</v>
      </c>
      <c r="T16" t="s">
        <v>61</v>
      </c>
      <c r="U16" t="s">
        <v>61</v>
      </c>
      <c r="V16" t="s">
        <v>62</v>
      </c>
      <c r="W16" t="s">
        <v>61</v>
      </c>
      <c r="X16">
        <v>14</v>
      </c>
      <c r="Y16" t="s">
        <v>58</v>
      </c>
      <c r="Z16" t="s">
        <v>59</v>
      </c>
      <c r="AA16">
        <v>8500</v>
      </c>
      <c r="AB16">
        <v>540</v>
      </c>
      <c r="AC16">
        <v>0</v>
      </c>
      <c r="AD16">
        <v>54000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540</v>
      </c>
      <c r="AK16">
        <v>0</v>
      </c>
      <c r="AL16">
        <v>54000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BD539-BC87-4765-8BF4-C7CE6D437D6A}">
  <dimension ref="A1:AM6"/>
  <sheetViews>
    <sheetView showGridLines="0" workbookViewId="0">
      <selection activeCell="A10" sqref="A10:AL15"/>
    </sheetView>
  </sheetViews>
  <sheetFormatPr baseColWidth="10" defaultRowHeight="15" x14ac:dyDescent="0.25"/>
  <cols>
    <col min="1" max="1" width="9.5703125" bestFit="1" customWidth="1"/>
    <col min="2" max="2" width="20.5703125" bestFit="1" customWidth="1"/>
    <col min="3" max="3" width="20" bestFit="1" customWidth="1"/>
    <col min="4" max="4" width="17.5703125" bestFit="1" customWidth="1"/>
    <col min="5" max="5" width="21.140625" bestFit="1" customWidth="1"/>
    <col min="6" max="6" width="18.140625" bestFit="1" customWidth="1"/>
    <col min="7" max="7" width="16" bestFit="1" customWidth="1"/>
    <col min="8" max="8" width="25.85546875" bestFit="1" customWidth="1"/>
    <col min="9" max="9" width="17" bestFit="1" customWidth="1"/>
    <col min="10" max="10" width="18.5703125" bestFit="1" customWidth="1"/>
    <col min="11" max="11" width="19.5703125" bestFit="1" customWidth="1"/>
    <col min="12" max="12" width="20.140625" bestFit="1" customWidth="1"/>
    <col min="13" max="13" width="20.28515625" bestFit="1" customWidth="1"/>
    <col min="14" max="14" width="29" bestFit="1" customWidth="1"/>
    <col min="15" max="15" width="25" bestFit="1" customWidth="1"/>
    <col min="16" max="16" width="31.5703125" bestFit="1" customWidth="1"/>
    <col min="17" max="17" width="15.140625" bestFit="1" customWidth="1"/>
    <col min="18" max="18" width="12.42578125" bestFit="1" customWidth="1"/>
    <col min="19" max="19" width="23" bestFit="1" customWidth="1"/>
    <col min="20" max="23" width="14.85546875" bestFit="1" customWidth="1"/>
    <col min="24" max="24" width="8.28515625" bestFit="1" customWidth="1"/>
    <col min="25" max="25" width="16.7109375" bestFit="1" customWidth="1"/>
    <col min="26" max="26" width="16" bestFit="1" customWidth="1"/>
    <col min="27" max="27" width="13.7109375" bestFit="1" customWidth="1"/>
    <col min="28" max="28" width="18.42578125" bestFit="1" customWidth="1"/>
    <col min="29" max="29" width="12.42578125" bestFit="1" customWidth="1"/>
    <col min="30" max="30" width="19.28515625" bestFit="1" customWidth="1"/>
    <col min="31" max="31" width="26.140625" bestFit="1" customWidth="1"/>
    <col min="32" max="32" width="18" bestFit="1" customWidth="1"/>
    <col min="33" max="33" width="13.7109375" bestFit="1" customWidth="1"/>
    <col min="34" max="34" width="15" bestFit="1" customWidth="1"/>
    <col min="35" max="35" width="20.7109375" bestFit="1" customWidth="1"/>
    <col min="36" max="36" width="26.85546875" bestFit="1" customWidth="1"/>
    <col min="37" max="37" width="20.85546875" bestFit="1" customWidth="1"/>
    <col min="38" max="39" width="28.7109375" bestFit="1" customWidth="1"/>
  </cols>
  <sheetData>
    <row r="1" spans="1:39" s="7" customFormat="1" ht="36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6" t="s">
        <v>27</v>
      </c>
      <c r="AC1" s="6" t="s">
        <v>28</v>
      </c>
      <c r="AD1" s="6" t="s">
        <v>29</v>
      </c>
      <c r="AE1" s="6" t="s">
        <v>30</v>
      </c>
      <c r="AF1" s="6" t="s">
        <v>31</v>
      </c>
      <c r="AG1" s="6" t="s">
        <v>32</v>
      </c>
      <c r="AH1" s="6" t="s">
        <v>33</v>
      </c>
      <c r="AI1" s="6" t="s">
        <v>34</v>
      </c>
      <c r="AJ1" s="6" t="s">
        <v>50</v>
      </c>
      <c r="AK1" s="6" t="s">
        <v>51</v>
      </c>
      <c r="AL1" s="6" t="s">
        <v>52</v>
      </c>
      <c r="AM1" s="7" t="s">
        <v>54</v>
      </c>
    </row>
    <row r="2" spans="1:39" x14ac:dyDescent="0.25">
      <c r="A2" s="1" t="s">
        <v>35</v>
      </c>
      <c r="B2" s="1" t="s">
        <v>36</v>
      </c>
      <c r="C2" s="1" t="s">
        <v>37</v>
      </c>
      <c r="D2" s="2">
        <v>1234</v>
      </c>
      <c r="E2" s="1" t="s">
        <v>38</v>
      </c>
      <c r="F2" s="1"/>
      <c r="G2" s="2">
        <v>567305</v>
      </c>
      <c r="H2" s="1"/>
      <c r="I2" s="1"/>
      <c r="J2" s="1"/>
      <c r="K2" s="1"/>
      <c r="L2" s="1"/>
      <c r="M2" s="3"/>
      <c r="N2" s="2"/>
      <c r="O2" s="4">
        <v>2025</v>
      </c>
      <c r="P2" s="4"/>
      <c r="Q2" s="2">
        <v>1</v>
      </c>
      <c r="R2" s="2">
        <v>0</v>
      </c>
      <c r="S2" s="1" t="s">
        <v>40</v>
      </c>
      <c r="T2" s="1" t="s">
        <v>42</v>
      </c>
      <c r="U2" s="1" t="s">
        <v>42</v>
      </c>
      <c r="V2" s="1" t="s">
        <v>42</v>
      </c>
      <c r="W2" s="1" t="s">
        <v>42</v>
      </c>
      <c r="X2" s="2">
        <v>11</v>
      </c>
      <c r="Y2" s="1" t="s">
        <v>44</v>
      </c>
      <c r="Z2" s="1" t="s">
        <v>46</v>
      </c>
      <c r="AA2" s="1" t="s">
        <v>48</v>
      </c>
      <c r="AB2" s="4">
        <v>1</v>
      </c>
      <c r="AC2" s="4">
        <v>1</v>
      </c>
      <c r="AD2" s="5">
        <v>0</v>
      </c>
      <c r="AE2" s="5">
        <v>12117.72</v>
      </c>
      <c r="AF2" s="5">
        <v>0</v>
      </c>
      <c r="AG2" s="4">
        <v>0</v>
      </c>
      <c r="AH2" s="4">
        <v>0</v>
      </c>
      <c r="AI2" s="4">
        <v>0</v>
      </c>
      <c r="AJ2" s="8">
        <f>IF(Q2="",AB2,IF(AND(AB2&lt;&gt;0,G2&lt;&gt;G1)=TRUE,AB2,IF(VLOOKUP(G2,G:Q,11,0)-Q2=0,AB2,0)))</f>
        <v>1</v>
      </c>
      <c r="AK2" s="8">
        <f>IF(Q2="",AC2,IF(AND(AC2&lt;&gt;0,G2&lt;&gt;G1)=TRUE,AC2,IF(VLOOKUP(G2,G:Q,11,0)-Q2=0,AC2,0)))</f>
        <v>1</v>
      </c>
      <c r="AL2" s="8">
        <f>IF(Q2="",AD2,IF(AND(AD2&lt;&gt;0,G2&lt;&gt;G1)=TRUE,AD2,IF(VLOOKUP(G2,G:Q,11,0)-Q2=0,AD2,0)))</f>
        <v>0</v>
      </c>
    </row>
    <row r="3" spans="1:39" x14ac:dyDescent="0.25">
      <c r="A3" s="1" t="s">
        <v>35</v>
      </c>
      <c r="B3" s="1" t="s">
        <v>36</v>
      </c>
      <c r="C3" s="1" t="s">
        <v>37</v>
      </c>
      <c r="D3" s="2">
        <v>1458</v>
      </c>
      <c r="E3" s="1" t="s">
        <v>39</v>
      </c>
      <c r="F3" s="1"/>
      <c r="G3" s="2">
        <v>567306</v>
      </c>
      <c r="H3" s="1"/>
      <c r="I3" s="1"/>
      <c r="J3" s="1"/>
      <c r="K3" s="1"/>
      <c r="L3" s="1"/>
      <c r="M3" s="3"/>
      <c r="N3" s="2"/>
      <c r="O3" s="4">
        <v>2025</v>
      </c>
      <c r="P3" s="4"/>
      <c r="Q3" s="2">
        <v>3</v>
      </c>
      <c r="R3" s="2">
        <v>0</v>
      </c>
      <c r="S3" s="1" t="s">
        <v>41</v>
      </c>
      <c r="T3" s="1" t="s">
        <v>43</v>
      </c>
      <c r="U3" s="1" t="s">
        <v>43</v>
      </c>
      <c r="V3" s="1" t="s">
        <v>43</v>
      </c>
      <c r="W3" s="1" t="s">
        <v>43</v>
      </c>
      <c r="X3" s="2">
        <v>21</v>
      </c>
      <c r="Y3" s="1" t="s">
        <v>45</v>
      </c>
      <c r="Z3" s="1" t="s">
        <v>47</v>
      </c>
      <c r="AA3" s="1" t="s">
        <v>49</v>
      </c>
      <c r="AB3" s="4">
        <v>8964.26</v>
      </c>
      <c r="AC3" s="4">
        <v>1691.39</v>
      </c>
      <c r="AD3" s="5">
        <v>8727.4599999999991</v>
      </c>
      <c r="AE3" s="5">
        <v>297.16000000000003</v>
      </c>
      <c r="AF3" s="5">
        <v>0</v>
      </c>
      <c r="AG3" s="4">
        <v>0</v>
      </c>
      <c r="AH3" s="4">
        <v>0</v>
      </c>
      <c r="AI3" s="4">
        <v>0</v>
      </c>
      <c r="AJ3" s="8">
        <f>IF(Q3="",AB3,IF(AND(AB3&lt;&gt;0,G3&lt;&gt;G2)=TRUE,AB3,IF(VLOOKUP(G3,G:Q,11,0)-Q3=0,AB3,0)))</f>
        <v>8964.26</v>
      </c>
      <c r="AK3" s="8">
        <f>IF(Q3="",AC3,IF(AND(AC3&lt;&gt;0,G3&lt;&gt;G2)=TRUE,AC3,IF(VLOOKUP(G3,G:Q,11,0)-Q3=0,AC3,0)))</f>
        <v>1691.39</v>
      </c>
      <c r="AL3" s="8">
        <f>IF(Q3="",AD3,IF(AND(AD3&lt;&gt;0,G3&lt;&gt;G2)=TRUE,AD3,IF(VLOOKUP(G3,G:Q,11,0)-Q3=0,AD3,0)))</f>
        <v>8727.4599999999991</v>
      </c>
    </row>
    <row r="4" spans="1:39" x14ac:dyDescent="0.25">
      <c r="A4" s="1" t="s">
        <v>35</v>
      </c>
      <c r="B4" s="1" t="s">
        <v>36</v>
      </c>
      <c r="C4" s="1" t="s">
        <v>37</v>
      </c>
      <c r="D4" s="2">
        <v>1458</v>
      </c>
      <c r="E4" s="1" t="s">
        <v>39</v>
      </c>
      <c r="F4" s="1"/>
      <c r="G4" s="2">
        <v>567306</v>
      </c>
      <c r="H4" s="1"/>
      <c r="I4" s="1"/>
      <c r="J4" s="1"/>
      <c r="K4" s="1"/>
      <c r="L4" s="1"/>
      <c r="M4" s="3"/>
      <c r="N4" s="2"/>
      <c r="O4" s="4">
        <v>2025</v>
      </c>
      <c r="P4" s="4"/>
      <c r="Q4" s="2">
        <v>2</v>
      </c>
      <c r="R4" s="2">
        <v>0</v>
      </c>
      <c r="S4" s="1" t="s">
        <v>41</v>
      </c>
      <c r="T4" s="1" t="s">
        <v>43</v>
      </c>
      <c r="U4" s="1" t="s">
        <v>43</v>
      </c>
      <c r="V4" s="1" t="s">
        <v>43</v>
      </c>
      <c r="W4" s="1" t="s">
        <v>43</v>
      </c>
      <c r="X4" s="2">
        <v>21</v>
      </c>
      <c r="Y4" s="1" t="s">
        <v>45</v>
      </c>
      <c r="Z4" s="1" t="s">
        <v>47</v>
      </c>
      <c r="AA4" s="1" t="s">
        <v>49</v>
      </c>
      <c r="AB4" s="4">
        <v>8964.26</v>
      </c>
      <c r="AC4" s="4">
        <v>1691.39</v>
      </c>
      <c r="AD4" s="5">
        <v>8727.4599999999991</v>
      </c>
      <c r="AE4" s="5">
        <v>1732.5</v>
      </c>
      <c r="AF4" s="5">
        <v>0</v>
      </c>
      <c r="AG4" s="4">
        <v>0</v>
      </c>
      <c r="AH4" s="4">
        <v>0</v>
      </c>
      <c r="AI4" s="4">
        <v>0</v>
      </c>
      <c r="AJ4" s="8">
        <f>IF(Q4="",AB4,IF(AND(AB4&lt;&gt;0,G4&lt;&gt;G3)=TRUE,AB4,IF(VLOOKUP(G4,G:Q,11,0)-Q4=0,AB4,0)))</f>
        <v>0</v>
      </c>
      <c r="AK4" s="8">
        <f>IF(Q4="",AC4,IF(AND(AC4&lt;&gt;0,G4&lt;&gt;G3)=TRUE,AC4,IF(VLOOKUP(G4,G:Q,11,0)-Q4=0,AC4,0)))</f>
        <v>0</v>
      </c>
      <c r="AL4" s="8">
        <f>IF(Q4="",AD4,IF(AND(AD4&lt;&gt;0,G4&lt;&gt;G3)=TRUE,AD4,IF(VLOOKUP(G4,G:Q,11,0)-Q4=0,AD4,0)))</f>
        <v>0</v>
      </c>
      <c r="AM4" t="s">
        <v>53</v>
      </c>
    </row>
    <row r="5" spans="1:39" x14ac:dyDescent="0.25">
      <c r="A5" s="1" t="s">
        <v>35</v>
      </c>
      <c r="B5" s="1" t="s">
        <v>36</v>
      </c>
      <c r="C5" s="1" t="s">
        <v>37</v>
      </c>
      <c r="D5" s="10">
        <v>1500</v>
      </c>
      <c r="E5" s="11" t="s">
        <v>56</v>
      </c>
      <c r="G5" s="10">
        <v>580000</v>
      </c>
      <c r="S5" s="11" t="s">
        <v>57</v>
      </c>
      <c r="T5" s="11" t="s">
        <v>58</v>
      </c>
      <c r="U5" s="11" t="s">
        <v>58</v>
      </c>
      <c r="V5" s="11" t="s">
        <v>58</v>
      </c>
      <c r="W5" s="11" t="s">
        <v>58</v>
      </c>
      <c r="X5" s="10">
        <v>14</v>
      </c>
      <c r="Y5" s="11" t="s">
        <v>58</v>
      </c>
      <c r="Z5" s="11" t="s">
        <v>59</v>
      </c>
      <c r="AA5">
        <v>8500</v>
      </c>
      <c r="AB5" s="12">
        <v>1500</v>
      </c>
      <c r="AC5" s="12">
        <v>0</v>
      </c>
      <c r="AD5" s="13">
        <v>1500000</v>
      </c>
      <c r="AE5" s="13">
        <v>0</v>
      </c>
      <c r="AF5" s="5">
        <v>0</v>
      </c>
      <c r="AG5" s="4">
        <v>0</v>
      </c>
      <c r="AH5" s="4">
        <v>0</v>
      </c>
      <c r="AI5" s="4">
        <v>0</v>
      </c>
      <c r="AJ5" s="8">
        <f t="shared" ref="AJ5:AJ6" si="0">IF(Q5="",AB5,IF(AND(AB5&lt;&gt;0,G5&lt;&gt;G4)=TRUE,AB5,IF(VLOOKUP(G5,G:Q,11,0)-Q5=0,AB5,0)))</f>
        <v>1500</v>
      </c>
      <c r="AK5" s="8">
        <f t="shared" ref="AK5:AK6" si="1">IF(Q5="",AC5,IF(AND(AC5&lt;&gt;0,G5&lt;&gt;G4)=TRUE,AC5,IF(VLOOKUP(G5,G:Q,11,0)-Q5=0,AC5,0)))</f>
        <v>0</v>
      </c>
      <c r="AL5" s="8">
        <f t="shared" ref="AL5:AL6" si="2">IF(Q5="",AD5,IF(AND(AD5&lt;&gt;0,G5&lt;&gt;G4)=TRUE,AD5,IF(VLOOKUP(G5,G:Q,11,0)-Q5=0,AD5,0)))</f>
        <v>1500000</v>
      </c>
    </row>
    <row r="6" spans="1:39" x14ac:dyDescent="0.25">
      <c r="A6" s="1" t="s">
        <v>35</v>
      </c>
      <c r="B6" s="1" t="s">
        <v>36</v>
      </c>
      <c r="C6" s="1" t="s">
        <v>37</v>
      </c>
      <c r="D6" s="10">
        <v>1500</v>
      </c>
      <c r="E6" s="11" t="s">
        <v>56</v>
      </c>
      <c r="G6" s="10">
        <v>580000</v>
      </c>
      <c r="S6" s="11" t="s">
        <v>60</v>
      </c>
      <c r="T6" s="11" t="s">
        <v>61</v>
      </c>
      <c r="U6" s="11" t="s">
        <v>61</v>
      </c>
      <c r="V6" s="11" t="s">
        <v>62</v>
      </c>
      <c r="W6" s="11" t="s">
        <v>61</v>
      </c>
      <c r="X6" s="10">
        <v>14</v>
      </c>
      <c r="Y6" s="11" t="s">
        <v>58</v>
      </c>
      <c r="Z6" s="11" t="s">
        <v>59</v>
      </c>
      <c r="AA6">
        <v>8500</v>
      </c>
      <c r="AB6" s="12">
        <v>540</v>
      </c>
      <c r="AC6" s="12">
        <v>0</v>
      </c>
      <c r="AD6" s="13">
        <v>54000</v>
      </c>
      <c r="AE6" s="13">
        <v>0</v>
      </c>
      <c r="AF6" s="5">
        <v>0</v>
      </c>
      <c r="AG6" s="4">
        <v>0</v>
      </c>
      <c r="AH6" s="4">
        <v>0</v>
      </c>
      <c r="AI6" s="4">
        <v>0</v>
      </c>
      <c r="AJ6" s="8">
        <f t="shared" si="0"/>
        <v>540</v>
      </c>
      <c r="AK6" s="8">
        <f t="shared" si="1"/>
        <v>0</v>
      </c>
      <c r="AL6" s="8">
        <f t="shared" si="2"/>
        <v>54000</v>
      </c>
    </row>
  </sheetData>
  <autoFilter ref="A1:AL4" xr:uid="{00000000-0009-0000-0000-000000000000}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05C184-91B6-456D-ABD7-67AE34D56E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JFL</cp:lastModifiedBy>
  <dcterms:created xsi:type="dcterms:W3CDTF">2025-03-26T13:28:31Z</dcterms:created>
  <dcterms:modified xsi:type="dcterms:W3CDTF">2025-03-26T17:19:06Z</dcterms:modified>
</cp:coreProperties>
</file>