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aveExternalLinkValues="0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070" windowHeight="7230" activeTab="1"/>
  </bookViews>
  <sheets>
    <sheet name="Extraction 2017-04-24" sheetId="1" r:id="rId1"/>
    <sheet name="Critère P" sheetId="8" r:id="rId2"/>
  </sheets>
  <definedNames>
    <definedName name="_xlnm._FilterDatabase" localSheetId="0" hidden="1">'Extraction 2017-04-24'!$A$2:$M$99</definedName>
    <definedName name="Crit1">OFFSET('Extraction 2017-04-24'!$B$3,,,COUNTA('Extraction 2017-04-24'!$B:$B)-2)</definedName>
    <definedName name="Crit2">OFFSET('Extraction 2017-04-24'!$K$3,,,COUNTA('Extraction 2017-04-24'!$B:$B)-2)</definedName>
    <definedName name="Crit3">OFFSET('Extraction 2017-04-24'!$G$3,,,COUNTA('Extraction 2017-04-24'!$B:$B)-2)</definedName>
    <definedName name="Crit4">OFFSET('Extraction 2017-04-24'!$J$3,,,COUNTA('Extraction 2017-04-24'!$B:$B)-2)</definedName>
    <definedName name="Crit5">OFFSET('Extraction 2017-04-24'!$M$3,,,COUNTA('Extraction 2017-04-24'!$B:$B)-2)</definedName>
    <definedName name="ListeSalle">'Critère P'!$AA$19:$AA$39</definedName>
  </definedNames>
  <calcPr calcId="152511"/>
</workbook>
</file>

<file path=xl/calcChain.xml><?xml version="1.0" encoding="utf-8"?>
<calcChain xmlns="http://schemas.openxmlformats.org/spreadsheetml/2006/main">
  <c r="AG10" i="8" l="1"/>
  <c r="AG11" i="8"/>
  <c r="AG12" i="8"/>
  <c r="AG13" i="8"/>
  <c r="AG14" i="8"/>
  <c r="AG9" i="8"/>
  <c r="AE9" i="8"/>
  <c r="E28" i="8" l="1"/>
  <c r="H19" i="8"/>
  <c r="AE13" i="8" l="1"/>
  <c r="AE12" i="8"/>
  <c r="AD13" i="8"/>
  <c r="AD12" i="8"/>
  <c r="AC13" i="8"/>
  <c r="AC12" i="8"/>
  <c r="AB13" i="8"/>
  <c r="AB12" i="8"/>
  <c r="AE11" i="8"/>
  <c r="AD11" i="8"/>
  <c r="AC11" i="8"/>
  <c r="AB11" i="8"/>
  <c r="AE10" i="8"/>
  <c r="AD10" i="8"/>
  <c r="AC10" i="8"/>
  <c r="AB10" i="8"/>
  <c r="AD9" i="8"/>
  <c r="AC9" i="8"/>
  <c r="AB9" i="8"/>
  <c r="D4" i="1" l="1"/>
  <c r="D5" i="1"/>
  <c r="E5" i="1" s="1"/>
  <c r="D6" i="1"/>
  <c r="D7" i="1"/>
  <c r="E7" i="1" s="1"/>
  <c r="D8" i="1"/>
  <c r="E8" i="1" s="1"/>
  <c r="D9" i="1"/>
  <c r="E9" i="1" s="1"/>
  <c r="D10" i="1"/>
  <c r="D11" i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D19" i="1"/>
  <c r="E19" i="1" s="1"/>
  <c r="D20" i="1"/>
  <c r="E20" i="1" s="1"/>
  <c r="D21" i="1"/>
  <c r="D22" i="1"/>
  <c r="E22" i="1" s="1"/>
  <c r="D23" i="1"/>
  <c r="E23" i="1" s="1"/>
  <c r="D24" i="1"/>
  <c r="E24" i="1" s="1"/>
  <c r="D25" i="1"/>
  <c r="D26" i="1"/>
  <c r="E26" i="1" s="1"/>
  <c r="D27" i="1"/>
  <c r="E27" i="1" s="1"/>
  <c r="D28" i="1"/>
  <c r="D29" i="1"/>
  <c r="D30" i="1"/>
  <c r="D31" i="1"/>
  <c r="D32" i="1"/>
  <c r="E32" i="1" s="1"/>
  <c r="D33" i="1"/>
  <c r="E33" i="1" s="1"/>
  <c r="D34" i="1"/>
  <c r="E34" i="1" s="1"/>
  <c r="D35" i="1"/>
  <c r="D36" i="1"/>
  <c r="D37" i="1"/>
  <c r="E37" i="1" s="1"/>
  <c r="D38" i="1"/>
  <c r="E38" i="1" s="1"/>
  <c r="D39" i="1"/>
  <c r="E39" i="1" s="1"/>
  <c r="D40" i="1"/>
  <c r="E40" i="1" s="1"/>
  <c r="D41" i="1"/>
  <c r="E41" i="1" s="1"/>
  <c r="D42" i="1"/>
  <c r="D43" i="1"/>
  <c r="E43" i="1" s="1"/>
  <c r="D44" i="1"/>
  <c r="E44" i="1" s="1"/>
  <c r="D45" i="1"/>
  <c r="E45" i="1" s="1"/>
  <c r="D46" i="1"/>
  <c r="E46" i="1" s="1"/>
  <c r="D47" i="1"/>
  <c r="E47" i="1" s="1"/>
  <c r="D48" i="1"/>
  <c r="E48" i="1" s="1"/>
  <c r="D49" i="1"/>
  <c r="E49" i="1" s="1"/>
  <c r="D50" i="1"/>
  <c r="E50" i="1" s="1"/>
  <c r="D51" i="1"/>
  <c r="D52" i="1"/>
  <c r="E52" i="1" s="1"/>
  <c r="D53" i="1"/>
  <c r="E53" i="1" s="1"/>
  <c r="D54" i="1"/>
  <c r="D55" i="1"/>
  <c r="E55" i="1" s="1"/>
  <c r="D56" i="1"/>
  <c r="E56" i="1" s="1"/>
  <c r="D57" i="1"/>
  <c r="E57" i="1" s="1"/>
  <c r="D58" i="1"/>
  <c r="D59" i="1"/>
  <c r="E59" i="1" s="1"/>
  <c r="D60" i="1"/>
  <c r="D61" i="1"/>
  <c r="E61" i="1" s="1"/>
  <c r="D62" i="1"/>
  <c r="E62" i="1" s="1"/>
  <c r="D63" i="1"/>
  <c r="E63" i="1" s="1"/>
  <c r="D64" i="1"/>
  <c r="E64" i="1" s="1"/>
  <c r="D65" i="1"/>
  <c r="D66" i="1"/>
  <c r="E66" i="1" s="1"/>
  <c r="D67" i="1"/>
  <c r="E67" i="1" s="1"/>
  <c r="D68" i="1"/>
  <c r="E68" i="1" s="1"/>
  <c r="D69" i="1"/>
  <c r="E69" i="1" s="1"/>
  <c r="D70" i="1"/>
  <c r="E70" i="1" s="1"/>
  <c r="D71" i="1"/>
  <c r="D72" i="1"/>
  <c r="E72" i="1" s="1"/>
  <c r="D73" i="1"/>
  <c r="E73" i="1" s="1"/>
  <c r="D74" i="1"/>
  <c r="E74" i="1" s="1"/>
  <c r="D75" i="1"/>
  <c r="E75" i="1" s="1"/>
  <c r="D76" i="1"/>
  <c r="E76" i="1" s="1"/>
  <c r="D77" i="1"/>
  <c r="E77" i="1" s="1"/>
  <c r="D78" i="1"/>
  <c r="E78" i="1" s="1"/>
  <c r="D79" i="1"/>
  <c r="E79" i="1" s="1"/>
  <c r="D80" i="1"/>
  <c r="E80" i="1" s="1"/>
  <c r="D81" i="1"/>
  <c r="E81" i="1" s="1"/>
  <c r="D82" i="1"/>
  <c r="E82" i="1" s="1"/>
  <c r="D83" i="1"/>
  <c r="E83" i="1" s="1"/>
  <c r="D84" i="1"/>
  <c r="E84" i="1" s="1"/>
  <c r="D85" i="1"/>
  <c r="E85" i="1" s="1"/>
  <c r="D86" i="1"/>
  <c r="E86" i="1" s="1"/>
  <c r="D87" i="1"/>
  <c r="E87" i="1" s="1"/>
  <c r="D88" i="1"/>
  <c r="E88" i="1" s="1"/>
  <c r="D89" i="1"/>
  <c r="E89" i="1" s="1"/>
  <c r="D90" i="1"/>
  <c r="E90" i="1" s="1"/>
  <c r="D91" i="1"/>
  <c r="E91" i="1" s="1"/>
  <c r="D92" i="1"/>
  <c r="E92" i="1" s="1"/>
  <c r="D93" i="1"/>
  <c r="E93" i="1" s="1"/>
  <c r="D94" i="1"/>
  <c r="E94" i="1" s="1"/>
  <c r="D95" i="1"/>
  <c r="E95" i="1" s="1"/>
  <c r="D96" i="1"/>
  <c r="E96" i="1" s="1"/>
  <c r="D97" i="1"/>
  <c r="E97" i="1" s="1"/>
  <c r="D98" i="1"/>
  <c r="E98" i="1" s="1"/>
  <c r="D99" i="1"/>
  <c r="E99" i="1" s="1"/>
  <c r="D3" i="1"/>
  <c r="H22" i="8" l="1"/>
  <c r="D22" i="8"/>
  <c r="E65" i="1"/>
  <c r="E29" i="1"/>
  <c r="E25" i="1"/>
  <c r="E21" i="1"/>
  <c r="E3" i="1"/>
  <c r="E60" i="1"/>
  <c r="E36" i="1"/>
  <c r="E28" i="1"/>
  <c r="E4" i="1"/>
  <c r="E58" i="1"/>
  <c r="E54" i="1"/>
  <c r="E42" i="1"/>
  <c r="E30" i="1"/>
  <c r="E18" i="1"/>
  <c r="E10" i="1"/>
  <c r="E6" i="1"/>
  <c r="E71" i="1"/>
  <c r="E51" i="1"/>
  <c r="E35" i="1"/>
  <c r="E31" i="1"/>
  <c r="E11" i="1"/>
</calcChain>
</file>

<file path=xl/comments1.xml><?xml version="1.0" encoding="utf-8"?>
<comments xmlns="http://schemas.openxmlformats.org/spreadsheetml/2006/main">
  <authors>
    <author>GAILLARD Sébastien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GAILLARD Sébastien:</t>
        </r>
        <r>
          <rPr>
            <sz val="9"/>
            <color indexed="81"/>
            <rFont val="Tahoma"/>
            <family val="2"/>
          </rPr>
          <t xml:space="preserve">
Mettre intitulé dans Feuille Récap L1</t>
        </r>
      </text>
    </comment>
  </commentList>
</comments>
</file>

<file path=xl/sharedStrings.xml><?xml version="1.0" encoding="utf-8"?>
<sst xmlns="http://schemas.openxmlformats.org/spreadsheetml/2006/main" count="1001" uniqueCount="391">
  <si>
    <t>=17446/10945</t>
  </si>
  <si>
    <t>=17446/11073</t>
  </si>
  <si>
    <t>=17446/11074</t>
  </si>
  <si>
    <t>=17446/11152</t>
  </si>
  <si>
    <t>=17446/11159</t>
  </si>
  <si>
    <t>=17446/11254</t>
  </si>
  <si>
    <t>=17446/11255</t>
  </si>
  <si>
    <t>=17446/11271</t>
  </si>
  <si>
    <t>=17446/11282</t>
  </si>
  <si>
    <t>=17446/11670</t>
  </si>
  <si>
    <t>=17446/11671</t>
  </si>
  <si>
    <t>=17446/11672</t>
  </si>
  <si>
    <t>=17446/11752</t>
  </si>
  <si>
    <t>=17446/11753</t>
  </si>
  <si>
    <t>=17446/11835</t>
  </si>
  <si>
    <t>=17446/11836</t>
  </si>
  <si>
    <t>=17446/11961</t>
  </si>
  <si>
    <t>=17446/1227</t>
  </si>
  <si>
    <t>=17446/1228</t>
  </si>
  <si>
    <t>=17446/12282</t>
  </si>
  <si>
    <t>=17446/12283</t>
  </si>
  <si>
    <t>=17446/12284</t>
  </si>
  <si>
    <t>=17446/12285</t>
  </si>
  <si>
    <t>=17446/12286</t>
  </si>
  <si>
    <t>=17446/1229</t>
  </si>
  <si>
    <t>=17446/1230</t>
  </si>
  <si>
    <t>=17446/1233</t>
  </si>
  <si>
    <t>=17446/1235</t>
  </si>
  <si>
    <t>=17446/12702</t>
  </si>
  <si>
    <t>=17446/12703</t>
  </si>
  <si>
    <t>=17446/12962</t>
  </si>
  <si>
    <t>=17446/12964</t>
  </si>
  <si>
    <t>=17446/12965</t>
  </si>
  <si>
    <t>=17446/12974</t>
  </si>
  <si>
    <t>=17446/12975</t>
  </si>
  <si>
    <t>=17446/12992</t>
  </si>
  <si>
    <t>=17446/12993</t>
  </si>
  <si>
    <t>=17446/12994</t>
  </si>
  <si>
    <t>=17446/12998</t>
  </si>
  <si>
    <t>=17446/12999</t>
  </si>
  <si>
    <t>=17446/13000</t>
  </si>
  <si>
    <t>=17446/13005</t>
  </si>
  <si>
    <t>=17446/13095</t>
  </si>
  <si>
    <t>=17446/13096</t>
  </si>
  <si>
    <t>=17446/1385</t>
  </si>
  <si>
    <t>=17446/1401</t>
  </si>
  <si>
    <t>=17446/1433</t>
  </si>
  <si>
    <t>=17446/1434</t>
  </si>
  <si>
    <t>=17446/1435</t>
  </si>
  <si>
    <t>=17446/1436</t>
  </si>
  <si>
    <t>=17446/1437</t>
  </si>
  <si>
    <t>=17446/1438</t>
  </si>
  <si>
    <t>=17446/1441</t>
  </si>
  <si>
    <t>=17446/1443</t>
  </si>
  <si>
    <t>=17446/1444</t>
  </si>
  <si>
    <t>=17446/2750</t>
  </si>
  <si>
    <t>=17446/2751</t>
  </si>
  <si>
    <t>=17446/4555</t>
  </si>
  <si>
    <t>=17446/4556</t>
  </si>
  <si>
    <t>=17446/4557</t>
  </si>
  <si>
    <t>=17446/4558</t>
  </si>
  <si>
    <t>=17446/4559</t>
  </si>
  <si>
    <t>=17446/5503</t>
  </si>
  <si>
    <t>=17446/5508</t>
  </si>
  <si>
    <t>=17446/5511</t>
  </si>
  <si>
    <t>=17446/5714</t>
  </si>
  <si>
    <t>=17446/5715</t>
  </si>
  <si>
    <t>=17446/5716</t>
  </si>
  <si>
    <t>=17446/6061</t>
  </si>
  <si>
    <t>=17446/6063</t>
  </si>
  <si>
    <t>=17446/789</t>
  </si>
  <si>
    <t>=17446/9150</t>
  </si>
  <si>
    <t>=17446/9151</t>
  </si>
  <si>
    <t>=17446/9152</t>
  </si>
  <si>
    <t>=17446/9153</t>
  </si>
  <si>
    <t>=17446/9154</t>
  </si>
  <si>
    <t>=17446/9156</t>
  </si>
  <si>
    <t>=17446/9157</t>
  </si>
  <si>
    <t>=17446/9158</t>
  </si>
  <si>
    <t>=17446/9159</t>
  </si>
  <si>
    <t>=17446/9160</t>
  </si>
  <si>
    <t>=17446/9161</t>
  </si>
  <si>
    <t>=17446/9162</t>
  </si>
  <si>
    <t>=17446/9411</t>
  </si>
  <si>
    <t>=17446/9412</t>
  </si>
  <si>
    <t>=17446/9519</t>
  </si>
  <si>
    <t>=17446/9572</t>
  </si>
  <si>
    <t>=17446/9576</t>
  </si>
  <si>
    <t>=17446/9606</t>
  </si>
  <si>
    <t>=17446/9841</t>
  </si>
  <si>
    <t>=17446/9842</t>
  </si>
  <si>
    <t>=17446/9923</t>
  </si>
  <si>
    <t>=17446/9924</t>
  </si>
  <si>
    <t>=17446/9927</t>
  </si>
  <si>
    <t>=17446/9928</t>
  </si>
  <si>
    <t>=17446/9929</t>
  </si>
  <si>
    <t>=17446/9930</t>
  </si>
  <si>
    <t>A.CF-002</t>
  </si>
  <si>
    <t>A.CF-002/B04</t>
  </si>
  <si>
    <t>A.CF-002/B06</t>
  </si>
  <si>
    <t>A.CF-003</t>
  </si>
  <si>
    <t>A.CF-003/B02</t>
  </si>
  <si>
    <t>A.CF-011</t>
  </si>
  <si>
    <t>A.CF-011/B02</t>
  </si>
  <si>
    <t>A.CF-011/B05</t>
  </si>
  <si>
    <t>A.CF-012</t>
  </si>
  <si>
    <t>A.CF-012/B01</t>
  </si>
  <si>
    <t>A.CF-016</t>
  </si>
  <si>
    <t>A.CF-016/B02</t>
  </si>
  <si>
    <t>A.CF-020</t>
  </si>
  <si>
    <t>A.CF-020/B01</t>
  </si>
  <si>
    <t>A.CF-020/B03</t>
  </si>
  <si>
    <t>A.CF-021</t>
  </si>
  <si>
    <t>A.CF-021/B02</t>
  </si>
  <si>
    <t>A.CF-022</t>
  </si>
  <si>
    <t>A.CF-022/B02</t>
  </si>
  <si>
    <t>A.F+E-001</t>
  </si>
  <si>
    <t>A.F+E-001/B01</t>
  </si>
  <si>
    <t>A.F+E-002</t>
  </si>
  <si>
    <t>A.F+E-002/B02</t>
  </si>
  <si>
    <t>A.F+E-004</t>
  </si>
  <si>
    <t>A.F+E-004/B04</t>
  </si>
  <si>
    <t>A.F+E-008</t>
  </si>
  <si>
    <t>A.F+E-008/B01</t>
  </si>
  <si>
    <t>A.F+E-008/B02</t>
  </si>
  <si>
    <t>A.F+E-008/B04</t>
  </si>
  <si>
    <t>A.F+E-022</t>
  </si>
  <si>
    <t>A.F+E-022/B01</t>
  </si>
  <si>
    <t>A.F+E-023</t>
  </si>
  <si>
    <t>A.F+E-023/B01</t>
  </si>
  <si>
    <t>A.F+E-023/B03</t>
  </si>
  <si>
    <t>A.F+E-024</t>
  </si>
  <si>
    <t>A.F+E-024/B01</t>
  </si>
  <si>
    <t>A.F+E-024/B06</t>
  </si>
  <si>
    <t>A.F+E-025</t>
  </si>
  <si>
    <t>A.F+E-025/B03</t>
  </si>
  <si>
    <t>A.F+E-026</t>
  </si>
  <si>
    <t>A.F+E-026/B08</t>
  </si>
  <si>
    <t>A.F+E-029</t>
  </si>
  <si>
    <t>A.F+E-029/B01</t>
  </si>
  <si>
    <t>A.F+E-029/B03</t>
  </si>
  <si>
    <t>A.F+E-031</t>
  </si>
  <si>
    <t>A.F+E-031/B02</t>
  </si>
  <si>
    <t>B.AF-002</t>
  </si>
  <si>
    <t>B.AF-002/B10</t>
  </si>
  <si>
    <t>B.AF-002/B11</t>
  </si>
  <si>
    <t>B.AF-005</t>
  </si>
  <si>
    <t>B.AF-005/B01</t>
  </si>
  <si>
    <t>B.AF-006</t>
  </si>
  <si>
    <t>B.AF-006/B02</t>
  </si>
  <si>
    <t>B.CF-001</t>
  </si>
  <si>
    <t>B.CF-001/B03</t>
  </si>
  <si>
    <t>B.CF-003</t>
  </si>
  <si>
    <t>B.CF-003/B02</t>
  </si>
  <si>
    <t>B.CF-003/B04</t>
  </si>
  <si>
    <t>B.CF-004</t>
  </si>
  <si>
    <t>B.CF-004/B01</t>
  </si>
  <si>
    <t>B.CF-004/B02</t>
  </si>
  <si>
    <t>B.CF-007</t>
  </si>
  <si>
    <t>B.CF-007/B01</t>
  </si>
  <si>
    <t>B.F-001</t>
  </si>
  <si>
    <t>B.F-001/B03</t>
  </si>
  <si>
    <t>B.F-002</t>
  </si>
  <si>
    <t>B.F-002/B02</t>
  </si>
  <si>
    <t>B.F-005</t>
  </si>
  <si>
    <t>B.F-005/B02</t>
  </si>
  <si>
    <t>B.F-006</t>
  </si>
  <si>
    <t>B.F-006/B01</t>
  </si>
  <si>
    <t>B.F-006/B02</t>
  </si>
  <si>
    <t>B.F-009</t>
  </si>
  <si>
    <t>B.F-009/B01</t>
  </si>
  <si>
    <t>B.F-010</t>
  </si>
  <si>
    <t>B.F-010/B01</t>
  </si>
  <si>
    <t>BRANCH</t>
  </si>
  <si>
    <t>DP-GAC/ECC/DP/LONGUEUR/125</t>
  </si>
  <si>
    <t>DP-GAC/ECC/DP/LONGUEUR/220</t>
  </si>
  <si>
    <t>DP-GAC/ECC/DP/LONGUEUR/320</t>
  </si>
  <si>
    <t>DP-GAC/ECC/DP/LONGUEUR/530</t>
  </si>
  <si>
    <t>DP-GAC/ECC/DP/LONGUEUR/75</t>
  </si>
  <si>
    <t>FITLENGTH [mm]</t>
  </si>
  <si>
    <t>FTUBE 1 of BRANCH /A.CF-002/B04</t>
  </si>
  <si>
    <t>FTUBE 1 of BRANCH /A.CF-002/B06</t>
  </si>
  <si>
    <t>FTUBE 1 of BRANCH /A.CF-003/B02</t>
  </si>
  <si>
    <t>FTUBE 1 of BRANCH /A.CF-011/B02</t>
  </si>
  <si>
    <t>FTUBE 1 of BRANCH /A.CF-011/B05</t>
  </si>
  <si>
    <t>FTUBE 1 of BRANCH /A.CF-012/B01</t>
  </si>
  <si>
    <t>FTUBE 1 of BRANCH /A.CF-016/B02</t>
  </si>
  <si>
    <t>FTUBE 1 of BRANCH /A.CF-020/B01</t>
  </si>
  <si>
    <t>FTUBE 1 of BRANCH /A.CF-020/B03</t>
  </si>
  <si>
    <t>FTUBE 1 of BRANCH /A.CF-021/B02</t>
  </si>
  <si>
    <t>FTUBE 1 of BRANCH /A.CF-022/B02</t>
  </si>
  <si>
    <t>FTUBE 1 of BRANCH /A.F+E-001/B01</t>
  </si>
  <si>
    <t>FTUBE 1 of BRANCH /A.F+E-002/B02</t>
  </si>
  <si>
    <t>FTUBE 1 of BRANCH /A.F+E-004/B04</t>
  </si>
  <si>
    <t>FTUBE 1 of BRANCH /A.F+E-008/B01</t>
  </si>
  <si>
    <t>FTUBE 1 of BRANCH /A.F+E-008/B02</t>
  </si>
  <si>
    <t>FTUBE 1 of BRANCH /A.F+E-008/B04</t>
  </si>
  <si>
    <t>FTUBE 1 of BRANCH /A.F+E-022/B01</t>
  </si>
  <si>
    <t>FTUBE 1 of BRANCH /A.F+E-023/B01</t>
  </si>
  <si>
    <t>FTUBE 1 of BRANCH /A.F+E-023/B03</t>
  </si>
  <si>
    <t>FTUBE 1 of BRANCH /A.F+E-024/B01</t>
  </si>
  <si>
    <t>FTUBE 1 of BRANCH /A.F+E-024/B06</t>
  </si>
  <si>
    <t>FTUBE 1 of BRANCH /A.F+E-025/B03</t>
  </si>
  <si>
    <t>FTUBE 1 of BRANCH /A.F+E-026/B08</t>
  </si>
  <si>
    <t>FTUBE 1 of BRANCH /A.F+E-029/B01</t>
  </si>
  <si>
    <t>FTUBE 1 of BRANCH /A.F+E-029/B03</t>
  </si>
  <si>
    <t>FTUBE 1 of BRANCH /A.F+E-031/B02</t>
  </si>
  <si>
    <t>FTUBE 1 of BRANCH /B.AF-002/B10</t>
  </si>
  <si>
    <t>FTUBE 1 of BRANCH /B.AF-002/B11</t>
  </si>
  <si>
    <t>FTUBE 1 of BRANCH /B.AF-005/B01</t>
  </si>
  <si>
    <t>FTUBE 1 of BRANCH /B.AF-006/B02</t>
  </si>
  <si>
    <t>FTUBE 1 of BRANCH /B.CF-001/B03</t>
  </si>
  <si>
    <t>FTUBE 1 of BRANCH /B.CF-003/B02</t>
  </si>
  <si>
    <t>FTUBE 1 of BRANCH /B.CF-003/B04</t>
  </si>
  <si>
    <t>FTUBE 1 of BRANCH /B.CF-004/B01</t>
  </si>
  <si>
    <t>FTUBE 1 of BRANCH /B.CF-004/B02</t>
  </si>
  <si>
    <t>FTUBE 1 of BRANCH /B.CF-007/B01</t>
  </si>
  <si>
    <t>FTUBE 1 of BRANCH /B.F-001/B03</t>
  </si>
  <si>
    <t>FTUBE 1 of BRANCH /B.F-002/B02</t>
  </si>
  <si>
    <t>FTUBE 1 of BRANCH /B.F-005/B02</t>
  </si>
  <si>
    <t>FTUBE 1 of BRANCH /B.F-006/B01</t>
  </si>
  <si>
    <t>FTUBE 1 of BRANCH /B.F-006/B02</t>
  </si>
  <si>
    <t>FTUBE 1 of BRANCH /B.F-009/B01</t>
  </si>
  <si>
    <t>FTUBE 1 of BRANCH /B.F-010/B01</t>
  </si>
  <si>
    <t>FTUBE 1 of BRANCH /M-002/B03</t>
  </si>
  <si>
    <t>FTUBE 1 of BRANCH /M-002/B10</t>
  </si>
  <si>
    <t>FTUBE 1 of BRANCH /M-010/B01</t>
  </si>
  <si>
    <t>FTUBE 1 of BRANCH /M.NX-002/B01</t>
  </si>
  <si>
    <t>FTUBE 1 of BRANCH /S-001/B02</t>
  </si>
  <si>
    <t>FTUBE 1 of BRANCH /S-006/B01</t>
  </si>
  <si>
    <t>FTUBE 1 of BRANCH /S-009/B02</t>
  </si>
  <si>
    <t>FTUBE 1 of BRANCH /S.NX-002/B02</t>
  </si>
  <si>
    <t>FTUBE 1 of BRANCH /S.NX-002/B03</t>
  </si>
  <si>
    <t>FTUBE 1 of BRANCH /U-006/B03</t>
  </si>
  <si>
    <t>FTUBE 1 of BRANCH /U-007/B02</t>
  </si>
  <si>
    <t>FTUBE 1 of BRANCH /U-017/B01</t>
  </si>
  <si>
    <t>FTUBE 2 of BRANCH /A.CF-002/B06</t>
  </si>
  <si>
    <t>FTUBE 2 of BRANCH /A.CF-011/B02</t>
  </si>
  <si>
    <t>FTUBE 2 of BRANCH /A.CF-016/B02</t>
  </si>
  <si>
    <t>FTUBE 2 of BRANCH /A.CF-020/B03</t>
  </si>
  <si>
    <t>FTUBE 2 of BRANCH /A.F+E-002/B02</t>
  </si>
  <si>
    <t>FTUBE 2 of BRANCH /A.F+E-008/B01</t>
  </si>
  <si>
    <t>FTUBE 2 of BRANCH /A.F+E-008/B02</t>
  </si>
  <si>
    <t>FTUBE 2 of BRANCH /A.F+E-023/B01</t>
  </si>
  <si>
    <t>FTUBE 2 of BRANCH /A.F+E-024/B01</t>
  </si>
  <si>
    <t>FTUBE 2 of BRANCH /A.F+E-029/B03</t>
  </si>
  <si>
    <t>FTUBE 2 of BRANCH /B.AF-002/B10</t>
  </si>
  <si>
    <t>FTUBE 2 of BRANCH /B.AF-005/B01</t>
  </si>
  <si>
    <t>FTUBE 2 of BRANCH /B.AF-006/B02</t>
  </si>
  <si>
    <t>FTUBE 2 of BRANCH /B.CF-003/B02</t>
  </si>
  <si>
    <t>FTUBE 2 of BRANCH /B.CF-004/B01</t>
  </si>
  <si>
    <t>FTUBE 2 of BRANCH /B.CF-007/B01</t>
  </si>
  <si>
    <t>FTUBE 2 of BRANCH /B.F-002/B02</t>
  </si>
  <si>
    <t>FTUBE 2 of BRANCH /B.F-005/B02</t>
  </si>
  <si>
    <t>FTUBE 2 of BRANCH /B.F-006/B01</t>
  </si>
  <si>
    <t>FTUBE 2 of BRANCH /B.F-010/B01</t>
  </si>
  <si>
    <t>FTUBE 2 of BRANCH /M-002/B10</t>
  </si>
  <si>
    <t>FTUBE 2 of BRANCH /M.NX-002/B01</t>
  </si>
  <si>
    <t>FTUBE 2 of BRANCH /S-009/B02</t>
  </si>
  <si>
    <t>FTUBE 2 of BRANCH /S.NX-002/B02</t>
  </si>
  <si>
    <t>FTUBE 2 of BRANCH /S.NX-002/B03</t>
  </si>
  <si>
    <t>FTUBE 2 of BRANCH /U-007/B02</t>
  </si>
  <si>
    <t>FTUBE 3 of BRANCH /A.CF-020/B03</t>
  </si>
  <si>
    <t>FTUBE 3 of BRANCH /A.F+E-008/B01</t>
  </si>
  <si>
    <t>FTUBE 3 of BRANCH /A.F+E-029/B03</t>
  </si>
  <si>
    <t>FTUBE 3 of BRANCH /B.AF-002/B10</t>
  </si>
  <si>
    <t>FTUBE 3 of BRANCH /B.AF-005/B01</t>
  </si>
  <si>
    <t>FTUBE 3 of BRANCH /B.AF-006/B02</t>
  </si>
  <si>
    <t>FTUBE 3 of BRANCH /B.CF-003/B02</t>
  </si>
  <si>
    <t>FTUBE 3 of BRANCH /B.CF-007/B01</t>
  </si>
  <si>
    <t>FTUBE 3 of BRANCH /B.F-002/B02</t>
  </si>
  <si>
    <t>FTUBE 3 of BRANCH /B.F-010/B01</t>
  </si>
  <si>
    <t>FTUBE 3 of BRANCH /M.NX-002/B01</t>
  </si>
  <si>
    <t>FTUBE 4 of BRANCH /B.AF-002/B10</t>
  </si>
  <si>
    <t>FTUBE 4 of BRANCH /B.CF-003/B02</t>
  </si>
  <si>
    <t>FTUBE 5 of BRANCH /B.AF-002/B10</t>
  </si>
  <si>
    <t>FTUBE 5 of BRANCH /B.CF-003/B02</t>
  </si>
  <si>
    <t>GTROOMS</t>
  </si>
  <si>
    <t>LBOR [mm]</t>
  </si>
  <si>
    <t>LSTUBE</t>
  </si>
  <si>
    <t>M-002</t>
  </si>
  <si>
    <t>M-002/B03</t>
  </si>
  <si>
    <t>M-002/B10</t>
  </si>
  <si>
    <t>M-010</t>
  </si>
  <si>
    <t>M-010/B01</t>
  </si>
  <si>
    <t>M.NX-002</t>
  </si>
  <si>
    <t>M.NX-002/B01</t>
  </si>
  <si>
    <t>MTXREF</t>
  </si>
  <si>
    <t>Name</t>
  </si>
  <si>
    <t>OWNER</t>
  </si>
  <si>
    <t>PIPE</t>
  </si>
  <si>
    <t>REFNO</t>
  </si>
  <si>
    <t>S-001</t>
  </si>
  <si>
    <t>S-001/B02</t>
  </si>
  <si>
    <t>S-006</t>
  </si>
  <si>
    <t>S-006/B01</t>
  </si>
  <si>
    <t>S-009</t>
  </si>
  <si>
    <t>S-009/B02</t>
  </si>
  <si>
    <t>S.NX-002</t>
  </si>
  <si>
    <t>S.NX-002/B02</t>
  </si>
  <si>
    <t>S.NX-002/B03</t>
  </si>
  <si>
    <t>SALLE-2102</t>
  </si>
  <si>
    <t>SALLE-2103</t>
  </si>
  <si>
    <t>SALLE-2105</t>
  </si>
  <si>
    <t>SALLE-2110</t>
  </si>
  <si>
    <t>SALLE-2204</t>
  </si>
  <si>
    <t>SALLE-2207</t>
  </si>
  <si>
    <t>SALLE-2301</t>
  </si>
  <si>
    <t>SALLE-2302</t>
  </si>
  <si>
    <t>SALLE-2309</t>
  </si>
  <si>
    <t>SALLE-2401</t>
  </si>
  <si>
    <t>SALLE-2402</t>
  </si>
  <si>
    <t>SALLE-2404</t>
  </si>
  <si>
    <t>SALLE-2407</t>
  </si>
  <si>
    <t>SALLE-2408</t>
  </si>
  <si>
    <t>SALLE-2410</t>
  </si>
  <si>
    <t>SALLE-2411</t>
  </si>
  <si>
    <t>SALLE-2501</t>
  </si>
  <si>
    <t>SALLE-2502</t>
  </si>
  <si>
    <t>SALLE-2506</t>
  </si>
  <si>
    <t>SALLE-2511</t>
  </si>
  <si>
    <t>SALLE-2514</t>
  </si>
  <si>
    <t>SALLE-2518</t>
  </si>
  <si>
    <t>SALLE-2520</t>
  </si>
  <si>
    <t>SALLE-2521</t>
  </si>
  <si>
    <t>SALLE-2602</t>
  </si>
  <si>
    <t>SALLE-2603</t>
  </si>
  <si>
    <t>SALLE-2604</t>
  </si>
  <si>
    <t>SALLE-2605</t>
  </si>
  <si>
    <t>SALLE-2606</t>
  </si>
  <si>
    <t>SALLE-2607</t>
  </si>
  <si>
    <t>SALLE-2608</t>
  </si>
  <si>
    <t>SALLE-2801 SALLE-2701</t>
  </si>
  <si>
    <t>Type</t>
  </si>
  <si>
    <t>U-006</t>
  </si>
  <si>
    <t>U-006/B03</t>
  </si>
  <si>
    <t>U-007</t>
  </si>
  <si>
    <t>U-007/B02</t>
  </si>
  <si>
    <t>U-017</t>
  </si>
  <si>
    <t>U-017/B01</t>
  </si>
  <si>
    <t>FITLENGTH [m]</t>
  </si>
  <si>
    <t>LONG DROITE</t>
  </si>
  <si>
    <t>COUDE</t>
  </si>
  <si>
    <t>A.F+E</t>
  </si>
  <si>
    <t>B.CF</t>
  </si>
  <si>
    <t>B.F</t>
  </si>
  <si>
    <t>B.AF</t>
  </si>
  <si>
    <t>A.CF</t>
  </si>
  <si>
    <t>U</t>
  </si>
  <si>
    <t>M</t>
  </si>
  <si>
    <t>S</t>
  </si>
  <si>
    <t>S.NX</t>
  </si>
  <si>
    <t>M.NX</t>
  </si>
  <si>
    <t>M.SX</t>
  </si>
  <si>
    <t>B.F+E</t>
  </si>
  <si>
    <t>S.SX</t>
  </si>
  <si>
    <t>A.AF</t>
  </si>
  <si>
    <t>Type de dalle</t>
  </si>
  <si>
    <t>(1) GAC</t>
  </si>
  <si>
    <t>(2) GAC + Capotage GAC</t>
  </si>
  <si>
    <t>(3) INOX</t>
  </si>
  <si>
    <t>(4) INOX + Capotage INOX</t>
  </si>
  <si>
    <t>(5) INOX (ep mini 15/10mm) + Capotage INOX + Joint PVC souple + Adhésif Tarlatane</t>
  </si>
  <si>
    <t>Largeur de dalle en (mm)</t>
  </si>
  <si>
    <t>Longueur en (m)</t>
  </si>
  <si>
    <t>Normale</t>
  </si>
  <si>
    <t>Simplifiée</t>
  </si>
  <si>
    <t>Liste salle</t>
  </si>
  <si>
    <t>SALLE-2503</t>
  </si>
  <si>
    <t>Critere 1</t>
  </si>
  <si>
    <t>EX 1</t>
  </si>
  <si>
    <t>EX 2</t>
  </si>
  <si>
    <t>Crit 1</t>
  </si>
  <si>
    <t>Crit 2</t>
  </si>
  <si>
    <t>Crit 3</t>
  </si>
  <si>
    <t>Crit 4</t>
  </si>
  <si>
    <t>Crit 5</t>
  </si>
  <si>
    <t>EX 3</t>
  </si>
  <si>
    <t>EX 4</t>
  </si>
  <si>
    <t>EX4</t>
  </si>
  <si>
    <t>EX 5</t>
  </si>
  <si>
    <t>Critere 2</t>
  </si>
  <si>
    <t>Critere 2 (GAC)</t>
  </si>
  <si>
    <t>Critere 3</t>
  </si>
  <si>
    <t>Resutat</t>
  </si>
  <si>
    <t>Extraction B</t>
  </si>
  <si>
    <t>Extraction K</t>
  </si>
  <si>
    <t>Extraction G</t>
  </si>
  <si>
    <t>J</t>
  </si>
  <si>
    <t>Extraction M</t>
  </si>
  <si>
    <t>EX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</si>
</sst>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8"/>
      <color indexed="72"/>
      <name val="Arial Unicode MS"/>
      <family val="2"/>
    </font>
    <font>
      <sz val="8"/>
      <color indexed="64"/>
      <name val="Arial Unicode MS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color rgb="FF0070C0"/>
      <name val="Arial"/>
      <family val="2"/>
    </font>
    <font>
      <b/>
      <sz val="10"/>
      <color rgb="FFFF0000"/>
      <name val="Arial"/>
      <family val="2"/>
    </font>
    <font>
      <b/>
      <i/>
      <sz val="10"/>
      <color theme="5" tint="-0.249977111117893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0000"/>
      <name val="Arial"/>
      <family val="2"/>
    </font>
    <font>
      <i/>
      <sz val="16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8"/>
        <bgColor indexed="13"/>
      </patternFill>
    </fill>
    <fill>
      <patternFill patternType="solid">
        <fgColor indexed="11"/>
        <bgColor indexed="13"/>
      </patternFill>
    </fill>
    <fill>
      <patternFill patternType="solid">
        <fgColor indexed="12"/>
        <bgColor indexed="13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3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125">
    <xf numFmtId="0" fontId="2" fillId="0" borderId="0" xfId="0" applyFont="1"/>
    <xf numFmtId="0" fontId="0" fillId="0" borderId="0" xfId="0"/>
    <xf numFmtId="0" fontId="3" fillId="2" borderId="2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2" fontId="4" fillId="3" borderId="1" xfId="0" applyNumberFormat="1" applyFont="1" applyFill="1" applyBorder="1" applyAlignment="1">
      <alignment horizontal="right" vertical="top"/>
    </xf>
    <xf numFmtId="0" fontId="4" fillId="4" borderId="1" xfId="0" applyFont="1" applyFill="1" applyBorder="1" applyAlignment="1">
      <alignment horizontal="left" vertical="top"/>
    </xf>
    <xf numFmtId="0" fontId="6" fillId="0" borderId="0" xfId="1" applyFont="1" applyAlignment="1">
      <alignment horizontal="center" vertical="top" wrapText="1"/>
    </xf>
    <xf numFmtId="0" fontId="1" fillId="0" borderId="0" xfId="0" applyFont="1"/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8" fillId="10" borderId="10" xfId="0" applyFont="1" applyFill="1" applyBorder="1" applyAlignment="1">
      <alignment horizontal="center" vertical="center" textRotation="90"/>
    </xf>
    <xf numFmtId="0" fontId="10" fillId="0" borderId="5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9" fillId="6" borderId="11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9" fillId="7" borderId="14" xfId="0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9" fillId="8" borderId="11" xfId="0" applyFont="1" applyFill="1" applyBorder="1" applyAlignment="1">
      <alignment horizontal="center" vertical="center"/>
    </xf>
    <xf numFmtId="0" fontId="9" fillId="8" borderId="12" xfId="0" applyFont="1" applyFill="1" applyBorder="1" applyAlignment="1">
      <alignment horizontal="center" vertical="center"/>
    </xf>
    <xf numFmtId="0" fontId="9" fillId="8" borderId="13" xfId="0" applyFont="1" applyFill="1" applyBorder="1" applyAlignment="1">
      <alignment horizontal="center" vertical="center"/>
    </xf>
    <xf numFmtId="0" fontId="9" fillId="9" borderId="11" xfId="0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center" vertical="center"/>
    </xf>
    <xf numFmtId="0" fontId="9" fillId="9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left" vertical="center"/>
    </xf>
    <xf numFmtId="0" fontId="8" fillId="5" borderId="18" xfId="0" applyNumberFormat="1" applyFont="1" applyFill="1" applyBorder="1" applyAlignment="1">
      <alignment horizontal="center" vertical="center"/>
    </xf>
    <xf numFmtId="0" fontId="8" fillId="5" borderId="19" xfId="0" applyNumberFormat="1" applyFont="1" applyFill="1" applyBorder="1" applyAlignment="1">
      <alignment horizontal="center" vertical="center"/>
    </xf>
    <xf numFmtId="0" fontId="8" fillId="6" borderId="18" xfId="0" applyNumberFormat="1" applyFont="1" applyFill="1" applyBorder="1" applyAlignment="1">
      <alignment horizontal="center" vertical="center"/>
    </xf>
    <xf numFmtId="0" fontId="8" fillId="6" borderId="19" xfId="0" applyNumberFormat="1" applyFont="1" applyFill="1" applyBorder="1" applyAlignment="1">
      <alignment horizontal="center" vertical="center"/>
    </xf>
    <xf numFmtId="0" fontId="8" fillId="6" borderId="20" xfId="0" applyNumberFormat="1" applyFont="1" applyFill="1" applyBorder="1" applyAlignment="1">
      <alignment horizontal="center" vertical="center"/>
    </xf>
    <xf numFmtId="0" fontId="8" fillId="7" borderId="19" xfId="0" applyNumberFormat="1" applyFont="1" applyFill="1" applyBorder="1" applyAlignment="1">
      <alignment horizontal="center" vertical="center"/>
    </xf>
    <xf numFmtId="0" fontId="8" fillId="7" borderId="16" xfId="0" applyNumberFormat="1" applyFont="1" applyFill="1" applyBorder="1" applyAlignment="1">
      <alignment horizontal="center" vertical="center"/>
    </xf>
    <xf numFmtId="0" fontId="8" fillId="8" borderId="18" xfId="0" applyNumberFormat="1" applyFont="1" applyFill="1" applyBorder="1" applyAlignment="1">
      <alignment horizontal="center" vertical="center"/>
    </xf>
    <xf numFmtId="0" fontId="8" fillId="8" borderId="19" xfId="0" applyNumberFormat="1" applyFont="1" applyFill="1" applyBorder="1" applyAlignment="1">
      <alignment horizontal="center" vertical="center"/>
    </xf>
    <xf numFmtId="0" fontId="8" fillId="8" borderId="20" xfId="0" applyNumberFormat="1" applyFont="1" applyFill="1" applyBorder="1" applyAlignment="1">
      <alignment horizontal="center" vertical="center"/>
    </xf>
    <xf numFmtId="0" fontId="8" fillId="9" borderId="19" xfId="0" applyNumberFormat="1" applyFont="1" applyFill="1" applyBorder="1" applyAlignment="1">
      <alignment horizontal="center" vertical="center"/>
    </xf>
    <xf numFmtId="0" fontId="8" fillId="9" borderId="20" xfId="0" applyNumberFormat="1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left" vertical="center"/>
    </xf>
    <xf numFmtId="0" fontId="1" fillId="0" borderId="22" xfId="0" applyFont="1" applyFill="1" applyBorder="1" applyAlignment="1">
      <alignment horizontal="left" vertical="center"/>
    </xf>
    <xf numFmtId="0" fontId="8" fillId="5" borderId="21" xfId="0" applyNumberFormat="1" applyFont="1" applyFill="1" applyBorder="1" applyAlignment="1">
      <alignment horizontal="center" vertical="center"/>
    </xf>
    <xf numFmtId="0" fontId="8" fillId="5" borderId="23" xfId="0" applyNumberFormat="1" applyFont="1" applyFill="1" applyBorder="1" applyAlignment="1">
      <alignment horizontal="center" vertical="center"/>
    </xf>
    <xf numFmtId="0" fontId="8" fillId="6" borderId="21" xfId="0" applyNumberFormat="1" applyFont="1" applyFill="1" applyBorder="1" applyAlignment="1">
      <alignment horizontal="center" vertical="center"/>
    </xf>
    <xf numFmtId="0" fontId="8" fillId="6" borderId="23" xfId="0" applyNumberFormat="1" applyFont="1" applyFill="1" applyBorder="1" applyAlignment="1">
      <alignment horizontal="center" vertical="center"/>
    </xf>
    <xf numFmtId="0" fontId="8" fillId="6" borderId="24" xfId="0" applyNumberFormat="1" applyFont="1" applyFill="1" applyBorder="1" applyAlignment="1">
      <alignment horizontal="center" vertical="center"/>
    </xf>
    <xf numFmtId="0" fontId="8" fillId="7" borderId="23" xfId="0" applyNumberFormat="1" applyFont="1" applyFill="1" applyBorder="1" applyAlignment="1">
      <alignment horizontal="center" vertical="center"/>
    </xf>
    <xf numFmtId="0" fontId="8" fillId="7" borderId="22" xfId="0" applyNumberFormat="1" applyFont="1" applyFill="1" applyBorder="1" applyAlignment="1">
      <alignment horizontal="center" vertical="center"/>
    </xf>
    <xf numFmtId="0" fontId="8" fillId="8" borderId="21" xfId="0" applyNumberFormat="1" applyFont="1" applyFill="1" applyBorder="1" applyAlignment="1">
      <alignment horizontal="center" vertical="center"/>
    </xf>
    <xf numFmtId="0" fontId="8" fillId="8" borderId="23" xfId="0" applyNumberFormat="1" applyFont="1" applyFill="1" applyBorder="1" applyAlignment="1">
      <alignment horizontal="center" vertical="center"/>
    </xf>
    <xf numFmtId="0" fontId="8" fillId="8" borderId="24" xfId="0" applyNumberFormat="1" applyFont="1" applyFill="1" applyBorder="1" applyAlignment="1">
      <alignment horizontal="center" vertical="center"/>
    </xf>
    <xf numFmtId="0" fontId="8" fillId="9" borderId="23" xfId="0" applyNumberFormat="1" applyFont="1" applyFill="1" applyBorder="1" applyAlignment="1">
      <alignment horizontal="center" vertical="center"/>
    </xf>
    <xf numFmtId="0" fontId="8" fillId="9" borderId="24" xfId="0" applyNumberFormat="1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left" vertical="center"/>
    </xf>
    <xf numFmtId="0" fontId="1" fillId="0" borderId="26" xfId="0" applyFont="1" applyFill="1" applyBorder="1" applyAlignment="1">
      <alignment horizontal="left" vertical="center"/>
    </xf>
    <xf numFmtId="0" fontId="8" fillId="5" borderId="25" xfId="0" applyNumberFormat="1" applyFont="1" applyFill="1" applyBorder="1" applyAlignment="1">
      <alignment horizontal="center" vertical="center"/>
    </xf>
    <xf numFmtId="0" fontId="8" fillId="5" borderId="28" xfId="0" applyNumberFormat="1" applyFont="1" applyFill="1" applyBorder="1" applyAlignment="1">
      <alignment horizontal="center" vertical="center"/>
    </xf>
    <xf numFmtId="0" fontId="8" fillId="6" borderId="25" xfId="0" applyNumberFormat="1" applyFont="1" applyFill="1" applyBorder="1" applyAlignment="1">
      <alignment horizontal="center" vertical="center"/>
    </xf>
    <xf numFmtId="0" fontId="8" fillId="6" borderId="28" xfId="0" applyNumberFormat="1" applyFont="1" applyFill="1" applyBorder="1" applyAlignment="1">
      <alignment horizontal="center" vertical="center"/>
    </xf>
    <xf numFmtId="0" fontId="8" fillId="6" borderId="29" xfId="0" applyNumberFormat="1" applyFont="1" applyFill="1" applyBorder="1" applyAlignment="1">
      <alignment horizontal="center" vertical="center"/>
    </xf>
    <xf numFmtId="0" fontId="8" fillId="7" borderId="28" xfId="0" applyNumberFormat="1" applyFont="1" applyFill="1" applyBorder="1" applyAlignment="1">
      <alignment horizontal="center" vertical="center"/>
    </xf>
    <xf numFmtId="0" fontId="8" fillId="7" borderId="26" xfId="0" applyNumberFormat="1" applyFont="1" applyFill="1" applyBorder="1" applyAlignment="1">
      <alignment horizontal="center" vertical="center"/>
    </xf>
    <xf numFmtId="0" fontId="8" fillId="8" borderId="25" xfId="0" applyNumberFormat="1" applyFont="1" applyFill="1" applyBorder="1" applyAlignment="1">
      <alignment horizontal="center" vertical="center"/>
    </xf>
    <xf numFmtId="0" fontId="8" fillId="8" borderId="28" xfId="0" applyNumberFormat="1" applyFont="1" applyFill="1" applyBorder="1" applyAlignment="1">
      <alignment horizontal="center" vertical="center"/>
    </xf>
    <xf numFmtId="0" fontId="8" fillId="8" borderId="29" xfId="0" applyNumberFormat="1" applyFont="1" applyFill="1" applyBorder="1" applyAlignment="1">
      <alignment horizontal="center" vertical="center"/>
    </xf>
    <xf numFmtId="0" fontId="8" fillId="9" borderId="28" xfId="0" applyNumberFormat="1" applyFont="1" applyFill="1" applyBorder="1" applyAlignment="1">
      <alignment horizontal="center" vertical="center"/>
    </xf>
    <xf numFmtId="0" fontId="8" fillId="9" borderId="29" xfId="0" applyNumberFormat="1" applyFont="1" applyFill="1" applyBorder="1" applyAlignment="1">
      <alignment horizontal="center" vertical="center"/>
    </xf>
    <xf numFmtId="0" fontId="1" fillId="10" borderId="30" xfId="0" applyFont="1" applyFill="1" applyBorder="1" applyAlignment="1">
      <alignment horizontal="left" vertical="center"/>
    </xf>
    <xf numFmtId="0" fontId="1" fillId="10" borderId="31" xfId="0" applyFont="1" applyFill="1" applyBorder="1" applyAlignment="1">
      <alignment horizontal="left" vertical="center"/>
    </xf>
    <xf numFmtId="0" fontId="8" fillId="10" borderId="30" xfId="0" applyNumberFormat="1" applyFont="1" applyFill="1" applyBorder="1" applyAlignment="1">
      <alignment horizontal="center" vertical="center"/>
    </xf>
    <xf numFmtId="0" fontId="8" fillId="10" borderId="32" xfId="0" applyNumberFormat="1" applyFont="1" applyFill="1" applyBorder="1" applyAlignment="1">
      <alignment horizontal="center" vertical="center"/>
    </xf>
    <xf numFmtId="0" fontId="8" fillId="10" borderId="33" xfId="0" applyNumberFormat="1" applyFont="1" applyFill="1" applyBorder="1" applyAlignment="1">
      <alignment horizontal="center" vertical="center"/>
    </xf>
    <xf numFmtId="0" fontId="8" fillId="10" borderId="31" xfId="0" applyNumberFormat="1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left" vertical="center"/>
    </xf>
    <xf numFmtId="0" fontId="8" fillId="5" borderId="16" xfId="0" applyNumberFormat="1" applyFont="1" applyFill="1" applyBorder="1" applyAlignment="1">
      <alignment horizontal="center" vertical="center"/>
    </xf>
    <xf numFmtId="0" fontId="8" fillId="5" borderId="22" xfId="0" applyNumberFormat="1" applyFont="1" applyFill="1" applyBorder="1" applyAlignment="1">
      <alignment horizontal="center" vertical="center"/>
    </xf>
    <xf numFmtId="0" fontId="8" fillId="5" borderId="26" xfId="0" applyNumberFormat="1" applyFont="1" applyFill="1" applyBorder="1" applyAlignment="1">
      <alignment horizontal="center" vertical="center"/>
    </xf>
    <xf numFmtId="0" fontId="8" fillId="7" borderId="34" xfId="0" applyNumberFormat="1" applyFont="1" applyFill="1" applyBorder="1" applyAlignment="1">
      <alignment horizontal="center" vertical="center"/>
    </xf>
    <xf numFmtId="0" fontId="8" fillId="7" borderId="35" xfId="0" applyNumberFormat="1" applyFont="1" applyFill="1" applyBorder="1" applyAlignment="1">
      <alignment horizontal="center" vertical="center"/>
    </xf>
    <xf numFmtId="0" fontId="8" fillId="7" borderId="36" xfId="0" applyNumberFormat="1" applyFont="1" applyFill="1" applyBorder="1" applyAlignment="1">
      <alignment horizontal="center" vertical="center"/>
    </xf>
    <xf numFmtId="0" fontId="8" fillId="9" borderId="34" xfId="0" applyNumberFormat="1" applyFont="1" applyFill="1" applyBorder="1" applyAlignment="1">
      <alignment horizontal="center" vertical="center"/>
    </xf>
    <xf numFmtId="0" fontId="8" fillId="9" borderId="35" xfId="0" applyNumberFormat="1" applyFont="1" applyFill="1" applyBorder="1" applyAlignment="1">
      <alignment horizontal="center" vertical="center"/>
    </xf>
    <xf numFmtId="0" fontId="8" fillId="9" borderId="36" xfId="0" applyNumberFormat="1" applyFont="1" applyFill="1" applyBorder="1" applyAlignment="1">
      <alignment horizontal="center" vertical="center"/>
    </xf>
    <xf numFmtId="0" fontId="1" fillId="0" borderId="23" xfId="0" applyFont="1" applyBorder="1"/>
    <xf numFmtId="0" fontId="13" fillId="0" borderId="0" xfId="0" applyFont="1"/>
    <xf numFmtId="0" fontId="13" fillId="0" borderId="0" xfId="0" applyFont="1" applyFill="1" applyBorder="1" applyAlignment="1">
      <alignment horizontal="left" vertical="center"/>
    </xf>
    <xf numFmtId="0" fontId="13" fillId="0" borderId="23" xfId="0" applyFont="1" applyFill="1" applyBorder="1" applyAlignment="1">
      <alignment horizontal="left" vertical="center"/>
    </xf>
    <xf numFmtId="0" fontId="14" fillId="0" borderId="0" xfId="1" applyFont="1" applyAlignment="1">
      <alignment horizontal="center" vertical="top" wrapText="1"/>
    </xf>
    <xf numFmtId="1" fontId="14" fillId="0" borderId="0" xfId="1" applyNumberFormat="1" applyFont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7" fillId="5" borderId="6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8" xfId="0" applyFont="1" applyFill="1" applyBorder="1" applyAlignment="1">
      <alignment horizontal="center" vertical="center" wrapText="1"/>
    </xf>
    <xf numFmtId="0" fontId="7" fillId="9" borderId="6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7" fillId="9" borderId="8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textRotation="90"/>
    </xf>
    <xf numFmtId="0" fontId="8" fillId="0" borderId="10" xfId="0" applyFont="1" applyFill="1" applyBorder="1" applyAlignment="1">
      <alignment horizontal="center" vertical="center" textRotation="90"/>
    </xf>
    <xf numFmtId="0" fontId="8" fillId="0" borderId="27" xfId="0" applyFont="1" applyFill="1" applyBorder="1" applyAlignment="1">
      <alignment horizontal="center" vertical="center" textRotation="90"/>
    </xf>
    <xf numFmtId="0" fontId="1" fillId="0" borderId="0" xfId="0" applyFont="1" applyAlignment="1">
      <alignment horizontal="center"/>
    </xf>
    <xf numFmtId="0" fontId="1" fillId="5" borderId="0" xfId="0" applyFont="1" applyFill="1"/>
    <xf numFmtId="0" fontId="1" fillId="5" borderId="32" xfId="0" applyFont="1" applyFill="1" applyBorder="1"/>
    <xf numFmtId="0" fontId="1" fillId="5" borderId="23" xfId="0" applyFont="1" applyFill="1" applyBorder="1"/>
    <xf numFmtId="2" fontId="1" fillId="5" borderId="0" xfId="0" applyNumberFormat="1" applyFont="1" applyFill="1"/>
  </cellXfs>
  <cellStyles count="2">
    <cellStyle name="Normal" xfId="0" builtinId="0"/>
    <cellStyle name="Normal 2" xfId="1"/>
  </cellStyles>
  <dxfs count="2">
    <dxf>
      <numFmt numFmtId="164" formatCode="0;;;@"/>
    </dxf>
    <dxf>
      <numFmt numFmtId="0" formatCode="General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0F0"/>
      <rgbColor rgb="00BFCDDB"/>
      <rgbColor rgb="00C0C0C0"/>
      <rgbColor rgb="00E8E8E8"/>
      <rgbColor rgb="00F0F0FF"/>
      <rgbColor rgb="00FFFF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outlinePr summaryBelow="0"/>
  </sheetPr>
  <dimension ref="A1:T191"/>
  <sheetViews>
    <sheetView zoomScale="85" zoomScaleNormal="85" workbookViewId="0">
      <selection activeCell="J26" sqref="J26"/>
    </sheetView>
  </sheetViews>
  <sheetFormatPr baseColWidth="10" defaultColWidth="9.140625" defaultRowHeight="12.75" x14ac:dyDescent="0.2"/>
  <cols>
    <col min="1" max="1" width="31.7109375" style="1" bestFit="1" customWidth="1"/>
    <col min="2" max="2" width="13.42578125" style="1" bestFit="1" customWidth="1"/>
    <col min="3" max="3" width="14.140625" style="1" bestFit="1" customWidth="1"/>
    <col min="4" max="4" width="12.5703125" style="1" bestFit="1" customWidth="1"/>
    <col min="5" max="5" width="12.5703125" style="1" customWidth="1"/>
    <col min="6" max="6" width="33.5703125" style="1" bestFit="1" customWidth="1"/>
    <col min="7" max="7" width="15.140625" style="1" bestFit="1" customWidth="1"/>
    <col min="8" max="8" width="8.42578125" style="1" bestFit="1" customWidth="1"/>
    <col min="9" max="9" width="15.140625" style="1" bestFit="1" customWidth="1"/>
    <col min="10" max="10" width="12.28515625" style="1" bestFit="1" customWidth="1"/>
    <col min="11" max="11" width="34.7109375" style="1" customWidth="1"/>
    <col min="12" max="12" width="10.85546875" style="1" bestFit="1" customWidth="1"/>
    <col min="13" max="13" width="19" style="1" bestFit="1" customWidth="1"/>
    <col min="17" max="17" width="13.42578125" bestFit="1" customWidth="1"/>
  </cols>
  <sheetData>
    <row r="1" spans="1:20" ht="20.25" x14ac:dyDescent="0.2">
      <c r="A1" s="96"/>
      <c r="B1" s="96" t="s">
        <v>372</v>
      </c>
      <c r="C1" s="97"/>
      <c r="D1" s="97" t="s">
        <v>384</v>
      </c>
      <c r="E1" s="97"/>
      <c r="F1" s="96"/>
      <c r="G1" s="96" t="s">
        <v>374</v>
      </c>
      <c r="H1" s="96"/>
      <c r="I1" s="96"/>
      <c r="J1" s="97" t="s">
        <v>375</v>
      </c>
      <c r="K1" s="96" t="s">
        <v>373</v>
      </c>
      <c r="L1" s="96"/>
      <c r="M1" s="96" t="s">
        <v>376</v>
      </c>
      <c r="Q1" s="7"/>
    </row>
    <row r="2" spans="1:20" ht="20.25" customHeight="1" x14ac:dyDescent="0.2">
      <c r="A2" s="2" t="s">
        <v>288</v>
      </c>
      <c r="B2" s="2" t="s">
        <v>333</v>
      </c>
      <c r="C2" s="2" t="s">
        <v>179</v>
      </c>
      <c r="D2" s="2" t="s">
        <v>340</v>
      </c>
      <c r="E2" s="2"/>
      <c r="F2" s="2" t="s">
        <v>279</v>
      </c>
      <c r="G2" s="2" t="s">
        <v>289</v>
      </c>
      <c r="H2" s="2" t="s">
        <v>290</v>
      </c>
      <c r="I2" s="2" t="s">
        <v>173</v>
      </c>
      <c r="J2" s="2" t="s">
        <v>278</v>
      </c>
      <c r="K2" s="2" t="s">
        <v>287</v>
      </c>
      <c r="L2" s="2" t="s">
        <v>291</v>
      </c>
      <c r="M2" s="2" t="s">
        <v>277</v>
      </c>
      <c r="Q2" s="2"/>
      <c r="R2" s="8"/>
      <c r="S2" s="8"/>
      <c r="T2" s="8"/>
    </row>
    <row r="3" spans="1:20" hidden="1" x14ac:dyDescent="0.2">
      <c r="A3" s="3" t="s">
        <v>199</v>
      </c>
      <c r="B3" s="4" t="s">
        <v>341</v>
      </c>
      <c r="C3" s="5">
        <v>1700</v>
      </c>
      <c r="D3" s="5">
        <f>C3/1000</f>
        <v>1.7</v>
      </c>
      <c r="E3" s="5">
        <f>D3/3</f>
        <v>0.56666666666666665</v>
      </c>
      <c r="F3" s="3" t="s">
        <v>177</v>
      </c>
      <c r="G3" s="4" t="s">
        <v>343</v>
      </c>
      <c r="H3" s="4" t="s">
        <v>128</v>
      </c>
      <c r="I3" s="4" t="s">
        <v>130</v>
      </c>
      <c r="J3" s="5">
        <v>530</v>
      </c>
      <c r="K3" s="4" t="s">
        <v>358</v>
      </c>
      <c r="L3" s="4" t="s">
        <v>70</v>
      </c>
      <c r="M3" s="4" t="s">
        <v>332</v>
      </c>
      <c r="Q3" s="8"/>
    </row>
    <row r="4" spans="1:20" hidden="1" x14ac:dyDescent="0.2">
      <c r="A4" s="6" t="s">
        <v>214</v>
      </c>
      <c r="B4" s="4" t="s">
        <v>341</v>
      </c>
      <c r="C4" s="5">
        <v>2108</v>
      </c>
      <c r="D4" s="5">
        <f t="shared" ref="D4:D67" si="0">C4/1000</f>
        <v>2.1080000000000001</v>
      </c>
      <c r="E4" s="5">
        <f t="shared" ref="E4:E67" si="1">D4/3</f>
        <v>0.70266666666666666</v>
      </c>
      <c r="F4" s="6" t="s">
        <v>178</v>
      </c>
      <c r="G4" s="4" t="s">
        <v>344</v>
      </c>
      <c r="H4" s="4" t="s">
        <v>155</v>
      </c>
      <c r="I4" s="4" t="s">
        <v>156</v>
      </c>
      <c r="J4" s="5">
        <v>75</v>
      </c>
      <c r="K4" s="4" t="s">
        <v>358</v>
      </c>
      <c r="L4" s="4" t="s">
        <v>17</v>
      </c>
      <c r="M4" s="4" t="s">
        <v>326</v>
      </c>
      <c r="Q4" s="8"/>
    </row>
    <row r="5" spans="1:20" hidden="1" x14ac:dyDescent="0.2">
      <c r="A5" s="3" t="s">
        <v>250</v>
      </c>
      <c r="B5" s="4" t="s">
        <v>341</v>
      </c>
      <c r="C5" s="5">
        <v>2757</v>
      </c>
      <c r="D5" s="5">
        <f t="shared" si="0"/>
        <v>2.7570000000000001</v>
      </c>
      <c r="E5" s="5">
        <f t="shared" si="1"/>
        <v>0.91900000000000004</v>
      </c>
      <c r="F5" s="3" t="s">
        <v>178</v>
      </c>
      <c r="G5" s="4" t="s">
        <v>344</v>
      </c>
      <c r="H5" s="4" t="s">
        <v>155</v>
      </c>
      <c r="I5" s="4" t="s">
        <v>156</v>
      </c>
      <c r="J5" s="5">
        <v>75</v>
      </c>
      <c r="K5" s="4" t="s">
        <v>358</v>
      </c>
      <c r="L5" s="4" t="s">
        <v>18</v>
      </c>
      <c r="M5" s="4" t="s">
        <v>326</v>
      </c>
      <c r="P5" s="8"/>
    </row>
    <row r="6" spans="1:20" hidden="1" x14ac:dyDescent="0.2">
      <c r="A6" s="6" t="s">
        <v>220</v>
      </c>
      <c r="B6" s="4" t="s">
        <v>341</v>
      </c>
      <c r="C6" s="5">
        <v>2108</v>
      </c>
      <c r="D6" s="5">
        <f t="shared" si="0"/>
        <v>2.1080000000000001</v>
      </c>
      <c r="E6" s="5">
        <f t="shared" si="1"/>
        <v>0.70266666666666666</v>
      </c>
      <c r="F6" s="6" t="s">
        <v>178</v>
      </c>
      <c r="G6" s="4" t="s">
        <v>345</v>
      </c>
      <c r="H6" s="4" t="s">
        <v>166</v>
      </c>
      <c r="I6" s="4" t="s">
        <v>167</v>
      </c>
      <c r="J6" s="5">
        <v>75</v>
      </c>
      <c r="K6" s="4" t="s">
        <v>358</v>
      </c>
      <c r="L6" s="4" t="s">
        <v>24</v>
      </c>
      <c r="M6" s="4" t="s">
        <v>326</v>
      </c>
      <c r="P6" s="8"/>
    </row>
    <row r="7" spans="1:20" hidden="1" x14ac:dyDescent="0.2">
      <c r="A7" s="3" t="s">
        <v>254</v>
      </c>
      <c r="B7" s="4" t="s">
        <v>341</v>
      </c>
      <c r="C7" s="5">
        <v>2757</v>
      </c>
      <c r="D7" s="5">
        <f t="shared" si="0"/>
        <v>2.7570000000000001</v>
      </c>
      <c r="E7" s="5">
        <f t="shared" si="1"/>
        <v>0.91900000000000004</v>
      </c>
      <c r="F7" s="3" t="s">
        <v>178</v>
      </c>
      <c r="G7" s="4" t="s">
        <v>345</v>
      </c>
      <c r="H7" s="4" t="s">
        <v>166</v>
      </c>
      <c r="I7" s="4" t="s">
        <v>167</v>
      </c>
      <c r="J7" s="5">
        <v>75</v>
      </c>
      <c r="K7" s="4" t="s">
        <v>358</v>
      </c>
      <c r="L7" s="4" t="s">
        <v>25</v>
      </c>
      <c r="M7" s="4" t="s">
        <v>326</v>
      </c>
      <c r="P7" s="8"/>
    </row>
    <row r="8" spans="1:20" hidden="1" x14ac:dyDescent="0.2">
      <c r="A8" s="6" t="s">
        <v>215</v>
      </c>
      <c r="B8" s="4" t="s">
        <v>341</v>
      </c>
      <c r="C8" s="5">
        <v>1000</v>
      </c>
      <c r="D8" s="5">
        <f t="shared" si="0"/>
        <v>1</v>
      </c>
      <c r="E8" s="5">
        <f t="shared" si="1"/>
        <v>0.33333333333333331</v>
      </c>
      <c r="F8" s="6" t="s">
        <v>178</v>
      </c>
      <c r="G8" s="4" t="s">
        <v>344</v>
      </c>
      <c r="H8" s="4" t="s">
        <v>155</v>
      </c>
      <c r="I8" s="4" t="s">
        <v>157</v>
      </c>
      <c r="J8" s="5">
        <v>75</v>
      </c>
      <c r="K8" s="4" t="s">
        <v>358</v>
      </c>
      <c r="L8" s="4" t="s">
        <v>26</v>
      </c>
      <c r="M8" s="4" t="s">
        <v>326</v>
      </c>
      <c r="P8" s="8"/>
    </row>
    <row r="9" spans="1:20" hidden="1" x14ac:dyDescent="0.2">
      <c r="A9" s="3" t="s">
        <v>221</v>
      </c>
      <c r="B9" s="4" t="s">
        <v>341</v>
      </c>
      <c r="C9" s="5">
        <v>1000</v>
      </c>
      <c r="D9" s="5">
        <f t="shared" si="0"/>
        <v>1</v>
      </c>
      <c r="E9" s="5">
        <f t="shared" si="1"/>
        <v>0.33333333333333331</v>
      </c>
      <c r="F9" s="3" t="s">
        <v>178</v>
      </c>
      <c r="G9" s="4" t="s">
        <v>345</v>
      </c>
      <c r="H9" s="4" t="s">
        <v>166</v>
      </c>
      <c r="I9" s="4" t="s">
        <v>168</v>
      </c>
      <c r="J9" s="5">
        <v>75</v>
      </c>
      <c r="K9" s="4" t="s">
        <v>358</v>
      </c>
      <c r="L9" s="4" t="s">
        <v>27</v>
      </c>
      <c r="M9" s="4" t="s">
        <v>326</v>
      </c>
      <c r="P9" s="8"/>
    </row>
    <row r="10" spans="1:20" hidden="1" x14ac:dyDescent="0.2">
      <c r="A10" s="6" t="s">
        <v>202</v>
      </c>
      <c r="B10" s="4" t="s">
        <v>341</v>
      </c>
      <c r="C10" s="5">
        <v>200</v>
      </c>
      <c r="D10" s="5">
        <f t="shared" si="0"/>
        <v>0.2</v>
      </c>
      <c r="E10" s="5">
        <f t="shared" si="1"/>
        <v>6.6666666666666666E-2</v>
      </c>
      <c r="F10" s="6" t="s">
        <v>178</v>
      </c>
      <c r="G10" s="4" t="s">
        <v>343</v>
      </c>
      <c r="H10" s="4" t="s">
        <v>134</v>
      </c>
      <c r="I10" s="4" t="s">
        <v>135</v>
      </c>
      <c r="J10" s="5">
        <v>75</v>
      </c>
      <c r="K10" s="4" t="s">
        <v>358</v>
      </c>
      <c r="L10" s="4" t="s">
        <v>44</v>
      </c>
      <c r="M10" s="4" t="s">
        <v>326</v>
      </c>
      <c r="P10" s="8"/>
    </row>
    <row r="11" spans="1:20" hidden="1" x14ac:dyDescent="0.2">
      <c r="A11" s="3" t="s">
        <v>222</v>
      </c>
      <c r="B11" s="4" t="s">
        <v>341</v>
      </c>
      <c r="C11" s="5">
        <v>100</v>
      </c>
      <c r="D11" s="5">
        <f t="shared" si="0"/>
        <v>0.1</v>
      </c>
      <c r="E11" s="5">
        <f t="shared" si="1"/>
        <v>3.3333333333333333E-2</v>
      </c>
      <c r="F11" s="3" t="s">
        <v>176</v>
      </c>
      <c r="G11" s="4" t="s">
        <v>345</v>
      </c>
      <c r="H11" s="4" t="s">
        <v>169</v>
      </c>
      <c r="I11" s="4" t="s">
        <v>170</v>
      </c>
      <c r="J11" s="5">
        <v>320</v>
      </c>
      <c r="K11" s="4" t="s">
        <v>358</v>
      </c>
      <c r="L11" s="4" t="s">
        <v>45</v>
      </c>
      <c r="M11" s="4" t="s">
        <v>321</v>
      </c>
      <c r="P11" s="8"/>
    </row>
    <row r="12" spans="1:20" hidden="1" x14ac:dyDescent="0.2">
      <c r="A12" s="6" t="s">
        <v>223</v>
      </c>
      <c r="B12" s="4" t="s">
        <v>341</v>
      </c>
      <c r="C12" s="5">
        <v>2107</v>
      </c>
      <c r="D12" s="5">
        <f t="shared" si="0"/>
        <v>2.1070000000000002</v>
      </c>
      <c r="E12" s="5">
        <f t="shared" si="1"/>
        <v>0.70233333333333337</v>
      </c>
      <c r="F12" s="6" t="s">
        <v>178</v>
      </c>
      <c r="G12" s="4" t="s">
        <v>345</v>
      </c>
      <c r="H12" s="4" t="s">
        <v>171</v>
      </c>
      <c r="I12" s="4" t="s">
        <v>172</v>
      </c>
      <c r="J12" s="5">
        <v>75</v>
      </c>
      <c r="K12" s="4" t="s">
        <v>358</v>
      </c>
      <c r="L12" s="4" t="s">
        <v>46</v>
      </c>
      <c r="M12" s="4" t="s">
        <v>322</v>
      </c>
      <c r="P12" s="8"/>
    </row>
    <row r="13" spans="1:20" hidden="1" x14ac:dyDescent="0.2">
      <c r="A13" s="3" t="s">
        <v>255</v>
      </c>
      <c r="B13" s="4" t="s">
        <v>341</v>
      </c>
      <c r="C13" s="5">
        <v>2500</v>
      </c>
      <c r="D13" s="5">
        <f t="shared" si="0"/>
        <v>2.5</v>
      </c>
      <c r="E13" s="5">
        <f t="shared" si="1"/>
        <v>0.83333333333333337</v>
      </c>
      <c r="F13" s="3" t="s">
        <v>178</v>
      </c>
      <c r="G13" s="4" t="s">
        <v>345</v>
      </c>
      <c r="H13" s="4" t="s">
        <v>171</v>
      </c>
      <c r="I13" s="4" t="s">
        <v>172</v>
      </c>
      <c r="J13" s="5">
        <v>75</v>
      </c>
      <c r="K13" s="4" t="s">
        <v>358</v>
      </c>
      <c r="L13" s="4" t="s">
        <v>47</v>
      </c>
      <c r="M13" s="4" t="s">
        <v>322</v>
      </c>
      <c r="P13" s="8"/>
    </row>
    <row r="14" spans="1:20" hidden="1" x14ac:dyDescent="0.2">
      <c r="A14" s="6" t="s">
        <v>271</v>
      </c>
      <c r="B14" s="4" t="s">
        <v>341</v>
      </c>
      <c r="C14" s="5">
        <v>108</v>
      </c>
      <c r="D14" s="5">
        <f t="shared" si="0"/>
        <v>0.108</v>
      </c>
      <c r="E14" s="5">
        <f t="shared" si="1"/>
        <v>3.5999999999999997E-2</v>
      </c>
      <c r="F14" s="6" t="s">
        <v>178</v>
      </c>
      <c r="G14" s="4" t="s">
        <v>345</v>
      </c>
      <c r="H14" s="4" t="s">
        <v>171</v>
      </c>
      <c r="I14" s="4" t="s">
        <v>172</v>
      </c>
      <c r="J14" s="5">
        <v>75</v>
      </c>
      <c r="K14" s="4" t="s">
        <v>358</v>
      </c>
      <c r="L14" s="4" t="s">
        <v>48</v>
      </c>
      <c r="M14" s="4" t="s">
        <v>322</v>
      </c>
      <c r="P14" s="8"/>
    </row>
    <row r="15" spans="1:20" hidden="1" x14ac:dyDescent="0.2">
      <c r="A15" s="3" t="s">
        <v>216</v>
      </c>
      <c r="B15" s="4" t="s">
        <v>341</v>
      </c>
      <c r="C15" s="5">
        <v>2107</v>
      </c>
      <c r="D15" s="5">
        <f t="shared" si="0"/>
        <v>2.1070000000000002</v>
      </c>
      <c r="E15" s="5">
        <f t="shared" si="1"/>
        <v>0.70233333333333337</v>
      </c>
      <c r="F15" s="3" t="s">
        <v>178</v>
      </c>
      <c r="G15" s="4" t="s">
        <v>344</v>
      </c>
      <c r="H15" s="4" t="s">
        <v>158</v>
      </c>
      <c r="I15" s="4" t="s">
        <v>159</v>
      </c>
      <c r="J15" s="5">
        <v>75</v>
      </c>
      <c r="K15" s="4" t="s">
        <v>358</v>
      </c>
      <c r="L15" s="4" t="s">
        <v>49</v>
      </c>
      <c r="M15" s="4" t="s">
        <v>322</v>
      </c>
      <c r="P15" s="8"/>
    </row>
    <row r="16" spans="1:20" hidden="1" x14ac:dyDescent="0.2">
      <c r="A16" s="6" t="s">
        <v>251</v>
      </c>
      <c r="B16" s="4" t="s">
        <v>341</v>
      </c>
      <c r="C16" s="5">
        <v>2500</v>
      </c>
      <c r="D16" s="5">
        <f t="shared" si="0"/>
        <v>2.5</v>
      </c>
      <c r="E16" s="5">
        <f t="shared" si="1"/>
        <v>0.83333333333333337</v>
      </c>
      <c r="F16" s="6" t="s">
        <v>178</v>
      </c>
      <c r="G16" s="4" t="s">
        <v>344</v>
      </c>
      <c r="H16" s="4" t="s">
        <v>158</v>
      </c>
      <c r="I16" s="4" t="s">
        <v>159</v>
      </c>
      <c r="J16" s="5">
        <v>75</v>
      </c>
      <c r="K16" s="4" t="s">
        <v>358</v>
      </c>
      <c r="L16" s="4" t="s">
        <v>50</v>
      </c>
      <c r="M16" s="4" t="s">
        <v>322</v>
      </c>
      <c r="P16" s="8"/>
    </row>
    <row r="17" spans="1:16" hidden="1" x14ac:dyDescent="0.2">
      <c r="A17" s="3" t="s">
        <v>269</v>
      </c>
      <c r="B17" s="4" t="s">
        <v>341</v>
      </c>
      <c r="C17" s="5">
        <v>108</v>
      </c>
      <c r="D17" s="5">
        <f t="shared" si="0"/>
        <v>0.108</v>
      </c>
      <c r="E17" s="5">
        <f t="shared" si="1"/>
        <v>3.5999999999999997E-2</v>
      </c>
      <c r="F17" s="3" t="s">
        <v>178</v>
      </c>
      <c r="G17" s="4" t="s">
        <v>344</v>
      </c>
      <c r="H17" s="4" t="s">
        <v>158</v>
      </c>
      <c r="I17" s="4" t="s">
        <v>159</v>
      </c>
      <c r="J17" s="5">
        <v>75</v>
      </c>
      <c r="K17" s="4" t="s">
        <v>358</v>
      </c>
      <c r="L17" s="4" t="s">
        <v>51</v>
      </c>
      <c r="M17" s="4" t="s">
        <v>322</v>
      </c>
      <c r="P17" s="8"/>
    </row>
    <row r="18" spans="1:16" x14ac:dyDescent="0.2">
      <c r="A18" s="6" t="s">
        <v>209</v>
      </c>
      <c r="B18" s="4" t="s">
        <v>341</v>
      </c>
      <c r="C18" s="5">
        <v>2107</v>
      </c>
      <c r="D18" s="5">
        <f t="shared" si="0"/>
        <v>2.1070000000000002</v>
      </c>
      <c r="E18" s="5">
        <f t="shared" si="1"/>
        <v>0.70233333333333337</v>
      </c>
      <c r="F18" s="6" t="s">
        <v>175</v>
      </c>
      <c r="G18" s="4" t="s">
        <v>346</v>
      </c>
      <c r="H18" s="4" t="s">
        <v>146</v>
      </c>
      <c r="I18" s="4" t="s">
        <v>147</v>
      </c>
      <c r="J18" s="5">
        <v>220</v>
      </c>
      <c r="K18" s="4" t="s">
        <v>358</v>
      </c>
      <c r="L18" s="4" t="s">
        <v>52</v>
      </c>
      <c r="M18" s="4" t="s">
        <v>322</v>
      </c>
      <c r="P18" s="8"/>
    </row>
    <row r="19" spans="1:16" x14ac:dyDescent="0.2">
      <c r="A19" s="3" t="s">
        <v>247</v>
      </c>
      <c r="B19" s="4" t="s">
        <v>341</v>
      </c>
      <c r="C19" s="5">
        <v>2500</v>
      </c>
      <c r="D19" s="5">
        <f t="shared" si="0"/>
        <v>2.5</v>
      </c>
      <c r="E19" s="5">
        <f t="shared" si="1"/>
        <v>0.83333333333333337</v>
      </c>
      <c r="F19" s="3" t="s">
        <v>175</v>
      </c>
      <c r="G19" s="4" t="s">
        <v>346</v>
      </c>
      <c r="H19" s="4" t="s">
        <v>146</v>
      </c>
      <c r="I19" s="4" t="s">
        <v>147</v>
      </c>
      <c r="J19" s="5">
        <v>220</v>
      </c>
      <c r="K19" s="4" t="s">
        <v>358</v>
      </c>
      <c r="L19" s="4" t="s">
        <v>53</v>
      </c>
      <c r="M19" s="4" t="s">
        <v>322</v>
      </c>
      <c r="P19" s="8"/>
    </row>
    <row r="20" spans="1:16" x14ac:dyDescent="0.2">
      <c r="A20" s="6" t="s">
        <v>266</v>
      </c>
      <c r="B20" s="4" t="s">
        <v>341</v>
      </c>
      <c r="C20" s="5">
        <v>107</v>
      </c>
      <c r="D20" s="5">
        <f t="shared" si="0"/>
        <v>0.107</v>
      </c>
      <c r="E20" s="5">
        <f t="shared" si="1"/>
        <v>3.5666666666666666E-2</v>
      </c>
      <c r="F20" s="6" t="s">
        <v>175</v>
      </c>
      <c r="G20" s="4" t="s">
        <v>346</v>
      </c>
      <c r="H20" s="4" t="s">
        <v>146</v>
      </c>
      <c r="I20" s="4" t="s">
        <v>147</v>
      </c>
      <c r="J20" s="5">
        <v>220</v>
      </c>
      <c r="K20" s="4" t="s">
        <v>358</v>
      </c>
      <c r="L20" s="4" t="s">
        <v>54</v>
      </c>
      <c r="M20" s="4" t="s">
        <v>322</v>
      </c>
      <c r="P20" s="8"/>
    </row>
    <row r="21" spans="1:16" hidden="1" x14ac:dyDescent="0.2">
      <c r="A21" s="3" t="s">
        <v>183</v>
      </c>
      <c r="B21" s="4" t="s">
        <v>341</v>
      </c>
      <c r="C21" s="5">
        <v>2500</v>
      </c>
      <c r="D21" s="5">
        <f t="shared" si="0"/>
        <v>2.5</v>
      </c>
      <c r="E21" s="5">
        <f t="shared" si="1"/>
        <v>0.83333333333333337</v>
      </c>
      <c r="F21" s="3" t="s">
        <v>178</v>
      </c>
      <c r="G21" s="4" t="s">
        <v>347</v>
      </c>
      <c r="H21" s="4" t="s">
        <v>102</v>
      </c>
      <c r="I21" s="4" t="s">
        <v>103</v>
      </c>
      <c r="J21" s="5">
        <v>75</v>
      </c>
      <c r="K21" s="4" t="s">
        <v>358</v>
      </c>
      <c r="L21" s="4" t="s">
        <v>55</v>
      </c>
      <c r="M21" s="4" t="s">
        <v>301</v>
      </c>
      <c r="P21" s="8"/>
    </row>
    <row r="22" spans="1:16" hidden="1" x14ac:dyDescent="0.2">
      <c r="A22" s="6" t="s">
        <v>237</v>
      </c>
      <c r="B22" s="4" t="s">
        <v>341</v>
      </c>
      <c r="C22" s="5">
        <v>970</v>
      </c>
      <c r="D22" s="5">
        <f t="shared" si="0"/>
        <v>0.97</v>
      </c>
      <c r="E22" s="5">
        <f t="shared" si="1"/>
        <v>0.32333333333333331</v>
      </c>
      <c r="F22" s="6" t="s">
        <v>178</v>
      </c>
      <c r="G22" s="4" t="s">
        <v>347</v>
      </c>
      <c r="H22" s="4" t="s">
        <v>102</v>
      </c>
      <c r="I22" s="4" t="s">
        <v>103</v>
      </c>
      <c r="J22" s="5">
        <v>75</v>
      </c>
      <c r="K22" s="4" t="s">
        <v>358</v>
      </c>
      <c r="L22" s="4" t="s">
        <v>56</v>
      </c>
      <c r="M22" s="4" t="s">
        <v>301</v>
      </c>
      <c r="P22" s="8"/>
    </row>
    <row r="23" spans="1:16" hidden="1" x14ac:dyDescent="0.2">
      <c r="A23" s="3" t="s">
        <v>219</v>
      </c>
      <c r="B23" s="4" t="s">
        <v>341</v>
      </c>
      <c r="C23" s="5">
        <v>2500</v>
      </c>
      <c r="D23" s="5">
        <f t="shared" si="0"/>
        <v>2.5</v>
      </c>
      <c r="E23" s="5">
        <f t="shared" si="1"/>
        <v>0.83333333333333337</v>
      </c>
      <c r="F23" s="3" t="s">
        <v>176</v>
      </c>
      <c r="G23" s="4" t="s">
        <v>345</v>
      </c>
      <c r="H23" s="4" t="s">
        <v>164</v>
      </c>
      <c r="I23" s="4" t="s">
        <v>165</v>
      </c>
      <c r="J23" s="5">
        <v>320</v>
      </c>
      <c r="K23" s="4" t="s">
        <v>358</v>
      </c>
      <c r="L23" s="4" t="s">
        <v>57</v>
      </c>
      <c r="M23" s="4" t="s">
        <v>330</v>
      </c>
      <c r="P23" s="8"/>
    </row>
    <row r="24" spans="1:16" hidden="1" x14ac:dyDescent="0.2">
      <c r="A24" s="6" t="s">
        <v>253</v>
      </c>
      <c r="B24" s="4" t="s">
        <v>341</v>
      </c>
      <c r="C24" s="5">
        <v>2304.4299999999998</v>
      </c>
      <c r="D24" s="5">
        <f t="shared" si="0"/>
        <v>2.30443</v>
      </c>
      <c r="E24" s="5">
        <f t="shared" si="1"/>
        <v>0.76814333333333329</v>
      </c>
      <c r="F24" s="6" t="s">
        <v>176</v>
      </c>
      <c r="G24" s="4" t="s">
        <v>345</v>
      </c>
      <c r="H24" s="4" t="s">
        <v>164</v>
      </c>
      <c r="I24" s="4" t="s">
        <v>165</v>
      </c>
      <c r="J24" s="5">
        <v>320</v>
      </c>
      <c r="K24" s="4" t="s">
        <v>358</v>
      </c>
      <c r="L24" s="4" t="s">
        <v>58</v>
      </c>
      <c r="M24" s="4" t="s">
        <v>330</v>
      </c>
      <c r="P24" s="8"/>
    </row>
    <row r="25" spans="1:16" x14ac:dyDescent="0.2">
      <c r="A25" s="3" t="s">
        <v>210</v>
      </c>
      <c r="B25" s="4" t="s">
        <v>341</v>
      </c>
      <c r="C25" s="5">
        <v>2500</v>
      </c>
      <c r="D25" s="5">
        <f t="shared" si="0"/>
        <v>2.5</v>
      </c>
      <c r="E25" s="5">
        <f t="shared" si="1"/>
        <v>0.83333333333333337</v>
      </c>
      <c r="F25" s="3" t="s">
        <v>177</v>
      </c>
      <c r="G25" s="4" t="s">
        <v>346</v>
      </c>
      <c r="H25" s="4" t="s">
        <v>148</v>
      </c>
      <c r="I25" s="4" t="s">
        <v>149</v>
      </c>
      <c r="J25" s="5">
        <v>530</v>
      </c>
      <c r="K25" s="4" t="s">
        <v>358</v>
      </c>
      <c r="L25" s="4" t="s">
        <v>59</v>
      </c>
      <c r="M25" s="4" t="s">
        <v>330</v>
      </c>
      <c r="P25" s="8"/>
    </row>
    <row r="26" spans="1:16" x14ac:dyDescent="0.2">
      <c r="A26" s="6" t="s">
        <v>248</v>
      </c>
      <c r="B26" s="4" t="s">
        <v>341</v>
      </c>
      <c r="C26" s="5">
        <v>2500</v>
      </c>
      <c r="D26" s="5">
        <f t="shared" si="0"/>
        <v>2.5</v>
      </c>
      <c r="E26" s="5">
        <f t="shared" si="1"/>
        <v>0.83333333333333337</v>
      </c>
      <c r="F26" s="6" t="s">
        <v>177</v>
      </c>
      <c r="G26" s="4" t="s">
        <v>346</v>
      </c>
      <c r="H26" s="4" t="s">
        <v>148</v>
      </c>
      <c r="I26" s="4" t="s">
        <v>149</v>
      </c>
      <c r="J26" s="5">
        <v>530</v>
      </c>
      <c r="K26" s="4" t="s">
        <v>358</v>
      </c>
      <c r="L26" s="4" t="s">
        <v>60</v>
      </c>
      <c r="M26" s="4" t="s">
        <v>330</v>
      </c>
    </row>
    <row r="27" spans="1:16" x14ac:dyDescent="0.2">
      <c r="A27" s="3" t="s">
        <v>267</v>
      </c>
      <c r="B27" s="4" t="s">
        <v>341</v>
      </c>
      <c r="C27" s="5">
        <v>434.4</v>
      </c>
      <c r="D27" s="5">
        <f t="shared" si="0"/>
        <v>0.43439999999999995</v>
      </c>
      <c r="E27" s="5">
        <f t="shared" si="1"/>
        <v>0.14479999999999998</v>
      </c>
      <c r="F27" s="3" t="s">
        <v>177</v>
      </c>
      <c r="G27" s="4" t="s">
        <v>346</v>
      </c>
      <c r="H27" s="4" t="s">
        <v>148</v>
      </c>
      <c r="I27" s="4" t="s">
        <v>149</v>
      </c>
      <c r="J27" s="5">
        <v>530</v>
      </c>
      <c r="K27" s="4" t="s">
        <v>358</v>
      </c>
      <c r="L27" s="4" t="s">
        <v>61</v>
      </c>
      <c r="M27" s="4" t="s">
        <v>330</v>
      </c>
    </row>
    <row r="28" spans="1:16" hidden="1" x14ac:dyDescent="0.2">
      <c r="A28" s="6" t="s">
        <v>235</v>
      </c>
      <c r="B28" s="4" t="s">
        <v>341</v>
      </c>
      <c r="C28" s="5">
        <v>300</v>
      </c>
      <c r="D28" s="5">
        <f t="shared" si="0"/>
        <v>0.3</v>
      </c>
      <c r="E28" s="5">
        <f t="shared" si="1"/>
        <v>9.9999999999999992E-2</v>
      </c>
      <c r="F28" s="6" t="s">
        <v>178</v>
      </c>
      <c r="G28" s="4" t="s">
        <v>348</v>
      </c>
      <c r="H28" s="4" t="s">
        <v>338</v>
      </c>
      <c r="I28" s="4" t="s">
        <v>339</v>
      </c>
      <c r="J28" s="5">
        <v>75</v>
      </c>
      <c r="K28" s="4" t="s">
        <v>358</v>
      </c>
      <c r="L28" s="4" t="s">
        <v>62</v>
      </c>
      <c r="M28" s="4" t="s">
        <v>312</v>
      </c>
    </row>
    <row r="29" spans="1:16" hidden="1" x14ac:dyDescent="0.2">
      <c r="A29" s="3" t="s">
        <v>226</v>
      </c>
      <c r="B29" s="4" t="s">
        <v>341</v>
      </c>
      <c r="C29" s="5">
        <v>300</v>
      </c>
      <c r="D29" s="5">
        <f t="shared" si="0"/>
        <v>0.3</v>
      </c>
      <c r="E29" s="5">
        <f t="shared" si="1"/>
        <v>9.9999999999999992E-2</v>
      </c>
      <c r="F29" s="3" t="s">
        <v>174</v>
      </c>
      <c r="G29" s="4" t="s">
        <v>349</v>
      </c>
      <c r="H29" s="4" t="s">
        <v>283</v>
      </c>
      <c r="I29" s="4" t="s">
        <v>284</v>
      </c>
      <c r="J29" s="5">
        <v>125</v>
      </c>
      <c r="K29" s="4" t="s">
        <v>359</v>
      </c>
      <c r="L29" s="4" t="s">
        <v>63</v>
      </c>
      <c r="M29" s="4" t="s">
        <v>312</v>
      </c>
    </row>
    <row r="30" spans="1:16" hidden="1" x14ac:dyDescent="0.2">
      <c r="A30" s="6" t="s">
        <v>229</v>
      </c>
      <c r="B30" s="4" t="s">
        <v>341</v>
      </c>
      <c r="C30" s="5">
        <v>300</v>
      </c>
      <c r="D30" s="5">
        <f t="shared" si="0"/>
        <v>0.3</v>
      </c>
      <c r="E30" s="5">
        <f t="shared" si="1"/>
        <v>9.9999999999999992E-2</v>
      </c>
      <c r="F30" s="6" t="s">
        <v>174</v>
      </c>
      <c r="G30" s="4" t="s">
        <v>350</v>
      </c>
      <c r="H30" s="4" t="s">
        <v>294</v>
      </c>
      <c r="I30" s="4" t="s">
        <v>295</v>
      </c>
      <c r="J30" s="5">
        <v>125</v>
      </c>
      <c r="K30" s="4" t="s">
        <v>359</v>
      </c>
      <c r="L30" s="4" t="s">
        <v>64</v>
      </c>
      <c r="M30" s="4" t="s">
        <v>312</v>
      </c>
    </row>
    <row r="31" spans="1:16" hidden="1" x14ac:dyDescent="0.2">
      <c r="A31" s="3" t="s">
        <v>218</v>
      </c>
      <c r="B31" s="4" t="s">
        <v>341</v>
      </c>
      <c r="C31" s="5">
        <v>2500</v>
      </c>
      <c r="D31" s="5">
        <f t="shared" si="0"/>
        <v>2.5</v>
      </c>
      <c r="E31" s="5">
        <f t="shared" si="1"/>
        <v>0.83333333333333337</v>
      </c>
      <c r="F31" s="3" t="s">
        <v>177</v>
      </c>
      <c r="G31" s="4" t="s">
        <v>345</v>
      </c>
      <c r="H31" s="4" t="s">
        <v>162</v>
      </c>
      <c r="I31" s="4" t="s">
        <v>163</v>
      </c>
      <c r="J31" s="5">
        <v>530</v>
      </c>
      <c r="K31" s="4" t="s">
        <v>358</v>
      </c>
      <c r="L31" s="4" t="s">
        <v>65</v>
      </c>
      <c r="M31" s="4" t="s">
        <v>330</v>
      </c>
    </row>
    <row r="32" spans="1:16" hidden="1" x14ac:dyDescent="0.2">
      <c r="A32" s="6" t="s">
        <v>252</v>
      </c>
      <c r="B32" s="4" t="s">
        <v>341</v>
      </c>
      <c r="C32" s="5">
        <v>2500</v>
      </c>
      <c r="D32" s="5">
        <f t="shared" si="0"/>
        <v>2.5</v>
      </c>
      <c r="E32" s="5">
        <f t="shared" si="1"/>
        <v>0.83333333333333337</v>
      </c>
      <c r="F32" s="6" t="s">
        <v>177</v>
      </c>
      <c r="G32" s="4" t="s">
        <v>345</v>
      </c>
      <c r="H32" s="4" t="s">
        <v>162</v>
      </c>
      <c r="I32" s="4" t="s">
        <v>163</v>
      </c>
      <c r="J32" s="5">
        <v>530</v>
      </c>
      <c r="K32" s="4" t="s">
        <v>358</v>
      </c>
      <c r="L32" s="4" t="s">
        <v>66</v>
      </c>
      <c r="M32" s="4" t="s">
        <v>330</v>
      </c>
    </row>
    <row r="33" spans="1:13" hidden="1" x14ac:dyDescent="0.2">
      <c r="A33" s="3" t="s">
        <v>270</v>
      </c>
      <c r="B33" s="4" t="s">
        <v>341</v>
      </c>
      <c r="C33" s="5">
        <v>1400.1949999999999</v>
      </c>
      <c r="D33" s="5">
        <f t="shared" si="0"/>
        <v>1.4001949999999999</v>
      </c>
      <c r="E33" s="5">
        <f t="shared" si="1"/>
        <v>0.4667316666666666</v>
      </c>
      <c r="F33" s="3" t="s">
        <v>177</v>
      </c>
      <c r="G33" s="4" t="s">
        <v>345</v>
      </c>
      <c r="H33" s="4" t="s">
        <v>162</v>
      </c>
      <c r="I33" s="4" t="s">
        <v>163</v>
      </c>
      <c r="J33" s="5">
        <v>530</v>
      </c>
      <c r="K33" s="4" t="s">
        <v>358</v>
      </c>
      <c r="L33" s="4" t="s">
        <v>67</v>
      </c>
      <c r="M33" s="4" t="s">
        <v>330</v>
      </c>
    </row>
    <row r="34" spans="1:13" hidden="1" x14ac:dyDescent="0.2">
      <c r="A34" s="6" t="s">
        <v>185</v>
      </c>
      <c r="B34" s="4" t="s">
        <v>341</v>
      </c>
      <c r="C34" s="5">
        <v>1100</v>
      </c>
      <c r="D34" s="5">
        <f t="shared" si="0"/>
        <v>1.1000000000000001</v>
      </c>
      <c r="E34" s="5">
        <f t="shared" si="1"/>
        <v>0.3666666666666667</v>
      </c>
      <c r="F34" s="6" t="s">
        <v>178</v>
      </c>
      <c r="G34" s="4" t="s">
        <v>347</v>
      </c>
      <c r="H34" s="4" t="s">
        <v>105</v>
      </c>
      <c r="I34" s="4" t="s">
        <v>106</v>
      </c>
      <c r="J34" s="5">
        <v>75</v>
      </c>
      <c r="K34" s="4" t="s">
        <v>358</v>
      </c>
      <c r="L34" s="4" t="s">
        <v>68</v>
      </c>
      <c r="M34" s="4" t="s">
        <v>316</v>
      </c>
    </row>
    <row r="35" spans="1:13" hidden="1" x14ac:dyDescent="0.2">
      <c r="A35" s="3" t="s">
        <v>191</v>
      </c>
      <c r="B35" s="4" t="s">
        <v>341</v>
      </c>
      <c r="C35" s="5">
        <v>1100</v>
      </c>
      <c r="D35" s="5">
        <f t="shared" si="0"/>
        <v>1.1000000000000001</v>
      </c>
      <c r="E35" s="5">
        <f t="shared" si="1"/>
        <v>0.3666666666666667</v>
      </c>
      <c r="F35" s="3" t="s">
        <v>176</v>
      </c>
      <c r="G35" s="4" t="s">
        <v>343</v>
      </c>
      <c r="H35" s="4" t="s">
        <v>116</v>
      </c>
      <c r="I35" s="4" t="s">
        <v>117</v>
      </c>
      <c r="J35" s="5">
        <v>320</v>
      </c>
      <c r="K35" s="4" t="s">
        <v>358</v>
      </c>
      <c r="L35" s="4" t="s">
        <v>69</v>
      </c>
      <c r="M35" s="4" t="s">
        <v>316</v>
      </c>
    </row>
    <row r="36" spans="1:13" hidden="1" x14ac:dyDescent="0.2">
      <c r="A36" s="6" t="s">
        <v>212</v>
      </c>
      <c r="B36" s="4" t="s">
        <v>341</v>
      </c>
      <c r="C36" s="5">
        <v>319</v>
      </c>
      <c r="D36" s="5">
        <f t="shared" si="0"/>
        <v>0.31900000000000001</v>
      </c>
      <c r="E36" s="5">
        <f t="shared" si="1"/>
        <v>0.10633333333333334</v>
      </c>
      <c r="F36" s="6" t="s">
        <v>175</v>
      </c>
      <c r="G36" s="4" t="s">
        <v>344</v>
      </c>
      <c r="H36" s="4" t="s">
        <v>152</v>
      </c>
      <c r="I36" s="4" t="s">
        <v>153</v>
      </c>
      <c r="J36" s="5">
        <v>220</v>
      </c>
      <c r="K36" s="4" t="s">
        <v>358</v>
      </c>
      <c r="L36" s="4" t="s">
        <v>71</v>
      </c>
      <c r="M36" s="4" t="s">
        <v>330</v>
      </c>
    </row>
    <row r="37" spans="1:13" hidden="1" x14ac:dyDescent="0.2">
      <c r="A37" s="3" t="s">
        <v>249</v>
      </c>
      <c r="B37" s="4" t="s">
        <v>341</v>
      </c>
      <c r="C37" s="5">
        <v>300</v>
      </c>
      <c r="D37" s="5">
        <f t="shared" si="0"/>
        <v>0.3</v>
      </c>
      <c r="E37" s="5">
        <f t="shared" si="1"/>
        <v>9.9999999999999992E-2</v>
      </c>
      <c r="F37" s="3" t="s">
        <v>175</v>
      </c>
      <c r="G37" s="4" t="s">
        <v>344</v>
      </c>
      <c r="H37" s="4" t="s">
        <v>152</v>
      </c>
      <c r="I37" s="4" t="s">
        <v>153</v>
      </c>
      <c r="J37" s="5">
        <v>220</v>
      </c>
      <c r="K37" s="4" t="s">
        <v>358</v>
      </c>
      <c r="L37" s="4" t="s">
        <v>72</v>
      </c>
      <c r="M37" s="4" t="s">
        <v>330</v>
      </c>
    </row>
    <row r="38" spans="1:13" hidden="1" x14ac:dyDescent="0.2">
      <c r="A38" s="6" t="s">
        <v>268</v>
      </c>
      <c r="B38" s="4" t="s">
        <v>341</v>
      </c>
      <c r="C38" s="5">
        <v>1</v>
      </c>
      <c r="D38" s="5">
        <f t="shared" si="0"/>
        <v>1E-3</v>
      </c>
      <c r="E38" s="5">
        <f t="shared" si="1"/>
        <v>3.3333333333333332E-4</v>
      </c>
      <c r="F38" s="6" t="s">
        <v>175</v>
      </c>
      <c r="G38" s="4" t="s">
        <v>344</v>
      </c>
      <c r="H38" s="4" t="s">
        <v>152</v>
      </c>
      <c r="I38" s="4" t="s">
        <v>153</v>
      </c>
      <c r="J38" s="5">
        <v>220</v>
      </c>
      <c r="K38" s="4" t="s">
        <v>358</v>
      </c>
      <c r="L38" s="4" t="s">
        <v>73</v>
      </c>
      <c r="M38" s="4" t="s">
        <v>330</v>
      </c>
    </row>
    <row r="39" spans="1:13" hidden="1" x14ac:dyDescent="0.2">
      <c r="A39" s="3" t="s">
        <v>274</v>
      </c>
      <c r="B39" s="4" t="s">
        <v>341</v>
      </c>
      <c r="C39" s="5">
        <v>2500</v>
      </c>
      <c r="D39" s="5">
        <f t="shared" si="0"/>
        <v>2.5</v>
      </c>
      <c r="E39" s="5">
        <f t="shared" si="1"/>
        <v>0.83333333333333337</v>
      </c>
      <c r="F39" s="3" t="s">
        <v>175</v>
      </c>
      <c r="G39" s="4" t="s">
        <v>344</v>
      </c>
      <c r="H39" s="4" t="s">
        <v>152</v>
      </c>
      <c r="I39" s="4" t="s">
        <v>153</v>
      </c>
      <c r="J39" s="5">
        <v>220</v>
      </c>
      <c r="K39" s="4" t="s">
        <v>358</v>
      </c>
      <c r="L39" s="4" t="s">
        <v>74</v>
      </c>
      <c r="M39" s="4" t="s">
        <v>330</v>
      </c>
    </row>
    <row r="40" spans="1:13" hidden="1" x14ac:dyDescent="0.2">
      <c r="A40" s="6" t="s">
        <v>276</v>
      </c>
      <c r="B40" s="4" t="s">
        <v>341</v>
      </c>
      <c r="C40" s="5">
        <v>488</v>
      </c>
      <c r="D40" s="5">
        <f t="shared" si="0"/>
        <v>0.48799999999999999</v>
      </c>
      <c r="E40" s="5">
        <f t="shared" si="1"/>
        <v>0.16266666666666665</v>
      </c>
      <c r="F40" s="6" t="s">
        <v>175</v>
      </c>
      <c r="G40" s="4" t="s">
        <v>344</v>
      </c>
      <c r="H40" s="4" t="s">
        <v>152</v>
      </c>
      <c r="I40" s="4" t="s">
        <v>153</v>
      </c>
      <c r="J40" s="5">
        <v>220</v>
      </c>
      <c r="K40" s="4" t="s">
        <v>358</v>
      </c>
      <c r="L40" s="4" t="s">
        <v>75</v>
      </c>
      <c r="M40" s="4" t="s">
        <v>330</v>
      </c>
    </row>
    <row r="41" spans="1:13" hidden="1" x14ac:dyDescent="0.2">
      <c r="A41" s="3" t="s">
        <v>213</v>
      </c>
      <c r="B41" s="4" t="s">
        <v>341</v>
      </c>
      <c r="C41" s="5">
        <v>1240</v>
      </c>
      <c r="D41" s="5">
        <f t="shared" si="0"/>
        <v>1.24</v>
      </c>
      <c r="E41" s="5">
        <f t="shared" si="1"/>
        <v>0.41333333333333333</v>
      </c>
      <c r="F41" s="3" t="s">
        <v>175</v>
      </c>
      <c r="G41" s="4" t="s">
        <v>344</v>
      </c>
      <c r="H41" s="4" t="s">
        <v>152</v>
      </c>
      <c r="I41" s="4" t="s">
        <v>154</v>
      </c>
      <c r="J41" s="5">
        <v>220</v>
      </c>
      <c r="K41" s="4" t="s">
        <v>358</v>
      </c>
      <c r="L41" s="4" t="s">
        <v>76</v>
      </c>
      <c r="M41" s="4" t="s">
        <v>330</v>
      </c>
    </row>
    <row r="42" spans="1:13" x14ac:dyDescent="0.2">
      <c r="A42" s="6" t="s">
        <v>207</v>
      </c>
      <c r="B42" s="4" t="s">
        <v>341</v>
      </c>
      <c r="C42" s="5">
        <v>319</v>
      </c>
      <c r="D42" s="5">
        <f t="shared" si="0"/>
        <v>0.31900000000000001</v>
      </c>
      <c r="E42" s="5">
        <f t="shared" si="1"/>
        <v>0.10633333333333334</v>
      </c>
      <c r="F42" s="6" t="s">
        <v>178</v>
      </c>
      <c r="G42" s="4" t="s">
        <v>346</v>
      </c>
      <c r="H42" s="4" t="s">
        <v>143</v>
      </c>
      <c r="I42" s="4" t="s">
        <v>144</v>
      </c>
      <c r="J42" s="5">
        <v>75</v>
      </c>
      <c r="K42" s="4" t="s">
        <v>358</v>
      </c>
      <c r="L42" s="4" t="s">
        <v>77</v>
      </c>
      <c r="M42" s="4" t="s">
        <v>330</v>
      </c>
    </row>
    <row r="43" spans="1:13" x14ac:dyDescent="0.2">
      <c r="A43" s="3" t="s">
        <v>246</v>
      </c>
      <c r="B43" s="4" t="s">
        <v>341</v>
      </c>
      <c r="C43" s="5">
        <v>419</v>
      </c>
      <c r="D43" s="5">
        <f t="shared" si="0"/>
        <v>0.41899999999999998</v>
      </c>
      <c r="E43" s="5">
        <f t="shared" si="1"/>
        <v>0.13966666666666666</v>
      </c>
      <c r="F43" s="3" t="s">
        <v>178</v>
      </c>
      <c r="G43" s="4" t="s">
        <v>346</v>
      </c>
      <c r="H43" s="4" t="s">
        <v>143</v>
      </c>
      <c r="I43" s="4" t="s">
        <v>144</v>
      </c>
      <c r="J43" s="5">
        <v>75</v>
      </c>
      <c r="K43" s="4" t="s">
        <v>358</v>
      </c>
      <c r="L43" s="4" t="s">
        <v>78</v>
      </c>
      <c r="M43" s="4" t="s">
        <v>330</v>
      </c>
    </row>
    <row r="44" spans="1:13" x14ac:dyDescent="0.2">
      <c r="A44" s="6" t="s">
        <v>265</v>
      </c>
      <c r="B44" s="4" t="s">
        <v>341</v>
      </c>
      <c r="C44" s="5">
        <v>2500</v>
      </c>
      <c r="D44" s="5">
        <f t="shared" si="0"/>
        <v>2.5</v>
      </c>
      <c r="E44" s="5">
        <f t="shared" si="1"/>
        <v>0.83333333333333337</v>
      </c>
      <c r="F44" s="6" t="s">
        <v>178</v>
      </c>
      <c r="G44" s="4" t="s">
        <v>346</v>
      </c>
      <c r="H44" s="4" t="s">
        <v>143</v>
      </c>
      <c r="I44" s="4" t="s">
        <v>144</v>
      </c>
      <c r="J44" s="5">
        <v>75</v>
      </c>
      <c r="K44" s="4" t="s">
        <v>358</v>
      </c>
      <c r="L44" s="4" t="s">
        <v>79</v>
      </c>
      <c r="M44" s="4" t="s">
        <v>330</v>
      </c>
    </row>
    <row r="45" spans="1:13" x14ac:dyDescent="0.2">
      <c r="A45" s="3" t="s">
        <v>273</v>
      </c>
      <c r="B45" s="4" t="s">
        <v>341</v>
      </c>
      <c r="C45" s="5">
        <v>634</v>
      </c>
      <c r="D45" s="5">
        <f t="shared" si="0"/>
        <v>0.63400000000000001</v>
      </c>
      <c r="E45" s="5">
        <f t="shared" si="1"/>
        <v>0.21133333333333335</v>
      </c>
      <c r="F45" s="3" t="s">
        <v>178</v>
      </c>
      <c r="G45" s="4" t="s">
        <v>346</v>
      </c>
      <c r="H45" s="4" t="s">
        <v>143</v>
      </c>
      <c r="I45" s="4" t="s">
        <v>144</v>
      </c>
      <c r="J45" s="5">
        <v>75</v>
      </c>
      <c r="K45" s="4" t="s">
        <v>358</v>
      </c>
      <c r="L45" s="4" t="s">
        <v>80</v>
      </c>
      <c r="M45" s="4" t="s">
        <v>330</v>
      </c>
    </row>
    <row r="46" spans="1:13" x14ac:dyDescent="0.2">
      <c r="A46" s="6" t="s">
        <v>275</v>
      </c>
      <c r="B46" s="4" t="s">
        <v>341</v>
      </c>
      <c r="C46" s="5">
        <v>145</v>
      </c>
      <c r="D46" s="5">
        <f t="shared" si="0"/>
        <v>0.14499999999999999</v>
      </c>
      <c r="E46" s="5">
        <f t="shared" si="1"/>
        <v>4.8333333333333332E-2</v>
      </c>
      <c r="F46" s="6" t="s">
        <v>178</v>
      </c>
      <c r="G46" s="4" t="s">
        <v>346</v>
      </c>
      <c r="H46" s="4" t="s">
        <v>143</v>
      </c>
      <c r="I46" s="4" t="s">
        <v>144</v>
      </c>
      <c r="J46" s="5">
        <v>75</v>
      </c>
      <c r="K46" s="4" t="s">
        <v>358</v>
      </c>
      <c r="L46" s="4" t="s">
        <v>81</v>
      </c>
      <c r="M46" s="4" t="s">
        <v>330</v>
      </c>
    </row>
    <row r="47" spans="1:13" x14ac:dyDescent="0.2">
      <c r="A47" s="3" t="s">
        <v>208</v>
      </c>
      <c r="B47" s="4" t="s">
        <v>341</v>
      </c>
      <c r="C47" s="5">
        <v>990</v>
      </c>
      <c r="D47" s="5">
        <f t="shared" si="0"/>
        <v>0.99</v>
      </c>
      <c r="E47" s="5">
        <f t="shared" si="1"/>
        <v>0.33</v>
      </c>
      <c r="F47" s="3" t="s">
        <v>178</v>
      </c>
      <c r="G47" s="4" t="s">
        <v>346</v>
      </c>
      <c r="H47" s="4" t="s">
        <v>143</v>
      </c>
      <c r="I47" s="4" t="s">
        <v>145</v>
      </c>
      <c r="J47" s="5">
        <v>75</v>
      </c>
      <c r="K47" s="4" t="s">
        <v>358</v>
      </c>
      <c r="L47" s="4" t="s">
        <v>82</v>
      </c>
      <c r="M47" s="4" t="s">
        <v>330</v>
      </c>
    </row>
    <row r="48" spans="1:13" hidden="1" x14ac:dyDescent="0.2">
      <c r="A48" s="6" t="s">
        <v>198</v>
      </c>
      <c r="B48" s="4" t="s">
        <v>341</v>
      </c>
      <c r="C48" s="5">
        <v>1942</v>
      </c>
      <c r="D48" s="5">
        <f t="shared" si="0"/>
        <v>1.9419999999999999</v>
      </c>
      <c r="E48" s="5">
        <f t="shared" si="1"/>
        <v>0.64733333333333332</v>
      </c>
      <c r="F48" s="6" t="s">
        <v>177</v>
      </c>
      <c r="G48" s="4" t="s">
        <v>343</v>
      </c>
      <c r="H48" s="4" t="s">
        <v>128</v>
      </c>
      <c r="I48" s="4" t="s">
        <v>129</v>
      </c>
      <c r="J48" s="5">
        <v>530</v>
      </c>
      <c r="K48" s="4" t="s">
        <v>358</v>
      </c>
      <c r="L48" s="4" t="s">
        <v>83</v>
      </c>
      <c r="M48" s="4" t="s">
        <v>331</v>
      </c>
    </row>
    <row r="49" spans="1:13" hidden="1" x14ac:dyDescent="0.2">
      <c r="A49" s="3" t="s">
        <v>243</v>
      </c>
      <c r="B49" s="4" t="s">
        <v>341</v>
      </c>
      <c r="C49" s="5">
        <v>330</v>
      </c>
      <c r="D49" s="5">
        <f t="shared" si="0"/>
        <v>0.33</v>
      </c>
      <c r="E49" s="5">
        <f t="shared" si="1"/>
        <v>0.11</v>
      </c>
      <c r="F49" s="3" t="s">
        <v>177</v>
      </c>
      <c r="G49" s="4" t="s">
        <v>343</v>
      </c>
      <c r="H49" s="4" t="s">
        <v>128</v>
      </c>
      <c r="I49" s="4" t="s">
        <v>129</v>
      </c>
      <c r="J49" s="5">
        <v>530</v>
      </c>
      <c r="K49" s="4" t="s">
        <v>358</v>
      </c>
      <c r="L49" s="4" t="s">
        <v>84</v>
      </c>
      <c r="M49" s="4" t="s">
        <v>331</v>
      </c>
    </row>
    <row r="50" spans="1:13" hidden="1" x14ac:dyDescent="0.2">
      <c r="A50" s="6" t="s">
        <v>228</v>
      </c>
      <c r="B50" s="4" t="s">
        <v>341</v>
      </c>
      <c r="C50" s="5">
        <v>1600</v>
      </c>
      <c r="D50" s="5">
        <f t="shared" si="0"/>
        <v>1.6</v>
      </c>
      <c r="E50" s="5">
        <f t="shared" si="1"/>
        <v>0.53333333333333333</v>
      </c>
      <c r="F50" s="6" t="s">
        <v>174</v>
      </c>
      <c r="G50" s="4" t="s">
        <v>350</v>
      </c>
      <c r="H50" s="4" t="s">
        <v>292</v>
      </c>
      <c r="I50" s="4" t="s">
        <v>293</v>
      </c>
      <c r="J50" s="5">
        <v>125</v>
      </c>
      <c r="K50" s="4" t="s">
        <v>359</v>
      </c>
      <c r="L50" s="4" t="s">
        <v>85</v>
      </c>
      <c r="M50" s="4" t="s">
        <v>304</v>
      </c>
    </row>
    <row r="51" spans="1:13" hidden="1" x14ac:dyDescent="0.2">
      <c r="A51" s="3" t="s">
        <v>217</v>
      </c>
      <c r="B51" s="4" t="s">
        <v>341</v>
      </c>
      <c r="C51" s="5">
        <v>1928</v>
      </c>
      <c r="D51" s="5">
        <f t="shared" si="0"/>
        <v>1.9279999999999999</v>
      </c>
      <c r="E51" s="5">
        <f t="shared" si="1"/>
        <v>0.64266666666666661</v>
      </c>
      <c r="F51" s="3" t="s">
        <v>174</v>
      </c>
      <c r="G51" s="4" t="s">
        <v>345</v>
      </c>
      <c r="H51" s="4" t="s">
        <v>160</v>
      </c>
      <c r="I51" s="4" t="s">
        <v>161</v>
      </c>
      <c r="J51" s="5">
        <v>125</v>
      </c>
      <c r="K51" s="4" t="s">
        <v>358</v>
      </c>
      <c r="L51" s="4" t="s">
        <v>86</v>
      </c>
      <c r="M51" s="4" t="s">
        <v>305</v>
      </c>
    </row>
    <row r="52" spans="1:13" hidden="1" x14ac:dyDescent="0.2">
      <c r="A52" s="6" t="s">
        <v>211</v>
      </c>
      <c r="B52" s="4" t="s">
        <v>341</v>
      </c>
      <c r="C52" s="5">
        <v>1678</v>
      </c>
      <c r="D52" s="5">
        <f t="shared" si="0"/>
        <v>1.6779999999999999</v>
      </c>
      <c r="E52" s="5">
        <f t="shared" si="1"/>
        <v>0.55933333333333335</v>
      </c>
      <c r="F52" s="6" t="s">
        <v>178</v>
      </c>
      <c r="G52" s="4" t="s">
        <v>344</v>
      </c>
      <c r="H52" s="4" t="s">
        <v>150</v>
      </c>
      <c r="I52" s="4" t="s">
        <v>151</v>
      </c>
      <c r="J52" s="5">
        <v>75</v>
      </c>
      <c r="K52" s="4" t="s">
        <v>358</v>
      </c>
      <c r="L52" s="4" t="s">
        <v>87</v>
      </c>
      <c r="M52" s="4" t="s">
        <v>305</v>
      </c>
    </row>
    <row r="53" spans="1:13" hidden="1" x14ac:dyDescent="0.2">
      <c r="A53" s="3" t="s">
        <v>224</v>
      </c>
      <c r="B53" s="4" t="s">
        <v>341</v>
      </c>
      <c r="C53" s="5">
        <v>2219</v>
      </c>
      <c r="D53" s="5">
        <f t="shared" si="0"/>
        <v>2.2189999999999999</v>
      </c>
      <c r="E53" s="5">
        <f t="shared" si="1"/>
        <v>0.73966666666666658</v>
      </c>
      <c r="F53" s="3" t="s">
        <v>174</v>
      </c>
      <c r="G53" s="4" t="s">
        <v>349</v>
      </c>
      <c r="H53" s="4" t="s">
        <v>280</v>
      </c>
      <c r="I53" s="4" t="s">
        <v>281</v>
      </c>
      <c r="J53" s="5">
        <v>125</v>
      </c>
      <c r="K53" s="4" t="s">
        <v>359</v>
      </c>
      <c r="L53" s="4" t="s">
        <v>88</v>
      </c>
      <c r="M53" s="4" t="s">
        <v>305</v>
      </c>
    </row>
    <row r="54" spans="1:13" hidden="1" x14ac:dyDescent="0.2">
      <c r="A54" s="6" t="s">
        <v>231</v>
      </c>
      <c r="B54" s="4" t="s">
        <v>341</v>
      </c>
      <c r="C54" s="5">
        <v>2500</v>
      </c>
      <c r="D54" s="5">
        <f t="shared" si="0"/>
        <v>2.5</v>
      </c>
      <c r="E54" s="5">
        <f t="shared" si="1"/>
        <v>0.83333333333333337</v>
      </c>
      <c r="F54" s="6" t="s">
        <v>178</v>
      </c>
      <c r="G54" s="4" t="s">
        <v>351</v>
      </c>
      <c r="H54" s="4" t="s">
        <v>298</v>
      </c>
      <c r="I54" s="4" t="s">
        <v>299</v>
      </c>
      <c r="J54" s="5">
        <v>75</v>
      </c>
      <c r="K54" s="4" t="s">
        <v>359</v>
      </c>
      <c r="L54" s="4" t="s">
        <v>89</v>
      </c>
      <c r="M54" s="4" t="s">
        <v>320</v>
      </c>
    </row>
    <row r="55" spans="1:13" hidden="1" x14ac:dyDescent="0.2">
      <c r="A55" s="3" t="s">
        <v>259</v>
      </c>
      <c r="B55" s="4" t="s">
        <v>341</v>
      </c>
      <c r="C55" s="5">
        <v>108</v>
      </c>
      <c r="D55" s="5">
        <f t="shared" si="0"/>
        <v>0.108</v>
      </c>
      <c r="E55" s="5">
        <f t="shared" si="1"/>
        <v>3.5999999999999997E-2</v>
      </c>
      <c r="F55" s="3" t="s">
        <v>178</v>
      </c>
      <c r="G55" s="4" t="s">
        <v>351</v>
      </c>
      <c r="H55" s="4" t="s">
        <v>298</v>
      </c>
      <c r="I55" s="4" t="s">
        <v>299</v>
      </c>
      <c r="J55" s="5">
        <v>75</v>
      </c>
      <c r="K55" s="4" t="s">
        <v>359</v>
      </c>
      <c r="L55" s="4" t="s">
        <v>90</v>
      </c>
      <c r="M55" s="4" t="s">
        <v>320</v>
      </c>
    </row>
    <row r="56" spans="1:13" hidden="1" x14ac:dyDescent="0.2">
      <c r="A56" s="6" t="s">
        <v>186</v>
      </c>
      <c r="B56" s="4" t="s">
        <v>341</v>
      </c>
      <c r="C56" s="5">
        <v>2500</v>
      </c>
      <c r="D56" s="5">
        <f t="shared" si="0"/>
        <v>2.5</v>
      </c>
      <c r="E56" s="5">
        <f t="shared" si="1"/>
        <v>0.83333333333333337</v>
      </c>
      <c r="F56" s="6" t="s">
        <v>178</v>
      </c>
      <c r="G56" s="4" t="s">
        <v>347</v>
      </c>
      <c r="H56" s="4" t="s">
        <v>107</v>
      </c>
      <c r="I56" s="4" t="s">
        <v>108</v>
      </c>
      <c r="J56" s="5">
        <v>75</v>
      </c>
      <c r="K56" s="4" t="s">
        <v>358</v>
      </c>
      <c r="L56" s="4" t="s">
        <v>91</v>
      </c>
      <c r="M56" s="4" t="s">
        <v>307</v>
      </c>
    </row>
    <row r="57" spans="1:13" hidden="1" x14ac:dyDescent="0.2">
      <c r="A57" s="3" t="s">
        <v>238</v>
      </c>
      <c r="B57" s="4" t="s">
        <v>341</v>
      </c>
      <c r="C57" s="5">
        <v>970</v>
      </c>
      <c r="D57" s="5">
        <f t="shared" si="0"/>
        <v>0.97</v>
      </c>
      <c r="E57" s="5">
        <f t="shared" si="1"/>
        <v>0.32333333333333331</v>
      </c>
      <c r="F57" s="3" t="s">
        <v>178</v>
      </c>
      <c r="G57" s="4" t="s">
        <v>347</v>
      </c>
      <c r="H57" s="4" t="s">
        <v>107</v>
      </c>
      <c r="I57" s="4" t="s">
        <v>108</v>
      </c>
      <c r="J57" s="5">
        <v>75</v>
      </c>
      <c r="K57" s="4" t="s">
        <v>358</v>
      </c>
      <c r="L57" s="4" t="s">
        <v>92</v>
      </c>
      <c r="M57" s="4" t="s">
        <v>307</v>
      </c>
    </row>
    <row r="58" spans="1:13" hidden="1" x14ac:dyDescent="0.2">
      <c r="A58" s="6" t="s">
        <v>192</v>
      </c>
      <c r="B58" s="4" t="s">
        <v>341</v>
      </c>
      <c r="C58" s="5">
        <v>2500</v>
      </c>
      <c r="D58" s="5">
        <f t="shared" si="0"/>
        <v>2.5</v>
      </c>
      <c r="E58" s="5">
        <f t="shared" si="1"/>
        <v>0.83333333333333337</v>
      </c>
      <c r="F58" s="6" t="s">
        <v>175</v>
      </c>
      <c r="G58" s="4" t="s">
        <v>343</v>
      </c>
      <c r="H58" s="4" t="s">
        <v>118</v>
      </c>
      <c r="I58" s="4" t="s">
        <v>119</v>
      </c>
      <c r="J58" s="5">
        <v>220</v>
      </c>
      <c r="K58" s="4" t="s">
        <v>358</v>
      </c>
      <c r="L58" s="4" t="s">
        <v>93</v>
      </c>
      <c r="M58" s="4" t="s">
        <v>307</v>
      </c>
    </row>
    <row r="59" spans="1:13" hidden="1" x14ac:dyDescent="0.2">
      <c r="A59" s="3" t="s">
        <v>240</v>
      </c>
      <c r="B59" s="4" t="s">
        <v>341</v>
      </c>
      <c r="C59" s="5">
        <v>974</v>
      </c>
      <c r="D59" s="5">
        <f t="shared" si="0"/>
        <v>0.97399999999999998</v>
      </c>
      <c r="E59" s="5">
        <f t="shared" si="1"/>
        <v>0.32466666666666666</v>
      </c>
      <c r="F59" s="3" t="s">
        <v>175</v>
      </c>
      <c r="G59" s="4" t="s">
        <v>343</v>
      </c>
      <c r="H59" s="4" t="s">
        <v>118</v>
      </c>
      <c r="I59" s="4" t="s">
        <v>119</v>
      </c>
      <c r="J59" s="5">
        <v>220</v>
      </c>
      <c r="K59" s="4" t="s">
        <v>358</v>
      </c>
      <c r="L59" s="4" t="s">
        <v>94</v>
      </c>
      <c r="M59" s="4" t="s">
        <v>307</v>
      </c>
    </row>
    <row r="60" spans="1:13" hidden="1" x14ac:dyDescent="0.2">
      <c r="A60" s="6" t="s">
        <v>234</v>
      </c>
      <c r="B60" s="4" t="s">
        <v>341</v>
      </c>
      <c r="C60" s="5">
        <v>2500</v>
      </c>
      <c r="D60" s="5">
        <f t="shared" si="0"/>
        <v>2.5</v>
      </c>
      <c r="E60" s="5">
        <f t="shared" si="1"/>
        <v>0.83333333333333337</v>
      </c>
      <c r="F60" s="6" t="s">
        <v>178</v>
      </c>
      <c r="G60" s="4" t="s">
        <v>348</v>
      </c>
      <c r="H60" s="4" t="s">
        <v>336</v>
      </c>
      <c r="I60" s="4" t="s">
        <v>337</v>
      </c>
      <c r="J60" s="5">
        <v>75</v>
      </c>
      <c r="K60" s="4" t="s">
        <v>359</v>
      </c>
      <c r="L60" s="4" t="s">
        <v>95</v>
      </c>
      <c r="M60" s="4" t="s">
        <v>307</v>
      </c>
    </row>
    <row r="61" spans="1:13" hidden="1" x14ac:dyDescent="0.2">
      <c r="A61" s="3" t="s">
        <v>261</v>
      </c>
      <c r="B61" s="4" t="s">
        <v>341</v>
      </c>
      <c r="C61" s="5">
        <v>971</v>
      </c>
      <c r="D61" s="5">
        <f t="shared" si="0"/>
        <v>0.97099999999999997</v>
      </c>
      <c r="E61" s="5">
        <f t="shared" si="1"/>
        <v>0.32366666666666666</v>
      </c>
      <c r="F61" s="3" t="s">
        <v>178</v>
      </c>
      <c r="G61" s="4" t="s">
        <v>348</v>
      </c>
      <c r="H61" s="4" t="s">
        <v>336</v>
      </c>
      <c r="I61" s="4" t="s">
        <v>337</v>
      </c>
      <c r="J61" s="5">
        <v>75</v>
      </c>
      <c r="K61" s="4" t="s">
        <v>359</v>
      </c>
      <c r="L61" s="4" t="s">
        <v>96</v>
      </c>
      <c r="M61" s="4" t="s">
        <v>307</v>
      </c>
    </row>
    <row r="62" spans="1:13" hidden="1" x14ac:dyDescent="0.2">
      <c r="A62" s="6" t="s">
        <v>203</v>
      </c>
      <c r="B62" s="4" t="s">
        <v>341</v>
      </c>
      <c r="C62" s="5">
        <v>2450</v>
      </c>
      <c r="D62" s="5">
        <f t="shared" si="0"/>
        <v>2.4500000000000002</v>
      </c>
      <c r="E62" s="5">
        <f t="shared" si="1"/>
        <v>0.81666666666666676</v>
      </c>
      <c r="F62" s="6" t="s">
        <v>178</v>
      </c>
      <c r="G62" s="4" t="s">
        <v>343</v>
      </c>
      <c r="H62" s="4" t="s">
        <v>136</v>
      </c>
      <c r="I62" s="4" t="s">
        <v>137</v>
      </c>
      <c r="J62" s="5">
        <v>75</v>
      </c>
      <c r="K62" s="4" t="s">
        <v>358</v>
      </c>
      <c r="L62" s="4" t="s">
        <v>0</v>
      </c>
      <c r="M62" s="4" t="s">
        <v>314</v>
      </c>
    </row>
    <row r="63" spans="1:13" hidden="1" x14ac:dyDescent="0.2">
      <c r="A63" s="3" t="s">
        <v>200</v>
      </c>
      <c r="B63" s="4" t="s">
        <v>341</v>
      </c>
      <c r="C63" s="5">
        <v>2500</v>
      </c>
      <c r="D63" s="5">
        <f t="shared" si="0"/>
        <v>2.5</v>
      </c>
      <c r="E63" s="5">
        <f t="shared" si="1"/>
        <v>0.83333333333333337</v>
      </c>
      <c r="F63" s="3" t="s">
        <v>175</v>
      </c>
      <c r="G63" s="4" t="s">
        <v>343</v>
      </c>
      <c r="H63" s="4" t="s">
        <v>131</v>
      </c>
      <c r="I63" s="4" t="s">
        <v>132</v>
      </c>
      <c r="J63" s="5">
        <v>220</v>
      </c>
      <c r="K63" s="4" t="s">
        <v>358</v>
      </c>
      <c r="L63" s="4" t="s">
        <v>1</v>
      </c>
      <c r="M63" s="4" t="s">
        <v>325</v>
      </c>
    </row>
    <row r="64" spans="1:13" hidden="1" x14ac:dyDescent="0.2">
      <c r="A64" s="6" t="s">
        <v>244</v>
      </c>
      <c r="B64" s="4" t="s">
        <v>341</v>
      </c>
      <c r="C64" s="5">
        <v>100</v>
      </c>
      <c r="D64" s="5">
        <f t="shared" si="0"/>
        <v>0.1</v>
      </c>
      <c r="E64" s="5">
        <f t="shared" si="1"/>
        <v>3.3333333333333333E-2</v>
      </c>
      <c r="F64" s="6" t="s">
        <v>175</v>
      </c>
      <c r="G64" s="4" t="s">
        <v>343</v>
      </c>
      <c r="H64" s="4" t="s">
        <v>131</v>
      </c>
      <c r="I64" s="4" t="s">
        <v>132</v>
      </c>
      <c r="J64" s="5">
        <v>220</v>
      </c>
      <c r="K64" s="4" t="s">
        <v>358</v>
      </c>
      <c r="L64" s="4" t="s">
        <v>2</v>
      </c>
      <c r="M64" s="4" t="s">
        <v>325</v>
      </c>
    </row>
    <row r="65" spans="1:13" hidden="1" x14ac:dyDescent="0.2">
      <c r="A65" s="3" t="s">
        <v>193</v>
      </c>
      <c r="B65" s="4" t="s">
        <v>341</v>
      </c>
      <c r="C65" s="5">
        <v>1420</v>
      </c>
      <c r="D65" s="5">
        <f t="shared" si="0"/>
        <v>1.42</v>
      </c>
      <c r="E65" s="5">
        <f t="shared" si="1"/>
        <v>0.47333333333333333</v>
      </c>
      <c r="F65" s="3" t="s">
        <v>174</v>
      </c>
      <c r="G65" s="4" t="s">
        <v>343</v>
      </c>
      <c r="H65" s="4" t="s">
        <v>120</v>
      </c>
      <c r="I65" s="4" t="s">
        <v>121</v>
      </c>
      <c r="J65" s="5">
        <v>125</v>
      </c>
      <c r="K65" s="4" t="s">
        <v>358</v>
      </c>
      <c r="L65" s="4" t="s">
        <v>3</v>
      </c>
      <c r="M65" s="4" t="s">
        <v>325</v>
      </c>
    </row>
    <row r="66" spans="1:13" hidden="1" x14ac:dyDescent="0.2">
      <c r="A66" s="6" t="s">
        <v>180</v>
      </c>
      <c r="B66" s="4" t="s">
        <v>341</v>
      </c>
      <c r="C66" s="5">
        <v>2420</v>
      </c>
      <c r="D66" s="5">
        <f t="shared" si="0"/>
        <v>2.42</v>
      </c>
      <c r="E66" s="5">
        <f t="shared" si="1"/>
        <v>0.80666666666666664</v>
      </c>
      <c r="F66" s="6" t="s">
        <v>178</v>
      </c>
      <c r="G66" s="4" t="s">
        <v>347</v>
      </c>
      <c r="H66" s="4" t="s">
        <v>97</v>
      </c>
      <c r="I66" s="4" t="s">
        <v>98</v>
      </c>
      <c r="J66" s="5">
        <v>75</v>
      </c>
      <c r="K66" s="4" t="s">
        <v>358</v>
      </c>
      <c r="L66" s="4" t="s">
        <v>4</v>
      </c>
      <c r="M66" s="4" t="s">
        <v>325</v>
      </c>
    </row>
    <row r="67" spans="1:13" hidden="1" x14ac:dyDescent="0.2">
      <c r="A67" s="3" t="s">
        <v>181</v>
      </c>
      <c r="B67" s="4" t="s">
        <v>341</v>
      </c>
      <c r="C67" s="5">
        <v>2500</v>
      </c>
      <c r="D67" s="5">
        <f t="shared" si="0"/>
        <v>2.5</v>
      </c>
      <c r="E67" s="5">
        <f t="shared" si="1"/>
        <v>0.83333333333333337</v>
      </c>
      <c r="F67" s="3" t="s">
        <v>178</v>
      </c>
      <c r="G67" s="4" t="s">
        <v>347</v>
      </c>
      <c r="H67" s="4" t="s">
        <v>97</v>
      </c>
      <c r="I67" s="4" t="s">
        <v>99</v>
      </c>
      <c r="J67" s="5">
        <v>75</v>
      </c>
      <c r="K67" s="4" t="s">
        <v>358</v>
      </c>
      <c r="L67" s="4" t="s">
        <v>5</v>
      </c>
      <c r="M67" s="4" t="s">
        <v>325</v>
      </c>
    </row>
    <row r="68" spans="1:13" hidden="1" x14ac:dyDescent="0.2">
      <c r="A68" s="6" t="s">
        <v>236</v>
      </c>
      <c r="B68" s="4" t="s">
        <v>341</v>
      </c>
      <c r="C68" s="5">
        <v>152</v>
      </c>
      <c r="D68" s="5">
        <f t="shared" ref="D68:D99" si="2">C68/1000</f>
        <v>0.152</v>
      </c>
      <c r="E68" s="5">
        <f t="shared" ref="E68:E99" si="3">D68/3</f>
        <v>5.0666666666666665E-2</v>
      </c>
      <c r="F68" s="6" t="s">
        <v>178</v>
      </c>
      <c r="G68" s="4" t="s">
        <v>347</v>
      </c>
      <c r="H68" s="4" t="s">
        <v>97</v>
      </c>
      <c r="I68" s="4" t="s">
        <v>99</v>
      </c>
      <c r="J68" s="5">
        <v>75</v>
      </c>
      <c r="K68" s="4" t="s">
        <v>358</v>
      </c>
      <c r="L68" s="4" t="s">
        <v>6</v>
      </c>
      <c r="M68" s="4" t="s">
        <v>325</v>
      </c>
    </row>
    <row r="69" spans="1:13" hidden="1" x14ac:dyDescent="0.2">
      <c r="A69" s="3" t="s">
        <v>201</v>
      </c>
      <c r="B69" s="4" t="s">
        <v>341</v>
      </c>
      <c r="C69" s="5">
        <v>2325</v>
      </c>
      <c r="D69" s="5">
        <f t="shared" si="2"/>
        <v>2.3250000000000002</v>
      </c>
      <c r="E69" s="5">
        <f t="shared" si="3"/>
        <v>0.77500000000000002</v>
      </c>
      <c r="F69" s="3" t="s">
        <v>178</v>
      </c>
      <c r="G69" s="4" t="s">
        <v>343</v>
      </c>
      <c r="H69" s="4" t="s">
        <v>131</v>
      </c>
      <c r="I69" s="4" t="s">
        <v>133</v>
      </c>
      <c r="J69" s="5">
        <v>75</v>
      </c>
      <c r="K69" s="4" t="s">
        <v>358</v>
      </c>
      <c r="L69" s="4" t="s">
        <v>7</v>
      </c>
      <c r="M69" s="4" t="s">
        <v>325</v>
      </c>
    </row>
    <row r="70" spans="1:13" hidden="1" x14ac:dyDescent="0.2">
      <c r="A70" s="6" t="s">
        <v>182</v>
      </c>
      <c r="B70" s="4" t="s">
        <v>341</v>
      </c>
      <c r="C70" s="5">
        <v>1300</v>
      </c>
      <c r="D70" s="5">
        <f t="shared" si="2"/>
        <v>1.3</v>
      </c>
      <c r="E70" s="5">
        <f t="shared" si="3"/>
        <v>0.43333333333333335</v>
      </c>
      <c r="F70" s="6" t="s">
        <v>178</v>
      </c>
      <c r="G70" s="4" t="s">
        <v>347</v>
      </c>
      <c r="H70" s="4" t="s">
        <v>100</v>
      </c>
      <c r="I70" s="4" t="s">
        <v>101</v>
      </c>
      <c r="J70" s="5">
        <v>75</v>
      </c>
      <c r="K70" s="4" t="s">
        <v>358</v>
      </c>
      <c r="L70" s="4" t="s">
        <v>8</v>
      </c>
      <c r="M70" s="4" t="s">
        <v>325</v>
      </c>
    </row>
    <row r="71" spans="1:13" hidden="1" x14ac:dyDescent="0.2">
      <c r="A71" s="3" t="s">
        <v>227</v>
      </c>
      <c r="B71" s="4" t="s">
        <v>341</v>
      </c>
      <c r="C71" s="5">
        <v>1444</v>
      </c>
      <c r="D71" s="5">
        <f t="shared" si="2"/>
        <v>1.444</v>
      </c>
      <c r="E71" s="5">
        <f t="shared" si="3"/>
        <v>0.48133333333333334</v>
      </c>
      <c r="F71" s="3" t="s">
        <v>178</v>
      </c>
      <c r="G71" s="4" t="s">
        <v>352</v>
      </c>
      <c r="H71" s="4" t="s">
        <v>285</v>
      </c>
      <c r="I71" s="4" t="s">
        <v>286</v>
      </c>
      <c r="J71" s="5">
        <v>75</v>
      </c>
      <c r="K71" s="4" t="s">
        <v>359</v>
      </c>
      <c r="L71" s="4" t="s">
        <v>9</v>
      </c>
      <c r="M71" s="4" t="s">
        <v>313</v>
      </c>
    </row>
    <row r="72" spans="1:13" hidden="1" x14ac:dyDescent="0.2">
      <c r="A72" s="6" t="s">
        <v>257</v>
      </c>
      <c r="B72" s="4" t="s">
        <v>341</v>
      </c>
      <c r="C72" s="5">
        <v>2117</v>
      </c>
      <c r="D72" s="5">
        <f t="shared" si="2"/>
        <v>2.117</v>
      </c>
      <c r="E72" s="5">
        <f t="shared" si="3"/>
        <v>0.70566666666666666</v>
      </c>
      <c r="F72" s="6" t="s">
        <v>178</v>
      </c>
      <c r="G72" s="4" t="s">
        <v>352</v>
      </c>
      <c r="H72" s="4" t="s">
        <v>285</v>
      </c>
      <c r="I72" s="4" t="s">
        <v>286</v>
      </c>
      <c r="J72" s="5">
        <v>75</v>
      </c>
      <c r="K72" s="4" t="s">
        <v>359</v>
      </c>
      <c r="L72" s="4" t="s">
        <v>10</v>
      </c>
      <c r="M72" s="4" t="s">
        <v>313</v>
      </c>
    </row>
    <row r="73" spans="1:13" hidden="1" x14ac:dyDescent="0.2">
      <c r="A73" s="3" t="s">
        <v>272</v>
      </c>
      <c r="B73" s="4" t="s">
        <v>341</v>
      </c>
      <c r="C73" s="5">
        <v>771</v>
      </c>
      <c r="D73" s="5">
        <f t="shared" si="2"/>
        <v>0.77100000000000002</v>
      </c>
      <c r="E73" s="5">
        <f t="shared" si="3"/>
        <v>0.25700000000000001</v>
      </c>
      <c r="F73" s="3" t="s">
        <v>178</v>
      </c>
      <c r="G73" s="4" t="s">
        <v>352</v>
      </c>
      <c r="H73" s="4" t="s">
        <v>285</v>
      </c>
      <c r="I73" s="4" t="s">
        <v>286</v>
      </c>
      <c r="J73" s="5">
        <v>75</v>
      </c>
      <c r="K73" s="4" t="s">
        <v>359</v>
      </c>
      <c r="L73" s="4" t="s">
        <v>11</v>
      </c>
      <c r="M73" s="4" t="s">
        <v>313</v>
      </c>
    </row>
    <row r="74" spans="1:13" hidden="1" x14ac:dyDescent="0.2">
      <c r="A74" s="6" t="s">
        <v>232</v>
      </c>
      <c r="B74" s="4" t="s">
        <v>341</v>
      </c>
      <c r="C74" s="5">
        <v>2500</v>
      </c>
      <c r="D74" s="5">
        <f t="shared" si="2"/>
        <v>2.5</v>
      </c>
      <c r="E74" s="5">
        <f t="shared" si="3"/>
        <v>0.83333333333333337</v>
      </c>
      <c r="F74" s="6" t="s">
        <v>178</v>
      </c>
      <c r="G74" s="4" t="s">
        <v>351</v>
      </c>
      <c r="H74" s="4" t="s">
        <v>298</v>
      </c>
      <c r="I74" s="4" t="s">
        <v>300</v>
      </c>
      <c r="J74" s="5">
        <v>75</v>
      </c>
      <c r="K74" s="4" t="s">
        <v>359</v>
      </c>
      <c r="L74" s="4" t="s">
        <v>12</v>
      </c>
      <c r="M74" s="4" t="s">
        <v>320</v>
      </c>
    </row>
    <row r="75" spans="1:13" hidden="1" x14ac:dyDescent="0.2">
      <c r="A75" s="3" t="s">
        <v>260</v>
      </c>
      <c r="B75" s="4" t="s">
        <v>341</v>
      </c>
      <c r="C75" s="5">
        <v>1952</v>
      </c>
      <c r="D75" s="5">
        <f t="shared" si="2"/>
        <v>1.952</v>
      </c>
      <c r="E75" s="5">
        <f t="shared" si="3"/>
        <v>0.65066666666666662</v>
      </c>
      <c r="F75" s="3" t="s">
        <v>178</v>
      </c>
      <c r="G75" s="4" t="s">
        <v>351</v>
      </c>
      <c r="H75" s="4" t="s">
        <v>298</v>
      </c>
      <c r="I75" s="4" t="s">
        <v>300</v>
      </c>
      <c r="J75" s="5">
        <v>75</v>
      </c>
      <c r="K75" s="4" t="s">
        <v>359</v>
      </c>
      <c r="L75" s="4" t="s">
        <v>13</v>
      </c>
      <c r="M75" s="4" t="s">
        <v>320</v>
      </c>
    </row>
    <row r="76" spans="1:13" hidden="1" x14ac:dyDescent="0.2">
      <c r="A76" s="6" t="s">
        <v>196</v>
      </c>
      <c r="B76" s="4" t="s">
        <v>341</v>
      </c>
      <c r="C76" s="5">
        <v>150</v>
      </c>
      <c r="D76" s="5">
        <f t="shared" si="2"/>
        <v>0.15</v>
      </c>
      <c r="E76" s="5">
        <f t="shared" si="3"/>
        <v>4.9999999999999996E-2</v>
      </c>
      <c r="F76" s="6" t="s">
        <v>174</v>
      </c>
      <c r="G76" s="4" t="s">
        <v>343</v>
      </c>
      <c r="H76" s="4" t="s">
        <v>122</v>
      </c>
      <c r="I76" s="4" t="s">
        <v>125</v>
      </c>
      <c r="J76" s="5">
        <v>125</v>
      </c>
      <c r="K76" s="4" t="s">
        <v>358</v>
      </c>
      <c r="L76" s="4" t="s">
        <v>14</v>
      </c>
      <c r="M76" s="4" t="s">
        <v>303</v>
      </c>
    </row>
    <row r="77" spans="1:13" hidden="1" x14ac:dyDescent="0.2">
      <c r="A77" s="3" t="s">
        <v>184</v>
      </c>
      <c r="B77" s="4" t="s">
        <v>341</v>
      </c>
      <c r="C77" s="5">
        <v>500</v>
      </c>
      <c r="D77" s="5">
        <f t="shared" si="2"/>
        <v>0.5</v>
      </c>
      <c r="E77" s="5">
        <f t="shared" si="3"/>
        <v>0.16666666666666666</v>
      </c>
      <c r="F77" s="3" t="s">
        <v>178</v>
      </c>
      <c r="G77" s="4" t="s">
        <v>347</v>
      </c>
      <c r="H77" s="4" t="s">
        <v>102</v>
      </c>
      <c r="I77" s="4" t="s">
        <v>104</v>
      </c>
      <c r="J77" s="5">
        <v>75</v>
      </c>
      <c r="K77" s="4" t="s">
        <v>358</v>
      </c>
      <c r="L77" s="4" t="s">
        <v>15</v>
      </c>
      <c r="M77" s="4" t="s">
        <v>303</v>
      </c>
    </row>
    <row r="78" spans="1:13" hidden="1" x14ac:dyDescent="0.2">
      <c r="A78" s="6" t="s">
        <v>197</v>
      </c>
      <c r="B78" s="4" t="s">
        <v>341</v>
      </c>
      <c r="C78" s="5">
        <v>2200</v>
      </c>
      <c r="D78" s="5">
        <f t="shared" si="2"/>
        <v>2.2000000000000002</v>
      </c>
      <c r="E78" s="5">
        <f t="shared" si="3"/>
        <v>0.73333333333333339</v>
      </c>
      <c r="F78" s="6" t="s">
        <v>176</v>
      </c>
      <c r="G78" s="4" t="s">
        <v>343</v>
      </c>
      <c r="H78" s="4" t="s">
        <v>126</v>
      </c>
      <c r="I78" s="4" t="s">
        <v>127</v>
      </c>
      <c r="J78" s="5">
        <v>320</v>
      </c>
      <c r="K78" s="4" t="s">
        <v>358</v>
      </c>
      <c r="L78" s="4" t="s">
        <v>16</v>
      </c>
      <c r="M78" s="4" t="s">
        <v>306</v>
      </c>
    </row>
    <row r="79" spans="1:13" hidden="1" x14ac:dyDescent="0.2">
      <c r="A79" s="3" t="s">
        <v>195</v>
      </c>
      <c r="B79" s="4" t="s">
        <v>341</v>
      </c>
      <c r="C79" s="5">
        <v>2500</v>
      </c>
      <c r="D79" s="5">
        <f t="shared" si="2"/>
        <v>2.5</v>
      </c>
      <c r="E79" s="5">
        <f t="shared" si="3"/>
        <v>0.83333333333333337</v>
      </c>
      <c r="F79" s="3" t="s">
        <v>174</v>
      </c>
      <c r="G79" s="4" t="s">
        <v>343</v>
      </c>
      <c r="H79" s="4" t="s">
        <v>122</v>
      </c>
      <c r="I79" s="4" t="s">
        <v>124</v>
      </c>
      <c r="J79" s="5">
        <v>125</v>
      </c>
      <c r="K79" s="4" t="s">
        <v>358</v>
      </c>
      <c r="L79" s="4" t="s">
        <v>19</v>
      </c>
      <c r="M79" s="4" t="s">
        <v>301</v>
      </c>
    </row>
    <row r="80" spans="1:13" hidden="1" x14ac:dyDescent="0.2">
      <c r="A80" s="6" t="s">
        <v>242</v>
      </c>
      <c r="B80" s="4" t="s">
        <v>341</v>
      </c>
      <c r="C80" s="5">
        <v>970</v>
      </c>
      <c r="D80" s="5">
        <f t="shared" si="2"/>
        <v>0.97</v>
      </c>
      <c r="E80" s="5">
        <f t="shared" si="3"/>
        <v>0.32333333333333331</v>
      </c>
      <c r="F80" s="6" t="s">
        <v>174</v>
      </c>
      <c r="G80" s="4" t="s">
        <v>343</v>
      </c>
      <c r="H80" s="4" t="s">
        <v>122</v>
      </c>
      <c r="I80" s="4" t="s">
        <v>124</v>
      </c>
      <c r="J80" s="5">
        <v>125</v>
      </c>
      <c r="K80" s="4" t="s">
        <v>358</v>
      </c>
      <c r="L80" s="4" t="s">
        <v>20</v>
      </c>
      <c r="M80" s="4" t="s">
        <v>301</v>
      </c>
    </row>
    <row r="81" spans="1:13" hidden="1" x14ac:dyDescent="0.2">
      <c r="A81" s="3" t="s">
        <v>194</v>
      </c>
      <c r="B81" s="4" t="s">
        <v>341</v>
      </c>
      <c r="C81" s="5">
        <v>2500</v>
      </c>
      <c r="D81" s="5">
        <f t="shared" si="2"/>
        <v>2.5</v>
      </c>
      <c r="E81" s="5">
        <f t="shared" si="3"/>
        <v>0.83333333333333337</v>
      </c>
      <c r="F81" s="3" t="s">
        <v>178</v>
      </c>
      <c r="G81" s="4" t="s">
        <v>343</v>
      </c>
      <c r="H81" s="4" t="s">
        <v>122</v>
      </c>
      <c r="I81" s="4" t="s">
        <v>123</v>
      </c>
      <c r="J81" s="5">
        <v>75</v>
      </c>
      <c r="K81" s="4" t="s">
        <v>358</v>
      </c>
      <c r="L81" s="4" t="s">
        <v>21</v>
      </c>
      <c r="M81" s="4" t="s">
        <v>302</v>
      </c>
    </row>
    <row r="82" spans="1:13" hidden="1" x14ac:dyDescent="0.2">
      <c r="A82" s="6" t="s">
        <v>241</v>
      </c>
      <c r="B82" s="4" t="s">
        <v>341</v>
      </c>
      <c r="C82" s="5">
        <v>2500</v>
      </c>
      <c r="D82" s="5">
        <f t="shared" si="2"/>
        <v>2.5</v>
      </c>
      <c r="E82" s="5">
        <f t="shared" si="3"/>
        <v>0.83333333333333337</v>
      </c>
      <c r="F82" s="6" t="s">
        <v>178</v>
      </c>
      <c r="G82" s="4" t="s">
        <v>343</v>
      </c>
      <c r="H82" s="4" t="s">
        <v>122</v>
      </c>
      <c r="I82" s="4" t="s">
        <v>123</v>
      </c>
      <c r="J82" s="5">
        <v>75</v>
      </c>
      <c r="K82" s="4" t="s">
        <v>358</v>
      </c>
      <c r="L82" s="4" t="s">
        <v>22</v>
      </c>
      <c r="M82" s="4" t="s">
        <v>302</v>
      </c>
    </row>
    <row r="83" spans="1:13" hidden="1" x14ac:dyDescent="0.2">
      <c r="A83" s="3" t="s">
        <v>263</v>
      </c>
      <c r="B83" s="4" t="s">
        <v>341</v>
      </c>
      <c r="C83" s="5">
        <v>2151</v>
      </c>
      <c r="D83" s="5">
        <f t="shared" si="2"/>
        <v>2.1509999999999998</v>
      </c>
      <c r="E83" s="5">
        <f t="shared" si="3"/>
        <v>0.71699999999999997</v>
      </c>
      <c r="F83" s="3" t="s">
        <v>178</v>
      </c>
      <c r="G83" s="4" t="s">
        <v>343</v>
      </c>
      <c r="H83" s="4" t="s">
        <v>122</v>
      </c>
      <c r="I83" s="4" t="s">
        <v>123</v>
      </c>
      <c r="J83" s="5">
        <v>75</v>
      </c>
      <c r="K83" s="4" t="s">
        <v>358</v>
      </c>
      <c r="L83" s="4" t="s">
        <v>23</v>
      </c>
      <c r="M83" s="4" t="s">
        <v>302</v>
      </c>
    </row>
    <row r="84" spans="1:13" hidden="1" x14ac:dyDescent="0.2">
      <c r="A84" s="6" t="s">
        <v>230</v>
      </c>
      <c r="B84" s="4" t="s">
        <v>341</v>
      </c>
      <c r="C84" s="5">
        <v>2500</v>
      </c>
      <c r="D84" s="5">
        <f t="shared" si="2"/>
        <v>2.5</v>
      </c>
      <c r="E84" s="5">
        <f t="shared" si="3"/>
        <v>0.83333333333333337</v>
      </c>
      <c r="F84" s="6" t="s">
        <v>174</v>
      </c>
      <c r="G84" s="4" t="s">
        <v>350</v>
      </c>
      <c r="H84" s="4" t="s">
        <v>296</v>
      </c>
      <c r="I84" s="4" t="s">
        <v>297</v>
      </c>
      <c r="J84" s="5">
        <v>125</v>
      </c>
      <c r="K84" s="4" t="s">
        <v>359</v>
      </c>
      <c r="L84" s="4" t="s">
        <v>28</v>
      </c>
      <c r="M84" s="4" t="s">
        <v>307</v>
      </c>
    </row>
    <row r="85" spans="1:13" hidden="1" x14ac:dyDescent="0.2">
      <c r="A85" s="3" t="s">
        <v>258</v>
      </c>
      <c r="B85" s="4" t="s">
        <v>341</v>
      </c>
      <c r="C85" s="5">
        <v>971</v>
      </c>
      <c r="D85" s="5">
        <f t="shared" si="2"/>
        <v>0.97099999999999997</v>
      </c>
      <c r="E85" s="5">
        <f t="shared" si="3"/>
        <v>0.32366666666666666</v>
      </c>
      <c r="F85" s="3" t="s">
        <v>174</v>
      </c>
      <c r="G85" s="4" t="s">
        <v>350</v>
      </c>
      <c r="H85" s="4" t="s">
        <v>296</v>
      </c>
      <c r="I85" s="4" t="s">
        <v>297</v>
      </c>
      <c r="J85" s="5">
        <v>125</v>
      </c>
      <c r="K85" s="4" t="s">
        <v>359</v>
      </c>
      <c r="L85" s="4" t="s">
        <v>29</v>
      </c>
      <c r="M85" s="4" t="s">
        <v>307</v>
      </c>
    </row>
    <row r="86" spans="1:13" hidden="1" x14ac:dyDescent="0.2">
      <c r="A86" s="6" t="s">
        <v>189</v>
      </c>
      <c r="B86" s="4" t="s">
        <v>341</v>
      </c>
      <c r="C86" s="5">
        <v>2209</v>
      </c>
      <c r="D86" s="5">
        <f t="shared" si="2"/>
        <v>2.2090000000000001</v>
      </c>
      <c r="E86" s="5">
        <f t="shared" si="3"/>
        <v>0.7363333333333334</v>
      </c>
      <c r="F86" s="6" t="s">
        <v>178</v>
      </c>
      <c r="G86" s="4" t="s">
        <v>347</v>
      </c>
      <c r="H86" s="4" t="s">
        <v>112</v>
      </c>
      <c r="I86" s="4" t="s">
        <v>113</v>
      </c>
      <c r="J86" s="5">
        <v>75</v>
      </c>
      <c r="K86" s="4" t="s">
        <v>358</v>
      </c>
      <c r="L86" s="4" t="s">
        <v>30</v>
      </c>
      <c r="M86" s="4" t="s">
        <v>307</v>
      </c>
    </row>
    <row r="87" spans="1:13" hidden="1" x14ac:dyDescent="0.2">
      <c r="A87" s="3" t="s">
        <v>206</v>
      </c>
      <c r="B87" s="4" t="s">
        <v>341</v>
      </c>
      <c r="C87" s="5">
        <v>2159</v>
      </c>
      <c r="D87" s="5">
        <f t="shared" si="2"/>
        <v>2.1589999999999998</v>
      </c>
      <c r="E87" s="5">
        <f t="shared" si="3"/>
        <v>0.71966666666666657</v>
      </c>
      <c r="F87" s="3" t="s">
        <v>174</v>
      </c>
      <c r="G87" s="4" t="s">
        <v>343</v>
      </c>
      <c r="H87" s="4" t="s">
        <v>141</v>
      </c>
      <c r="I87" s="4" t="s">
        <v>142</v>
      </c>
      <c r="J87" s="5">
        <v>125</v>
      </c>
      <c r="K87" s="4" t="s">
        <v>358</v>
      </c>
      <c r="L87" s="4" t="s">
        <v>31</v>
      </c>
      <c r="M87" s="4" t="s">
        <v>308</v>
      </c>
    </row>
    <row r="88" spans="1:13" hidden="1" x14ac:dyDescent="0.2">
      <c r="A88" s="6" t="s">
        <v>190</v>
      </c>
      <c r="B88" s="4" t="s">
        <v>341</v>
      </c>
      <c r="C88" s="5">
        <v>2159</v>
      </c>
      <c r="D88" s="5">
        <f t="shared" si="2"/>
        <v>2.1589999999999998</v>
      </c>
      <c r="E88" s="5">
        <f t="shared" si="3"/>
        <v>0.71966666666666657</v>
      </c>
      <c r="F88" s="6" t="s">
        <v>178</v>
      </c>
      <c r="G88" s="4" t="s">
        <v>347</v>
      </c>
      <c r="H88" s="4" t="s">
        <v>114</v>
      </c>
      <c r="I88" s="4" t="s">
        <v>115</v>
      </c>
      <c r="J88" s="5">
        <v>75</v>
      </c>
      <c r="K88" s="4" t="s">
        <v>358</v>
      </c>
      <c r="L88" s="4" t="s">
        <v>32</v>
      </c>
      <c r="M88" s="4" t="s">
        <v>308</v>
      </c>
    </row>
    <row r="89" spans="1:13" hidden="1" x14ac:dyDescent="0.2">
      <c r="A89" s="3" t="s">
        <v>204</v>
      </c>
      <c r="B89" s="4" t="s">
        <v>341</v>
      </c>
      <c r="C89" s="5">
        <v>2310</v>
      </c>
      <c r="D89" s="5">
        <f t="shared" si="2"/>
        <v>2.31</v>
      </c>
      <c r="E89" s="5">
        <f t="shared" si="3"/>
        <v>0.77</v>
      </c>
      <c r="F89" s="3" t="s">
        <v>178</v>
      </c>
      <c r="G89" s="4" t="s">
        <v>343</v>
      </c>
      <c r="H89" s="4" t="s">
        <v>138</v>
      </c>
      <c r="I89" s="4" t="s">
        <v>139</v>
      </c>
      <c r="J89" s="5">
        <v>75</v>
      </c>
      <c r="K89" s="4" t="s">
        <v>358</v>
      </c>
      <c r="L89" s="4" t="s">
        <v>33</v>
      </c>
      <c r="M89" s="4" t="s">
        <v>318</v>
      </c>
    </row>
    <row r="90" spans="1:13" hidden="1" x14ac:dyDescent="0.2">
      <c r="A90" s="6" t="s">
        <v>187</v>
      </c>
      <c r="B90" s="4" t="s">
        <v>341</v>
      </c>
      <c r="C90" s="5">
        <v>2310</v>
      </c>
      <c r="D90" s="5">
        <f t="shared" si="2"/>
        <v>2.31</v>
      </c>
      <c r="E90" s="5">
        <f t="shared" si="3"/>
        <v>0.77</v>
      </c>
      <c r="F90" s="6" t="s">
        <v>178</v>
      </c>
      <c r="G90" s="4" t="s">
        <v>347</v>
      </c>
      <c r="H90" s="4" t="s">
        <v>109</v>
      </c>
      <c r="I90" s="4" t="s">
        <v>110</v>
      </c>
      <c r="J90" s="5">
        <v>75</v>
      </c>
      <c r="K90" s="4" t="s">
        <v>358</v>
      </c>
      <c r="L90" s="4" t="s">
        <v>34</v>
      </c>
      <c r="M90" s="4" t="s">
        <v>318</v>
      </c>
    </row>
    <row r="91" spans="1:13" hidden="1" x14ac:dyDescent="0.2">
      <c r="A91" s="3" t="s">
        <v>205</v>
      </c>
      <c r="B91" s="4" t="s">
        <v>341</v>
      </c>
      <c r="C91" s="5">
        <v>300</v>
      </c>
      <c r="D91" s="5">
        <f t="shared" si="2"/>
        <v>0.3</v>
      </c>
      <c r="E91" s="5">
        <f t="shared" si="3"/>
        <v>9.9999999999999992E-2</v>
      </c>
      <c r="F91" s="3" t="s">
        <v>178</v>
      </c>
      <c r="G91" s="4" t="s">
        <v>343</v>
      </c>
      <c r="H91" s="4" t="s">
        <v>138</v>
      </c>
      <c r="I91" s="4" t="s">
        <v>140</v>
      </c>
      <c r="J91" s="5">
        <v>75</v>
      </c>
      <c r="K91" s="4" t="s">
        <v>358</v>
      </c>
      <c r="L91" s="4" t="s">
        <v>35</v>
      </c>
      <c r="M91" s="4" t="s">
        <v>317</v>
      </c>
    </row>
    <row r="92" spans="1:13" hidden="1" x14ac:dyDescent="0.2">
      <c r="A92" s="6" t="s">
        <v>245</v>
      </c>
      <c r="B92" s="4" t="s">
        <v>341</v>
      </c>
      <c r="C92" s="5">
        <v>300</v>
      </c>
      <c r="D92" s="5">
        <f t="shared" si="2"/>
        <v>0.3</v>
      </c>
      <c r="E92" s="5">
        <f t="shared" si="3"/>
        <v>9.9999999999999992E-2</v>
      </c>
      <c r="F92" s="6" t="s">
        <v>178</v>
      </c>
      <c r="G92" s="4" t="s">
        <v>343</v>
      </c>
      <c r="H92" s="4" t="s">
        <v>138</v>
      </c>
      <c r="I92" s="4" t="s">
        <v>140</v>
      </c>
      <c r="J92" s="5">
        <v>75</v>
      </c>
      <c r="K92" s="4" t="s">
        <v>358</v>
      </c>
      <c r="L92" s="4" t="s">
        <v>36</v>
      </c>
      <c r="M92" s="4" t="s">
        <v>317</v>
      </c>
    </row>
    <row r="93" spans="1:13" hidden="1" x14ac:dyDescent="0.2">
      <c r="A93" s="3" t="s">
        <v>264</v>
      </c>
      <c r="B93" s="4" t="s">
        <v>341</v>
      </c>
      <c r="C93" s="5">
        <v>1398</v>
      </c>
      <c r="D93" s="5">
        <f t="shared" si="2"/>
        <v>1.3979999999999999</v>
      </c>
      <c r="E93" s="5">
        <f t="shared" si="3"/>
        <v>0.46599999999999997</v>
      </c>
      <c r="F93" s="3" t="s">
        <v>178</v>
      </c>
      <c r="G93" s="4" t="s">
        <v>343</v>
      </c>
      <c r="H93" s="4" t="s">
        <v>138</v>
      </c>
      <c r="I93" s="4" t="s">
        <v>140</v>
      </c>
      <c r="J93" s="5">
        <v>75</v>
      </c>
      <c r="K93" s="4" t="s">
        <v>358</v>
      </c>
      <c r="L93" s="4" t="s">
        <v>37</v>
      </c>
      <c r="M93" s="4" t="s">
        <v>317</v>
      </c>
    </row>
    <row r="94" spans="1:13" hidden="1" x14ac:dyDescent="0.2">
      <c r="A94" s="6" t="s">
        <v>188</v>
      </c>
      <c r="B94" s="4" t="s">
        <v>341</v>
      </c>
      <c r="C94" s="5">
        <v>300</v>
      </c>
      <c r="D94" s="5">
        <f t="shared" si="2"/>
        <v>0.3</v>
      </c>
      <c r="E94" s="5">
        <f t="shared" si="3"/>
        <v>9.9999999999999992E-2</v>
      </c>
      <c r="F94" s="6" t="s">
        <v>178</v>
      </c>
      <c r="G94" s="4" t="s">
        <v>347</v>
      </c>
      <c r="H94" s="4" t="s">
        <v>109</v>
      </c>
      <c r="I94" s="4" t="s">
        <v>111</v>
      </c>
      <c r="J94" s="5">
        <v>75</v>
      </c>
      <c r="K94" s="4" t="s">
        <v>358</v>
      </c>
      <c r="L94" s="4" t="s">
        <v>38</v>
      </c>
      <c r="M94" s="4" t="s">
        <v>317</v>
      </c>
    </row>
    <row r="95" spans="1:13" hidden="1" x14ac:dyDescent="0.2">
      <c r="A95" s="3" t="s">
        <v>239</v>
      </c>
      <c r="B95" s="4" t="s">
        <v>341</v>
      </c>
      <c r="C95" s="5">
        <v>300</v>
      </c>
      <c r="D95" s="5">
        <f t="shared" si="2"/>
        <v>0.3</v>
      </c>
      <c r="E95" s="5">
        <f t="shared" si="3"/>
        <v>9.9999999999999992E-2</v>
      </c>
      <c r="F95" s="3" t="s">
        <v>178</v>
      </c>
      <c r="G95" s="4" t="s">
        <v>347</v>
      </c>
      <c r="H95" s="4" t="s">
        <v>109</v>
      </c>
      <c r="I95" s="4" t="s">
        <v>111</v>
      </c>
      <c r="J95" s="5">
        <v>75</v>
      </c>
      <c r="K95" s="4" t="s">
        <v>358</v>
      </c>
      <c r="L95" s="4" t="s">
        <v>39</v>
      </c>
      <c r="M95" s="4" t="s">
        <v>317</v>
      </c>
    </row>
    <row r="96" spans="1:13" hidden="1" x14ac:dyDescent="0.2">
      <c r="A96" s="6" t="s">
        <v>262</v>
      </c>
      <c r="B96" s="4" t="s">
        <v>341</v>
      </c>
      <c r="C96" s="5">
        <v>1398</v>
      </c>
      <c r="D96" s="5">
        <f t="shared" si="2"/>
        <v>1.3979999999999999</v>
      </c>
      <c r="E96" s="5">
        <f t="shared" si="3"/>
        <v>0.46599999999999997</v>
      </c>
      <c r="F96" s="6" t="s">
        <v>178</v>
      </c>
      <c r="G96" s="4" t="s">
        <v>347</v>
      </c>
      <c r="H96" s="4" t="s">
        <v>109</v>
      </c>
      <c r="I96" s="4" t="s">
        <v>111</v>
      </c>
      <c r="J96" s="5">
        <v>75</v>
      </c>
      <c r="K96" s="4" t="s">
        <v>358</v>
      </c>
      <c r="L96" s="4" t="s">
        <v>40</v>
      </c>
      <c r="M96" s="4" t="s">
        <v>317</v>
      </c>
    </row>
    <row r="97" spans="1:13" hidden="1" x14ac:dyDescent="0.2">
      <c r="A97" s="3" t="s">
        <v>233</v>
      </c>
      <c r="B97" s="4" t="s">
        <v>341</v>
      </c>
      <c r="C97" s="5">
        <v>2019</v>
      </c>
      <c r="D97" s="5">
        <f t="shared" si="2"/>
        <v>2.0190000000000001</v>
      </c>
      <c r="E97" s="5">
        <f t="shared" si="3"/>
        <v>0.67300000000000004</v>
      </c>
      <c r="F97" s="3" t="s">
        <v>178</v>
      </c>
      <c r="G97" s="4" t="s">
        <v>348</v>
      </c>
      <c r="H97" s="4" t="s">
        <v>334</v>
      </c>
      <c r="I97" s="4" t="s">
        <v>335</v>
      </c>
      <c r="J97" s="5">
        <v>75</v>
      </c>
      <c r="K97" s="4" t="s">
        <v>359</v>
      </c>
      <c r="L97" s="4" t="s">
        <v>41</v>
      </c>
      <c r="M97" s="4" t="s">
        <v>305</v>
      </c>
    </row>
    <row r="98" spans="1:13" hidden="1" x14ac:dyDescent="0.2">
      <c r="A98" s="6" t="s">
        <v>225</v>
      </c>
      <c r="B98" s="4" t="s">
        <v>341</v>
      </c>
      <c r="C98" s="5">
        <v>2500</v>
      </c>
      <c r="D98" s="5">
        <f t="shared" si="2"/>
        <v>2.5</v>
      </c>
      <c r="E98" s="5">
        <f t="shared" si="3"/>
        <v>0.83333333333333337</v>
      </c>
      <c r="F98" s="6" t="s">
        <v>174</v>
      </c>
      <c r="G98" s="4" t="s">
        <v>349</v>
      </c>
      <c r="H98" s="4" t="s">
        <v>280</v>
      </c>
      <c r="I98" s="4" t="s">
        <v>282</v>
      </c>
      <c r="J98" s="5">
        <v>125</v>
      </c>
      <c r="K98" s="4" t="s">
        <v>359</v>
      </c>
      <c r="L98" s="4" t="s">
        <v>42</v>
      </c>
      <c r="M98" s="4" t="s">
        <v>305</v>
      </c>
    </row>
    <row r="99" spans="1:13" hidden="1" x14ac:dyDescent="0.2">
      <c r="A99" s="3" t="s">
        <v>256</v>
      </c>
      <c r="B99" s="4" t="s">
        <v>341</v>
      </c>
      <c r="C99" s="5">
        <v>2500</v>
      </c>
      <c r="D99" s="5">
        <f t="shared" si="2"/>
        <v>2.5</v>
      </c>
      <c r="E99" s="5">
        <f t="shared" si="3"/>
        <v>0.83333333333333337</v>
      </c>
      <c r="F99" s="3" t="s">
        <v>174</v>
      </c>
      <c r="G99" s="4" t="s">
        <v>349</v>
      </c>
      <c r="H99" s="4" t="s">
        <v>280</v>
      </c>
      <c r="I99" s="4" t="s">
        <v>282</v>
      </c>
      <c r="J99" s="5">
        <v>125</v>
      </c>
      <c r="K99" s="4" t="s">
        <v>359</v>
      </c>
      <c r="L99" s="4" t="s">
        <v>43</v>
      </c>
      <c r="M99" s="4" t="s">
        <v>305</v>
      </c>
    </row>
    <row r="191" spans="14:20" x14ac:dyDescent="0.2">
      <c r="N191" s="1"/>
      <c r="O191" s="1"/>
      <c r="P191" s="1"/>
      <c r="Q191" s="1"/>
      <c r="R191" s="1"/>
      <c r="S191" s="1"/>
      <c r="T191" s="1"/>
    </row>
  </sheetData>
  <autoFilter ref="A2:M99">
    <filterColumn colId="6">
      <filters>
        <filter val="B.AF"/>
      </filters>
    </filterColumn>
    <filterColumn colId="10">
      <filters>
        <filter val="(1) GAC"/>
      </filters>
    </filterColumn>
  </autoFilter>
  <pageMargins left="0.7" right="0.7" top="0.75" bottom="0.75" header="0.3" footer="0.3"/>
  <pageSetup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2"/>
  <sheetViews>
    <sheetView tabSelected="1" topLeftCell="H1" workbookViewId="0">
      <selection activeCell="AG9" sqref="AG9"/>
    </sheetView>
  </sheetViews>
  <sheetFormatPr baseColWidth="10" defaultRowHeight="12.75" x14ac:dyDescent="0.2"/>
  <cols>
    <col min="1" max="1" width="15.85546875" style="8" customWidth="1"/>
    <col min="2" max="2" width="11.42578125" style="8"/>
    <col min="3" max="3" width="6.42578125" style="8" customWidth="1"/>
    <col min="4" max="23" width="6.28515625" style="8" customWidth="1"/>
    <col min="24" max="24" width="0" style="8" hidden="1" customWidth="1"/>
    <col min="25" max="16384" width="11.42578125" style="8"/>
  </cols>
  <sheetData>
    <row r="1" spans="1:33" s="12" customFormat="1" ht="75" customHeight="1" thickBot="1" x14ac:dyDescent="0.25">
      <c r="A1" s="9"/>
      <c r="B1" s="10"/>
      <c r="C1" s="11" t="s">
        <v>357</v>
      </c>
      <c r="D1" s="99" t="s">
        <v>358</v>
      </c>
      <c r="E1" s="100"/>
      <c r="F1" s="100"/>
      <c r="G1" s="100"/>
      <c r="H1" s="101"/>
      <c r="I1" s="102" t="s">
        <v>359</v>
      </c>
      <c r="J1" s="103"/>
      <c r="K1" s="103"/>
      <c r="L1" s="103"/>
      <c r="M1" s="104"/>
      <c r="N1" s="105" t="s">
        <v>360</v>
      </c>
      <c r="O1" s="106"/>
      <c r="P1" s="106"/>
      <c r="Q1" s="107"/>
      <c r="R1" s="108" t="s">
        <v>361</v>
      </c>
      <c r="S1" s="109"/>
      <c r="T1" s="110"/>
      <c r="U1" s="111" t="s">
        <v>362</v>
      </c>
      <c r="V1" s="112"/>
      <c r="W1" s="113"/>
      <c r="X1" s="12" t="s">
        <v>366</v>
      </c>
    </row>
    <row r="2" spans="1:33" s="12" customFormat="1" ht="20.25" customHeight="1" thickBot="1" x14ac:dyDescent="0.25">
      <c r="A2" s="13"/>
      <c r="B2" s="14"/>
      <c r="C2" s="15"/>
      <c r="D2" s="114" t="s">
        <v>363</v>
      </c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6"/>
      <c r="X2" s="12" t="s">
        <v>365</v>
      </c>
    </row>
    <row r="3" spans="1:33" ht="13.5" thickBot="1" x14ac:dyDescent="0.25">
      <c r="A3" s="16" t="s">
        <v>333</v>
      </c>
      <c r="B3" s="17" t="s">
        <v>289</v>
      </c>
      <c r="C3" s="15"/>
      <c r="D3" s="18">
        <v>75</v>
      </c>
      <c r="E3" s="19">
        <v>125</v>
      </c>
      <c r="F3" s="19">
        <v>220</v>
      </c>
      <c r="G3" s="19">
        <v>320</v>
      </c>
      <c r="H3" s="20">
        <v>530</v>
      </c>
      <c r="I3" s="21">
        <v>75</v>
      </c>
      <c r="J3" s="22">
        <v>125</v>
      </c>
      <c r="K3" s="22">
        <v>220</v>
      </c>
      <c r="L3" s="22">
        <v>320</v>
      </c>
      <c r="M3" s="23">
        <v>530</v>
      </c>
      <c r="N3" s="24">
        <v>75</v>
      </c>
      <c r="O3" s="25">
        <v>125</v>
      </c>
      <c r="P3" s="26">
        <v>220</v>
      </c>
      <c r="Q3" s="27">
        <v>320</v>
      </c>
      <c r="R3" s="28">
        <v>75</v>
      </c>
      <c r="S3" s="29">
        <v>125</v>
      </c>
      <c r="T3" s="30">
        <v>220</v>
      </c>
      <c r="U3" s="31">
        <v>75</v>
      </c>
      <c r="V3" s="32">
        <v>125</v>
      </c>
      <c r="W3" s="33">
        <v>220</v>
      </c>
    </row>
    <row r="4" spans="1:33" ht="12.75" customHeight="1" x14ac:dyDescent="0.2">
      <c r="A4" s="34" t="s">
        <v>342</v>
      </c>
      <c r="B4" s="35" t="s">
        <v>356</v>
      </c>
      <c r="C4" s="117" t="s">
        <v>364</v>
      </c>
      <c r="D4" s="36"/>
      <c r="E4" s="37"/>
      <c r="F4" s="37"/>
      <c r="G4" s="37"/>
      <c r="H4" s="83"/>
      <c r="I4" s="38"/>
      <c r="J4" s="39"/>
      <c r="K4" s="39"/>
      <c r="L4" s="39"/>
      <c r="M4" s="40"/>
      <c r="N4" s="86"/>
      <c r="O4" s="41"/>
      <c r="P4" s="41"/>
      <c r="Q4" s="42"/>
      <c r="R4" s="43"/>
      <c r="S4" s="44"/>
      <c r="T4" s="45"/>
      <c r="U4" s="89"/>
      <c r="V4" s="46"/>
      <c r="W4" s="47"/>
    </row>
    <row r="5" spans="1:33" x14ac:dyDescent="0.2">
      <c r="A5" s="48"/>
      <c r="B5" s="49" t="s">
        <v>347</v>
      </c>
      <c r="C5" s="118"/>
      <c r="D5" s="50"/>
      <c r="E5" s="51"/>
      <c r="F5" s="51"/>
      <c r="G5" s="51"/>
      <c r="H5" s="84"/>
      <c r="I5" s="52"/>
      <c r="J5" s="53"/>
      <c r="K5" s="53"/>
      <c r="L5" s="53"/>
      <c r="M5" s="54"/>
      <c r="N5" s="87"/>
      <c r="O5" s="55"/>
      <c r="P5" s="55"/>
      <c r="Q5" s="56"/>
      <c r="R5" s="57"/>
      <c r="S5" s="58"/>
      <c r="T5" s="59"/>
      <c r="U5" s="90"/>
      <c r="V5" s="60"/>
      <c r="W5" s="61"/>
    </row>
    <row r="6" spans="1:33" x14ac:dyDescent="0.2">
      <c r="A6" s="48"/>
      <c r="B6" s="49" t="s">
        <v>343</v>
      </c>
      <c r="C6" s="118"/>
      <c r="D6" s="50"/>
      <c r="E6" s="51"/>
      <c r="F6" s="51"/>
      <c r="G6" s="51"/>
      <c r="H6" s="84"/>
      <c r="I6" s="52"/>
      <c r="J6" s="53"/>
      <c r="K6" s="53"/>
      <c r="L6" s="53"/>
      <c r="M6" s="54"/>
      <c r="N6" s="87"/>
      <c r="O6" s="55"/>
      <c r="P6" s="55"/>
      <c r="Q6" s="56"/>
      <c r="R6" s="57"/>
      <c r="S6" s="58"/>
      <c r="T6" s="59"/>
      <c r="U6" s="90"/>
      <c r="V6" s="60"/>
      <c r="W6" s="61"/>
    </row>
    <row r="7" spans="1:33" x14ac:dyDescent="0.2">
      <c r="A7" s="48"/>
      <c r="B7" s="49" t="s">
        <v>346</v>
      </c>
      <c r="C7" s="118"/>
      <c r="D7" s="50"/>
      <c r="E7" s="51"/>
      <c r="F7" s="51"/>
      <c r="G7" s="51"/>
      <c r="H7" s="84"/>
      <c r="I7" s="52"/>
      <c r="J7" s="53"/>
      <c r="K7" s="53"/>
      <c r="L7" s="53"/>
      <c r="M7" s="54"/>
      <c r="N7" s="87"/>
      <c r="O7" s="55"/>
      <c r="P7" s="55"/>
      <c r="Q7" s="56"/>
      <c r="R7" s="57"/>
      <c r="S7" s="58"/>
      <c r="T7" s="59"/>
      <c r="U7" s="90"/>
      <c r="V7" s="60"/>
      <c r="W7" s="61"/>
    </row>
    <row r="8" spans="1:33" x14ac:dyDescent="0.2">
      <c r="A8" s="48"/>
      <c r="B8" s="49" t="s">
        <v>344</v>
      </c>
      <c r="C8" s="118"/>
      <c r="D8" s="50"/>
      <c r="E8" s="51"/>
      <c r="F8" s="51"/>
      <c r="G8" s="51"/>
      <c r="H8" s="84"/>
      <c r="I8" s="52"/>
      <c r="J8" s="53"/>
      <c r="K8" s="53"/>
      <c r="L8" s="53"/>
      <c r="M8" s="54"/>
      <c r="N8" s="87"/>
      <c r="O8" s="55"/>
      <c r="P8" s="55"/>
      <c r="Q8" s="56"/>
      <c r="R8" s="57"/>
      <c r="S8" s="58"/>
      <c r="T8" s="59"/>
      <c r="U8" s="90"/>
      <c r="V8" s="60"/>
      <c r="W8" s="61"/>
      <c r="AA8" s="92"/>
      <c r="AB8" s="95" t="s">
        <v>372</v>
      </c>
      <c r="AC8" s="95" t="s">
        <v>373</v>
      </c>
      <c r="AD8" s="95" t="s">
        <v>374</v>
      </c>
      <c r="AE8" s="95" t="s">
        <v>375</v>
      </c>
      <c r="AF8" s="95" t="s">
        <v>376</v>
      </c>
    </row>
    <row r="9" spans="1:33" x14ac:dyDescent="0.2">
      <c r="A9" s="48"/>
      <c r="B9" s="49" t="s">
        <v>345</v>
      </c>
      <c r="C9" s="118"/>
      <c r="D9" s="50"/>
      <c r="E9" s="51"/>
      <c r="F9" s="51"/>
      <c r="G9" s="51"/>
      <c r="H9" s="84"/>
      <c r="I9" s="52"/>
      <c r="J9" s="53"/>
      <c r="K9" s="53"/>
      <c r="L9" s="53"/>
      <c r="M9" s="54"/>
      <c r="N9" s="87"/>
      <c r="O9" s="55"/>
      <c r="P9" s="55"/>
      <c r="Q9" s="56"/>
      <c r="R9" s="57"/>
      <c r="S9" s="58"/>
      <c r="T9" s="59"/>
      <c r="U9" s="90"/>
      <c r="V9" s="60"/>
      <c r="W9" s="61"/>
      <c r="AA9" s="92" t="s">
        <v>370</v>
      </c>
      <c r="AB9" s="92" t="str">
        <f>A19</f>
        <v>LONG DROITE</v>
      </c>
      <c r="AC9" s="92" t="str">
        <f>D1</f>
        <v>(1) GAC</v>
      </c>
      <c r="AD9" s="92" t="str">
        <f>B22</f>
        <v>B.AF</v>
      </c>
      <c r="AE9" s="92">
        <f>E3</f>
        <v>125</v>
      </c>
      <c r="AF9" s="92"/>
      <c r="AG9" s="121">
        <f ca="1">SUMPRODUCT((Crit1=AB9)*(Crit2=AC9)*(Crit3=AD9)*(Crit4=AE9)*(COUNTIF(ListeSalle,Crit5)&gt;0)*1)</f>
        <v>0</v>
      </c>
    </row>
    <row r="10" spans="1:33" x14ac:dyDescent="0.2">
      <c r="A10" s="48"/>
      <c r="B10" s="49" t="s">
        <v>354</v>
      </c>
      <c r="C10" s="118"/>
      <c r="D10" s="50"/>
      <c r="E10" s="51"/>
      <c r="F10" s="51"/>
      <c r="G10" s="51"/>
      <c r="H10" s="84"/>
      <c r="I10" s="52"/>
      <c r="J10" s="53"/>
      <c r="K10" s="53"/>
      <c r="L10" s="53"/>
      <c r="M10" s="54"/>
      <c r="N10" s="87"/>
      <c r="O10" s="55"/>
      <c r="P10" s="55"/>
      <c r="Q10" s="56"/>
      <c r="R10" s="57"/>
      <c r="S10" s="58"/>
      <c r="T10" s="59"/>
      <c r="U10" s="90"/>
      <c r="V10" s="60"/>
      <c r="W10" s="61"/>
      <c r="AA10" s="92" t="s">
        <v>371</v>
      </c>
      <c r="AB10" s="92" t="str">
        <f>A19</f>
        <v>LONG DROITE</v>
      </c>
      <c r="AC10" s="92" t="str">
        <f>D1</f>
        <v>(1) GAC</v>
      </c>
      <c r="AD10" s="92" t="str">
        <f>B27</f>
        <v>M.NX</v>
      </c>
      <c r="AE10" s="92">
        <f>G3</f>
        <v>320</v>
      </c>
      <c r="AF10" s="92"/>
      <c r="AG10" s="121">
        <f ca="1">SUMPRODUCT((Crit1=AB10)*(Crit2=AC10)*(Crit3=AD10)*(Crit4=AE10)*(COUNTIF(ListeSalle,Crit5)&gt;0)*1)</f>
        <v>0</v>
      </c>
    </row>
    <row r="11" spans="1:33" x14ac:dyDescent="0.2">
      <c r="A11" s="48"/>
      <c r="B11" s="49" t="s">
        <v>349</v>
      </c>
      <c r="C11" s="118"/>
      <c r="D11" s="50"/>
      <c r="E11" s="51"/>
      <c r="F11" s="51"/>
      <c r="G11" s="51"/>
      <c r="H11" s="84"/>
      <c r="I11" s="52"/>
      <c r="J11" s="53"/>
      <c r="K11" s="53"/>
      <c r="L11" s="53"/>
      <c r="M11" s="54"/>
      <c r="N11" s="87"/>
      <c r="O11" s="55"/>
      <c r="P11" s="55"/>
      <c r="Q11" s="56"/>
      <c r="R11" s="57"/>
      <c r="S11" s="58"/>
      <c r="T11" s="59"/>
      <c r="U11" s="90"/>
      <c r="V11" s="60"/>
      <c r="W11" s="61"/>
      <c r="AA11" s="92" t="s">
        <v>377</v>
      </c>
      <c r="AB11" s="92" t="str">
        <f>A19</f>
        <v>LONG DROITE</v>
      </c>
      <c r="AC11" s="92" t="str">
        <f>I1</f>
        <v>(2) GAC + Capotage GAC</v>
      </c>
      <c r="AD11" s="92" t="str">
        <f>B23</f>
        <v>B.CF</v>
      </c>
      <c r="AE11" s="92">
        <f>I3</f>
        <v>75</v>
      </c>
      <c r="AF11" s="92"/>
      <c r="AG11" s="121">
        <f ca="1">SUMPRODUCT((Crit1=AB11)*(Crit2=AC11)*(Crit3=AD11)*(Crit4=AE11)*(COUNTIF(ListeSalle,Crit5)&gt;0)*1)</f>
        <v>0</v>
      </c>
    </row>
    <row r="12" spans="1:33" x14ac:dyDescent="0.2">
      <c r="A12" s="48"/>
      <c r="B12" s="49" t="s">
        <v>352</v>
      </c>
      <c r="C12" s="118"/>
      <c r="D12" s="50"/>
      <c r="E12" s="51"/>
      <c r="F12" s="51"/>
      <c r="G12" s="51"/>
      <c r="H12" s="84"/>
      <c r="I12" s="52"/>
      <c r="J12" s="53"/>
      <c r="K12" s="53"/>
      <c r="L12" s="53"/>
      <c r="M12" s="54"/>
      <c r="N12" s="87"/>
      <c r="O12" s="55"/>
      <c r="P12" s="55"/>
      <c r="Q12" s="56"/>
      <c r="R12" s="57"/>
      <c r="S12" s="58"/>
      <c r="T12" s="59"/>
      <c r="U12" s="90"/>
      <c r="V12" s="60"/>
      <c r="W12" s="61"/>
      <c r="AA12" s="92" t="s">
        <v>378</v>
      </c>
      <c r="AB12" s="92" t="str">
        <f>A19</f>
        <v>LONG DROITE</v>
      </c>
      <c r="AC12" s="92" t="str">
        <f>N1</f>
        <v>(3) INOX</v>
      </c>
      <c r="AD12" s="92" t="str">
        <f>B27</f>
        <v>M.NX</v>
      </c>
      <c r="AE12" s="92">
        <f>N3</f>
        <v>75</v>
      </c>
      <c r="AF12" s="92"/>
      <c r="AG12" s="121">
        <f ca="1">SUMPRODUCT((Crit1=AB12)*(Crit2=AC12)*(Crit3=AD12)*(Crit4=AE12)*(COUNTIF(ListeSalle,Crit5)&gt;0)*1)</f>
        <v>0</v>
      </c>
    </row>
    <row r="13" spans="1:33" x14ac:dyDescent="0.2">
      <c r="A13" s="48"/>
      <c r="B13" s="49" t="s">
        <v>353</v>
      </c>
      <c r="C13" s="118"/>
      <c r="D13" s="50"/>
      <c r="E13" s="51"/>
      <c r="F13" s="51"/>
      <c r="G13" s="51"/>
      <c r="H13" s="84"/>
      <c r="I13" s="52"/>
      <c r="J13" s="53"/>
      <c r="K13" s="53"/>
      <c r="L13" s="53"/>
      <c r="M13" s="54"/>
      <c r="N13" s="87"/>
      <c r="O13" s="55"/>
      <c r="P13" s="55"/>
      <c r="Q13" s="56"/>
      <c r="R13" s="57"/>
      <c r="S13" s="58"/>
      <c r="T13" s="59"/>
      <c r="U13" s="90"/>
      <c r="V13" s="60"/>
      <c r="W13" s="61"/>
      <c r="AA13" s="92" t="s">
        <v>380</v>
      </c>
      <c r="AB13" s="92" t="str">
        <f>A19</f>
        <v>LONG DROITE</v>
      </c>
      <c r="AC13" s="92" t="str">
        <f>N1</f>
        <v>(3) INOX</v>
      </c>
      <c r="AD13" s="92" t="str">
        <f>B30</f>
        <v>S.NX</v>
      </c>
      <c r="AE13" s="92">
        <f>N3</f>
        <v>75</v>
      </c>
      <c r="AF13" s="92"/>
      <c r="AG13" s="121">
        <f ca="1">SUMPRODUCT((Crit1=AB13)*(Crit2=AC13)*(Crit3=AD13)*(Crit4=AE13)*(COUNTIF(ListeSalle,Crit5)&gt;0)*1)</f>
        <v>0</v>
      </c>
    </row>
    <row r="14" spans="1:33" x14ac:dyDescent="0.2">
      <c r="A14" s="48"/>
      <c r="B14" s="49" t="s">
        <v>350</v>
      </c>
      <c r="C14" s="118"/>
      <c r="D14" s="50"/>
      <c r="E14" s="51"/>
      <c r="F14" s="51"/>
      <c r="G14" s="51"/>
      <c r="H14" s="84"/>
      <c r="I14" s="52"/>
      <c r="J14" s="53"/>
      <c r="K14" s="53"/>
      <c r="L14" s="53"/>
      <c r="M14" s="54"/>
      <c r="N14" s="87"/>
      <c r="O14" s="55"/>
      <c r="P14" s="55"/>
      <c r="Q14" s="56"/>
      <c r="R14" s="57"/>
      <c r="S14" s="58"/>
      <c r="T14" s="59"/>
      <c r="U14" s="90"/>
      <c r="V14" s="60"/>
      <c r="W14" s="61"/>
      <c r="AA14" s="122" t="s">
        <v>390</v>
      </c>
      <c r="AB14" s="123" t="s">
        <v>341</v>
      </c>
      <c r="AC14" s="121" t="s">
        <v>358</v>
      </c>
      <c r="AD14" s="121" t="s">
        <v>346</v>
      </c>
      <c r="AE14" s="124">
        <v>75</v>
      </c>
      <c r="AF14" s="121"/>
      <c r="AG14" s="121">
        <f ca="1">SUMPRODUCT((Crit1=AB14)*(Crit2=AC14)*(Crit3=AD14)*(Crit4=AE14)*(COUNTIF(ListeSalle,Crit5)&gt;0)*1)</f>
        <v>6</v>
      </c>
    </row>
    <row r="15" spans="1:33" x14ac:dyDescent="0.2">
      <c r="A15" s="48"/>
      <c r="B15" s="49" t="s">
        <v>351</v>
      </c>
      <c r="C15" s="118"/>
      <c r="D15" s="50"/>
      <c r="E15" s="51"/>
      <c r="F15" s="51"/>
      <c r="G15" s="51"/>
      <c r="H15" s="84"/>
      <c r="I15" s="52"/>
      <c r="J15" s="53"/>
      <c r="K15" s="53"/>
      <c r="L15" s="53"/>
      <c r="M15" s="54"/>
      <c r="N15" s="87"/>
      <c r="O15" s="55"/>
      <c r="P15" s="55"/>
      <c r="Q15" s="56"/>
      <c r="R15" s="57"/>
      <c r="S15" s="58"/>
      <c r="T15" s="59"/>
      <c r="U15" s="90"/>
      <c r="V15" s="60"/>
      <c r="W15" s="61"/>
    </row>
    <row r="16" spans="1:33" x14ac:dyDescent="0.2">
      <c r="A16" s="48"/>
      <c r="B16" s="49" t="s">
        <v>355</v>
      </c>
      <c r="C16" s="118"/>
      <c r="D16" s="50"/>
      <c r="E16" s="51"/>
      <c r="F16" s="51"/>
      <c r="G16" s="51"/>
      <c r="H16" s="84"/>
      <c r="I16" s="52"/>
      <c r="J16" s="53"/>
      <c r="K16" s="53"/>
      <c r="L16" s="53"/>
      <c r="M16" s="54"/>
      <c r="N16" s="87"/>
      <c r="O16" s="55"/>
      <c r="P16" s="55"/>
      <c r="Q16" s="56"/>
      <c r="R16" s="57"/>
      <c r="S16" s="58"/>
      <c r="T16" s="59"/>
      <c r="U16" s="90"/>
      <c r="V16" s="60"/>
      <c r="W16" s="61"/>
      <c r="AA16" s="8" t="s">
        <v>367</v>
      </c>
    </row>
    <row r="17" spans="1:27" ht="13.5" thickBot="1" x14ac:dyDescent="0.25">
      <c r="A17" s="62"/>
      <c r="B17" s="63" t="s">
        <v>348</v>
      </c>
      <c r="C17" s="119"/>
      <c r="D17" s="64"/>
      <c r="E17" s="65"/>
      <c r="F17" s="65"/>
      <c r="G17" s="65"/>
      <c r="H17" s="85"/>
      <c r="I17" s="66"/>
      <c r="J17" s="67"/>
      <c r="K17" s="67"/>
      <c r="L17" s="67"/>
      <c r="M17" s="68"/>
      <c r="N17" s="88"/>
      <c r="O17" s="69"/>
      <c r="P17" s="69"/>
      <c r="Q17" s="70"/>
      <c r="R17" s="71"/>
      <c r="S17" s="72"/>
      <c r="T17" s="73"/>
      <c r="U17" s="91"/>
      <c r="V17" s="74"/>
      <c r="W17" s="75"/>
    </row>
    <row r="18" spans="1:27" ht="6.75" customHeight="1" thickBot="1" x14ac:dyDescent="0.25">
      <c r="A18" s="76"/>
      <c r="B18" s="77"/>
      <c r="C18" s="15"/>
      <c r="D18" s="78"/>
      <c r="E18" s="79"/>
      <c r="F18" s="79"/>
      <c r="G18" s="79"/>
      <c r="H18" s="80"/>
      <c r="I18" s="78"/>
      <c r="J18" s="79"/>
      <c r="K18" s="79"/>
      <c r="L18" s="79"/>
      <c r="M18" s="80"/>
      <c r="N18" s="78"/>
      <c r="O18" s="79"/>
      <c r="P18" s="81"/>
      <c r="Q18" s="80"/>
      <c r="R18" s="78"/>
      <c r="S18" s="79"/>
      <c r="T18" s="80"/>
      <c r="U18" s="78"/>
      <c r="V18" s="79"/>
      <c r="W18" s="80"/>
    </row>
    <row r="19" spans="1:27" ht="12.75" customHeight="1" x14ac:dyDescent="0.2">
      <c r="A19" s="82" t="s">
        <v>341</v>
      </c>
      <c r="B19" s="35" t="s">
        <v>356</v>
      </c>
      <c r="C19" s="117" t="s">
        <v>364</v>
      </c>
      <c r="D19" s="36"/>
      <c r="E19" s="37"/>
      <c r="F19" s="37"/>
      <c r="G19" s="37"/>
      <c r="H19" s="83">
        <f>SUMIFS('Extraction 2017-04-24'!$D$3:$D$2000,'Extraction 2017-04-24'!$B$3:$B$2000,$A$19,'Extraction 2017-04-24'!$K$3:$K$2000,$D$1,'Extraction 2017-04-24'!$G$3:$G$2000,$B19,'Extraction 2017-04-24'!$J$3:$J$2000,H$3)</f>
        <v>0</v>
      </c>
      <c r="I19" s="38"/>
      <c r="J19" s="39"/>
      <c r="K19" s="39"/>
      <c r="L19" s="39"/>
      <c r="M19" s="40"/>
      <c r="N19" s="86"/>
      <c r="O19" s="41"/>
      <c r="P19" s="41"/>
      <c r="Q19" s="42"/>
      <c r="R19" s="43"/>
      <c r="S19" s="44"/>
      <c r="T19" s="45"/>
      <c r="U19" s="89"/>
      <c r="V19" s="46"/>
      <c r="W19" s="47"/>
      <c r="AA19" s="8" t="s">
        <v>309</v>
      </c>
    </row>
    <row r="20" spans="1:27" x14ac:dyDescent="0.2">
      <c r="A20" s="48"/>
      <c r="B20" s="49" t="s">
        <v>347</v>
      </c>
      <c r="C20" s="118"/>
      <c r="D20" s="50"/>
      <c r="E20" s="51"/>
      <c r="F20" s="51"/>
      <c r="G20" s="51"/>
      <c r="H20" s="84"/>
      <c r="I20" s="52"/>
      <c r="J20" s="53"/>
      <c r="K20" s="53"/>
      <c r="L20" s="53"/>
      <c r="M20" s="54"/>
      <c r="N20" s="87"/>
      <c r="O20" s="55"/>
      <c r="P20" s="55"/>
      <c r="Q20" s="56"/>
      <c r="R20" s="57"/>
      <c r="S20" s="58"/>
      <c r="T20" s="59"/>
      <c r="U20" s="90"/>
      <c r="V20" s="60"/>
      <c r="W20" s="61"/>
      <c r="AA20" s="8" t="s">
        <v>310</v>
      </c>
    </row>
    <row r="21" spans="1:27" ht="13.5" thickBot="1" x14ac:dyDescent="0.25">
      <c r="A21" s="48"/>
      <c r="B21" s="49" t="s">
        <v>343</v>
      </c>
      <c r="C21" s="118"/>
      <c r="D21" s="50"/>
      <c r="E21" s="51"/>
      <c r="F21" s="51"/>
      <c r="G21" s="51"/>
      <c r="H21" s="84"/>
      <c r="I21" s="52"/>
      <c r="J21" s="53"/>
      <c r="K21" s="53"/>
      <c r="L21" s="53"/>
      <c r="M21" s="54"/>
      <c r="N21" s="87"/>
      <c r="O21" s="55"/>
      <c r="P21" s="55"/>
      <c r="Q21" s="56"/>
      <c r="R21" s="57"/>
      <c r="S21" s="58"/>
      <c r="T21" s="59"/>
      <c r="U21" s="90"/>
      <c r="V21" s="60"/>
      <c r="W21" s="61"/>
      <c r="AA21" s="8" t="s">
        <v>311</v>
      </c>
    </row>
    <row r="22" spans="1:27" x14ac:dyDescent="0.2">
      <c r="A22" s="48"/>
      <c r="B22" s="49" t="s">
        <v>346</v>
      </c>
      <c r="C22" s="118"/>
      <c r="D22" s="83">
        <f>SUMIFS('Extraction 2017-04-24'!$D$3:$D$2000,'Extraction 2017-04-24'!$B$3:$B$2000,$A$19,'Extraction 2017-04-24'!$K$3:$K$2000,$D$1,'Extraction 2017-04-24'!$G$3:$G$2000,$B22,'Extraction 2017-04-24'!$J$3:$J$2000,D$3)</f>
        <v>5.0069999999999997</v>
      </c>
      <c r="E22" s="51" t="s">
        <v>370</v>
      </c>
      <c r="F22" s="51"/>
      <c r="G22" s="83"/>
      <c r="H22" s="83">
        <f>SUMIFS('Extraction 2017-04-24'!$D$3:$D$2000,'Extraction 2017-04-24'!$B$3:$B$2000,$A$19,'Extraction 2017-04-24'!$K$3:$K$2000,$D$1,'Extraction 2017-04-24'!$G$3:$G$2000,$B22,'Extraction 2017-04-24'!$J$3:$J$2000,H$3)</f>
        <v>5.4344000000000001</v>
      </c>
      <c r="I22" s="52"/>
      <c r="J22" s="53"/>
      <c r="K22" s="53"/>
      <c r="L22" s="53"/>
      <c r="M22" s="54"/>
      <c r="N22" s="87"/>
      <c r="O22" s="55"/>
      <c r="P22" s="55"/>
      <c r="Q22" s="56"/>
      <c r="R22" s="57"/>
      <c r="S22" s="58"/>
      <c r="T22" s="59"/>
      <c r="U22" s="90"/>
      <c r="V22" s="60"/>
      <c r="W22" s="61"/>
      <c r="AA22" s="8" t="s">
        <v>312</v>
      </c>
    </row>
    <row r="23" spans="1:27" ht="13.5" thickBot="1" x14ac:dyDescent="0.25">
      <c r="A23" s="48"/>
      <c r="B23" s="49" t="s">
        <v>344</v>
      </c>
      <c r="C23" s="118"/>
      <c r="D23" s="50"/>
      <c r="E23" s="51"/>
      <c r="F23" s="51"/>
      <c r="G23" s="51"/>
      <c r="H23" s="84"/>
      <c r="I23" s="52" t="s">
        <v>377</v>
      </c>
      <c r="J23" s="53"/>
      <c r="K23" s="53"/>
      <c r="L23" s="53"/>
      <c r="M23" s="54"/>
      <c r="N23" s="87"/>
      <c r="O23" s="55"/>
      <c r="P23" s="55"/>
      <c r="Q23" s="56"/>
      <c r="R23" s="57"/>
      <c r="S23" s="58"/>
      <c r="T23" s="59"/>
      <c r="U23" s="90"/>
      <c r="V23" s="60"/>
      <c r="W23" s="61"/>
      <c r="AA23" s="8" t="s">
        <v>313</v>
      </c>
    </row>
    <row r="24" spans="1:27" x14ac:dyDescent="0.2">
      <c r="A24" s="48"/>
      <c r="B24" s="49" t="s">
        <v>345</v>
      </c>
      <c r="C24" s="118"/>
      <c r="D24" s="50"/>
      <c r="E24" s="51"/>
      <c r="F24" s="83"/>
      <c r="G24" s="51"/>
      <c r="H24" s="84"/>
      <c r="I24" s="52"/>
      <c r="J24" s="53"/>
      <c r="K24" s="53"/>
      <c r="L24" s="53"/>
      <c r="M24" s="54"/>
      <c r="N24" s="87"/>
      <c r="O24" s="55"/>
      <c r="P24" s="55"/>
      <c r="Q24" s="56"/>
      <c r="R24" s="57"/>
      <c r="S24" s="58"/>
      <c r="T24" s="59"/>
      <c r="U24" s="90"/>
      <c r="V24" s="60"/>
      <c r="W24" s="61"/>
      <c r="AA24" s="8" t="s">
        <v>314</v>
      </c>
    </row>
    <row r="25" spans="1:27" x14ac:dyDescent="0.2">
      <c r="A25" s="48"/>
      <c r="B25" s="49" t="s">
        <v>354</v>
      </c>
      <c r="C25" s="118"/>
      <c r="D25" s="50"/>
      <c r="E25" s="51"/>
      <c r="F25" s="51"/>
      <c r="G25" s="51"/>
      <c r="H25" s="84"/>
      <c r="I25" s="52"/>
      <c r="J25" s="53"/>
      <c r="K25" s="53"/>
      <c r="L25" s="53"/>
      <c r="M25" s="54"/>
      <c r="N25" s="87"/>
      <c r="O25" s="55"/>
      <c r="P25" s="55"/>
      <c r="Q25" s="56"/>
      <c r="R25" s="57"/>
      <c r="S25" s="58"/>
      <c r="T25" s="59"/>
      <c r="U25" s="90"/>
      <c r="V25" s="60"/>
      <c r="W25" s="61"/>
      <c r="AA25" s="8" t="s">
        <v>315</v>
      </c>
    </row>
    <row r="26" spans="1:27" x14ac:dyDescent="0.2">
      <c r="A26" s="48"/>
      <c r="B26" s="49" t="s">
        <v>349</v>
      </c>
      <c r="C26" s="118"/>
      <c r="D26" s="50"/>
      <c r="E26" s="51"/>
      <c r="F26" s="51"/>
      <c r="G26" s="51"/>
      <c r="H26" s="84"/>
      <c r="I26" s="52"/>
      <c r="J26" s="53"/>
      <c r="K26" s="53"/>
      <c r="L26" s="53"/>
      <c r="M26" s="54"/>
      <c r="N26" s="87"/>
      <c r="O26" s="55"/>
      <c r="P26" s="55"/>
      <c r="Q26" s="56"/>
      <c r="R26" s="57"/>
      <c r="S26" s="58"/>
      <c r="T26" s="59"/>
      <c r="U26" s="90"/>
      <c r="V26" s="60"/>
      <c r="W26" s="61"/>
      <c r="AA26" s="8" t="s">
        <v>316</v>
      </c>
    </row>
    <row r="27" spans="1:27" ht="13.5" thickBot="1" x14ac:dyDescent="0.25">
      <c r="A27" s="48"/>
      <c r="B27" s="49" t="s">
        <v>352</v>
      </c>
      <c r="C27" s="118"/>
      <c r="D27" s="50"/>
      <c r="E27" s="51"/>
      <c r="F27" s="51"/>
      <c r="G27" s="51" t="s">
        <v>371</v>
      </c>
      <c r="H27" s="84"/>
      <c r="I27" s="52"/>
      <c r="J27" s="53"/>
      <c r="K27" s="53"/>
      <c r="L27" s="53"/>
      <c r="M27" s="54"/>
      <c r="N27" s="87" t="s">
        <v>379</v>
      </c>
      <c r="O27" s="55"/>
      <c r="P27" s="55"/>
      <c r="Q27" s="56"/>
      <c r="R27" s="57"/>
      <c r="S27" s="58"/>
      <c r="T27" s="59"/>
      <c r="U27" s="90"/>
      <c r="V27" s="60"/>
      <c r="W27" s="61"/>
      <c r="AA27" s="8" t="s">
        <v>317</v>
      </c>
    </row>
    <row r="28" spans="1:27" x14ac:dyDescent="0.2">
      <c r="A28" s="48"/>
      <c r="B28" s="49" t="s">
        <v>353</v>
      </c>
      <c r="C28" s="118"/>
      <c r="D28" s="50"/>
      <c r="E28" s="83">
        <f>SUMIFS('Extraction 2017-04-24'!$D$3:$D$2000,'Extraction 2017-04-24'!$B$3:$B$2000,$A$19,'Extraction 2017-04-24'!$K$3:$K$2000,$D$1,'Extraction 2017-04-24'!$G$3:$G$2000,$B28,'Extraction 2017-04-24'!$J$3:$J$2000,E$3)</f>
        <v>0</v>
      </c>
      <c r="F28" s="51"/>
      <c r="G28" s="51"/>
      <c r="H28" s="84"/>
      <c r="I28" s="52"/>
      <c r="J28" s="53"/>
      <c r="K28" s="53"/>
      <c r="L28" s="53"/>
      <c r="M28" s="54"/>
      <c r="N28" s="87"/>
      <c r="O28" s="55"/>
      <c r="P28" s="55"/>
      <c r="Q28" s="56"/>
      <c r="R28" s="57"/>
      <c r="S28" s="58"/>
      <c r="T28" s="59"/>
      <c r="U28" s="90"/>
      <c r="V28" s="60"/>
      <c r="W28" s="61"/>
      <c r="AA28" s="8" t="s">
        <v>318</v>
      </c>
    </row>
    <row r="29" spans="1:27" x14ac:dyDescent="0.2">
      <c r="A29" s="48"/>
      <c r="B29" s="49" t="s">
        <v>350</v>
      </c>
      <c r="C29" s="118"/>
      <c r="D29" s="50"/>
      <c r="E29" s="51"/>
      <c r="F29" s="51"/>
      <c r="G29" s="51"/>
      <c r="H29" s="84"/>
      <c r="I29" s="52"/>
      <c r="J29" s="53"/>
      <c r="K29" s="53"/>
      <c r="L29" s="53"/>
      <c r="M29" s="54"/>
      <c r="N29" s="87"/>
      <c r="O29" s="55"/>
      <c r="P29" s="55"/>
      <c r="Q29" s="56"/>
      <c r="R29" s="57"/>
      <c r="S29" s="58"/>
      <c r="T29" s="59"/>
      <c r="U29" s="90"/>
      <c r="V29" s="60"/>
      <c r="W29" s="61"/>
      <c r="AA29" s="8" t="s">
        <v>368</v>
      </c>
    </row>
    <row r="30" spans="1:27" x14ac:dyDescent="0.2">
      <c r="A30" s="48"/>
      <c r="B30" s="49" t="s">
        <v>351</v>
      </c>
      <c r="C30" s="118"/>
      <c r="D30" s="50"/>
      <c r="E30" s="51"/>
      <c r="F30" s="51"/>
      <c r="G30" s="51"/>
      <c r="H30" s="84"/>
      <c r="I30" s="52"/>
      <c r="J30" s="53"/>
      <c r="K30" s="53"/>
      <c r="L30" s="53"/>
      <c r="M30" s="54"/>
      <c r="N30" s="87" t="s">
        <v>380</v>
      </c>
      <c r="O30" s="55"/>
      <c r="P30" s="55"/>
      <c r="Q30" s="56"/>
      <c r="R30" s="57"/>
      <c r="S30" s="58"/>
      <c r="T30" s="59"/>
      <c r="U30" s="90"/>
      <c r="V30" s="60"/>
      <c r="W30" s="61"/>
      <c r="AA30" s="8" t="s">
        <v>319</v>
      </c>
    </row>
    <row r="31" spans="1:27" x14ac:dyDescent="0.2">
      <c r="A31" s="48"/>
      <c r="B31" s="49" t="s">
        <v>355</v>
      </c>
      <c r="C31" s="118"/>
      <c r="D31" s="50"/>
      <c r="E31" s="51"/>
      <c r="F31" s="51"/>
      <c r="G31" s="51"/>
      <c r="H31" s="84"/>
      <c r="I31" s="52"/>
      <c r="J31" s="53"/>
      <c r="K31" s="53"/>
      <c r="L31" s="53"/>
      <c r="M31" s="54"/>
      <c r="N31" s="87"/>
      <c r="O31" s="55"/>
      <c r="P31" s="55"/>
      <c r="Q31" s="56"/>
      <c r="R31" s="57"/>
      <c r="S31" s="58"/>
      <c r="T31" s="59"/>
      <c r="U31" s="90"/>
      <c r="V31" s="60"/>
      <c r="W31" s="61"/>
      <c r="AA31" s="8" t="s">
        <v>320</v>
      </c>
    </row>
    <row r="32" spans="1:27" ht="13.5" thickBot="1" x14ac:dyDescent="0.25">
      <c r="A32" s="62"/>
      <c r="B32" s="63" t="s">
        <v>348</v>
      </c>
      <c r="C32" s="119"/>
      <c r="D32" s="64"/>
      <c r="E32" s="65"/>
      <c r="F32" s="65"/>
      <c r="G32" s="65"/>
      <c r="H32" s="85"/>
      <c r="I32" s="66"/>
      <c r="J32" s="67"/>
      <c r="K32" s="67"/>
      <c r="L32" s="67"/>
      <c r="M32" s="68"/>
      <c r="N32" s="88"/>
      <c r="O32" s="69"/>
      <c r="P32" s="69"/>
      <c r="Q32" s="70"/>
      <c r="R32" s="71"/>
      <c r="S32" s="72"/>
      <c r="T32" s="73"/>
      <c r="U32" s="91"/>
      <c r="V32" s="74"/>
      <c r="W32" s="75"/>
      <c r="AA32" s="8" t="s">
        <v>330</v>
      </c>
    </row>
    <row r="33" spans="1:27" x14ac:dyDescent="0.2">
      <c r="AA33" s="8" t="s">
        <v>323</v>
      </c>
    </row>
    <row r="34" spans="1:27" x14ac:dyDescent="0.2">
      <c r="AA34" s="8" t="s">
        <v>324</v>
      </c>
    </row>
    <row r="35" spans="1:27" x14ac:dyDescent="0.2">
      <c r="A35" s="93" t="s">
        <v>369</v>
      </c>
      <c r="B35" s="94" t="s">
        <v>383</v>
      </c>
      <c r="C35" s="93"/>
      <c r="D35" s="98" t="s">
        <v>382</v>
      </c>
      <c r="E35" s="98"/>
      <c r="F35" s="98"/>
      <c r="G35" s="98"/>
      <c r="H35" s="98"/>
      <c r="I35" s="98" t="s">
        <v>381</v>
      </c>
      <c r="J35" s="98"/>
      <c r="K35" s="98"/>
      <c r="L35" s="98"/>
      <c r="M35" s="98"/>
      <c r="N35" s="98" t="s">
        <v>381</v>
      </c>
      <c r="O35" s="98"/>
      <c r="P35" s="98"/>
      <c r="Q35" s="98"/>
      <c r="R35" s="98" t="s">
        <v>381</v>
      </c>
      <c r="S35" s="98"/>
      <c r="T35" s="98"/>
      <c r="U35" s="98" t="s">
        <v>381</v>
      </c>
      <c r="V35" s="98"/>
      <c r="W35" s="98"/>
      <c r="AA35" s="8" t="s">
        <v>325</v>
      </c>
    </row>
    <row r="36" spans="1:27" x14ac:dyDescent="0.2">
      <c r="D36" s="93" t="s">
        <v>375</v>
      </c>
      <c r="E36" s="93" t="s">
        <v>375</v>
      </c>
      <c r="F36" s="93" t="s">
        <v>375</v>
      </c>
      <c r="G36" s="93" t="s">
        <v>375</v>
      </c>
      <c r="H36" s="93" t="s">
        <v>375</v>
      </c>
      <c r="AA36" s="8" t="s">
        <v>326</v>
      </c>
    </row>
    <row r="37" spans="1:27" x14ac:dyDescent="0.2">
      <c r="AA37" s="8" t="s">
        <v>327</v>
      </c>
    </row>
    <row r="38" spans="1:27" x14ac:dyDescent="0.2">
      <c r="AA38" s="8" t="s">
        <v>328</v>
      </c>
    </row>
    <row r="39" spans="1:27" x14ac:dyDescent="0.2">
      <c r="AA39" s="8" t="s">
        <v>329</v>
      </c>
    </row>
    <row r="40" spans="1:27" x14ac:dyDescent="0.2">
      <c r="A40" s="8" t="s">
        <v>385</v>
      </c>
      <c r="B40" s="8" t="s">
        <v>387</v>
      </c>
      <c r="D40" s="120" t="s">
        <v>386</v>
      </c>
      <c r="E40" s="120"/>
      <c r="F40" s="120"/>
      <c r="G40" s="120"/>
      <c r="H40" s="120"/>
      <c r="I40" s="120" t="s">
        <v>386</v>
      </c>
      <c r="J40" s="120"/>
      <c r="K40" s="120"/>
      <c r="L40" s="120"/>
      <c r="M40" s="120"/>
      <c r="N40" s="120" t="s">
        <v>386</v>
      </c>
      <c r="O40" s="120"/>
      <c r="P40" s="120"/>
      <c r="Q40" s="120"/>
      <c r="R40" s="120" t="s">
        <v>386</v>
      </c>
      <c r="S40" s="120"/>
      <c r="T40" s="120"/>
      <c r="U40" s="120" t="s">
        <v>386</v>
      </c>
      <c r="V40" s="120"/>
      <c r="W40" s="120"/>
    </row>
    <row r="41" spans="1:27" x14ac:dyDescent="0.2">
      <c r="D41" s="8" t="s">
        <v>388</v>
      </c>
      <c r="E41" s="8" t="s">
        <v>388</v>
      </c>
      <c r="F41" s="8" t="s">
        <v>388</v>
      </c>
      <c r="G41" s="8" t="s">
        <v>388</v>
      </c>
      <c r="H41" s="8" t="s">
        <v>388</v>
      </c>
      <c r="AA41" s="93" t="s">
        <v>376</v>
      </c>
    </row>
    <row r="42" spans="1:27" x14ac:dyDescent="0.2">
      <c r="AA42" s="8" t="s">
        <v>389</v>
      </c>
    </row>
  </sheetData>
  <mergeCells count="18">
    <mergeCell ref="D40:H40"/>
    <mergeCell ref="I40:M40"/>
    <mergeCell ref="N40:Q40"/>
    <mergeCell ref="R40:T40"/>
    <mergeCell ref="U40:W40"/>
    <mergeCell ref="C4:C17"/>
    <mergeCell ref="C19:C32"/>
    <mergeCell ref="D35:H35"/>
    <mergeCell ref="I35:M35"/>
    <mergeCell ref="N35:Q35"/>
    <mergeCell ref="R35:T35"/>
    <mergeCell ref="U35:W35"/>
    <mergeCell ref="D1:H1"/>
    <mergeCell ref="I1:M1"/>
    <mergeCell ref="N1:Q1"/>
    <mergeCell ref="R1:T1"/>
    <mergeCell ref="U1:W1"/>
    <mergeCell ref="D2:W2"/>
  </mergeCells>
  <conditionalFormatting sqref="D4:W32">
    <cfRule type="expression" dxfId="1" priority="3">
      <formula>#REF!=$X$2</formula>
    </cfRule>
    <cfRule type="expression" dxfId="0" priority="4">
      <formula>#REF!=$X$1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Extraction 2017-04-24</vt:lpstr>
      <vt:lpstr>Critère P</vt:lpstr>
      <vt:lpstr>ListeSalle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WABERI Houssein (External)</dc:creator>
  <cp:lastModifiedBy>jean-francois liquette</cp:lastModifiedBy>
  <dcterms:created xsi:type="dcterms:W3CDTF">2017-05-04T15:01:02Z</dcterms:created>
  <dcterms:modified xsi:type="dcterms:W3CDTF">2017-05-18T14:12:10Z</dcterms:modified>
</cp:coreProperties>
</file>