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07EDB4E2-28D7-46BE-A20B-D318EFD09F6C}" xr6:coauthVersionLast="47" xr6:coauthVersionMax="47" xr10:uidLastSave="{00000000-0000-0000-0000-000000000000}"/>
  <bookViews>
    <workbookView xWindow="-120" yWindow="-120" windowWidth="29040" windowHeight="16440" xr2:uid="{BFE4D93B-F3AF-4736-B234-A3ACB68C415A}"/>
    <workbookView xWindow="405" yWindow="6540" windowWidth="28425" windowHeight="9105" xr2:uid="{2C2CEAD2-60A6-448D-A2AA-6A78F9BEE19F}"/>
  </bookViews>
  <sheets>
    <sheet name="it works" sheetId="1" r:id="rId1"/>
    <sheet name="calcul forfaits" sheetId="3" r:id="rId2"/>
    <sheet name="Sheet1" sheetId="2" r:id="rId3"/>
  </sheets>
  <definedNames>
    <definedName name="ExternalData_1" localSheetId="1" hidden="1">'calcul forfaits'!$E$45:$N$1124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 a="1"/>
  <c r="M4" i="1" s="1"/>
  <c r="N4" i="1" a="1"/>
  <c r="N4" i="1" s="1"/>
  <c r="O4" i="1" a="1"/>
  <c r="O4" i="1" s="1"/>
  <c r="P4" i="1" a="1"/>
  <c r="P4" i="1" s="1"/>
  <c r="Q4" i="1" a="1"/>
  <c r="Q4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N3" i="1" a="1"/>
  <c r="N3" i="1" s="1"/>
  <c r="O3" i="1" a="1"/>
  <c r="O3" i="1" s="1"/>
  <c r="P3" i="1" a="1"/>
  <c r="P3" i="1" s="1"/>
  <c r="Q3" i="1" a="1"/>
  <c r="Q3" i="1" s="1"/>
  <c r="M3" i="1" a="1"/>
  <c r="M3" i="1" s="1"/>
  <c r="O3" i="2" a="1"/>
  <c r="O3" i="2" s="1"/>
  <c r="P3" i="2" a="1"/>
  <c r="P3" i="2" s="1"/>
  <c r="Q3" i="2" a="1"/>
  <c r="Q3" i="2"/>
  <c r="R3" i="2" a="1"/>
  <c r="R3" i="2" s="1"/>
  <c r="S3" i="2" a="1"/>
  <c r="S3" i="2"/>
  <c r="O4" i="2" a="1"/>
  <c r="O4" i="2" s="1"/>
  <c r="O5" i="2" a="1"/>
  <c r="O5" i="2"/>
  <c r="S5" i="2" a="1"/>
  <c r="S5" i="2" s="1"/>
  <c r="R5" i="2" a="1"/>
  <c r="R5" i="2" s="1"/>
  <c r="Q5" i="2" a="1"/>
  <c r="Q5" i="2" s="1"/>
  <c r="P5" i="2" a="1"/>
  <c r="P5" i="2" s="1"/>
  <c r="S4" i="2" a="1"/>
  <c r="S4" i="2" s="1"/>
  <c r="R4" i="2" a="1"/>
  <c r="R4" i="2" s="1"/>
  <c r="Q4" i="2" a="1"/>
  <c r="Q4" i="2" s="1"/>
  <c r="P4" i="2" a="1"/>
  <c r="P4" i="2" s="1"/>
  <c r="F21" i="3"/>
  <c r="L1124" i="3"/>
  <c r="L1123" i="3"/>
  <c r="L1121" i="3"/>
  <c r="L1120" i="3"/>
  <c r="L1118" i="3"/>
  <c r="L1116" i="3"/>
  <c r="L1115" i="3"/>
  <c r="L1112" i="3"/>
  <c r="L1108" i="3"/>
  <c r="L1103" i="3"/>
  <c r="L1102" i="3"/>
  <c r="L1100" i="3"/>
  <c r="L1099" i="3"/>
  <c r="L1098" i="3"/>
  <c r="L1090" i="3"/>
  <c r="L1089" i="3"/>
  <c r="L1088" i="3"/>
  <c r="L1071" i="3"/>
  <c r="L1067" i="3"/>
  <c r="L1063" i="3"/>
  <c r="L1062" i="3"/>
  <c r="L1061" i="3"/>
  <c r="L1060" i="3"/>
  <c r="L1059" i="3"/>
  <c r="L1057" i="3"/>
  <c r="L1053" i="3"/>
  <c r="L1051" i="3"/>
  <c r="L1050" i="3"/>
  <c r="L1042" i="3"/>
  <c r="L1041" i="3"/>
  <c r="L1038" i="3"/>
  <c r="L1037" i="3"/>
  <c r="L1032" i="3"/>
  <c r="L1031" i="3"/>
  <c r="L1005" i="3"/>
  <c r="L1000" i="3"/>
  <c r="L989" i="3"/>
  <c r="L988" i="3"/>
  <c r="L983" i="3"/>
  <c r="L977" i="3"/>
  <c r="L968" i="3"/>
  <c r="L965" i="3"/>
  <c r="L964" i="3"/>
  <c r="L954" i="3"/>
  <c r="L953" i="3"/>
  <c r="L949" i="3"/>
  <c r="L936" i="3"/>
  <c r="L932" i="3"/>
  <c r="L931" i="3"/>
  <c r="L926" i="3"/>
  <c r="L925" i="3"/>
  <c r="L924" i="3"/>
  <c r="L923" i="3"/>
  <c r="L919" i="3"/>
  <c r="L918" i="3"/>
  <c r="L917" i="3"/>
  <c r="L914" i="3"/>
  <c r="L913" i="3"/>
  <c r="L894" i="3"/>
  <c r="L864" i="3"/>
  <c r="L853" i="3"/>
  <c r="L852" i="3"/>
  <c r="L841" i="3"/>
  <c r="L838" i="3"/>
  <c r="L837" i="3"/>
  <c r="L832" i="3"/>
  <c r="L829" i="3"/>
  <c r="L818" i="3"/>
  <c r="L817" i="3"/>
  <c r="L813" i="3"/>
  <c r="L800" i="3"/>
  <c r="L799" i="3"/>
  <c r="L798" i="3"/>
  <c r="L789" i="3"/>
  <c r="L783" i="3"/>
  <c r="L782" i="3"/>
  <c r="L780" i="3"/>
  <c r="L779" i="3"/>
  <c r="L773" i="3"/>
  <c r="L771" i="3"/>
  <c r="L770" i="3"/>
  <c r="L768" i="3"/>
  <c r="L763" i="3"/>
  <c r="L760" i="3"/>
  <c r="L730" i="3"/>
  <c r="L719" i="3"/>
  <c r="L717" i="3"/>
  <c r="L713" i="3"/>
  <c r="L707" i="3"/>
  <c r="L706" i="3"/>
  <c r="L703" i="3"/>
  <c r="L698" i="3"/>
  <c r="L684" i="3"/>
  <c r="L683" i="3"/>
  <c r="L666" i="3"/>
  <c r="L665" i="3"/>
  <c r="L664" i="3"/>
  <c r="L662" i="3"/>
  <c r="L661" i="3"/>
  <c r="L660" i="3"/>
  <c r="L658" i="3"/>
  <c r="L655" i="3"/>
  <c r="L646" i="3"/>
  <c r="L636" i="3"/>
  <c r="L634" i="3"/>
  <c r="L628" i="3"/>
  <c r="L595" i="3"/>
  <c r="L584" i="3"/>
  <c r="L579" i="3"/>
  <c r="L573" i="3"/>
  <c r="L564" i="3"/>
  <c r="L561" i="3"/>
  <c r="L549" i="3"/>
  <c r="L546" i="3"/>
  <c r="L532" i="3"/>
  <c r="L531" i="3"/>
  <c r="L528" i="3"/>
  <c r="L527" i="3"/>
  <c r="L526" i="3"/>
  <c r="L525" i="3"/>
  <c r="L524" i="3"/>
  <c r="L523" i="3"/>
  <c r="L522" i="3"/>
  <c r="L521" i="3"/>
  <c r="L520" i="3"/>
  <c r="L519" i="3"/>
  <c r="L518" i="3"/>
  <c r="L517" i="3"/>
  <c r="L516" i="3"/>
  <c r="L515" i="3"/>
  <c r="L514" i="3"/>
  <c r="L513" i="3"/>
  <c r="L511" i="3"/>
  <c r="L510" i="3"/>
  <c r="L509" i="3"/>
  <c r="L503" i="3"/>
  <c r="L500" i="3"/>
  <c r="L493" i="3"/>
  <c r="L490" i="3"/>
  <c r="L460" i="3"/>
  <c r="L444" i="3"/>
  <c r="L443" i="3"/>
  <c r="L428" i="3"/>
  <c r="L425" i="3"/>
  <c r="L413" i="3"/>
  <c r="L410" i="3"/>
  <c r="L396" i="3"/>
  <c r="L395" i="3"/>
  <c r="L354" i="3"/>
  <c r="L324" i="3"/>
  <c r="L312" i="3"/>
  <c r="L311" i="3"/>
  <c r="L300" i="3"/>
  <c r="L296" i="3"/>
  <c r="L287" i="3"/>
  <c r="L278" i="3"/>
  <c r="L277" i="3"/>
  <c r="L276" i="3"/>
  <c r="L259" i="3"/>
  <c r="L255" i="3"/>
  <c r="L254" i="3"/>
  <c r="L253" i="3"/>
  <c r="L252" i="3"/>
  <c r="L251" i="3"/>
  <c r="L250" i="3"/>
  <c r="L249" i="3"/>
  <c r="L248" i="3"/>
  <c r="L247" i="3"/>
  <c r="L246" i="3"/>
  <c r="L245" i="3"/>
  <c r="L244" i="3"/>
  <c r="L243" i="3"/>
  <c r="L239" i="3"/>
  <c r="L231" i="3"/>
  <c r="L230" i="3"/>
  <c r="L179" i="3"/>
  <c r="L178" i="3"/>
  <c r="L173" i="3"/>
  <c r="L167" i="3"/>
  <c r="L166" i="3"/>
  <c r="L163" i="3"/>
  <c r="L158" i="3"/>
  <c r="L157" i="3"/>
  <c r="L155" i="3"/>
  <c r="L154" i="3"/>
  <c r="P148" i="3"/>
  <c r="P146" i="3"/>
  <c r="L126" i="3"/>
  <c r="L122" i="3"/>
  <c r="L121" i="3"/>
  <c r="L120" i="3"/>
  <c r="L119" i="3"/>
  <c r="L118" i="3"/>
  <c r="S117" i="3"/>
  <c r="L116" i="3"/>
  <c r="L115" i="3"/>
  <c r="L114" i="3"/>
  <c r="L113" i="3"/>
  <c r="L112" i="3"/>
  <c r="L110" i="3"/>
  <c r="L108" i="3"/>
  <c r="L106" i="3"/>
  <c r="L105" i="3"/>
  <c r="S104" i="3"/>
  <c r="L97" i="3"/>
  <c r="L95" i="3"/>
  <c r="L94" i="3"/>
  <c r="L89" i="3"/>
  <c r="R65" i="3" a="1"/>
  <c r="R65" i="3" s="1"/>
  <c r="R64" i="3" a="1"/>
  <c r="R64" i="3" s="1"/>
  <c r="R63" i="3" a="1"/>
  <c r="R63" i="3" s="1"/>
  <c r="R62" i="3" a="1"/>
  <c r="R62" i="3" s="1"/>
  <c r="R61" i="3" a="1"/>
  <c r="R61" i="3" s="1"/>
  <c r="R60" i="3" a="1"/>
  <c r="R60" i="3" s="1"/>
  <c r="R59" i="3" a="1"/>
  <c r="R59" i="3" s="1"/>
  <c r="R58" i="3" a="1"/>
  <c r="R58" i="3" s="1"/>
  <c r="L56" i="3"/>
  <c r="R52" i="3" a="1"/>
  <c r="R52" i="3" s="1"/>
  <c r="R51" i="3" a="1"/>
  <c r="R51" i="3" s="1"/>
  <c r="R50" i="3" a="1"/>
  <c r="R50" i="3" s="1"/>
  <c r="R49" i="3" a="1"/>
  <c r="R49" i="3" s="1"/>
  <c r="R48" i="3" a="1"/>
  <c r="R48" i="3" s="1"/>
  <c r="R47" i="3" a="1"/>
  <c r="R47" i="3" s="1"/>
  <c r="T45" i="3"/>
  <c r="R45" i="3" a="1"/>
  <c r="R45" i="3" s="1"/>
  <c r="M42" i="3"/>
  <c r="L42" i="3"/>
  <c r="K42" i="3"/>
  <c r="J42" i="3"/>
  <c r="I42" i="3"/>
  <c r="H42" i="3"/>
  <c r="G42" i="3"/>
  <c r="F42" i="3"/>
  <c r="R41" i="3"/>
  <c r="M41" i="3"/>
  <c r="L41" i="3"/>
  <c r="K41" i="3"/>
  <c r="J41" i="3"/>
  <c r="I41" i="3"/>
  <c r="H41" i="3"/>
  <c r="G41" i="3"/>
  <c r="F41" i="3"/>
  <c r="R40" i="3"/>
  <c r="M40" i="3"/>
  <c r="L40" i="3"/>
  <c r="K40" i="3"/>
  <c r="J40" i="3"/>
  <c r="I40" i="3"/>
  <c r="H40" i="3"/>
  <c r="G40" i="3"/>
  <c r="F40" i="3"/>
  <c r="R39" i="3"/>
  <c r="M39" i="3"/>
  <c r="L39" i="3"/>
  <c r="K39" i="3"/>
  <c r="J39" i="3"/>
  <c r="I39" i="3"/>
  <c r="H39" i="3"/>
  <c r="G39" i="3"/>
  <c r="F39" i="3"/>
  <c r="R38" i="3"/>
  <c r="M38" i="3"/>
  <c r="L38" i="3"/>
  <c r="K38" i="3"/>
  <c r="J38" i="3"/>
  <c r="I38" i="3"/>
  <c r="H38" i="3"/>
  <c r="G38" i="3"/>
  <c r="F38" i="3"/>
  <c r="R37" i="3"/>
  <c r="M37" i="3"/>
  <c r="L37" i="3"/>
  <c r="K37" i="3"/>
  <c r="J37" i="3"/>
  <c r="I37" i="3"/>
  <c r="H37" i="3"/>
  <c r="G37" i="3"/>
  <c r="F37" i="3"/>
  <c r="R36" i="3"/>
  <c r="M36" i="3"/>
  <c r="L36" i="3"/>
  <c r="K36" i="3"/>
  <c r="J36" i="3"/>
  <c r="I36" i="3"/>
  <c r="H36" i="3"/>
  <c r="G36" i="3"/>
  <c r="F36" i="3"/>
  <c r="R35" i="3"/>
  <c r="M35" i="3"/>
  <c r="M43" i="3" s="1"/>
  <c r="L35" i="3"/>
  <c r="K35" i="3"/>
  <c r="J35" i="3"/>
  <c r="I35" i="3"/>
  <c r="I43" i="3" s="1"/>
  <c r="H35" i="3"/>
  <c r="G35" i="3"/>
  <c r="F35" i="3" s="1" a="1"/>
  <c r="F35" i="3" s="1"/>
  <c r="R24" i="3" s="1"/>
  <c r="R34" i="3"/>
  <c r="F30" i="3"/>
  <c r="M28" i="3"/>
  <c r="L28" i="3"/>
  <c r="K28" i="3"/>
  <c r="J28" i="3"/>
  <c r="I28" i="3"/>
  <c r="H28" i="3"/>
  <c r="G28" i="3"/>
  <c r="F28" i="3"/>
  <c r="M27" i="3"/>
  <c r="L27" i="3"/>
  <c r="K27" i="3"/>
  <c r="J27" i="3"/>
  <c r="I27" i="3"/>
  <c r="H27" i="3"/>
  <c r="G27" i="3"/>
  <c r="F27" i="3"/>
  <c r="M26" i="3"/>
  <c r="L26" i="3"/>
  <c r="K26" i="3"/>
  <c r="J26" i="3"/>
  <c r="I26" i="3"/>
  <c r="H26" i="3"/>
  <c r="G26" i="3"/>
  <c r="F26" i="3"/>
  <c r="M25" i="3"/>
  <c r="L25" i="3"/>
  <c r="K25" i="3"/>
  <c r="J25" i="3"/>
  <c r="I25" i="3"/>
  <c r="H25" i="3"/>
  <c r="G25" i="3"/>
  <c r="F25" i="3"/>
  <c r="M24" i="3"/>
  <c r="L24" i="3"/>
  <c r="K24" i="3"/>
  <c r="J24" i="3"/>
  <c r="I24" i="3"/>
  <c r="H24" i="3"/>
  <c r="G24" i="3"/>
  <c r="F24" i="3"/>
  <c r="R23" i="3"/>
  <c r="M23" i="3"/>
  <c r="L23" i="3"/>
  <c r="K23" i="3"/>
  <c r="J23" i="3"/>
  <c r="I23" i="3"/>
  <c r="H23" i="3"/>
  <c r="G23" i="3"/>
  <c r="F23" i="3"/>
  <c r="R22" i="3"/>
  <c r="M22" i="3"/>
  <c r="L22" i="3"/>
  <c r="K22" i="3"/>
  <c r="J22" i="3"/>
  <c r="I22" i="3"/>
  <c r="H22" i="3"/>
  <c r="G22" i="3"/>
  <c r="F22" i="3"/>
  <c r="R21" i="3"/>
  <c r="M21" i="3"/>
  <c r="L21" i="3"/>
  <c r="K21" i="3"/>
  <c r="K29" i="3" s="1"/>
  <c r="K30" i="3" s="1"/>
  <c r="J21" i="3"/>
  <c r="J29" i="3" s="1"/>
  <c r="J30" i="3" s="1"/>
  <c r="I21" i="3"/>
  <c r="I29" i="3" s="1"/>
  <c r="I30" i="3" s="1"/>
  <c r="H21" i="3"/>
  <c r="H29" i="3" s="1"/>
  <c r="H30" i="3" s="1"/>
  <c r="G21" i="3"/>
  <c r="G29" i="3" s="1"/>
  <c r="G30" i="3" s="1"/>
  <c r="R20" i="3"/>
  <c r="Q11" i="3"/>
  <c r="Q10" i="3"/>
  <c r="Q9" i="3"/>
  <c r="L5" i="2" a="1"/>
  <c r="L5" i="2" s="1"/>
  <c r="K5" i="2" a="1"/>
  <c r="K5" i="2" s="1"/>
  <c r="J5" i="2" a="1"/>
  <c r="J5" i="2" s="1"/>
  <c r="I5" i="2" a="1"/>
  <c r="I5" i="2" s="1"/>
  <c r="H5" i="2" a="1"/>
  <c r="H5" i="2" s="1"/>
  <c r="L4" i="2" a="1"/>
  <c r="L4" i="2" s="1"/>
  <c r="K4" i="2" a="1"/>
  <c r="K4" i="2" s="1"/>
  <c r="J4" i="2" a="1"/>
  <c r="J4" i="2" s="1"/>
  <c r="I4" i="2" a="1"/>
  <c r="I4" i="2" s="1"/>
  <c r="H4" i="2" a="1"/>
  <c r="H4" i="2" s="1"/>
  <c r="L3" i="2" a="1"/>
  <c r="L3" i="2" s="1"/>
  <c r="K3" i="2" a="1"/>
  <c r="K3" i="2" s="1"/>
  <c r="J3" i="2" a="1"/>
  <c r="J3" i="2" s="1"/>
  <c r="I3" i="2" a="1"/>
  <c r="I3" i="2" s="1"/>
  <c r="H3" i="2" a="1"/>
  <c r="H3" i="2" s="1"/>
  <c r="F3" i="1" a="1"/>
  <c r="F3" i="1" s="1"/>
  <c r="G3" i="1" a="1"/>
  <c r="G3" i="1" s="1"/>
  <c r="H3" i="1" a="1"/>
  <c r="H3" i="1" s="1"/>
  <c r="I3" i="1" a="1"/>
  <c r="I3" i="1" s="1"/>
  <c r="J3" i="1" a="1"/>
  <c r="J3" i="1" s="1"/>
  <c r="G4" i="1" a="1"/>
  <c r="G4" i="1" s="1"/>
  <c r="H4" i="1" a="1"/>
  <c r="H4" i="1" s="1"/>
  <c r="I4" i="1" a="1"/>
  <c r="I4" i="1" s="1"/>
  <c r="J4" i="1" a="1"/>
  <c r="J4" i="1" s="1"/>
  <c r="G5" i="1" a="1"/>
  <c r="G5" i="1" s="1"/>
  <c r="H5" i="1" a="1"/>
  <c r="H5" i="1" s="1"/>
  <c r="I5" i="1" a="1"/>
  <c r="I5" i="1" s="1"/>
  <c r="J5" i="1" a="1"/>
  <c r="J5" i="1" s="1"/>
  <c r="F4" i="1" a="1"/>
  <c r="F4" i="1" s="1"/>
  <c r="F5" i="1" a="1"/>
  <c r="F5" i="1" s="1"/>
  <c r="F29" i="3" l="1"/>
  <c r="J43" i="3"/>
  <c r="L43" i="3"/>
  <c r="S46" i="3"/>
  <c r="H43" i="3"/>
  <c r="K43" i="3"/>
  <c r="G43" i="3"/>
  <c r="M29" i="3"/>
  <c r="M30" i="3" s="1"/>
  <c r="L29" i="3"/>
  <c r="L30" i="3" s="1"/>
  <c r="F43" i="3"/>
  <c r="F31" i="3"/>
  <c r="L31" i="3"/>
  <c r="M31" i="3" l="1"/>
  <c r="J31" i="3"/>
  <c r="K31" i="3"/>
  <c r="G31" i="3"/>
  <c r="I31" i="3"/>
  <c r="H31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C573ED-9834-46E3-9A29-DF881B82904B}" keepAlive="1" name="Query - T_Mutuelle1 (2)" description="Connection to the 'T_Mutuelle1 (2)' query in the workbook." type="5" refreshedVersion="0" background="1">
    <dbPr connection="Provider=Microsoft.Mashup.OleDb.1;Data Source=$Workbook$;Location=&quot;T_Mutuelle1 (2)&quot;;Extended Properties=&quot;&quot;" command="SELECT * FROM [T_Mutuelle1 (2)]"/>
  </connection>
  <connection id="2" xr16:uid="{04DA6C0E-400F-43EF-8AFE-49BE28D19B98}" keepAlive="1" name="Query - T_Mutuelle2 (4)" description="Connection to the 'T_Mutuelle2 (4)' query in the workbook." type="5" refreshedVersion="0" background="1">
    <dbPr connection="Provider=Microsoft.Mashup.OleDb.1;Data Source=$Workbook$;Location=&quot;T_Mutuelle2 (4)&quot;;Extended Properties=&quot;&quot;" command="SELECT * FROM [T_Mutuelle2 (4)]"/>
  </connection>
  <connection id="3" xr16:uid="{84BA057B-BCBB-4D51-87A2-F96481AC1926}" keepAlive="1" name="Query - T_Mutuelle3 (3)" description="Connection to the 'T_Mutuelle3 (3)' query in the workbook." type="5" refreshedVersion="0" background="1">
    <dbPr connection="Provider=Microsoft.Mashup.OleDb.1;Data Source=$Workbook$;Location=&quot;T_Mutuelle3 (3)&quot;;Extended Properties=&quot;&quot;" command="SELECT * FROM [T_Mutuelle3 (3)]"/>
  </connection>
  <connection id="4" xr16:uid="{FFDA66B8-60AA-44B9-9D46-A83EB25EEA78}" keepAlive="1" name="Query - T_Mutuelle4 (2)" description="Connection to the 'T_Mutuelle4 (2)' query in the workbook." type="5" refreshedVersion="0" background="1">
    <dbPr connection="Provider=Microsoft.Mashup.OleDb.1;Data Source=$Workbook$;Location=&quot;T_Mutuelle4 (2)&quot;;Extended Properties=&quot;&quot;" command="SELECT * FROM [T_Mutuelle4 (2)]"/>
  </connection>
  <connection id="5" xr16:uid="{F3D831DF-B948-4C87-ADEC-0F901B16AE9B}" keepAlive="1" name="Query - T_Mutuelle5 (2)" description="Connection to the 'T_Mutuelle5 (2)' query in the workbook." type="5" refreshedVersion="0" background="1">
    <dbPr connection="Provider=Microsoft.Mashup.OleDb.1;Data Source=$Workbook$;Location=&quot;T_Mutuelle5 (2)&quot;;Extended Properties=&quot;&quot;" command="SELECT * FROM [T_Mutuelle5 (2)]"/>
  </connection>
  <connection id="6" xr16:uid="{581D55BD-788B-40B4-8696-C743A3172FB9}" keepAlive="1" name="Query - T_Mutuelle6 (2)" description="Connection to the 'T_Mutuelle6 (2)' query in the workbook." type="5" refreshedVersion="0" background="1">
    <dbPr connection="Provider=Microsoft.Mashup.OleDb.1;Data Source=$Workbook$;Location=&quot;T_Mutuelle6 (2)&quot;;Extended Properties=&quot;&quot;" command="SELECT * FROM [T_Mutuelle6 (2)]"/>
  </connection>
  <connection id="7" xr16:uid="{23D49846-33AF-4E63-8379-B98855344D2C}" keepAlive="1" name="Query - T_Mutuelle7 (2)" description="Connection to the 'T_Mutuelle7 (2)' query in the workbook." type="5" refreshedVersion="0" background="1">
    <dbPr connection="Provider=Microsoft.Mashup.OleDb.1;Data Source=$Workbook$;Location=&quot;T_Mutuelle7 (2)&quot;;Extended Properties=&quot;&quot;" command="SELECT * FROM [T_Mutuelle7 (2)]"/>
  </connection>
  <connection id="8" xr16:uid="{B71C3FCA-F2AE-4844-AD85-A61B6C2A55AF}" keepAlive="1" name="Query - T_Mutuelle8 (4)" description="Connection to the 'T_Mutuelle8 (4)' query in the workbook." type="5" refreshedVersion="8" background="1" saveData="1">
    <dbPr connection="Provider=Microsoft.Mashup.OleDb.1;Data Source=$Workbook$;Location=&quot;T_Mutuelle8 (4)&quot;;Extended Properties=&quot;&quot;" command="SELECT * FROM [T_Mutuelle8 (4)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<sst xmlns="http://schemas.openxmlformats.org/spreadsheetml/2006/main" count="7840" uniqueCount="406">
  <si>
    <t>Vendor 1</t>
  </si>
  <si>
    <t>Vendor 2</t>
  </si>
  <si>
    <t>Vendor 3</t>
  </si>
  <si>
    <t>Vendor 4</t>
  </si>
  <si>
    <t>Vendor 5</t>
  </si>
  <si>
    <t>Apple</t>
  </si>
  <si>
    <t>Pear</t>
  </si>
  <si>
    <t>Banana</t>
  </si>
  <si>
    <t>Option</t>
  </si>
  <si>
    <t>Amount</t>
  </si>
  <si>
    <t>No</t>
  </si>
  <si>
    <t>Vendor</t>
  </si>
  <si>
    <t>Total général</t>
  </si>
  <si>
    <t>Somme de Amount</t>
  </si>
  <si>
    <t>Forfaits</t>
  </si>
  <si>
    <t>Audition</t>
  </si>
  <si>
    <t>=SUMIFS($M$34:$M$1278;$E$34:$E$1278;J$18;$F$34:$F$1278; $E21)</t>
  </si>
  <si>
    <t>=IFERROR(12*G25/MAX($G$25:$G$48);0)</t>
  </si>
  <si>
    <t xml:space="preserve">nb points max </t>
  </si>
  <si>
    <t>AGIPI - Confort Standard</t>
  </si>
  <si>
    <t>SwissLife Santé Retraités Form. 5</t>
  </si>
  <si>
    <t>Generation Santé 4</t>
  </si>
  <si>
    <t>April Hospi6 FDS6</t>
  </si>
  <si>
    <t>Ma santé 150% Neo</t>
  </si>
  <si>
    <t>Quiétude Q5</t>
  </si>
  <si>
    <t>SwissLife Santé Niv 8</t>
  </si>
  <si>
    <t>Génération Santé Niv3</t>
  </si>
  <si>
    <t>HOSPITALISATION</t>
  </si>
  <si>
    <t>=SUM(IF(FREQUENCY(MATCH($G$25:$G$33,$G$25:$G$33,0), MATCH($G$25:$G$33,$G$25:$G$33,0)) &gt; 0, 1))</t>
  </si>
  <si>
    <t>BR</t>
  </si>
  <si>
    <t>SOINS COURANTS</t>
  </si>
  <si>
    <t>1 bénéficiaire</t>
  </si>
  <si>
    <t>3 bénéficiaires</t>
  </si>
  <si>
    <t>DENTAIRE</t>
  </si>
  <si>
    <t>OPTIQUE</t>
  </si>
  <si>
    <t>MEDECINES COMPLEMENTAIRES</t>
  </si>
  <si>
    <t>AUDITION</t>
  </si>
  <si>
    <t>CURE THERMALE</t>
  </si>
  <si>
    <t>SERVICES ET ASSISTANCE</t>
  </si>
  <si>
    <t>SCORE</t>
  </si>
  <si>
    <t>Rank</t>
  </si>
  <si>
    <t>FORFAITS</t>
  </si>
  <si>
    <t>=COUNTIFS($N$46:$N$1301;"FALSE";$E$46:$E$1301;I$32;$F$46:$F$1301;$E35)</t>
  </si>
  <si>
    <t>IF(L35:L1300;&lt;&gt;"0";E45:E1300;E35;-NUMBERVALUE(12/MAX($L$35:$L$1300)*100);(NUMBERVALUE(12*A3/MAX($B$3:$F$3))))</t>
  </si>
  <si>
    <t>IF(K35:K1300;"Non compris";E45:E1300;E35;-NUMBERVALUE(12/MAX($L$35:$L$1300)*100);(NUMBERVALUE(12*A3/MAX($B$3:$F$3))))</t>
  </si>
  <si>
    <t>MUTUELLE</t>
  </si>
  <si>
    <t>COUVERTURE</t>
  </si>
  <si>
    <t>ORIENTATION</t>
  </si>
  <si>
    <t>TYPOLOGIE DE SOINS</t>
  </si>
  <si>
    <t>NATURE DES SOINS</t>
  </si>
  <si>
    <t>SECTEUR</t>
  </si>
  <si>
    <t>Remboursement (%)</t>
  </si>
  <si>
    <t>Forfait</t>
  </si>
  <si>
    <t>Notes, conditions</t>
  </si>
  <si>
    <t>Points</t>
  </si>
  <si>
    <t>PHARMACIE</t>
  </si>
  <si>
    <t>Médicament</t>
  </si>
  <si>
    <t>Médicaments reconnus comme irremplaçables et coûteux</t>
  </si>
  <si>
    <t>Remboursé par le RO</t>
  </si>
  <si>
    <t>100% BR</t>
  </si>
  <si>
    <t>IF(K138="Forfait";VLOOKUP(I138;I138:I1300;L39;FALSE);L139/MAX(L139:L1300))</t>
  </si>
  <si>
    <t>Médicaments à service médical rendu majeur ou important</t>
  </si>
  <si>
    <t>Médicaments à service médical rendu modéré et certaines préparations magistrales</t>
  </si>
  <si>
    <t>Médicaments à service médical faible</t>
  </si>
  <si>
    <t>Médicaments et vaccins prescrits par le médecin mais non remboursés</t>
  </si>
  <si>
    <t>Refusé par le RO</t>
  </si>
  <si>
    <t>forfait annuel</t>
  </si>
  <si>
    <t>MEDECIN GENERALISTE</t>
  </si>
  <si>
    <t>Consultation</t>
  </si>
  <si>
    <t>Secteur 1, Secteur 2 DPTAM</t>
  </si>
  <si>
    <t>300% BR</t>
  </si>
  <si>
    <t>consultation complexe</t>
  </si>
  <si>
    <t>Consultation très complexe</t>
  </si>
  <si>
    <t>MEDECIN SPECIALISTE</t>
  </si>
  <si>
    <t>Spécialiste</t>
  </si>
  <si>
    <t>Secteur 1</t>
  </si>
  <si>
    <t>Gynécologue</t>
  </si>
  <si>
    <t>Secteur 2 DPTAM</t>
  </si>
  <si>
    <t>non mentionné</t>
  </si>
  <si>
    <t>inclus dans le forfait
Médecines Complémentaires</t>
  </si>
  <si>
    <t>Ophtalmologue</t>
  </si>
  <si>
    <t>scores</t>
  </si>
  <si>
    <t>toto</t>
  </si>
  <si>
    <t>Stomatologue</t>
  </si>
  <si>
    <t>Cardiologue</t>
  </si>
  <si>
    <t>Psychiatre, neurologue, neuropsychiatre</t>
  </si>
  <si>
    <t>Psychologue</t>
  </si>
  <si>
    <t>200% BR</t>
  </si>
  <si>
    <t>Secteur 2 HL</t>
  </si>
  <si>
    <t>ACTES TECHNIQUES MEDICAUX (ATM)</t>
  </si>
  <si>
    <t>ATM réalisé par un médecin</t>
  </si>
  <si>
    <t>ATM : Actes d'imagerie et d'échographie, radiologies, IRM, Scanner, mammographie</t>
  </si>
  <si>
    <t>ATM : Actes d'imagerie et d'échographie, radiologies, IRM, Scanner</t>
  </si>
  <si>
    <t>ATM : Radio d'un membre</t>
  </si>
  <si>
    <t>ATM : Radio des poumons</t>
  </si>
  <si>
    <t>ATM : Ostéodensitométrie</t>
  </si>
  <si>
    <t>ATM : Panoramique dentaire</t>
  </si>
  <si>
    <t>ATM : Télémétrie du rachis</t>
  </si>
  <si>
    <t>ATM : Radio de la colonne cervicale</t>
  </si>
  <si>
    <t>ATM : Radio de la colonne lombaire</t>
  </si>
  <si>
    <t>ATM : Mammographie</t>
  </si>
  <si>
    <t>AUXILIAIRE MEDICAL</t>
  </si>
  <si>
    <t>Kinésithérapeute</t>
  </si>
  <si>
    <t>sur prescription
médicale</t>
  </si>
  <si>
    <t>Infirmier, infirmière</t>
  </si>
  <si>
    <t>Sage-femme</t>
  </si>
  <si>
    <t>Orthoptiste</t>
  </si>
  <si>
    <t>Orthophoniste</t>
  </si>
  <si>
    <t>ANALYSES ET EXAMENS DE LABORATOIRE</t>
  </si>
  <si>
    <t>actes de laoratoire</t>
  </si>
  <si>
    <t>Actes de laboratoires</t>
  </si>
  <si>
    <t>MATERIEL MEDICAL</t>
  </si>
  <si>
    <t>Prothèses et appareillages (petit appareillage et accessoires)</t>
  </si>
  <si>
    <t>Prothèses capillaires, mammaires et grand appareillage</t>
  </si>
  <si>
    <t>Semelle orthopédique</t>
  </si>
  <si>
    <t>Complément de remboursement</t>
  </si>
  <si>
    <t>Non applicable</t>
  </si>
  <si>
    <t>forfait annuel
Pour prothèse
capillaire remboursée par le RO</t>
  </si>
  <si>
    <t>Fauteuil roulant</t>
  </si>
  <si>
    <t>A L'ETRANGER</t>
  </si>
  <si>
    <t>Dépenses médicales effectuées à l'étranger et remboursées par la Sécu Sociale française</t>
  </si>
  <si>
    <t>Frais de transport</t>
  </si>
  <si>
    <t>Transport sanitaire</t>
  </si>
  <si>
    <t>Secteur 1, Secteur 2 DPTAM, Secteur 2 HL</t>
  </si>
  <si>
    <t>inclus</t>
  </si>
  <si>
    <t>programme Filassurance</t>
  </si>
  <si>
    <t>Séjours en médecine, Chirurgie, Maternité</t>
  </si>
  <si>
    <t>Chirurgie, anesthésie, médecine</t>
  </si>
  <si>
    <t>Intervention, consultation</t>
  </si>
  <si>
    <t>20% BR pedt les 3 premiers mois</t>
  </si>
  <si>
    <t>180% BR pdt les 3 premiers mois</t>
  </si>
  <si>
    <t>Intervention : chirurgie de la cataracte</t>
  </si>
  <si>
    <t xml:space="preserve">200% BR pdt les 3 premiers mois </t>
  </si>
  <si>
    <t>Intervention : forfaitActe Lourd (5)</t>
  </si>
  <si>
    <t>Non compris</t>
  </si>
  <si>
    <t>Intervention : Forfait patient urgences</t>
  </si>
  <si>
    <t>Frais d'analyses et examens de laboratoire
pendant le séjour à l'hopital</t>
  </si>
  <si>
    <t>Intervention : forfait Acte Lourd</t>
  </si>
  <si>
    <t>Forfait hospitalier journalier</t>
  </si>
  <si>
    <t>Forfait hospitalier</t>
  </si>
  <si>
    <t>Etablissement public ou privé conventionné</t>
  </si>
  <si>
    <t>100% FR</t>
  </si>
  <si>
    <t>Etablissement privé non conventionné</t>
  </si>
  <si>
    <t>Frais de séjour</t>
  </si>
  <si>
    <t>Chambre particulière</t>
  </si>
  <si>
    <t>Etablissement public, privé conventionné, privé HL</t>
  </si>
  <si>
    <t>forfait journalier
durée illimitée</t>
  </si>
  <si>
    <t>IF(K104="Forfait";VLOOKUP(I104;I104:I1300;L104;FALSE);L104/MAX(L104:L1300))</t>
  </si>
  <si>
    <t>complément de remboursement Hospitalisation</t>
  </si>
  <si>
    <t>Etablissement public, privé conventionné, privé</t>
  </si>
  <si>
    <t>Chambre particulière en ambulatoire</t>
  </si>
  <si>
    <t>frais d'accompagnement</t>
  </si>
  <si>
    <t>forfait</t>
  </si>
  <si>
    <t>forfait journalier
durée illimitée
sans limite d'âge
28€ pdt les 3 premiers mois</t>
  </si>
  <si>
    <t>Hospitalisation à domicile</t>
  </si>
  <si>
    <t>hospitalisation à domicile</t>
  </si>
  <si>
    <t>Séjours en Réadaptation, USLD, SSR, Gériatrie</t>
  </si>
  <si>
    <t>180% BR</t>
  </si>
  <si>
    <t>Chambre particulière en gériatrie</t>
  </si>
  <si>
    <t xml:space="preserve">Chambre particulière en SSR </t>
  </si>
  <si>
    <t>Chambre particulière en USLD</t>
  </si>
  <si>
    <t>IF(K104="Forfait";VLOOKUP(I104;I104:I1300;L104;FALSE))</t>
  </si>
  <si>
    <t>Séjours en Psychiatrie</t>
  </si>
  <si>
    <t>non compris</t>
  </si>
  <si>
    <t>Frais de transport 
Domicile &lt;-&gt; établissement de soins</t>
  </si>
  <si>
    <t>Transfert d'un etablissement hospitalier vers un autre établissement 
(sauf maison de retraite ou convalescence)</t>
  </si>
  <si>
    <t>SERVICES &amp; ASSISTANCE</t>
  </si>
  <si>
    <t>Autres dépenses</t>
  </si>
  <si>
    <t>Télévision, Téléphone</t>
  </si>
  <si>
    <t>forfait journalier
15j par événement</t>
  </si>
  <si>
    <t xml:space="preserve">aide-ménagère, livraison des médicaments ou des repas, envoi d'une ambulance sur prescription, …) </t>
  </si>
  <si>
    <t>service FilAssistance</t>
  </si>
  <si>
    <t>Consultation &amp; Soins</t>
  </si>
  <si>
    <t>Consultation par un chirurgien dentiste</t>
  </si>
  <si>
    <t>350% BR</t>
  </si>
  <si>
    <t>Consultation par un médecin stomatologue</t>
  </si>
  <si>
    <t>Soins dentaires, actes dentaires</t>
  </si>
  <si>
    <t>Détartrage</t>
  </si>
  <si>
    <t>Inlay, Onlay</t>
  </si>
  <si>
    <t>Traitement d'une carie une face</t>
  </si>
  <si>
    <t>Traitement d'une carie deux faces</t>
  </si>
  <si>
    <t>Traitement d'une carie trois faces ou plus</t>
  </si>
  <si>
    <t>Dévitalisation d'une incisive ou d'une canine</t>
  </si>
  <si>
    <t>Dévitalisation d'une prémolaire</t>
  </si>
  <si>
    <t>Dévitalisation d'une molaire</t>
  </si>
  <si>
    <t>Extraction d'une dent de lait</t>
  </si>
  <si>
    <t>Extraction d'une dent permanente</t>
  </si>
  <si>
    <t>Orthodontie</t>
  </si>
  <si>
    <t xml:space="preserve">Orthodontie </t>
  </si>
  <si>
    <t xml:space="preserve">forfait annuel pour les prothèses non remboursées </t>
  </si>
  <si>
    <t>Paradontologie</t>
  </si>
  <si>
    <t>Prothèse dentaire, inlay-core et implant</t>
  </si>
  <si>
    <t>Prothèse</t>
  </si>
  <si>
    <t>Prothèses fixes unitaires du fond de la bouche (y compris bridge - onlay)</t>
  </si>
  <si>
    <t>Vernis, blanchiment, curetage, paradontologie</t>
  </si>
  <si>
    <t>Seuil de remboursement implants, prothèses et parodontologie (hors soins)</t>
  </si>
  <si>
    <t>Tout soin, consultation, prothèses,…</t>
  </si>
  <si>
    <t>Seuil. S'applique sur les inlays-onlays, inlays-core, prothèses, implants, parodontologie, remboursés ou non par le RO.  Au-delà, seuls les actes  remboursés par le RO sont pris en charge et remboursés à hauteur du TM</t>
  </si>
  <si>
    <t>Couronne (se pose sur une dent naturelle)</t>
  </si>
  <si>
    <t>Bridge (prothèse fixe qui s'appuie sur les deux dents qui l'entourent)</t>
  </si>
  <si>
    <t>Bridge sur incisive</t>
  </si>
  <si>
    <t>Prothèse amovible (dentier) - 1 à 3 dents</t>
  </si>
  <si>
    <t>Prothèse amovible (dentier) - 13 dents</t>
  </si>
  <si>
    <t>Dentier complet (14 dents)</t>
  </si>
  <si>
    <t>Prothèse plurale (Bridge) de 3 éléments : 2 dents piliers + 1 élément intermédiaire 
pour remplacer la dent absente - en céramique</t>
  </si>
  <si>
    <t>Autres prothèses</t>
  </si>
  <si>
    <t>Implant</t>
  </si>
  <si>
    <t>Remboursé ou refusé par le RO</t>
  </si>
  <si>
    <t>complément de remboursement dentaire</t>
  </si>
  <si>
    <t>Intervention chirurgicale</t>
  </si>
  <si>
    <t>Chirurgie de l'oeil ( réfractive, myopie, hypermétropie, astigmaisme, presbytie)</t>
  </si>
  <si>
    <t>inclus dans le forfait Lentilles</t>
  </si>
  <si>
    <t>Equipement Panier Libre</t>
  </si>
  <si>
    <t>Monture</t>
  </si>
  <si>
    <t>compris dans l'équipement Verres</t>
  </si>
  <si>
    <t>2 verres simples</t>
  </si>
  <si>
    <t>forfait incluant la monture et les verres</t>
  </si>
  <si>
    <t>2 verres complexes</t>
  </si>
  <si>
    <t>2 verres très complexes</t>
  </si>
  <si>
    <t xml:space="preserve">Lentilles </t>
  </si>
  <si>
    <t>complément de remboursement lentilles</t>
  </si>
  <si>
    <t>Lentilles</t>
  </si>
  <si>
    <t>forfait incluant la
chirurgie réfractive et les lentilles</t>
  </si>
  <si>
    <t>Aides auditives</t>
  </si>
  <si>
    <t>Prothèses auditives</t>
  </si>
  <si>
    <t>forfait annuel pour 2 oreilles</t>
  </si>
  <si>
    <t>Accessoires auditifs</t>
  </si>
  <si>
    <t>piles, accessoires, entretien, réparation sur prescription médicale</t>
  </si>
  <si>
    <t xml:space="preserve">Forfait médecines complémentaires : </t>
  </si>
  <si>
    <t>voir liste (6)</t>
  </si>
  <si>
    <t>forfait annuel 
sur prescription médicale
5 actes par an</t>
  </si>
  <si>
    <t>Pédicure-podologue</t>
  </si>
  <si>
    <t>Secteur2 DPTAM, Secteur 2 HL</t>
  </si>
  <si>
    <t>Médecin</t>
  </si>
  <si>
    <t>Surveillance médicale</t>
  </si>
  <si>
    <t>Consultation et Soins</t>
  </si>
  <si>
    <t>Forfait thermal (appelé aussi frais d'hydrothérapie)</t>
  </si>
  <si>
    <t>Supplément tarifaire</t>
  </si>
  <si>
    <t>Frais d'hébergement et de transport</t>
  </si>
  <si>
    <t>Actes de prévention</t>
  </si>
  <si>
    <t xml:space="preserve">Ostéodensitométrie, détartrage annuel, actes de dépistage, vaccins </t>
  </si>
  <si>
    <t>forfait annuel
Remboursement de50% des frais non remboursés par le RO</t>
  </si>
  <si>
    <t>Vaccin</t>
  </si>
  <si>
    <t>Vaccins de prévention prescrits mais
 non remboursés</t>
  </si>
  <si>
    <t>inclus dans le forfait
Actes de prévention</t>
  </si>
  <si>
    <t>Tiers payant</t>
  </si>
  <si>
    <t>Na</t>
  </si>
  <si>
    <t>partiel/intégral</t>
  </si>
  <si>
    <t>Médicaments reconnus comme irremplaçables et coûteux ;</t>
  </si>
  <si>
    <t>Médicaments à service médical rendu majeur ou important ;</t>
  </si>
  <si>
    <t>Médicaments à service médical rendu modéré et certaines préparations magistrales ;</t>
  </si>
  <si>
    <t>Médicaments à service médical faible.</t>
  </si>
  <si>
    <t>195% BR</t>
  </si>
  <si>
    <t>150% BR</t>
  </si>
  <si>
    <t>175% BR</t>
  </si>
  <si>
    <t>220% BR</t>
  </si>
  <si>
    <t>remboursé à 100% pdt les 3 permiers mois sauf accident</t>
  </si>
  <si>
    <t>inclus dans les frais de séjour</t>
  </si>
  <si>
    <t>forfait journalier
30j/an</t>
  </si>
  <si>
    <t>complément de remboursement</t>
  </si>
  <si>
    <t>forfait journalier
sans nuitée</t>
  </si>
  <si>
    <t>sur prescription médicale</t>
  </si>
  <si>
    <t>Télévision, Téléphone, internet</t>
  </si>
  <si>
    <t>forfait journalier
30j/séjour</t>
  </si>
  <si>
    <t>voir les garanties d'assistance</t>
  </si>
  <si>
    <t xml:space="preserve">forfait annuel </t>
  </si>
  <si>
    <t>pas de seuil</t>
  </si>
  <si>
    <t>voir complément de remb. Dentaire</t>
  </si>
  <si>
    <t>forfait annuel
pour les prothèses et implants remboursés ou non par le RO</t>
  </si>
  <si>
    <t>forfait annuel
Montant par œil</t>
  </si>
  <si>
    <t xml:space="preserve">forfait </t>
  </si>
  <si>
    <t>complément pour 2 oreilles Module Renfort Senior</t>
  </si>
  <si>
    <t>forfait annuel
3 actes/an
50€ par acte</t>
  </si>
  <si>
    <t>Médecin thermal</t>
  </si>
  <si>
    <t>Forfait thermal</t>
  </si>
  <si>
    <t>forfait annuel
versé meme si le RO ne rembourse pas ces frais</t>
  </si>
  <si>
    <t>inclus dans les actes de prévention</t>
  </si>
  <si>
    <t>130% BR</t>
  </si>
  <si>
    <t>Non mentionné</t>
  </si>
  <si>
    <t>inclus dans la liste des médecines complémentaires</t>
  </si>
  <si>
    <t>dans le dispositif Mon Parcours Psy sur prescription
8 séances max par an</t>
  </si>
  <si>
    <t>160% BR</t>
  </si>
  <si>
    <t>180%  BR</t>
  </si>
  <si>
    <t>durée illimitée</t>
  </si>
  <si>
    <t xml:space="preserve">Chambre particulière en séjour </t>
  </si>
  <si>
    <t>Frais accompagnant</t>
  </si>
  <si>
    <t>forfait journalier
30j/an
pour accompagner une personne de 60 ans et +</t>
  </si>
  <si>
    <t xml:space="preserve"> non compris</t>
  </si>
  <si>
    <t>voir les prestations d'assistance</t>
  </si>
  <si>
    <t>115% BR</t>
  </si>
  <si>
    <t>inclus dans le forfait "Vernis, blanchiment…"</t>
  </si>
  <si>
    <t>seuil dentaire</t>
  </si>
  <si>
    <t>3 prothèses par an</t>
  </si>
  <si>
    <t>Forfait annuel
200€ par implant max. 3 implants par an</t>
  </si>
  <si>
    <t>inclus dans le forfait Verres</t>
  </si>
  <si>
    <t>complément pour 2 oreilles</t>
  </si>
  <si>
    <t>25€ par acte
3 actes par an</t>
  </si>
  <si>
    <t>250% BR</t>
  </si>
  <si>
    <t>8 séances par an</t>
  </si>
  <si>
    <t>forfait journalier
30j /an</t>
  </si>
  <si>
    <t>forfait journalier
30j /an
personne de plus de 60 ans</t>
  </si>
  <si>
    <t xml:space="preserve">Service d'assistance </t>
  </si>
  <si>
    <t>forfait semestriel</t>
  </si>
  <si>
    <t>inclus dans le forfait"Vernis…"</t>
  </si>
  <si>
    <t>Forfait annuel</t>
  </si>
  <si>
    <t>Seuil. Forfait annuel. Au-delà, seuls les actes  remboursés par le RO sont pris en charge et remboursés à hauteur du TM</t>
  </si>
  <si>
    <t>forfait annuel 
limité à 3 prothèses par an</t>
  </si>
  <si>
    <t>forfait annuel
limité à 3 implants par an</t>
  </si>
  <si>
    <t>voir Soins courants: spécialiste</t>
  </si>
  <si>
    <t>Pour un œil ou les 2 ? À clarifier</t>
  </si>
  <si>
    <t>Ne peut excéder 100€
 quel que soit l'équipement verres simples, complexes ou très complexes.</t>
  </si>
  <si>
    <t>remboursé ou refusé par
le RO</t>
  </si>
  <si>
    <t xml:space="preserve">le complément est versé aussi en cas de refus de remboursement RO </t>
  </si>
  <si>
    <t>forfait annue
3 actes/an
40€ par acte</t>
  </si>
  <si>
    <t>max 8 séances par an</t>
  </si>
  <si>
    <t>185% BR</t>
  </si>
  <si>
    <t>Complément Prothèse capillaires, mammaire</t>
  </si>
  <si>
    <t>Forfait annuel
dispositif MonPsy
8 séances remboursées
40€ la 1ère séance et 30€ les suivantes</t>
  </si>
  <si>
    <t>165% BR</t>
  </si>
  <si>
    <t>semelles orthopédiques : compl. pour les 2 semelles</t>
  </si>
  <si>
    <t>prothèses capillaires, mammaires</t>
  </si>
  <si>
    <t>275% BR</t>
  </si>
  <si>
    <t>forfait journalier
durée illimité</t>
  </si>
  <si>
    <t>forfait journalier
remboursé si actet technique, chirurgical ou anesthésie</t>
  </si>
  <si>
    <t>Forfait journalier
15 j/an</t>
  </si>
  <si>
    <t>forfait journalier</t>
  </si>
  <si>
    <t>forfait journalier
20jrs par an</t>
  </si>
  <si>
    <t>Sur prescription médicale
inclus dans l'Assistance AGIPI : à clarifier</t>
  </si>
  <si>
    <t>inclus dans l'Assistance Hospitalisation. à clarifier</t>
  </si>
  <si>
    <t>Seuil de remboursement. forfait annuel.  Au-delà, seuls les actes  remboursés par le RO sont pris en charge et remboursés à hauteur du TM</t>
  </si>
  <si>
    <t>forfait  par implant</t>
  </si>
  <si>
    <t>par prothèse</t>
  </si>
  <si>
    <t xml:space="preserve">forfait par œil </t>
  </si>
  <si>
    <t>Inclus dans le forfait Verres 
Ne peut excéder 100€
 quel que soit l'équipement verres simples, complexes ou très complexes.</t>
  </si>
  <si>
    <t>forfait pour les 2 verres + monture</t>
  </si>
  <si>
    <t>Remboursé une fois tous les 4 ans</t>
  </si>
  <si>
    <t>Forfait
40€/acte
3 actes par an</t>
  </si>
  <si>
    <t>sur prescription médicale. 
Une fois par an</t>
  </si>
  <si>
    <t>forfait annuel
Sur prescription médicale</t>
  </si>
  <si>
    <t>155% BR</t>
  </si>
  <si>
    <t>probablement pris en charge comme "Soins courants"</t>
  </si>
  <si>
    <t>sur la base d'honoraires se montant à 431€</t>
  </si>
  <si>
    <t>Durée illimitée</t>
  </si>
  <si>
    <t>30j par an puis 100% BR</t>
  </si>
  <si>
    <t>forfait journalier
30 jr/an</t>
  </si>
  <si>
    <t>Durée illimitée. Pour enfant 0-15ans et
 personne +70ans</t>
  </si>
  <si>
    <t>10j par an, puis 100% BR</t>
  </si>
  <si>
    <t>forfait journalier
10 jr/an</t>
  </si>
  <si>
    <t>Inclus dans l'assistance IMA
à clarifier</t>
  </si>
  <si>
    <t>inclus dans le forfait de 200€. Les soins doivent avoir une cotation</t>
  </si>
  <si>
    <t>Seuil. Forfait annuel.  Au-delà, seuls les actes  remboursés par le RO sont pris en charge et remboursés à hauteur du TM
ce plafond est illimité dans les formules Q1 à Q4. Etonnant…</t>
  </si>
  <si>
    <t>Forfait annuel. 
les soins doivent  avoir une cotation CPAM</t>
  </si>
  <si>
    <t>Forfait annuel pour les 2 yeux</t>
  </si>
  <si>
    <t>Inclus dans le forfait Verres 
Ne peut excéder 100€ quel que soit l'équipement verres simples, complexes ou très complexes.</t>
  </si>
  <si>
    <t>Monture + 2 verres complexes</t>
  </si>
  <si>
    <t>Monture + 2 verres très complexes</t>
  </si>
  <si>
    <t>Forfaitannuel
40€ par acte
4 actes par an</t>
  </si>
  <si>
    <t>Forfait
valable tous les 2 ans 
versés avec ou sans prise en charge RO</t>
  </si>
  <si>
    <t>2 actes par an
sur prescription médicale et remboursés par RO</t>
  </si>
  <si>
    <t>inclus dans le forfait de 35€</t>
  </si>
  <si>
    <t>Intégral</t>
  </si>
  <si>
    <t>Forfait annuel 
sur prescription médicale</t>
  </si>
  <si>
    <t>Dans le dispositif MonPsy. 8 séances par an</t>
  </si>
  <si>
    <t>avec prescription médicale</t>
  </si>
  <si>
    <t>sur la base d'honoraires chirurgicaux de 451€ max</t>
  </si>
  <si>
    <t>Etablissement public, privé conventionné, Privé HL</t>
  </si>
  <si>
    <t xml:space="preserve">forfait journalier </t>
  </si>
  <si>
    <t xml:space="preserve">mauvais !! </t>
  </si>
  <si>
    <t>forfait journalier
30j max</t>
  </si>
  <si>
    <t>sur  prescription médicale</t>
  </si>
  <si>
    <t>Inclus dans le forfait Autres prothèses</t>
  </si>
  <si>
    <t>sur la base dune "Offre modérée" et "Offre Libre"
remboursées par le RO</t>
  </si>
  <si>
    <t>seuil annuel</t>
  </si>
  <si>
    <t>forfait annuel Module Renfort Senior. Hors actes esthétiques</t>
  </si>
  <si>
    <t>inclus dans le forfait de 350€ du module Renfort Senior</t>
  </si>
  <si>
    <t>forfait annuel. A clarifier si le forfait est pour un œil ou les deux</t>
  </si>
  <si>
    <t>forfait annuel. 
Pas de plafond par acte</t>
  </si>
  <si>
    <t>Inclus dans le forfait de 80€</t>
  </si>
  <si>
    <t>intégral</t>
  </si>
  <si>
    <t>dans le dispositif Mon parcours psy</t>
  </si>
  <si>
    <t>forfait annuel
compl. petit appareillage remboursé
 par le RO</t>
  </si>
  <si>
    <t>inclus dans le remboursement des lentilles</t>
  </si>
  <si>
    <t>Forfait journaliser
inclus dans le  pack 'Renfort Retraité +'</t>
  </si>
  <si>
    <t>forfait journalier
15j/an</t>
  </si>
  <si>
    <t>forfait journalier
 15j/événement</t>
  </si>
  <si>
    <t>forfait journalier
15J/événement</t>
  </si>
  <si>
    <t>inclus dans la Convention d'assistance
à clarifier</t>
  </si>
  <si>
    <t>si enfant de moins de 16 ans</t>
  </si>
  <si>
    <t xml:space="preserve">voir Optique: Lentilles </t>
  </si>
  <si>
    <t>forfait annuel
inclut les lentilles et la chirurgie refractive</t>
  </si>
  <si>
    <t>Complément annuel</t>
  </si>
  <si>
    <t>forfait annuel
5 consultations/an 
35€ par acte</t>
  </si>
  <si>
    <t xml:space="preserve">inclus dans les médecines complémentaies </t>
  </si>
  <si>
    <t>inclus dans le forfait "Actes de prévention"</t>
  </si>
  <si>
    <t>Region</t>
  </si>
  <si>
    <t>France</t>
  </si>
  <si>
    <t>Espagne</t>
  </si>
  <si>
    <t>Italie</t>
  </si>
  <si>
    <t>Maroc</t>
  </si>
  <si>
    <t>Portugal</t>
  </si>
  <si>
    <t>-</t>
  </si>
  <si>
    <t>Sardaigne</t>
  </si>
  <si>
    <t>Palerme</t>
  </si>
  <si>
    <t>Monaco</t>
  </si>
  <si>
    <t>Panama</t>
  </si>
  <si>
    <t>INDEX($E$11:$E$26;MATCH(P$2&amp;$G3;$B$11:$B$26&amp;$D$11:$D$26;0))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</si>
</sst>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8" formatCode="#,##0.00\ &quot;€&quot;;[Red]\-#,##0.00\ &quot;€&quot;"/>
    <numFmt numFmtId="164" formatCode="#,##0\ &quot;€&quot;"/>
  </numFmts>
  <fonts count="9" x14ac:knownFonts="1"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Segoe UI"/>
      <family val="2"/>
    </font>
    <font>
      <sz val="10"/>
      <color theme="1"/>
      <name val="Calibri"/>
      <family val="2"/>
      <scheme val="minor"/>
    </font>
    <font>
      <sz val="8"/>
      <color rgb="FF4F595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2" fontId="0" fillId="2" borderId="0" xfId="0" applyNumberFormat="1" applyFill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quotePrefix="1"/>
    <xf numFmtId="0" fontId="4" fillId="0" borderId="0" xfId="1" applyFont="1"/>
    <xf numFmtId="0" fontId="4" fillId="0" borderId="2" xfId="1" applyFont="1" applyBorder="1"/>
    <xf numFmtId="0" fontId="4" fillId="0" borderId="0" xfId="1" quotePrefix="1" applyFont="1"/>
    <xf numFmtId="0" fontId="5" fillId="4" borderId="1" xfId="1" applyFont="1" applyFill="1" applyBorder="1"/>
    <xf numFmtId="0" fontId="5" fillId="5" borderId="1" xfId="1" applyFont="1" applyFill="1" applyBorder="1"/>
    <xf numFmtId="0" fontId="5" fillId="4" borderId="1" xfId="1" applyFont="1" applyFill="1" applyBorder="1" applyAlignment="1">
      <alignment horizontal="right"/>
    </xf>
    <xf numFmtId="0" fontId="5" fillId="5" borderId="2" xfId="1" applyFont="1" applyFill="1" applyBorder="1"/>
    <xf numFmtId="0" fontId="4" fillId="0" borderId="1" xfId="0" applyFont="1" applyBorder="1" applyAlignment="1">
      <alignment horizontal="left" vertical="top"/>
    </xf>
    <xf numFmtId="0" fontId="6" fillId="0" borderId="0" xfId="0" applyFont="1"/>
    <xf numFmtId="0" fontId="5" fillId="0" borderId="0" xfId="1" applyFont="1"/>
    <xf numFmtId="8" fontId="5" fillId="4" borderId="1" xfId="1" applyNumberFormat="1" applyFont="1" applyFill="1" applyBorder="1"/>
    <xf numFmtId="8" fontId="5" fillId="5" borderId="1" xfId="1" applyNumberFormat="1" applyFont="1" applyFill="1" applyBorder="1"/>
    <xf numFmtId="6" fontId="5" fillId="4" borderId="1" xfId="1" applyNumberFormat="1" applyFont="1" applyFill="1" applyBorder="1"/>
    <xf numFmtId="6" fontId="5" fillId="4" borderId="1" xfId="1" applyNumberFormat="1" applyFont="1" applyFill="1" applyBorder="1" applyAlignment="1">
      <alignment horizontal="right"/>
    </xf>
    <xf numFmtId="6" fontId="5" fillId="5" borderId="1" xfId="1" applyNumberFormat="1" applyFont="1" applyFill="1" applyBorder="1"/>
    <xf numFmtId="6" fontId="5" fillId="5" borderId="2" xfId="1" applyNumberFormat="1" applyFont="1" applyFill="1" applyBorder="1"/>
    <xf numFmtId="0" fontId="4" fillId="4" borderId="1" xfId="1" applyFont="1" applyFill="1" applyBorder="1"/>
    <xf numFmtId="0" fontId="4" fillId="4" borderId="1" xfId="1" applyFont="1" applyFill="1" applyBorder="1" applyAlignment="1">
      <alignment horizontal="right"/>
    </xf>
    <xf numFmtId="0" fontId="4" fillId="5" borderId="1" xfId="1" applyFont="1" applyFill="1" applyBorder="1"/>
    <xf numFmtId="0" fontId="4" fillId="5" borderId="2" xfId="1" applyFont="1" applyFill="1" applyBorder="1"/>
    <xf numFmtId="0" fontId="4" fillId="0" borderId="1" xfId="0" quotePrefix="1" applyFont="1" applyBorder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4" fillId="0" borderId="0" xfId="1" applyFont="1" applyAlignment="1">
      <alignment horizontal="right"/>
    </xf>
    <xf numFmtId="0" fontId="4" fillId="0" borderId="1" xfId="1" applyFont="1" applyBorder="1"/>
    <xf numFmtId="0" fontId="4" fillId="0" borderId="1" xfId="1" quotePrefix="1" applyFont="1" applyBorder="1"/>
    <xf numFmtId="0" fontId="4" fillId="0" borderId="1" xfId="1" applyFont="1" applyBorder="1" applyAlignment="1">
      <alignment horizontal="right"/>
    </xf>
    <xf numFmtId="0" fontId="4" fillId="0" borderId="0" xfId="1" applyFont="1" applyAlignment="1">
      <alignment horizontal="left"/>
    </xf>
    <xf numFmtId="164" fontId="4" fillId="0" borderId="0" xfId="1" applyNumberFormat="1" applyFont="1" applyAlignment="1">
      <alignment horizontal="right"/>
    </xf>
    <xf numFmtId="0" fontId="4" fillId="0" borderId="0" xfId="1" applyFont="1" applyProtection="1">
      <protection locked="0"/>
    </xf>
    <xf numFmtId="164" fontId="4" fillId="0" borderId="0" xfId="1" applyNumberFormat="1" applyFont="1" applyAlignment="1">
      <alignment horizontal="left"/>
    </xf>
    <xf numFmtId="0" fontId="4" fillId="0" borderId="0" xfId="1" applyFont="1" applyAlignment="1">
      <alignment wrapText="1"/>
    </xf>
    <xf numFmtId="0" fontId="7" fillId="0" borderId="0" xfId="1" quotePrefix="1" applyFont="1"/>
    <xf numFmtId="6" fontId="4" fillId="0" borderId="0" xfId="1" applyNumberFormat="1" applyFont="1" applyAlignment="1">
      <alignment horizontal="left"/>
    </xf>
    <xf numFmtId="6" fontId="4" fillId="0" borderId="0" xfId="1" applyNumberFormat="1" applyFont="1" applyAlignment="1">
      <alignment horizontal="right"/>
    </xf>
    <xf numFmtId="0" fontId="4" fillId="0" borderId="0" xfId="0" applyFont="1"/>
    <xf numFmtId="1" fontId="4" fillId="3" borderId="0" xfId="0" applyNumberFormat="1" applyFont="1" applyFill="1" applyAlignment="1">
      <alignment horizontal="left"/>
    </xf>
    <xf numFmtId="0" fontId="4" fillId="3" borderId="0" xfId="0" applyFont="1" applyFill="1"/>
    <xf numFmtId="6" fontId="4" fillId="0" borderId="0" xfId="0" applyNumberFormat="1" applyFont="1" applyAlignment="1">
      <alignment horizontal="right" wrapText="1"/>
    </xf>
    <xf numFmtId="1" fontId="4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0" fontId="4" fillId="0" borderId="2" xfId="1" applyFont="1" applyBorder="1" applyAlignment="1">
      <alignment horizontal="right"/>
    </xf>
    <xf numFmtId="9" fontId="4" fillId="0" borderId="0" xfId="1" applyNumberFormat="1" applyFont="1" applyAlignment="1">
      <alignment horizontal="left"/>
    </xf>
    <xf numFmtId="0" fontId="8" fillId="0" borderId="1" xfId="0" applyFont="1" applyBorder="1" applyAlignment="1">
      <alignment horizontal="center" vertical="center"/>
    </xf>
    <xf numFmtId="0" fontId="0" fillId="6" borderId="0" xfId="0" applyFill="1"/>
  </cellXfs>
  <cellStyles count="2">
    <cellStyle name="Normal" xfId="0" builtinId="0"/>
    <cellStyle name="Normal 2" xfId="1" xr:uid="{59CE4053-66DB-4321-973B-21CB2364676D}"/>
  </cellStyles>
  <dxfs count="17">
    <dxf>
      <numFmt numFmtId="2" formatCode="0.00"/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164" formatCode="#,##0\ &quot;€&quot;"/>
      <alignment horizontal="right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8"/>
        <color rgb="FF000000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numFmt numFmtId="2" formatCode="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B_" refreshedDate="45543.504555902779" createdVersion="8" refreshedVersion="8" minRefreshableVersion="3" recordCount="16" xr:uid="{3F8AFEC5-E098-4D58-BD01-7892796292B1}">
  <cacheSource type="worksheet">
    <worksheetSource ref="A10:C26" sheet="it works"/>
  </cacheSource>
  <cacheFields count="3">
    <cacheField name="Vendor" numFmtId="0">
      <sharedItems count="6">
        <s v="Vendor 1"/>
        <s v="Vendor 2"/>
        <s v="Vendor 3"/>
        <s v="Vendor 4"/>
        <s v="Vendor 5"/>
        <s v="Vendor 1 " u="1"/>
      </sharedItems>
    </cacheField>
    <cacheField name="Option" numFmtId="0">
      <sharedItems count="3">
        <s v="Apple"/>
        <s v="Pear"/>
        <s v="Banana"/>
      </sharedItems>
    </cacheField>
    <cacheField name="Amount" numFmtId="2">
      <sharedItems containsMixedTypes="1" containsNumber="1" containsInteger="1" minValue="-250" maxValue="1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300"/>
  </r>
  <r>
    <x v="0"/>
    <x v="1"/>
    <n v="300"/>
  </r>
  <r>
    <x v="0"/>
    <x v="2"/>
    <n v="400"/>
  </r>
  <r>
    <x v="1"/>
    <x v="0"/>
    <s v="No"/>
  </r>
  <r>
    <x v="1"/>
    <x v="1"/>
    <n v="300"/>
  </r>
  <r>
    <x v="1"/>
    <x v="2"/>
    <n v="1000"/>
  </r>
  <r>
    <x v="2"/>
    <x v="0"/>
    <n v="300"/>
  </r>
  <r>
    <x v="2"/>
    <x v="1"/>
    <n v="300"/>
  </r>
  <r>
    <x v="2"/>
    <x v="2"/>
    <n v="150"/>
  </r>
  <r>
    <x v="3"/>
    <x v="0"/>
    <n v="50"/>
  </r>
  <r>
    <x v="3"/>
    <x v="1"/>
    <n v="-250"/>
  </r>
  <r>
    <x v="3"/>
    <x v="2"/>
    <n v="125"/>
  </r>
  <r>
    <x v="4"/>
    <x v="0"/>
    <n v="30"/>
  </r>
  <r>
    <x v="4"/>
    <x v="1"/>
    <s v="No"/>
  </r>
  <r>
    <x v="4"/>
    <x v="2"/>
    <n v="400"/>
  </r>
  <r>
    <x v="0"/>
    <x v="0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0684D-D31E-4D40-B75B-792B230FC170}" name="Tableau croisé dynamiqu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E10:K15" firstHeaderRow="1" firstDataRow="2" firstDataCol="1"/>
  <pivotFields count="3">
    <pivotField axis="axisCol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Amou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319036-109E-4916-BED3-D3278ACE2004}" name="PivotTable1" cacheId="0" applyNumberFormats="0" applyBorderFormats="0" applyFontFormats="0" applyPatternFormats="0" applyAlignmentFormats="0" applyWidthHeightFormats="1" dataCaption="Valeurs" updatedVersion="8" minRefreshableVersion="3" showDrill="0" useAutoFormatting="1" itemPrintTitles="1" createdVersion="8" indent="0" showHeaders="0" outline="1" outlineData="1" multipleFieldFilters="0">
  <location ref="G10:M15" firstHeaderRow="1" firstDataRow="2" firstDataCol="1"/>
  <pivotFields count="3">
    <pivotField axis="axisCol" showAll="0">
      <items count="7">
        <item x="0"/>
        <item x="1"/>
        <item x="2"/>
        <item x="3"/>
        <item x="4"/>
        <item m="1" x="5"/>
        <item t="default"/>
      </items>
    </pivotField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Amount" fld="2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100508D9-B4CD-40FA-A4BF-70FFF00DBF57}" autoFormatId="16" applyNumberFormats="0" applyBorderFormats="0" applyFontFormats="0" applyPatternFormats="0" applyAlignmentFormats="0" applyWidthHeightFormats="0">
  <queryTableRefresh nextId="12">
    <queryTableFields count="10">
      <queryTableField id="1" name="MUTUELLE" tableColumnId="10"/>
      <queryTableField id="2" name="COUVERTURE" tableColumnId="2"/>
      <queryTableField id="3" name="ORIENTATION" tableColumnId="3"/>
      <queryTableField id="4" name="TYPOLOGIE DE SOINS" tableColumnId="4"/>
      <queryTableField id="5" name="NATURE DES SOINS" tableColumnId="5"/>
      <queryTableField id="6" name="SECTEUR" tableColumnId="6"/>
      <queryTableField id="7" name="Remboursement (%,€)" tableColumnId="7"/>
      <queryTableField id="10" dataBound="0" tableColumnId="1"/>
      <queryTableField id="8" name="Notes, conditions" tableColumnId="8"/>
      <queryTableField id="9" name="Point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0A1B3E-ACCF-43AE-8417-66BA3870C8D6}" name="Tableau1" displayName="Tableau1" ref="A10:C26" totalsRowShown="0" headerRowDxfId="16">
  <autoFilter ref="A10:C26" xr:uid="{B80A1B3E-ACCF-43AE-8417-66BA3870C8D6}"/>
  <tableColumns count="3">
    <tableColumn id="1" xr3:uid="{7E92DFD1-0B81-4375-B011-6FFAE421B494}" name="Vendor"/>
    <tableColumn id="2" xr3:uid="{67534F56-BCBB-40CD-9A16-5F9A0916EF56}" name="Option"/>
    <tableColumn id="3" xr3:uid="{080752EA-AFFE-4B25-8B62-2CA1571CCEBA}" name="Amount" dataDxfId="1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644D3F-DD3B-4909-9FBE-03D406D039A7}" name="T_Mutuelle81934" displayName="T_Mutuelle81934" ref="E45:N1124" tableType="queryTable" totalsRowShown="0" headerRowDxfId="14" dataDxfId="13">
  <autoFilter ref="E45:N1124" xr:uid="{86BE006E-A812-450E-BC50-8E4603306315}">
    <filterColumn colId="3">
      <filters>
        <filter val="Chambre particulière"/>
      </filters>
    </filterColumn>
    <filterColumn colId="4">
      <filters>
        <filter val="Chambre particulière"/>
      </filters>
    </filterColumn>
  </autoFilter>
  <tableColumns count="10">
    <tableColumn id="10" xr3:uid="{43B6EC94-0A07-4358-8EB0-AAEFCC9F67C6}" uniqueName="10" name="MUTUELLE" queryTableFieldId="1" dataDxfId="12"/>
    <tableColumn id="2" xr3:uid="{AC52E28E-45CE-411C-BD2A-63E69B2F02DB}" uniqueName="2" name="COUVERTURE" queryTableFieldId="2" dataDxfId="11"/>
    <tableColumn id="3" xr3:uid="{B3D2C241-4D4B-488B-BF1A-EBC31794985F}" uniqueName="3" name="ORIENTATION" queryTableFieldId="3" dataDxfId="10"/>
    <tableColumn id="4" xr3:uid="{81CA2828-3801-4915-99B6-B7CCB337719B}" uniqueName="4" name="TYPOLOGIE DE SOINS" queryTableFieldId="4" dataDxfId="9"/>
    <tableColumn id="5" xr3:uid="{41A7F992-27A9-49B8-B0FB-B23C1243C893}" uniqueName="5" name="NATURE DES SOINS" queryTableFieldId="5" dataDxfId="8"/>
    <tableColumn id="6" xr3:uid="{DBB140CA-C535-4E74-960B-4F3E979373FF}" uniqueName="6" name="SECTEUR" queryTableFieldId="6" dataDxfId="7"/>
    <tableColumn id="7" xr3:uid="{0FF26431-2403-422C-9B73-7BDF606F3025}" uniqueName="7" name="Remboursement (%)" queryTableFieldId="7" dataDxfId="6"/>
    <tableColumn id="1" xr3:uid="{32E30F11-ADD9-42E9-9F12-2CBFEA674082}" uniqueName="1" name="Forfait" queryTableFieldId="10" dataDxfId="5" dataCellStyle="Normal 2">
      <calculatedColumnFormula>T_Mutuelle81934[[#This Row],[Remboursement (%)]]</calculatedColumnFormula>
    </tableColumn>
    <tableColumn id="8" xr3:uid="{BC02C708-ABEC-4F8C-B65E-11D7241EAA58}" uniqueName="8" name="Notes, conditions" queryTableFieldId="8" dataDxfId="4"/>
    <tableColumn id="9" xr3:uid="{F0291C6F-2165-4116-922D-6278E1CEE7F7}" uniqueName="9" name="Points" queryTableFieldId="9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EF66A2D-32DF-4C11-A05C-A3BF2EE2159A}" name="Tableau13" displayName="Tableau13" ref="A10:E26" totalsRowShown="0" headerRowDxfId="2">
  <autoFilter ref="A10:E26" xr:uid="{7EF66A2D-32DF-4C11-A05C-A3BF2EE2159A}"/>
  <tableColumns count="5">
    <tableColumn id="5" xr3:uid="{BDE18B3B-F941-496B-B648-F65AEC333ADE}" name="Forfait" dataDxfId="1"/>
    <tableColumn id="1" xr3:uid="{78EB915C-63FC-4C46-8797-7C8DFB17A90E}" name="Vendor"/>
    <tableColumn id="4" xr3:uid="{00964DAA-FE3E-4311-B056-F1EC8D36A7A9}" name="Region"/>
    <tableColumn id="2" xr3:uid="{688326D3-08EB-4EAC-9A18-A4A42A6119B6}" name="Option"/>
    <tableColumn id="3" xr3:uid="{2BF7A7CB-6E55-4F0E-8064-B446E395DB72}" name="Amoun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CCCF-DAFE-4F2A-8C12-5F3723B9C4D6}">
  <dimension ref="A2:Q26"/>
  <sheetViews>
    <sheetView tabSelected="1" workbookViewId="0">
      <selection activeCell="D41" sqref="D41"/>
    </sheetView>
    <sheetView tabSelected="1" workbookViewId="1">
      <selection activeCell="M3" sqref="M3:Q5"/>
    </sheetView>
  </sheetViews>
  <sheetFormatPr baseColWidth="10" defaultColWidth="9.33203125" defaultRowHeight="12" x14ac:dyDescent="0.2"/>
  <cols>
    <col min="1" max="1" width="11.33203125" customWidth="1"/>
    <col min="2" max="2" width="10.83203125" customWidth="1"/>
    <col min="3" max="3" width="12" customWidth="1"/>
    <col min="4" max="4" width="9" bestFit="1" customWidth="1"/>
    <col min="5" max="5" width="17.1640625" bestFit="1" customWidth="1"/>
    <col min="6" max="10" width="8.5" bestFit="1" customWidth="1"/>
    <col min="11" max="12" width="12" bestFit="1" customWidth="1"/>
    <col min="13" max="18" width="10.33203125" customWidth="1"/>
  </cols>
  <sheetData>
    <row r="2" spans="1:17" x14ac:dyDescent="0.2">
      <c r="E2" s="8"/>
      <c r="F2" s="8" t="s">
        <v>0</v>
      </c>
      <c r="G2" s="8" t="s">
        <v>1</v>
      </c>
      <c r="H2" s="8" t="s">
        <v>2</v>
      </c>
      <c r="I2" s="8" t="s">
        <v>3</v>
      </c>
      <c r="J2" s="8" t="s">
        <v>4</v>
      </c>
    </row>
    <row r="3" spans="1:17" ht="15" x14ac:dyDescent="0.2">
      <c r="E3" s="8" t="s">
        <v>5</v>
      </c>
      <c r="F3" s="9" cm="1">
        <f t="array" ref="F3">INDEX($C$11:$C$26,MATCH(F$2&amp;$E3,$A$11:$A$26&amp;$B$11:$B$26,0))</f>
        <v>300</v>
      </c>
      <c r="G3" s="9" t="str" cm="1">
        <f t="array" ref="G3">INDEX($C$11:$C$26,MATCH(G$2&amp;$E3,$A$11:$A$26&amp;$B$11:$B$26,0))</f>
        <v>No</v>
      </c>
      <c r="H3" s="9" cm="1">
        <f t="array" ref="H3">INDEX($C$11:$C$26,MATCH(H$2&amp;$E3,$A$11:$A$26&amp;$B$11:$B$26,0))</f>
        <v>300</v>
      </c>
      <c r="I3" s="9" cm="1">
        <f t="array" ref="I3">INDEX($C$11:$C$26,MATCH(I$2&amp;$E3,$A$11:$A$26&amp;$B$11:$B$26,0))</f>
        <v>50</v>
      </c>
      <c r="J3" s="9" cm="1">
        <f t="array" ref="J3">INDEX($C$11:$C$26,MATCH(J$2&amp;$E3,$A$11:$A$26&amp;$B$11:$B$26,0))</f>
        <v>30</v>
      </c>
      <c r="K3" s="10"/>
      <c r="M3" s="56" cm="1">
        <f t="array" ref="M3">SUMPRODUCT((Tableau1[[Vendor]:[Vendor]]=F$2)*(Tableau1[[Option]:[Option]]=$E3)*IF(ISNUMBER(Tableau1[[Amount]:[Amount]]),Tableau1[[Amount]:[Amount]],0))</f>
        <v>500</v>
      </c>
      <c r="N3" s="56" cm="1">
        <f t="array" ref="N3">SUMPRODUCT((Tableau1[[Vendor]:[Vendor]]=G$2)*(Tableau1[[Option]:[Option]]=$E3)*IF(ISNUMBER(Tableau1[[Amount]:[Amount]]),Tableau1[[Amount]:[Amount]],0))</f>
        <v>0</v>
      </c>
      <c r="O3" s="56" cm="1">
        <f t="array" ref="O3">SUMPRODUCT((Tableau1[[Vendor]:[Vendor]]=H$2)*(Tableau1[[Option]:[Option]]=$E3)*IF(ISNUMBER(Tableau1[[Amount]:[Amount]]),Tableau1[[Amount]:[Amount]],0))</f>
        <v>300</v>
      </c>
      <c r="P3" s="56" cm="1">
        <f t="array" ref="P3">SUMPRODUCT((Tableau1[[Vendor]:[Vendor]]=I$2)*(Tableau1[[Option]:[Option]]=$E3)*IF(ISNUMBER(Tableau1[[Amount]:[Amount]]),Tableau1[[Amount]:[Amount]],0))</f>
        <v>50</v>
      </c>
      <c r="Q3" s="56" cm="1">
        <f t="array" ref="Q3">SUMPRODUCT((Tableau1[[Vendor]:[Vendor]]=J$2)*(Tableau1[[Option]:[Option]]=$E3)*IF(ISNUMBER(Tableau1[[Amount]:[Amount]]),Tableau1[[Amount]:[Amount]],0))</f>
        <v>30</v>
      </c>
    </row>
    <row r="4" spans="1:17" ht="15" x14ac:dyDescent="0.2">
      <c r="E4" s="8" t="s">
        <v>6</v>
      </c>
      <c r="F4" s="9" cm="1">
        <f t="array" ref="F4">INDEX($C$11:$C$26,MATCH(F$2&amp;$E4,$A$11:$A$26&amp;$B$11:$B$26,0))</f>
        <v>300</v>
      </c>
      <c r="G4" s="9" cm="1">
        <f t="array" ref="G4">INDEX($C$11:$C$26,MATCH(G$2&amp;$E4,$A$11:$A$26&amp;$B$11:$B$26,0))</f>
        <v>300</v>
      </c>
      <c r="H4" s="9" cm="1">
        <f t="array" ref="H4">INDEX($C$11:$C$26,MATCH(H$2&amp;$E4,$A$11:$A$26&amp;$B$11:$B$26,0))</f>
        <v>300</v>
      </c>
      <c r="I4" s="9" cm="1">
        <f t="array" ref="I4">INDEX($C$11:$C$26,MATCH(I$2&amp;$E4,$A$11:$A$26&amp;$B$11:$B$26,0))</f>
        <v>-250</v>
      </c>
      <c r="J4" s="9" t="str" cm="1">
        <f t="array" ref="J4">INDEX($C$11:$C$26,MATCH(J$2&amp;$E4,$A$11:$A$26&amp;$B$11:$B$26,0))</f>
        <v>No</v>
      </c>
      <c r="K4" s="10"/>
      <c r="M4" s="56" cm="1">
        <f t="array" ref="M4">SUMPRODUCT((Tableau1[[Vendor]:[Vendor]]=F$2)*(Tableau1[[Option]:[Option]]=$E4)*IF(ISNUMBER(Tableau1[[Amount]:[Amount]]),Tableau1[[Amount]:[Amount]],0))</f>
        <v>300</v>
      </c>
      <c r="N4" s="56" cm="1">
        <f t="array" ref="N4">SUMPRODUCT((Tableau1[[Vendor]:[Vendor]]=G$2)*(Tableau1[[Option]:[Option]]=$E4)*IF(ISNUMBER(Tableau1[[Amount]:[Amount]]),Tableau1[[Amount]:[Amount]],0))</f>
        <v>300</v>
      </c>
      <c r="O4" s="56" cm="1">
        <f t="array" ref="O4">SUMPRODUCT((Tableau1[[Vendor]:[Vendor]]=H$2)*(Tableau1[[Option]:[Option]]=$E4)*IF(ISNUMBER(Tableau1[[Amount]:[Amount]]),Tableau1[[Amount]:[Amount]],0))</f>
        <v>300</v>
      </c>
      <c r="P4" s="56" cm="1">
        <f t="array" ref="P4">SUMPRODUCT((Tableau1[[Vendor]:[Vendor]]=I$2)*(Tableau1[[Option]:[Option]]=$E4)*IF(ISNUMBER(Tableau1[[Amount]:[Amount]]),Tableau1[[Amount]:[Amount]],0))</f>
        <v>-250</v>
      </c>
      <c r="Q4" s="56" cm="1">
        <f t="array" ref="Q4">SUMPRODUCT((Tableau1[[Vendor]:[Vendor]]=J$2)*(Tableau1[[Option]:[Option]]=$E4)*IF(ISNUMBER(Tableau1[[Amount]:[Amount]]),Tableau1[[Amount]:[Amount]],0))</f>
        <v>0</v>
      </c>
    </row>
    <row r="5" spans="1:17" ht="15" x14ac:dyDescent="0.2">
      <c r="E5" s="8" t="s">
        <v>7</v>
      </c>
      <c r="F5" s="9" cm="1">
        <f t="array" ref="F5">INDEX($C$11:$C$26,MATCH(F$2&amp;$E5,$A$11:$A$26&amp;$B$11:$B$26,0))</f>
        <v>400</v>
      </c>
      <c r="G5" s="9" cm="1">
        <f t="array" ref="G5">INDEX($C$11:$C$26,MATCH(G$2&amp;$E5,$A$11:$A$26&amp;$B$11:$B$26,0))</f>
        <v>1000</v>
      </c>
      <c r="H5" s="9" cm="1">
        <f t="array" ref="H5">INDEX($C$11:$C$26,MATCH(H$2&amp;$E5,$A$11:$A$26&amp;$B$11:$B$26,0))</f>
        <v>150</v>
      </c>
      <c r="I5" s="9" cm="1">
        <f t="array" ref="I5">INDEX($C$11:$C$26,MATCH(I$2&amp;$E5,$A$11:$A$26&amp;$B$11:$B$26,0))</f>
        <v>125</v>
      </c>
      <c r="J5" s="9" cm="1">
        <f t="array" ref="J5">INDEX($C$11:$C$26,MATCH(J$2&amp;$E5,$A$11:$A$26&amp;$B$11:$B$26,0))</f>
        <v>400</v>
      </c>
      <c r="M5" s="56" cm="1">
        <f t="array" ref="M5">SUMPRODUCT((Tableau1[[Vendor]:[Vendor]]=F$2)*(Tableau1[[Option]:[Option]]=$E5)*IF(ISNUMBER(Tableau1[[Amount]:[Amount]]),Tableau1[[Amount]:[Amount]],0))</f>
        <v>400</v>
      </c>
      <c r="N5" s="56" cm="1">
        <f t="array" ref="N5">SUMPRODUCT((Tableau1[[Vendor]:[Vendor]]=G$2)*(Tableau1[[Option]:[Option]]=$E5)*IF(ISNUMBER(Tableau1[[Amount]:[Amount]]),Tableau1[[Amount]:[Amount]],0))</f>
        <v>1000</v>
      </c>
      <c r="O5" s="56" cm="1">
        <f t="array" ref="O5">SUMPRODUCT((Tableau1[[Vendor]:[Vendor]]=H$2)*(Tableau1[[Option]:[Option]]=$E5)*IF(ISNUMBER(Tableau1[[Amount]:[Amount]]),Tableau1[[Amount]:[Amount]],0))</f>
        <v>150</v>
      </c>
      <c r="P5" s="56" cm="1">
        <f t="array" ref="P5">SUMPRODUCT((Tableau1[[Vendor]:[Vendor]]=I$2)*(Tableau1[[Option]:[Option]]=$E5)*IF(ISNUMBER(Tableau1[[Amount]:[Amount]]),Tableau1[[Amount]:[Amount]],0))</f>
        <v>125</v>
      </c>
      <c r="Q5" s="56" cm="1">
        <f t="array" ref="Q5">SUMPRODUCT((Tableau1[[Vendor]:[Vendor]]=J$2)*(Tableau1[[Option]:[Option]]=$E5)*IF(ISNUMBER(Tableau1[[Amount]:[Amount]]),Tableau1[[Amount]:[Amount]],0))</f>
        <v>400</v>
      </c>
    </row>
    <row r="10" spans="1:17" ht="15" x14ac:dyDescent="0.25">
      <c r="A10" s="1" t="s">
        <v>11</v>
      </c>
      <c r="B10" s="1" t="s">
        <v>8</v>
      </c>
      <c r="C10" s="1" t="s">
        <v>9</v>
      </c>
      <c r="D10" s="1"/>
      <c r="E10" s="2" t="s">
        <v>13</v>
      </c>
    </row>
    <row r="11" spans="1:17" x14ac:dyDescent="0.2">
      <c r="A11" t="s">
        <v>0</v>
      </c>
      <c r="B11" t="s">
        <v>5</v>
      </c>
      <c r="C11" s="4">
        <v>300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 t="s">
        <v>12</v>
      </c>
    </row>
    <row r="12" spans="1:17" x14ac:dyDescent="0.2">
      <c r="A12" t="s">
        <v>0</v>
      </c>
      <c r="B12" t="s">
        <v>6</v>
      </c>
      <c r="C12" s="4">
        <v>300</v>
      </c>
      <c r="E12" s="3" t="s">
        <v>5</v>
      </c>
      <c r="F12">
        <v>500</v>
      </c>
      <c r="G12">
        <v>0</v>
      </c>
      <c r="H12">
        <v>300</v>
      </c>
      <c r="I12">
        <v>50</v>
      </c>
      <c r="J12">
        <v>30</v>
      </c>
      <c r="K12">
        <v>880</v>
      </c>
    </row>
    <row r="13" spans="1:17" x14ac:dyDescent="0.2">
      <c r="A13" t="s">
        <v>0</v>
      </c>
      <c r="B13" t="s">
        <v>7</v>
      </c>
      <c r="C13" s="4">
        <v>400</v>
      </c>
      <c r="E13" s="3" t="s">
        <v>7</v>
      </c>
      <c r="F13">
        <v>400</v>
      </c>
      <c r="G13">
        <v>1000</v>
      </c>
      <c r="H13">
        <v>150</v>
      </c>
      <c r="I13">
        <v>125</v>
      </c>
      <c r="J13">
        <v>400</v>
      </c>
      <c r="K13">
        <v>2075</v>
      </c>
    </row>
    <row r="14" spans="1:17" x14ac:dyDescent="0.2">
      <c r="A14" t="s">
        <v>1</v>
      </c>
      <c r="B14" t="s">
        <v>5</v>
      </c>
      <c r="C14" s="4" t="s">
        <v>10</v>
      </c>
      <c r="E14" s="3" t="s">
        <v>6</v>
      </c>
      <c r="F14">
        <v>300</v>
      </c>
      <c r="G14">
        <v>300</v>
      </c>
      <c r="H14">
        <v>300</v>
      </c>
      <c r="I14">
        <v>-250</v>
      </c>
      <c r="J14">
        <v>0</v>
      </c>
      <c r="K14">
        <v>650</v>
      </c>
    </row>
    <row r="15" spans="1:17" x14ac:dyDescent="0.2">
      <c r="A15" t="s">
        <v>1</v>
      </c>
      <c r="B15" t="s">
        <v>6</v>
      </c>
      <c r="C15" s="4">
        <v>300</v>
      </c>
      <c r="E15" s="3" t="s">
        <v>12</v>
      </c>
      <c r="F15">
        <v>1200</v>
      </c>
      <c r="G15">
        <v>1300</v>
      </c>
      <c r="H15">
        <v>750</v>
      </c>
      <c r="I15">
        <v>-75</v>
      </c>
      <c r="J15">
        <v>430</v>
      </c>
      <c r="K15">
        <v>3605</v>
      </c>
    </row>
    <row r="16" spans="1:17" x14ac:dyDescent="0.2">
      <c r="A16" t="s">
        <v>1</v>
      </c>
      <c r="B16" t="s">
        <v>7</v>
      </c>
      <c r="C16" s="4">
        <v>1000</v>
      </c>
    </row>
    <row r="17" spans="1:9" x14ac:dyDescent="0.2">
      <c r="A17" t="s">
        <v>2</v>
      </c>
      <c r="B17" t="s">
        <v>5</v>
      </c>
      <c r="C17" s="4">
        <v>300</v>
      </c>
    </row>
    <row r="18" spans="1:9" x14ac:dyDescent="0.2">
      <c r="A18" t="s">
        <v>2</v>
      </c>
      <c r="B18" t="s">
        <v>6</v>
      </c>
      <c r="C18" s="4">
        <v>300</v>
      </c>
    </row>
    <row r="19" spans="1:9" x14ac:dyDescent="0.2">
      <c r="A19" t="s">
        <v>2</v>
      </c>
      <c r="B19" t="s">
        <v>7</v>
      </c>
      <c r="C19" s="4">
        <v>150</v>
      </c>
    </row>
    <row r="20" spans="1:9" x14ac:dyDescent="0.2">
      <c r="A20" t="s">
        <v>3</v>
      </c>
      <c r="B20" t="s">
        <v>5</v>
      </c>
      <c r="C20" s="4">
        <v>50</v>
      </c>
    </row>
    <row r="21" spans="1:9" x14ac:dyDescent="0.2">
      <c r="A21" t="s">
        <v>3</v>
      </c>
      <c r="B21" t="s">
        <v>6</v>
      </c>
      <c r="C21" s="4">
        <v>-250</v>
      </c>
      <c r="E21" s="5"/>
      <c r="F21" s="5"/>
      <c r="G21" s="5"/>
      <c r="H21" s="5"/>
      <c r="I21" s="5"/>
    </row>
    <row r="22" spans="1:9" x14ac:dyDescent="0.2">
      <c r="A22" t="s">
        <v>3</v>
      </c>
      <c r="B22" t="s">
        <v>7</v>
      </c>
      <c r="C22" s="4">
        <v>125</v>
      </c>
    </row>
    <row r="23" spans="1:9" x14ac:dyDescent="0.2">
      <c r="A23" t="s">
        <v>4</v>
      </c>
      <c r="B23" t="s">
        <v>5</v>
      </c>
      <c r="C23" s="4">
        <v>30</v>
      </c>
    </row>
    <row r="24" spans="1:9" x14ac:dyDescent="0.2">
      <c r="A24" t="s">
        <v>4</v>
      </c>
      <c r="B24" t="s">
        <v>6</v>
      </c>
      <c r="C24" s="4" t="s">
        <v>10</v>
      </c>
    </row>
    <row r="25" spans="1:9" x14ac:dyDescent="0.2">
      <c r="A25" t="s">
        <v>4</v>
      </c>
      <c r="B25" t="s">
        <v>7</v>
      </c>
      <c r="C25" s="4">
        <v>400</v>
      </c>
    </row>
    <row r="26" spans="1:9" x14ac:dyDescent="0.2">
      <c r="A26" s="6" t="s">
        <v>0</v>
      </c>
      <c r="B26" s="6" t="s">
        <v>5</v>
      </c>
      <c r="C26" s="7">
        <v>200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E924-5B70-4DA3-B6C3-C36BE3D5BD4C}">
  <dimension ref="E3:T1124"/>
  <sheetViews>
    <sheetView showGridLines="0" topLeftCell="D1" zoomScale="66" zoomScaleNormal="66" workbookViewId="0">
      <selection activeCell="L11" sqref="L11"/>
    </sheetView>
    <sheetView topLeftCell="A10" zoomScale="90" zoomScaleNormal="90" workbookViewId="1">
      <selection activeCell="D10" sqref="A1:XFD1048576"/>
    </sheetView>
  </sheetViews>
  <sheetFormatPr baseColWidth="10" defaultColWidth="8.83203125" defaultRowHeight="11.25" x14ac:dyDescent="0.2"/>
  <cols>
    <col min="1" max="3" width="8.83203125" style="11" customWidth="1"/>
    <col min="4" max="4" width="8.83203125" style="11"/>
    <col min="5" max="6" width="28.33203125" style="11" bestFit="1" customWidth="1"/>
    <col min="7" max="7" width="38.5" style="11" bestFit="1" customWidth="1"/>
    <col min="8" max="8" width="31.83203125" style="11" customWidth="1"/>
    <col min="9" max="9" width="28.83203125" style="11" customWidth="1"/>
    <col min="10" max="10" width="36.5" style="11" bestFit="1" customWidth="1"/>
    <col min="11" max="11" width="17" style="35" customWidth="1"/>
    <col min="12" max="12" width="14.5" style="35" bestFit="1" customWidth="1"/>
    <col min="13" max="13" width="25.5" style="11" customWidth="1"/>
    <col min="14" max="14" width="30.33203125" style="11" bestFit="1" customWidth="1"/>
    <col min="15" max="15" width="6.5" style="12" customWidth="1"/>
    <col min="16" max="16" width="34.5" style="11" customWidth="1"/>
    <col min="17" max="17" width="17.5" style="11" bestFit="1" customWidth="1"/>
    <col min="18" max="18" width="18" style="11" bestFit="1" customWidth="1"/>
    <col min="19" max="16384" width="8.83203125" style="11"/>
  </cols>
  <sheetData>
    <row r="3" spans="14:18" x14ac:dyDescent="0.2">
      <c r="N3" s="11" t="s">
        <v>14</v>
      </c>
    </row>
    <row r="4" spans="14:18" x14ac:dyDescent="0.2">
      <c r="N4" s="11" t="s">
        <v>15</v>
      </c>
    </row>
    <row r="5" spans="14:18" x14ac:dyDescent="0.2">
      <c r="Q5" s="13" t="s">
        <v>16</v>
      </c>
    </row>
    <row r="6" spans="14:18" x14ac:dyDescent="0.2">
      <c r="Q6" s="13" t="s">
        <v>17</v>
      </c>
    </row>
    <row r="9" spans="14:18" x14ac:dyDescent="0.2">
      <c r="Q9" s="13" t="e">
        <f ca="1">_xludf.IFS(E47:E1278,J18,F46:F1278,E21,N46:N1278,"FALSE",SUM(12*K46:K1278/MAX(K46:K1278,0)))</f>
        <v>#NAME?</v>
      </c>
    </row>
    <row r="10" spans="14:18" x14ac:dyDescent="0.2">
      <c r="Q10" s="13" t="e">
        <f ca="1">_xludf.IFS(E46:E1279,J19,F46:F1279,E21,N46:N1279,"FALSE",1,0)</f>
        <v>#NAME?</v>
      </c>
    </row>
    <row r="11" spans="14:18" x14ac:dyDescent="0.2">
      <c r="Q11" s="13" t="e">
        <f ca="1">_xludf.IFS(E46:E1279,J20,F46:F1279,E22,N46:N1279,"FALSE",1,0)</f>
        <v>#NAME?</v>
      </c>
    </row>
    <row r="12" spans="14:18" x14ac:dyDescent="0.2">
      <c r="Q12" s="11" t="s">
        <v>18</v>
      </c>
      <c r="R12" s="11">
        <v>12</v>
      </c>
    </row>
    <row r="18" spans="5:18" x14ac:dyDescent="0.2">
      <c r="F18" s="14" t="s">
        <v>19</v>
      </c>
      <c r="G18" s="14" t="s">
        <v>20</v>
      </c>
      <c r="H18" s="14" t="s">
        <v>21</v>
      </c>
      <c r="I18" s="15" t="s">
        <v>22</v>
      </c>
      <c r="J18" s="14" t="s">
        <v>23</v>
      </c>
      <c r="K18" s="16" t="s">
        <v>24</v>
      </c>
      <c r="L18" s="14" t="s">
        <v>25</v>
      </c>
      <c r="M18" s="15" t="s">
        <v>26</v>
      </c>
      <c r="O18" s="17"/>
      <c r="P18" s="18" t="s">
        <v>27</v>
      </c>
      <c r="R18" s="19" t="s">
        <v>28</v>
      </c>
    </row>
    <row r="19" spans="5:18" x14ac:dyDescent="0.2">
      <c r="E19" s="20" t="s">
        <v>29</v>
      </c>
      <c r="F19" s="21">
        <v>125.91</v>
      </c>
      <c r="G19" s="21">
        <v>129.16999999999999</v>
      </c>
      <c r="H19" s="21">
        <v>130.24</v>
      </c>
      <c r="I19" s="22">
        <v>141.05000000000001</v>
      </c>
      <c r="J19" s="23">
        <v>145</v>
      </c>
      <c r="K19" s="24">
        <v>160</v>
      </c>
      <c r="L19" s="21">
        <v>189.46</v>
      </c>
      <c r="M19" s="25">
        <v>194</v>
      </c>
      <c r="O19" s="26"/>
      <c r="P19" s="18" t="s">
        <v>30</v>
      </c>
    </row>
    <row r="20" spans="5:18" x14ac:dyDescent="0.2">
      <c r="F20" s="27" t="s">
        <v>31</v>
      </c>
      <c r="G20" s="27" t="s">
        <v>31</v>
      </c>
      <c r="H20" s="27" t="s">
        <v>31</v>
      </c>
      <c r="I20" s="27" t="s">
        <v>31</v>
      </c>
      <c r="J20" s="27" t="s">
        <v>31</v>
      </c>
      <c r="K20" s="28" t="s">
        <v>31</v>
      </c>
      <c r="L20" s="27" t="s">
        <v>31</v>
      </c>
      <c r="M20" s="29" t="s">
        <v>32</v>
      </c>
      <c r="O20" s="30"/>
      <c r="P20" s="18" t="s">
        <v>33</v>
      </c>
      <c r="R20" s="11">
        <f>SUM(COUNTIF(N46:N1278,N46:N1278))</f>
        <v>0</v>
      </c>
    </row>
    <row r="21" spans="5:18" x14ac:dyDescent="0.2">
      <c r="E21" s="18" t="s">
        <v>27</v>
      </c>
      <c r="F21" s="31">
        <f t="shared" ref="F21:M28" si="0">SUMIFS($N$46:$N$1278,$E$46:$E$1278,F$18,$F$46:$F$1278, $E21)</f>
        <v>91</v>
      </c>
      <c r="G21" s="18">
        <f t="shared" si="0"/>
        <v>69</v>
      </c>
      <c r="H21" s="18">
        <f t="shared" si="0"/>
        <v>61</v>
      </c>
      <c r="I21" s="18">
        <f t="shared" si="0"/>
        <v>90</v>
      </c>
      <c r="J21" s="18">
        <f t="shared" si="0"/>
        <v>72</v>
      </c>
      <c r="K21" s="32">
        <f t="shared" si="0"/>
        <v>92</v>
      </c>
      <c r="L21" s="18">
        <f t="shared" si="0"/>
        <v>80</v>
      </c>
      <c r="M21" s="18">
        <f t="shared" si="0"/>
        <v>37</v>
      </c>
      <c r="O21" s="33"/>
      <c r="P21" s="18" t="s">
        <v>34</v>
      </c>
      <c r="R21" s="11">
        <f>SUM(COUNTIF(N47:N1279,N47:N1279))</f>
        <v>0</v>
      </c>
    </row>
    <row r="22" spans="5:18" x14ac:dyDescent="0.2">
      <c r="E22" s="18" t="s">
        <v>30</v>
      </c>
      <c r="F22" s="18">
        <f t="shared" si="0"/>
        <v>194</v>
      </c>
      <c r="G22" s="18">
        <f t="shared" si="0"/>
        <v>137</v>
      </c>
      <c r="H22" s="18">
        <f t="shared" si="0"/>
        <v>194</v>
      </c>
      <c r="I22" s="18">
        <f t="shared" si="0"/>
        <v>231</v>
      </c>
      <c r="J22" s="18">
        <f t="shared" si="0"/>
        <v>191</v>
      </c>
      <c r="K22" s="32">
        <f t="shared" si="0"/>
        <v>147</v>
      </c>
      <c r="L22" s="18">
        <f t="shared" si="0"/>
        <v>258</v>
      </c>
      <c r="M22" s="18">
        <f t="shared" si="0"/>
        <v>128</v>
      </c>
      <c r="O22" s="33"/>
      <c r="P22" s="18" t="s">
        <v>35</v>
      </c>
      <c r="R22" s="11">
        <f>SUM(IF(FREQUENCY(MATCH(N46:N1278,N46:N1278,0),MATCH(N46:N1278,N46:N1278,0))&gt;0,1))</f>
        <v>9</v>
      </c>
    </row>
    <row r="23" spans="5:18" x14ac:dyDescent="0.2">
      <c r="E23" s="18" t="s">
        <v>33</v>
      </c>
      <c r="F23" s="18">
        <f t="shared" si="0"/>
        <v>83</v>
      </c>
      <c r="G23" s="18">
        <f t="shared" si="0"/>
        <v>105</v>
      </c>
      <c r="H23" s="18">
        <f t="shared" si="0"/>
        <v>95</v>
      </c>
      <c r="I23" s="18">
        <f t="shared" si="0"/>
        <v>143</v>
      </c>
      <c r="J23" s="18">
        <f t="shared" si="0"/>
        <v>93</v>
      </c>
      <c r="K23" s="32">
        <f t="shared" si="0"/>
        <v>50</v>
      </c>
      <c r="L23" s="18">
        <f t="shared" si="0"/>
        <v>154</v>
      </c>
      <c r="M23" s="18">
        <f t="shared" si="0"/>
        <v>55</v>
      </c>
      <c r="O23" s="33"/>
      <c r="P23" s="18" t="s">
        <v>36</v>
      </c>
      <c r="R23" s="11">
        <f>SUM(IF(FREQUENCY(MATCH(N47:N1279,N47:N1279,0),MATCH(N47:N1279,N47:N1279,0))&gt;0,1))</f>
        <v>9</v>
      </c>
    </row>
    <row r="24" spans="5:18" x14ac:dyDescent="0.2">
      <c r="E24" s="18" t="s">
        <v>34</v>
      </c>
      <c r="F24" s="18">
        <f t="shared" si="0"/>
        <v>5</v>
      </c>
      <c r="G24" s="18">
        <f t="shared" si="0"/>
        <v>5</v>
      </c>
      <c r="H24" s="18">
        <f t="shared" si="0"/>
        <v>8</v>
      </c>
      <c r="I24" s="18">
        <f t="shared" si="0"/>
        <v>7</v>
      </c>
      <c r="J24" s="18">
        <f t="shared" si="0"/>
        <v>5</v>
      </c>
      <c r="K24" s="32">
        <f t="shared" si="0"/>
        <v>5</v>
      </c>
      <c r="L24" s="18">
        <f t="shared" si="0"/>
        <v>6</v>
      </c>
      <c r="M24" s="18">
        <f t="shared" si="0"/>
        <v>7</v>
      </c>
      <c r="O24" s="33"/>
      <c r="P24" s="18" t="s">
        <v>37</v>
      </c>
      <c r="R24" s="11" t="e">
        <f>F35=COUNTIFS(N46:N1278,"FALSE",E46:E1278,F32,F46:F1278,E35)</f>
        <v>#N/A</v>
      </c>
    </row>
    <row r="25" spans="5:18" x14ac:dyDescent="0.2">
      <c r="E25" s="18" t="s">
        <v>35</v>
      </c>
      <c r="F25" s="18">
        <f t="shared" si="0"/>
        <v>0</v>
      </c>
      <c r="G25" s="18">
        <f t="shared" si="0"/>
        <v>0</v>
      </c>
      <c r="H25" s="18">
        <f t="shared" si="0"/>
        <v>0</v>
      </c>
      <c r="I25" s="18">
        <f t="shared" si="0"/>
        <v>0</v>
      </c>
      <c r="J25" s="18">
        <f t="shared" si="0"/>
        <v>0</v>
      </c>
      <c r="K25" s="32">
        <f t="shared" si="0"/>
        <v>0</v>
      </c>
      <c r="L25" s="18">
        <f t="shared" si="0"/>
        <v>0</v>
      </c>
      <c r="M25" s="18">
        <f t="shared" si="0"/>
        <v>0</v>
      </c>
      <c r="O25" s="33"/>
      <c r="P25" s="18" t="s">
        <v>38</v>
      </c>
    </row>
    <row r="26" spans="5:18" x14ac:dyDescent="0.2">
      <c r="E26" s="18" t="s">
        <v>36</v>
      </c>
      <c r="F26" s="18">
        <f t="shared" si="0"/>
        <v>-1</v>
      </c>
      <c r="G26" s="18">
        <f t="shared" si="0"/>
        <v>1</v>
      </c>
      <c r="H26" s="18">
        <f t="shared" si="0"/>
        <v>2</v>
      </c>
      <c r="I26" s="18">
        <f t="shared" si="0"/>
        <v>1</v>
      </c>
      <c r="J26" s="18">
        <f t="shared" si="0"/>
        <v>4</v>
      </c>
      <c r="K26" s="32">
        <f t="shared" si="0"/>
        <v>3</v>
      </c>
      <c r="L26" s="18">
        <f t="shared" si="0"/>
        <v>1</v>
      </c>
      <c r="M26" s="18">
        <f t="shared" si="0"/>
        <v>2</v>
      </c>
      <c r="O26" s="33"/>
      <c r="P26" s="34" t="s">
        <v>39</v>
      </c>
    </row>
    <row r="27" spans="5:18" x14ac:dyDescent="0.2">
      <c r="E27" s="18" t="s">
        <v>37</v>
      </c>
      <c r="F27" s="18">
        <f t="shared" si="0"/>
        <v>8</v>
      </c>
      <c r="G27" s="18">
        <f t="shared" si="0"/>
        <v>3</v>
      </c>
      <c r="H27" s="18">
        <f t="shared" si="0"/>
        <v>18</v>
      </c>
      <c r="I27" s="18">
        <f t="shared" si="0"/>
        <v>3</v>
      </c>
      <c r="J27" s="18">
        <f t="shared" si="0"/>
        <v>25</v>
      </c>
      <c r="K27" s="32">
        <f t="shared" si="0"/>
        <v>4</v>
      </c>
      <c r="L27" s="18">
        <f t="shared" si="0"/>
        <v>21</v>
      </c>
      <c r="M27" s="18">
        <f t="shared" si="0"/>
        <v>0</v>
      </c>
      <c r="O27" s="33"/>
    </row>
    <row r="28" spans="5:18" x14ac:dyDescent="0.2">
      <c r="E28" s="18" t="s">
        <v>38</v>
      </c>
      <c r="F28" s="18">
        <f t="shared" si="0"/>
        <v>0</v>
      </c>
      <c r="G28" s="18">
        <f t="shared" si="0"/>
        <v>0</v>
      </c>
      <c r="H28" s="18">
        <f t="shared" si="0"/>
        <v>0</v>
      </c>
      <c r="I28" s="18">
        <f t="shared" si="0"/>
        <v>0</v>
      </c>
      <c r="J28" s="18">
        <f t="shared" si="0"/>
        <v>0</v>
      </c>
      <c r="K28" s="32">
        <f t="shared" si="0"/>
        <v>0</v>
      </c>
      <c r="L28" s="18">
        <f t="shared" si="0"/>
        <v>0</v>
      </c>
      <c r="M28" s="18">
        <f t="shared" si="0"/>
        <v>0</v>
      </c>
      <c r="O28" s="33"/>
    </row>
    <row r="29" spans="5:18" x14ac:dyDescent="0.2">
      <c r="E29" s="34" t="s">
        <v>39</v>
      </c>
      <c r="F29" s="18">
        <f>SUM(F21:F28)</f>
        <v>380</v>
      </c>
      <c r="G29" s="18">
        <f>SUM(G21:G28)</f>
        <v>320</v>
      </c>
      <c r="H29" s="18">
        <f>SUM(H21:H28)</f>
        <v>378</v>
      </c>
      <c r="I29" s="18">
        <f>SUM(I21:I28)</f>
        <v>475</v>
      </c>
      <c r="J29" s="18">
        <f t="shared" ref="J29:K29" si="1">SUM(J21:J28)</f>
        <v>390</v>
      </c>
      <c r="K29" s="32">
        <f t="shared" si="1"/>
        <v>301</v>
      </c>
      <c r="L29" s="18">
        <f>SUM(L21:L28)</f>
        <v>520</v>
      </c>
      <c r="M29" s="18">
        <f>SUM(M21:M28)</f>
        <v>229</v>
      </c>
      <c r="O29" s="33"/>
    </row>
    <row r="30" spans="5:18" x14ac:dyDescent="0.2">
      <c r="F30" s="11">
        <f>125.91/380</f>
        <v>0.33134210526315788</v>
      </c>
      <c r="G30" s="11">
        <f t="shared" ref="G30:K30" si="2">G19/G29</f>
        <v>0.40365624999999994</v>
      </c>
      <c r="H30" s="11">
        <f t="shared" si="2"/>
        <v>0.34455026455026455</v>
      </c>
      <c r="I30" s="11">
        <f t="shared" si="2"/>
        <v>0.29694736842105268</v>
      </c>
      <c r="J30" s="11">
        <f t="shared" si="2"/>
        <v>0.37179487179487181</v>
      </c>
      <c r="K30" s="35">
        <f t="shared" si="2"/>
        <v>0.53156146179401997</v>
      </c>
      <c r="L30" s="11">
        <f>L19/L29</f>
        <v>0.36434615384615388</v>
      </c>
      <c r="M30" s="11">
        <f>M19/M29</f>
        <v>0.84716157205240172</v>
      </c>
    </row>
    <row r="31" spans="5:18" x14ac:dyDescent="0.2">
      <c r="E31" s="11" t="s">
        <v>40</v>
      </c>
      <c r="F31" s="11">
        <f t="shared" ref="F31:M31" si="3">RANK(F30,$F$30:$M$30,1)</f>
        <v>2</v>
      </c>
      <c r="G31" s="11">
        <f t="shared" si="3"/>
        <v>6</v>
      </c>
      <c r="H31" s="11">
        <f t="shared" si="3"/>
        <v>3</v>
      </c>
      <c r="I31" s="11">
        <f t="shared" si="3"/>
        <v>1</v>
      </c>
      <c r="J31" s="11">
        <f t="shared" si="3"/>
        <v>5</v>
      </c>
      <c r="K31" s="35">
        <f t="shared" si="3"/>
        <v>7</v>
      </c>
      <c r="L31" s="11">
        <f t="shared" si="3"/>
        <v>4</v>
      </c>
      <c r="M31" s="11">
        <f t="shared" si="3"/>
        <v>8</v>
      </c>
    </row>
    <row r="32" spans="5:18" x14ac:dyDescent="0.2">
      <c r="F32" s="14" t="s">
        <v>19</v>
      </c>
      <c r="G32" s="14" t="s">
        <v>20</v>
      </c>
      <c r="H32" s="14" t="s">
        <v>21</v>
      </c>
      <c r="I32" s="15" t="s">
        <v>22</v>
      </c>
      <c r="J32" s="14" t="s">
        <v>23</v>
      </c>
      <c r="K32" s="16" t="s">
        <v>24</v>
      </c>
      <c r="L32" s="14" t="s">
        <v>25</v>
      </c>
      <c r="M32" s="15" t="s">
        <v>26</v>
      </c>
      <c r="O32" s="17"/>
      <c r="P32" s="20" t="s">
        <v>41</v>
      </c>
      <c r="R32" s="13" t="s">
        <v>42</v>
      </c>
    </row>
    <row r="33" spans="5:20" x14ac:dyDescent="0.2">
      <c r="E33" s="20" t="s">
        <v>41</v>
      </c>
      <c r="F33" s="21">
        <v>125.91</v>
      </c>
      <c r="G33" s="21">
        <v>129.16999999999999</v>
      </c>
      <c r="H33" s="21">
        <v>130.24</v>
      </c>
      <c r="I33" s="22">
        <v>141.05000000000001</v>
      </c>
      <c r="J33" s="23">
        <v>145</v>
      </c>
      <c r="K33" s="24">
        <v>160</v>
      </c>
      <c r="L33" s="21">
        <v>189.46</v>
      </c>
      <c r="M33" s="25">
        <v>194</v>
      </c>
      <c r="O33" s="26"/>
      <c r="R33" s="11" t="s">
        <v>43</v>
      </c>
    </row>
    <row r="34" spans="5:20" x14ac:dyDescent="0.2">
      <c r="F34" s="27" t="s">
        <v>31</v>
      </c>
      <c r="G34" s="27" t="s">
        <v>31</v>
      </c>
      <c r="H34" s="27" t="s">
        <v>31</v>
      </c>
      <c r="I34" s="27" t="s">
        <v>31</v>
      </c>
      <c r="J34" s="27" t="s">
        <v>31</v>
      </c>
      <c r="K34" s="28" t="s">
        <v>31</v>
      </c>
      <c r="L34" s="27" t="s">
        <v>31</v>
      </c>
      <c r="M34" s="29" t="s">
        <v>32</v>
      </c>
      <c r="O34" s="30"/>
      <c r="P34" s="18" t="s">
        <v>27</v>
      </c>
      <c r="R34" s="13">
        <f t="shared" ref="R34:R41" si="4">COUNTIFS($N$46:$N$1289,"FALSE",$E$46:$E$1289,I$32,$F$46:$F$1289,$E35)</f>
        <v>0</v>
      </c>
      <c r="T34" s="11" t="s">
        <v>44</v>
      </c>
    </row>
    <row r="35" spans="5:20" x14ac:dyDescent="0.2">
      <c r="E35" s="18" t="s">
        <v>27</v>
      </c>
      <c r="F35" s="55" t="e">
        <f t="array" ref="F35">INDEX($L$104:$L$1280,MATCH(F$32&amp;$G35,$E$104:$E$1268&amp;$F$104:F1278,0))</f>
        <v>#N/A</v>
      </c>
      <c r="G35" s="36">
        <f t="shared" ref="G35:M42" si="5">COUNTIFS($N$46:$N$1289,"FALSE",$E$46:$E$1289,G$32,$F$46:$F$1289,$E35)</f>
        <v>0</v>
      </c>
      <c r="H35" s="36">
        <f t="shared" si="5"/>
        <v>0</v>
      </c>
      <c r="I35" s="37">
        <f t="shared" si="5"/>
        <v>0</v>
      </c>
      <c r="J35" s="36">
        <f t="shared" si="5"/>
        <v>0</v>
      </c>
      <c r="K35" s="38">
        <f t="shared" si="5"/>
        <v>0</v>
      </c>
      <c r="L35" s="36">
        <f t="shared" si="5"/>
        <v>0</v>
      </c>
      <c r="M35" s="36">
        <f t="shared" si="5"/>
        <v>0</v>
      </c>
      <c r="P35" s="18" t="s">
        <v>30</v>
      </c>
      <c r="R35" s="13">
        <f t="shared" si="4"/>
        <v>0</v>
      </c>
    </row>
    <row r="36" spans="5:20" x14ac:dyDescent="0.2">
      <c r="E36" s="18" t="s">
        <v>30</v>
      </c>
      <c r="F36" s="36">
        <f t="shared" ref="F36:F42" si="6">COUNTIFS($N$46:$N$1289,"FALSE",$E$46:$E$1289,$F$32,$F$46:$F$1289,$E36)</f>
        <v>0</v>
      </c>
      <c r="G36" s="36">
        <f t="shared" si="5"/>
        <v>0</v>
      </c>
      <c r="H36" s="36">
        <f t="shared" si="5"/>
        <v>0</v>
      </c>
      <c r="I36" s="36">
        <f t="shared" si="5"/>
        <v>0</v>
      </c>
      <c r="J36" s="36">
        <f t="shared" si="5"/>
        <v>0</v>
      </c>
      <c r="K36" s="38">
        <f t="shared" si="5"/>
        <v>0</v>
      </c>
      <c r="L36" s="36">
        <f t="shared" si="5"/>
        <v>0</v>
      </c>
      <c r="M36" s="36">
        <f t="shared" si="5"/>
        <v>0</v>
      </c>
      <c r="P36" s="18" t="s">
        <v>33</v>
      </c>
      <c r="R36" s="13">
        <f t="shared" si="4"/>
        <v>0</v>
      </c>
    </row>
    <row r="37" spans="5:20" x14ac:dyDescent="0.2">
      <c r="E37" s="18" t="s">
        <v>33</v>
      </c>
      <c r="F37" s="36">
        <f t="shared" si="6"/>
        <v>0</v>
      </c>
      <c r="G37" s="36">
        <f t="shared" si="5"/>
        <v>0</v>
      </c>
      <c r="H37" s="36">
        <f t="shared" si="5"/>
        <v>0</v>
      </c>
      <c r="I37" s="36">
        <f t="shared" si="5"/>
        <v>0</v>
      </c>
      <c r="J37" s="36">
        <f t="shared" si="5"/>
        <v>0</v>
      </c>
      <c r="K37" s="38">
        <f t="shared" si="5"/>
        <v>0</v>
      </c>
      <c r="L37" s="36">
        <f t="shared" si="5"/>
        <v>0</v>
      </c>
      <c r="M37" s="36">
        <f t="shared" si="5"/>
        <v>0</v>
      </c>
      <c r="P37" s="18" t="s">
        <v>34</v>
      </c>
      <c r="R37" s="13">
        <f t="shared" si="4"/>
        <v>0</v>
      </c>
    </row>
    <row r="38" spans="5:20" x14ac:dyDescent="0.2">
      <c r="E38" s="18" t="s">
        <v>34</v>
      </c>
      <c r="F38" s="36">
        <f t="shared" si="6"/>
        <v>0</v>
      </c>
      <c r="G38" s="36">
        <f t="shared" si="5"/>
        <v>0</v>
      </c>
      <c r="H38" s="36">
        <f t="shared" si="5"/>
        <v>0</v>
      </c>
      <c r="I38" s="36">
        <f t="shared" si="5"/>
        <v>0</v>
      </c>
      <c r="J38" s="36">
        <f t="shared" si="5"/>
        <v>0</v>
      </c>
      <c r="K38" s="38">
        <f t="shared" si="5"/>
        <v>0</v>
      </c>
      <c r="L38" s="36">
        <f t="shared" si="5"/>
        <v>0</v>
      </c>
      <c r="M38" s="36">
        <f t="shared" si="5"/>
        <v>0</v>
      </c>
      <c r="P38" s="18" t="s">
        <v>35</v>
      </c>
      <c r="R38" s="13">
        <f t="shared" si="4"/>
        <v>0</v>
      </c>
    </row>
    <row r="39" spans="5:20" x14ac:dyDescent="0.2">
      <c r="E39" s="18" t="s">
        <v>35</v>
      </c>
      <c r="F39" s="36">
        <f t="shared" si="6"/>
        <v>0</v>
      </c>
      <c r="G39" s="36">
        <f t="shared" si="5"/>
        <v>0</v>
      </c>
      <c r="H39" s="36">
        <f t="shared" si="5"/>
        <v>0</v>
      </c>
      <c r="I39" s="36">
        <f t="shared" si="5"/>
        <v>0</v>
      </c>
      <c r="J39" s="36">
        <f t="shared" si="5"/>
        <v>0</v>
      </c>
      <c r="K39" s="38">
        <f t="shared" si="5"/>
        <v>0</v>
      </c>
      <c r="L39" s="36">
        <f t="shared" si="5"/>
        <v>0</v>
      </c>
      <c r="M39" s="36">
        <f t="shared" si="5"/>
        <v>0</v>
      </c>
      <c r="P39" s="18" t="s">
        <v>36</v>
      </c>
      <c r="R39" s="13">
        <f t="shared" si="4"/>
        <v>0</v>
      </c>
    </row>
    <row r="40" spans="5:20" x14ac:dyDescent="0.2">
      <c r="E40" s="18" t="s">
        <v>36</v>
      </c>
      <c r="F40" s="36">
        <f t="shared" si="6"/>
        <v>0</v>
      </c>
      <c r="G40" s="36">
        <f t="shared" si="5"/>
        <v>0</v>
      </c>
      <c r="H40" s="36">
        <f t="shared" si="5"/>
        <v>0</v>
      </c>
      <c r="I40" s="36">
        <f t="shared" si="5"/>
        <v>0</v>
      </c>
      <c r="J40" s="36">
        <f t="shared" si="5"/>
        <v>0</v>
      </c>
      <c r="K40" s="38">
        <f t="shared" si="5"/>
        <v>0</v>
      </c>
      <c r="L40" s="36">
        <f t="shared" si="5"/>
        <v>0</v>
      </c>
      <c r="M40" s="36">
        <f t="shared" si="5"/>
        <v>0</v>
      </c>
      <c r="P40" s="18" t="s">
        <v>37</v>
      </c>
      <c r="R40" s="13">
        <f t="shared" si="4"/>
        <v>0</v>
      </c>
    </row>
    <row r="41" spans="5:20" x14ac:dyDescent="0.2">
      <c r="E41" s="18" t="s">
        <v>37</v>
      </c>
      <c r="F41" s="36">
        <f t="shared" si="6"/>
        <v>0</v>
      </c>
      <c r="G41" s="36">
        <f t="shared" si="5"/>
        <v>0</v>
      </c>
      <c r="H41" s="36">
        <f t="shared" si="5"/>
        <v>0</v>
      </c>
      <c r="I41" s="36">
        <f t="shared" si="5"/>
        <v>0</v>
      </c>
      <c r="J41" s="36">
        <f t="shared" si="5"/>
        <v>0</v>
      </c>
      <c r="K41" s="38">
        <f t="shared" si="5"/>
        <v>0</v>
      </c>
      <c r="L41" s="36">
        <f t="shared" si="5"/>
        <v>0</v>
      </c>
      <c r="M41" s="36">
        <f t="shared" si="5"/>
        <v>0</v>
      </c>
      <c r="P41" s="18" t="s">
        <v>38</v>
      </c>
      <c r="R41" s="13">
        <f t="shared" si="4"/>
        <v>0</v>
      </c>
    </row>
    <row r="42" spans="5:20" x14ac:dyDescent="0.2">
      <c r="E42" s="18" t="s">
        <v>38</v>
      </c>
      <c r="F42" s="36">
        <f t="shared" si="6"/>
        <v>0</v>
      </c>
      <c r="G42" s="36">
        <f t="shared" si="5"/>
        <v>0</v>
      </c>
      <c r="H42" s="36">
        <f t="shared" si="5"/>
        <v>0</v>
      </c>
      <c r="I42" s="36">
        <f t="shared" si="5"/>
        <v>0</v>
      </c>
      <c r="J42" s="36">
        <f t="shared" si="5"/>
        <v>0</v>
      </c>
      <c r="K42" s="38">
        <f t="shared" si="5"/>
        <v>0</v>
      </c>
      <c r="L42" s="36">
        <f t="shared" si="5"/>
        <v>0</v>
      </c>
      <c r="M42" s="36">
        <f t="shared" si="5"/>
        <v>0</v>
      </c>
      <c r="P42" s="34" t="s">
        <v>39</v>
      </c>
    </row>
    <row r="43" spans="5:20" x14ac:dyDescent="0.2">
      <c r="E43" s="34" t="s">
        <v>39</v>
      </c>
      <c r="F43" s="18" t="e">
        <f>SUM(F35:F42)</f>
        <v>#N/A</v>
      </c>
      <c r="G43" s="18">
        <f>SUM(G35:G42)</f>
        <v>0</v>
      </c>
      <c r="H43" s="18">
        <f>SUM(H35:H42)</f>
        <v>0</v>
      </c>
      <c r="I43" s="18">
        <f>SUM(I35:I42)</f>
        <v>0</v>
      </c>
      <c r="J43" s="18">
        <f t="shared" ref="J43:K43" si="7">SUM(J35:J42)</f>
        <v>0</v>
      </c>
      <c r="K43" s="32">
        <f t="shared" si="7"/>
        <v>0</v>
      </c>
      <c r="L43" s="18">
        <f>SUM(L35:L42)</f>
        <v>0</v>
      </c>
      <c r="M43" s="18">
        <f>SUM(M35:M42)</f>
        <v>0</v>
      </c>
      <c r="O43" s="33"/>
    </row>
    <row r="45" spans="5:20" x14ac:dyDescent="0.2">
      <c r="E45" s="11" t="s">
        <v>45</v>
      </c>
      <c r="F45" s="11" t="s">
        <v>46</v>
      </c>
      <c r="G45" s="11" t="s">
        <v>47</v>
      </c>
      <c r="H45" s="11" t="s">
        <v>48</v>
      </c>
      <c r="I45" s="11" t="s">
        <v>49</v>
      </c>
      <c r="J45" s="11" t="s">
        <v>50</v>
      </c>
      <c r="K45" s="39" t="s">
        <v>51</v>
      </c>
      <c r="L45" s="35" t="s">
        <v>52</v>
      </c>
      <c r="M45" s="11" t="s">
        <v>53</v>
      </c>
      <c r="N45" s="11" t="s">
        <v>54</v>
      </c>
      <c r="R45" s="19">
        <f t="array" ref="R45">SUM(IF(FREQUENCY(MATCH($N46:$N$1278,$N$46:$N$1278,0), MATCH($N$46:$N$1278,$N$46:$N$1278,0)) &gt; 0,1))</f>
        <v>9</v>
      </c>
      <c r="T45" s="19">
        <f>COUNT(IF(FREQUENCY(MATCH($N46:$N$1278,$N$46:$N$1278,0), MATCH($N$46:$N$1278,"FALSE",0)) &gt; 0,1))</f>
        <v>1</v>
      </c>
    </row>
    <row r="46" spans="5:20" hidden="1" x14ac:dyDescent="0.2">
      <c r="E46" s="11" t="s">
        <v>25</v>
      </c>
      <c r="F46" s="11" t="s">
        <v>30</v>
      </c>
      <c r="G46" s="11" t="s">
        <v>55</v>
      </c>
      <c r="H46" s="11" t="s">
        <v>56</v>
      </c>
      <c r="I46" s="11" t="s">
        <v>57</v>
      </c>
      <c r="J46" s="11" t="s">
        <v>58</v>
      </c>
      <c r="K46" s="39" t="s">
        <v>59</v>
      </c>
      <c r="L46" s="40"/>
      <c r="N46" s="11">
        <v>1</v>
      </c>
      <c r="P46" s="11" t="s">
        <v>60</v>
      </c>
      <c r="S46" s="11">
        <f>IF(K138="Forfait",VLOOKUP(I138,I138:I1300,L39,FALSE),L139/MAX(L139:L1300))</f>
        <v>0.19565217391304349</v>
      </c>
    </row>
    <row r="47" spans="5:20" hidden="1" x14ac:dyDescent="0.2">
      <c r="E47" s="11" t="s">
        <v>25</v>
      </c>
      <c r="F47" s="11" t="s">
        <v>30</v>
      </c>
      <c r="G47" s="11" t="s">
        <v>55</v>
      </c>
      <c r="H47" s="11" t="s">
        <v>56</v>
      </c>
      <c r="I47" s="11" t="s">
        <v>61</v>
      </c>
      <c r="J47" s="11" t="s">
        <v>58</v>
      </c>
      <c r="K47" s="39" t="s">
        <v>59</v>
      </c>
      <c r="L47" s="40"/>
      <c r="N47" s="11">
        <v>1</v>
      </c>
      <c r="R47" s="19">
        <f t="array" ref="R47">SUM(IF(FREQUENCY(MATCH($N48:$N$1278,$N$46:$N$1278,0), MATCH($N$46:$N$1278,$N$46:$N$1278,0)) &gt; 0,1))</f>
        <v>9</v>
      </c>
    </row>
    <row r="48" spans="5:20" hidden="1" x14ac:dyDescent="0.2">
      <c r="E48" s="11" t="s">
        <v>25</v>
      </c>
      <c r="F48" s="11" t="s">
        <v>30</v>
      </c>
      <c r="G48" s="41" t="s">
        <v>55</v>
      </c>
      <c r="H48" s="11" t="s">
        <v>56</v>
      </c>
      <c r="I48" s="11" t="s">
        <v>62</v>
      </c>
      <c r="J48" s="11" t="s">
        <v>58</v>
      </c>
      <c r="K48" s="39" t="s">
        <v>59</v>
      </c>
      <c r="L48" s="40"/>
      <c r="N48" s="11">
        <v>1</v>
      </c>
      <c r="R48" s="19">
        <f t="array" ref="R48">SUM(IF(FREQUENCY(MATCH($N49:$N$1278,$N$46:$N$1278,0), MATCH($N$46:$N$1278,$N$46:$N$1278,0)) &gt; 0,1))</f>
        <v>9</v>
      </c>
    </row>
    <row r="49" spans="5:18" hidden="1" x14ac:dyDescent="0.2">
      <c r="E49" s="11" t="s">
        <v>25</v>
      </c>
      <c r="F49" s="11" t="s">
        <v>30</v>
      </c>
      <c r="G49" s="11" t="s">
        <v>55</v>
      </c>
      <c r="H49" s="11" t="s">
        <v>56</v>
      </c>
      <c r="I49" s="11" t="s">
        <v>63</v>
      </c>
      <c r="J49" s="11" t="s">
        <v>58</v>
      </c>
      <c r="K49" s="39" t="s">
        <v>59</v>
      </c>
      <c r="L49" s="40"/>
      <c r="N49" s="11">
        <v>1</v>
      </c>
      <c r="R49" s="19">
        <f t="array" ref="R49">SUM(IF(FREQUENCY(MATCH($N50:$N$1278,$N$46:$N$1278,0), MATCH($N$46:$N$1278,$N$46:$N$1278,0)) &gt; 0,1))</f>
        <v>9</v>
      </c>
    </row>
    <row r="50" spans="5:18" hidden="1" x14ac:dyDescent="0.2">
      <c r="E50" s="11" t="s">
        <v>25</v>
      </c>
      <c r="F50" s="11" t="s">
        <v>30</v>
      </c>
      <c r="G50" s="11" t="s">
        <v>55</v>
      </c>
      <c r="H50" s="11" t="s">
        <v>56</v>
      </c>
      <c r="I50" s="11" t="s">
        <v>64</v>
      </c>
      <c r="J50" s="11" t="s">
        <v>65</v>
      </c>
      <c r="K50" s="42" t="s">
        <v>52</v>
      </c>
      <c r="L50" s="40">
        <v>150</v>
      </c>
      <c r="M50" s="11" t="s">
        <v>66</v>
      </c>
      <c r="N50" s="11" t="b">
        <v>0</v>
      </c>
      <c r="R50" s="19">
        <f t="array" ref="R50">SUM(IF(FREQUENCY(MATCH($N51:$N$1278,$N$46:$N$1278,0), MATCH($N$46:$N$1278,$N$46:$N$1278,0)) &gt; 0,1))</f>
        <v>9</v>
      </c>
    </row>
    <row r="51" spans="5:18" hidden="1" x14ac:dyDescent="0.2">
      <c r="E51" s="11" t="s">
        <v>25</v>
      </c>
      <c r="F51" s="11" t="s">
        <v>30</v>
      </c>
      <c r="G51" s="11" t="s">
        <v>67</v>
      </c>
      <c r="H51" s="11" t="s">
        <v>68</v>
      </c>
      <c r="I51" s="11" t="s">
        <v>68</v>
      </c>
      <c r="J51" s="11" t="s">
        <v>69</v>
      </c>
      <c r="K51" s="39" t="s">
        <v>70</v>
      </c>
      <c r="L51" s="40"/>
      <c r="N51" s="11">
        <v>7</v>
      </c>
      <c r="R51" s="19">
        <f t="array" ref="R51">SUM(IF(FREQUENCY(MATCH($N52:$N$1278,$N$46:$N$1278,0), MATCH($N$46:$N$1278,$N$46:$N$1278,0)) &gt; 0,1))</f>
        <v>9</v>
      </c>
    </row>
    <row r="52" spans="5:18" hidden="1" x14ac:dyDescent="0.2">
      <c r="E52" s="11" t="s">
        <v>25</v>
      </c>
      <c r="F52" s="11" t="s">
        <v>30</v>
      </c>
      <c r="G52" s="11" t="s">
        <v>67</v>
      </c>
      <c r="H52" s="11" t="s">
        <v>68</v>
      </c>
      <c r="I52" s="11" t="s">
        <v>71</v>
      </c>
      <c r="J52" s="11" t="s">
        <v>69</v>
      </c>
      <c r="K52" s="39" t="s">
        <v>70</v>
      </c>
      <c r="L52" s="40"/>
      <c r="N52" s="11">
        <v>7</v>
      </c>
      <c r="R52" s="19">
        <f t="array" ref="R52">SUM(IF(FREQUENCY(MATCH($N53:$N$1278,$N$46:$N$1278,0), MATCH($N$46:$N$1278,$N$46:$N$1278,0)) &gt; 0,1))</f>
        <v>9</v>
      </c>
    </row>
    <row r="53" spans="5:18" hidden="1" x14ac:dyDescent="0.2">
      <c r="E53" s="11" t="s">
        <v>25</v>
      </c>
      <c r="F53" s="11" t="s">
        <v>30</v>
      </c>
      <c r="G53" s="11" t="s">
        <v>67</v>
      </c>
      <c r="H53" s="11" t="s">
        <v>68</v>
      </c>
      <c r="I53" s="11" t="s">
        <v>72</v>
      </c>
      <c r="J53" s="11" t="s">
        <v>69</v>
      </c>
      <c r="K53" s="39" t="s">
        <v>70</v>
      </c>
      <c r="L53" s="40"/>
      <c r="N53" s="11">
        <v>7</v>
      </c>
    </row>
    <row r="54" spans="5:18" hidden="1" x14ac:dyDescent="0.2">
      <c r="E54" s="11" t="s">
        <v>25</v>
      </c>
      <c r="F54" s="11" t="s">
        <v>30</v>
      </c>
      <c r="G54" s="11" t="s">
        <v>73</v>
      </c>
      <c r="H54" s="11" t="s">
        <v>68</v>
      </c>
      <c r="I54" s="11" t="s">
        <v>74</v>
      </c>
      <c r="J54" s="11" t="s">
        <v>75</v>
      </c>
      <c r="K54" s="39" t="s">
        <v>70</v>
      </c>
      <c r="L54" s="40"/>
      <c r="N54" s="11">
        <v>7</v>
      </c>
    </row>
    <row r="55" spans="5:18" hidden="1" x14ac:dyDescent="0.2">
      <c r="E55" s="11" t="s">
        <v>25</v>
      </c>
      <c r="F55" s="11" t="s">
        <v>30</v>
      </c>
      <c r="G55" s="11" t="s">
        <v>73</v>
      </c>
      <c r="H55" s="11" t="s">
        <v>68</v>
      </c>
      <c r="I55" s="11" t="s">
        <v>76</v>
      </c>
      <c r="J55" s="11" t="s">
        <v>77</v>
      </c>
      <c r="K55" s="39" t="s">
        <v>70</v>
      </c>
      <c r="L55" s="40"/>
      <c r="N55" s="11">
        <v>7</v>
      </c>
    </row>
    <row r="56" spans="5:18" ht="22.5" hidden="1" x14ac:dyDescent="0.2">
      <c r="E56" s="11" t="s">
        <v>25</v>
      </c>
      <c r="F56" s="11" t="s">
        <v>30</v>
      </c>
      <c r="G56" s="11" t="s">
        <v>73</v>
      </c>
      <c r="H56" s="11" t="s">
        <v>68</v>
      </c>
      <c r="I56" s="11" t="s">
        <v>68</v>
      </c>
      <c r="J56" s="11" t="s">
        <v>65</v>
      </c>
      <c r="K56" s="39" t="s">
        <v>78</v>
      </c>
      <c r="L56" s="40" t="str">
        <f>T_Mutuelle81934[[#This Row],[Remboursement (%)]]</f>
        <v>non mentionné</v>
      </c>
      <c r="M56" s="43" t="s">
        <v>79</v>
      </c>
      <c r="N56" s="11">
        <v>0</v>
      </c>
    </row>
    <row r="57" spans="5:18" hidden="1" x14ac:dyDescent="0.2">
      <c r="E57" s="11" t="s">
        <v>25</v>
      </c>
      <c r="F57" s="11" t="s">
        <v>30</v>
      </c>
      <c r="G57" s="11" t="s">
        <v>73</v>
      </c>
      <c r="H57" s="11" t="s">
        <v>68</v>
      </c>
      <c r="I57" s="11" t="s">
        <v>80</v>
      </c>
      <c r="J57" s="11" t="s">
        <v>77</v>
      </c>
      <c r="K57" s="39" t="s">
        <v>70</v>
      </c>
      <c r="L57" s="40"/>
      <c r="N57" s="11">
        <v>7</v>
      </c>
      <c r="P57" s="11" t="s">
        <v>81</v>
      </c>
      <c r="Q57" s="11" t="s">
        <v>82</v>
      </c>
    </row>
    <row r="58" spans="5:18" hidden="1" x14ac:dyDescent="0.2">
      <c r="E58" s="11" t="s">
        <v>25</v>
      </c>
      <c r="F58" s="11" t="s">
        <v>30</v>
      </c>
      <c r="G58" s="11" t="s">
        <v>73</v>
      </c>
      <c r="H58" s="11" t="s">
        <v>68</v>
      </c>
      <c r="I58" s="11" t="s">
        <v>83</v>
      </c>
      <c r="J58" s="11" t="s">
        <v>77</v>
      </c>
      <c r="K58" s="39" t="s">
        <v>70</v>
      </c>
      <c r="L58" s="40"/>
      <c r="N58" s="11">
        <v>7</v>
      </c>
      <c r="P58" s="11">
        <v>1</v>
      </c>
      <c r="Q58" s="11" t="b">
        <v>0</v>
      </c>
      <c r="R58" s="11">
        <f t="array" ref="R58">FREQUENCY(P58:P65,Q58)</f>
        <v>0</v>
      </c>
    </row>
    <row r="59" spans="5:18" hidden="1" x14ac:dyDescent="0.2">
      <c r="E59" s="11" t="s">
        <v>25</v>
      </c>
      <c r="F59" s="11" t="s">
        <v>30</v>
      </c>
      <c r="G59" s="11" t="s">
        <v>73</v>
      </c>
      <c r="H59" s="11" t="s">
        <v>68</v>
      </c>
      <c r="I59" s="11" t="s">
        <v>84</v>
      </c>
      <c r="J59" s="11" t="s">
        <v>75</v>
      </c>
      <c r="K59" s="39" t="s">
        <v>70</v>
      </c>
      <c r="L59" s="40"/>
      <c r="N59" s="11">
        <v>7</v>
      </c>
      <c r="P59" s="11" t="b">
        <v>0</v>
      </c>
      <c r="R59" s="11">
        <f t="array" ref="R59">FREQUENCY(P59:P66,Q59)</f>
        <v>0</v>
      </c>
    </row>
    <row r="60" spans="5:18" hidden="1" x14ac:dyDescent="0.2">
      <c r="E60" s="11" t="s">
        <v>25</v>
      </c>
      <c r="F60" s="11" t="s">
        <v>30</v>
      </c>
      <c r="G60" s="11" t="s">
        <v>73</v>
      </c>
      <c r="H60" s="11" t="s">
        <v>68</v>
      </c>
      <c r="I60" s="11" t="s">
        <v>85</v>
      </c>
      <c r="J60" s="11" t="s">
        <v>75</v>
      </c>
      <c r="K60" s="39" t="s">
        <v>70</v>
      </c>
      <c r="L60" s="40"/>
      <c r="N60" s="11">
        <v>7</v>
      </c>
      <c r="P60" s="11" t="b">
        <v>0</v>
      </c>
      <c r="R60" s="11">
        <f t="array" ref="R60">FREQUENCY(P60:P67,Q60)</f>
        <v>0</v>
      </c>
    </row>
    <row r="61" spans="5:18" hidden="1" x14ac:dyDescent="0.2">
      <c r="E61" s="11" t="s">
        <v>25</v>
      </c>
      <c r="F61" s="11" t="s">
        <v>30</v>
      </c>
      <c r="G61" s="11" t="s">
        <v>73</v>
      </c>
      <c r="H61" s="11" t="s">
        <v>68</v>
      </c>
      <c r="I61" s="11" t="s">
        <v>86</v>
      </c>
      <c r="J61" s="11" t="s">
        <v>69</v>
      </c>
      <c r="K61" s="39" t="s">
        <v>70</v>
      </c>
      <c r="L61" s="40"/>
      <c r="N61" s="11">
        <v>7</v>
      </c>
      <c r="P61" s="11">
        <v>2</v>
      </c>
      <c r="R61" s="11">
        <f t="array" ref="R61">FREQUENCY(P61:P68,Q61)</f>
        <v>0</v>
      </c>
    </row>
    <row r="62" spans="5:18" hidden="1" x14ac:dyDescent="0.2">
      <c r="E62" s="11" t="s">
        <v>25</v>
      </c>
      <c r="F62" s="11" t="s">
        <v>30</v>
      </c>
      <c r="G62" s="11" t="s">
        <v>73</v>
      </c>
      <c r="H62" s="11" t="s">
        <v>68</v>
      </c>
      <c r="I62" s="11" t="s">
        <v>74</v>
      </c>
      <c r="J62" s="11" t="s">
        <v>77</v>
      </c>
      <c r="K62" s="39" t="s">
        <v>87</v>
      </c>
      <c r="L62" s="40"/>
      <c r="N62" s="11">
        <v>6</v>
      </c>
      <c r="P62" s="11">
        <v>3</v>
      </c>
      <c r="R62" s="11">
        <f t="array" ref="R62">FREQUENCY(P62:P69,Q62)</f>
        <v>0</v>
      </c>
    </row>
    <row r="63" spans="5:18" hidden="1" x14ac:dyDescent="0.2">
      <c r="E63" s="11" t="s">
        <v>25</v>
      </c>
      <c r="F63" s="11" t="s">
        <v>30</v>
      </c>
      <c r="G63" s="11" t="s">
        <v>73</v>
      </c>
      <c r="H63" s="11" t="s">
        <v>68</v>
      </c>
      <c r="I63" s="11" t="s">
        <v>74</v>
      </c>
      <c r="J63" s="11" t="s">
        <v>88</v>
      </c>
      <c r="K63" s="39" t="s">
        <v>87</v>
      </c>
      <c r="L63" s="40"/>
      <c r="N63" s="11">
        <v>6</v>
      </c>
      <c r="P63" s="11">
        <v>4</v>
      </c>
      <c r="R63" s="11">
        <f t="array" ref="R63">FREQUENCY(P63:P70,Q63)</f>
        <v>0</v>
      </c>
    </row>
    <row r="64" spans="5:18" hidden="1" x14ac:dyDescent="0.2">
      <c r="E64" s="11" t="s">
        <v>25</v>
      </c>
      <c r="F64" s="11" t="s">
        <v>30</v>
      </c>
      <c r="G64" s="11" t="s">
        <v>73</v>
      </c>
      <c r="H64" s="11" t="s">
        <v>68</v>
      </c>
      <c r="I64" s="11" t="s">
        <v>74</v>
      </c>
      <c r="J64" s="11" t="s">
        <v>88</v>
      </c>
      <c r="K64" s="39" t="s">
        <v>87</v>
      </c>
      <c r="L64" s="40"/>
      <c r="N64" s="11">
        <v>6</v>
      </c>
      <c r="P64" s="11">
        <v>4</v>
      </c>
      <c r="R64" s="11">
        <f t="array" ref="R64">FREQUENCY(P64:P71,Q64)</f>
        <v>0</v>
      </c>
    </row>
    <row r="65" spans="5:18" hidden="1" x14ac:dyDescent="0.2">
      <c r="E65" s="11" t="s">
        <v>25</v>
      </c>
      <c r="F65" s="11" t="s">
        <v>30</v>
      </c>
      <c r="G65" s="11" t="s">
        <v>89</v>
      </c>
      <c r="H65" s="11" t="s">
        <v>90</v>
      </c>
      <c r="J65" s="11" t="s">
        <v>69</v>
      </c>
      <c r="K65" s="39" t="s">
        <v>70</v>
      </c>
      <c r="L65" s="40"/>
      <c r="N65" s="11">
        <v>7</v>
      </c>
      <c r="P65" s="11">
        <v>5</v>
      </c>
      <c r="R65" s="11">
        <f t="array" ref="R65">FREQUENCY(P65:P72,Q65)</f>
        <v>0</v>
      </c>
    </row>
    <row r="66" spans="5:18" hidden="1" x14ac:dyDescent="0.2">
      <c r="E66" s="11" t="s">
        <v>25</v>
      </c>
      <c r="F66" s="11" t="s">
        <v>30</v>
      </c>
      <c r="G66" s="11" t="s">
        <v>89</v>
      </c>
      <c r="H66" s="11" t="s">
        <v>90</v>
      </c>
      <c r="J66" s="11" t="s">
        <v>88</v>
      </c>
      <c r="K66" s="39" t="s">
        <v>87</v>
      </c>
      <c r="L66" s="40"/>
      <c r="N66" s="11">
        <v>6</v>
      </c>
    </row>
    <row r="67" spans="5:18" hidden="1" x14ac:dyDescent="0.2">
      <c r="E67" s="11" t="s">
        <v>25</v>
      </c>
      <c r="F67" s="11" t="s">
        <v>30</v>
      </c>
      <c r="G67" s="11" t="s">
        <v>89</v>
      </c>
      <c r="H67" s="11" t="s">
        <v>91</v>
      </c>
      <c r="I67" s="11" t="s">
        <v>92</v>
      </c>
      <c r="J67" s="11" t="s">
        <v>69</v>
      </c>
      <c r="K67" s="39" t="s">
        <v>70</v>
      </c>
      <c r="L67" s="40"/>
      <c r="N67" s="11">
        <v>7</v>
      </c>
    </row>
    <row r="68" spans="5:18" hidden="1" x14ac:dyDescent="0.2">
      <c r="E68" s="11" t="s">
        <v>25</v>
      </c>
      <c r="F68" s="11" t="s">
        <v>30</v>
      </c>
      <c r="G68" s="11" t="s">
        <v>89</v>
      </c>
      <c r="H68" s="11" t="s">
        <v>91</v>
      </c>
      <c r="I68" s="11" t="s">
        <v>93</v>
      </c>
      <c r="J68" s="11" t="s">
        <v>69</v>
      </c>
      <c r="K68" s="39" t="s">
        <v>70</v>
      </c>
      <c r="L68" s="40"/>
      <c r="N68" s="11">
        <v>7</v>
      </c>
    </row>
    <row r="69" spans="5:18" hidden="1" x14ac:dyDescent="0.2">
      <c r="E69" s="11" t="s">
        <v>25</v>
      </c>
      <c r="F69" s="11" t="s">
        <v>30</v>
      </c>
      <c r="G69" s="11" t="s">
        <v>89</v>
      </c>
      <c r="H69" s="11" t="s">
        <v>91</v>
      </c>
      <c r="I69" s="11" t="s">
        <v>94</v>
      </c>
      <c r="J69" s="11" t="s">
        <v>69</v>
      </c>
      <c r="K69" s="39" t="s">
        <v>70</v>
      </c>
      <c r="L69" s="40"/>
      <c r="N69" s="11">
        <v>7</v>
      </c>
    </row>
    <row r="70" spans="5:18" hidden="1" x14ac:dyDescent="0.2">
      <c r="E70" s="11" t="s">
        <v>25</v>
      </c>
      <c r="F70" s="11" t="s">
        <v>30</v>
      </c>
      <c r="G70" s="11" t="s">
        <v>89</v>
      </c>
      <c r="H70" s="11" t="s">
        <v>91</v>
      </c>
      <c r="I70" s="11" t="s">
        <v>95</v>
      </c>
      <c r="J70" s="11" t="s">
        <v>69</v>
      </c>
      <c r="K70" s="39" t="s">
        <v>70</v>
      </c>
      <c r="L70" s="40"/>
      <c r="N70" s="11">
        <v>7</v>
      </c>
    </row>
    <row r="71" spans="5:18" hidden="1" x14ac:dyDescent="0.2">
      <c r="E71" s="11" t="s">
        <v>25</v>
      </c>
      <c r="F71" s="11" t="s">
        <v>30</v>
      </c>
      <c r="G71" s="11" t="s">
        <v>89</v>
      </c>
      <c r="H71" s="11" t="s">
        <v>91</v>
      </c>
      <c r="I71" s="11" t="s">
        <v>96</v>
      </c>
      <c r="J71" s="11" t="s">
        <v>69</v>
      </c>
      <c r="K71" s="39" t="s">
        <v>70</v>
      </c>
      <c r="L71" s="40"/>
      <c r="N71" s="11">
        <v>7</v>
      </c>
    </row>
    <row r="72" spans="5:18" hidden="1" x14ac:dyDescent="0.2">
      <c r="E72" s="11" t="s">
        <v>25</v>
      </c>
      <c r="F72" s="11" t="s">
        <v>30</v>
      </c>
      <c r="G72" s="11" t="s">
        <v>89</v>
      </c>
      <c r="H72" s="11" t="s">
        <v>91</v>
      </c>
      <c r="I72" s="11" t="s">
        <v>97</v>
      </c>
      <c r="J72" s="11" t="s">
        <v>69</v>
      </c>
      <c r="K72" s="39" t="s">
        <v>70</v>
      </c>
      <c r="L72" s="40"/>
      <c r="N72" s="11">
        <v>7</v>
      </c>
    </row>
    <row r="73" spans="5:18" hidden="1" x14ac:dyDescent="0.2">
      <c r="E73" s="11" t="s">
        <v>25</v>
      </c>
      <c r="F73" s="11" t="s">
        <v>30</v>
      </c>
      <c r="G73" s="11" t="s">
        <v>89</v>
      </c>
      <c r="H73" s="11" t="s">
        <v>91</v>
      </c>
      <c r="I73" s="11" t="s">
        <v>98</v>
      </c>
      <c r="J73" s="11" t="s">
        <v>69</v>
      </c>
      <c r="K73" s="39" t="s">
        <v>70</v>
      </c>
      <c r="L73" s="40"/>
      <c r="N73" s="11">
        <v>7</v>
      </c>
    </row>
    <row r="74" spans="5:18" hidden="1" x14ac:dyDescent="0.2">
      <c r="E74" s="11" t="s">
        <v>25</v>
      </c>
      <c r="F74" s="11" t="s">
        <v>30</v>
      </c>
      <c r="G74" s="11" t="s">
        <v>89</v>
      </c>
      <c r="H74" s="11" t="s">
        <v>91</v>
      </c>
      <c r="I74" s="11" t="s">
        <v>99</v>
      </c>
      <c r="J74" s="11" t="s">
        <v>69</v>
      </c>
      <c r="K74" s="39" t="s">
        <v>70</v>
      </c>
      <c r="L74" s="40"/>
      <c r="N74" s="11">
        <v>7</v>
      </c>
    </row>
    <row r="75" spans="5:18" hidden="1" x14ac:dyDescent="0.2">
      <c r="E75" s="11" t="s">
        <v>25</v>
      </c>
      <c r="F75" s="11" t="s">
        <v>30</v>
      </c>
      <c r="G75" s="11" t="s">
        <v>89</v>
      </c>
      <c r="H75" s="11" t="s">
        <v>91</v>
      </c>
      <c r="I75" s="11" t="s">
        <v>100</v>
      </c>
      <c r="J75" s="11" t="s">
        <v>69</v>
      </c>
      <c r="K75" s="39" t="s">
        <v>70</v>
      </c>
      <c r="L75" s="40"/>
      <c r="N75" s="11">
        <v>7</v>
      </c>
    </row>
    <row r="76" spans="5:18" hidden="1" x14ac:dyDescent="0.2">
      <c r="E76" s="11" t="s">
        <v>25</v>
      </c>
      <c r="F76" s="11" t="s">
        <v>30</v>
      </c>
      <c r="G76" s="11" t="s">
        <v>89</v>
      </c>
      <c r="H76" s="11" t="s">
        <v>91</v>
      </c>
      <c r="I76" s="11" t="s">
        <v>91</v>
      </c>
      <c r="J76" s="11" t="s">
        <v>88</v>
      </c>
      <c r="K76" s="39" t="s">
        <v>87</v>
      </c>
      <c r="L76" s="40"/>
      <c r="N76" s="11">
        <v>6</v>
      </c>
    </row>
    <row r="77" spans="5:18" hidden="1" x14ac:dyDescent="0.2">
      <c r="E77" s="11" t="s">
        <v>25</v>
      </c>
      <c r="F77" s="11" t="s">
        <v>30</v>
      </c>
      <c r="G77" s="11" t="s">
        <v>101</v>
      </c>
      <c r="H77" s="11" t="s">
        <v>102</v>
      </c>
      <c r="J77" s="11" t="s">
        <v>58</v>
      </c>
      <c r="K77" s="39" t="s">
        <v>70</v>
      </c>
      <c r="L77" s="40"/>
      <c r="M77" s="11" t="s">
        <v>103</v>
      </c>
      <c r="N77" s="11">
        <v>7</v>
      </c>
    </row>
    <row r="78" spans="5:18" hidden="1" x14ac:dyDescent="0.2">
      <c r="E78" s="11" t="s">
        <v>25</v>
      </c>
      <c r="F78" s="11" t="s">
        <v>30</v>
      </c>
      <c r="G78" s="11" t="s">
        <v>101</v>
      </c>
      <c r="H78" s="11" t="s">
        <v>104</v>
      </c>
      <c r="J78" s="11" t="s">
        <v>58</v>
      </c>
      <c r="K78" s="39" t="s">
        <v>70</v>
      </c>
      <c r="L78" s="40"/>
      <c r="M78" s="11" t="s">
        <v>103</v>
      </c>
      <c r="N78" s="11">
        <v>7</v>
      </c>
    </row>
    <row r="79" spans="5:18" hidden="1" x14ac:dyDescent="0.2">
      <c r="E79" s="11" t="s">
        <v>25</v>
      </c>
      <c r="F79" s="11" t="s">
        <v>30</v>
      </c>
      <c r="G79" s="11" t="s">
        <v>101</v>
      </c>
      <c r="H79" s="11" t="s">
        <v>105</v>
      </c>
      <c r="J79" s="11" t="s">
        <v>58</v>
      </c>
      <c r="K79" s="39" t="s">
        <v>70</v>
      </c>
      <c r="L79" s="40"/>
      <c r="M79" s="11" t="s">
        <v>103</v>
      </c>
      <c r="N79" s="11">
        <v>7</v>
      </c>
    </row>
    <row r="80" spans="5:18" hidden="1" x14ac:dyDescent="0.2">
      <c r="E80" s="11" t="s">
        <v>25</v>
      </c>
      <c r="F80" s="11" t="s">
        <v>30</v>
      </c>
      <c r="G80" s="11" t="s">
        <v>101</v>
      </c>
      <c r="H80" s="11" t="s">
        <v>106</v>
      </c>
      <c r="J80" s="11" t="s">
        <v>58</v>
      </c>
      <c r="K80" s="39" t="s">
        <v>70</v>
      </c>
      <c r="L80" s="40"/>
      <c r="M80" s="11" t="s">
        <v>103</v>
      </c>
      <c r="N80" s="11">
        <v>7</v>
      </c>
    </row>
    <row r="81" spans="5:14" hidden="1" x14ac:dyDescent="0.2">
      <c r="E81" s="11" t="s">
        <v>25</v>
      </c>
      <c r="F81" s="11" t="s">
        <v>30</v>
      </c>
      <c r="G81" s="11" t="s">
        <v>101</v>
      </c>
      <c r="H81" s="11" t="s">
        <v>107</v>
      </c>
      <c r="J81" s="11" t="s">
        <v>58</v>
      </c>
      <c r="K81" s="39" t="s">
        <v>70</v>
      </c>
      <c r="L81" s="40"/>
      <c r="M81" s="11" t="s">
        <v>103</v>
      </c>
      <c r="N81" s="11">
        <v>7</v>
      </c>
    </row>
    <row r="82" spans="5:14" hidden="1" x14ac:dyDescent="0.2">
      <c r="E82" s="11" t="s">
        <v>25</v>
      </c>
      <c r="F82" s="11" t="s">
        <v>30</v>
      </c>
      <c r="G82" s="11" t="s">
        <v>108</v>
      </c>
      <c r="H82" s="11" t="s">
        <v>109</v>
      </c>
      <c r="I82" s="11" t="s">
        <v>110</v>
      </c>
      <c r="J82" s="11" t="s">
        <v>58</v>
      </c>
      <c r="K82" s="39" t="s">
        <v>70</v>
      </c>
      <c r="L82" s="40"/>
      <c r="N82" s="11">
        <v>7</v>
      </c>
    </row>
    <row r="83" spans="5:14" hidden="1" x14ac:dyDescent="0.2">
      <c r="E83" s="11" t="s">
        <v>25</v>
      </c>
      <c r="F83" s="11" t="s">
        <v>30</v>
      </c>
      <c r="G83" s="11" t="s">
        <v>111</v>
      </c>
      <c r="H83" s="11" t="s">
        <v>112</v>
      </c>
      <c r="J83" s="11" t="s">
        <v>58</v>
      </c>
      <c r="K83" s="39" t="s">
        <v>70</v>
      </c>
      <c r="L83" s="40"/>
      <c r="N83" s="11">
        <v>7</v>
      </c>
    </row>
    <row r="84" spans="5:14" hidden="1" x14ac:dyDescent="0.2">
      <c r="E84" s="11" t="s">
        <v>25</v>
      </c>
      <c r="F84" s="11" t="s">
        <v>30</v>
      </c>
      <c r="G84" s="11" t="s">
        <v>111</v>
      </c>
      <c r="H84" s="11" t="s">
        <v>113</v>
      </c>
      <c r="J84" s="11" t="s">
        <v>58</v>
      </c>
      <c r="K84" s="39" t="s">
        <v>70</v>
      </c>
      <c r="L84" s="40"/>
      <c r="N84" s="11">
        <v>7</v>
      </c>
    </row>
    <row r="85" spans="5:14" hidden="1" x14ac:dyDescent="0.2">
      <c r="E85" s="11" t="s">
        <v>25</v>
      </c>
      <c r="F85" s="11" t="s">
        <v>30</v>
      </c>
      <c r="G85" s="11" t="s">
        <v>111</v>
      </c>
      <c r="H85" s="11" t="s">
        <v>114</v>
      </c>
      <c r="J85" s="11" t="s">
        <v>58</v>
      </c>
      <c r="K85" s="39" t="s">
        <v>70</v>
      </c>
      <c r="L85" s="40"/>
      <c r="N85" s="11">
        <v>7</v>
      </c>
    </row>
    <row r="86" spans="5:14" hidden="1" x14ac:dyDescent="0.2">
      <c r="E86" s="11" t="s">
        <v>25</v>
      </c>
      <c r="F86" s="11" t="s">
        <v>30</v>
      </c>
      <c r="G86" s="11" t="s">
        <v>111</v>
      </c>
      <c r="H86" s="11" t="s">
        <v>115</v>
      </c>
      <c r="J86" s="11" t="s">
        <v>116</v>
      </c>
      <c r="K86" s="42" t="s">
        <v>52</v>
      </c>
      <c r="L86" s="40">
        <v>310</v>
      </c>
      <c r="M86" s="11" t="s">
        <v>117</v>
      </c>
      <c r="N86" s="11" t="b">
        <v>0</v>
      </c>
    </row>
    <row r="87" spans="5:14" hidden="1" x14ac:dyDescent="0.2">
      <c r="E87" s="11" t="s">
        <v>25</v>
      </c>
      <c r="F87" s="11" t="s">
        <v>30</v>
      </c>
      <c r="G87" s="11" t="s">
        <v>111</v>
      </c>
      <c r="H87" s="11" t="s">
        <v>118</v>
      </c>
      <c r="J87" s="11" t="s">
        <v>58</v>
      </c>
      <c r="K87" s="39" t="s">
        <v>70</v>
      </c>
      <c r="L87" s="40"/>
      <c r="N87" s="11">
        <v>7</v>
      </c>
    </row>
    <row r="88" spans="5:14" hidden="1" x14ac:dyDescent="0.2">
      <c r="E88" s="11" t="s">
        <v>25</v>
      </c>
      <c r="F88" s="11" t="s">
        <v>30</v>
      </c>
      <c r="G88" s="11" t="s">
        <v>119</v>
      </c>
      <c r="H88" s="11" t="s">
        <v>120</v>
      </c>
      <c r="J88" s="11" t="s">
        <v>58</v>
      </c>
      <c r="K88" s="39" t="s">
        <v>59</v>
      </c>
      <c r="L88" s="40"/>
      <c r="N88" s="11">
        <v>1</v>
      </c>
    </row>
    <row r="89" spans="5:14" hidden="1" x14ac:dyDescent="0.2">
      <c r="E89" s="11" t="s">
        <v>25</v>
      </c>
      <c r="F89" s="11" t="s">
        <v>30</v>
      </c>
      <c r="G89" s="11" t="s">
        <v>121</v>
      </c>
      <c r="H89" s="11" t="s">
        <v>122</v>
      </c>
      <c r="I89" s="11" t="s">
        <v>121</v>
      </c>
      <c r="J89" s="11" t="s">
        <v>123</v>
      </c>
      <c r="K89" s="39" t="s">
        <v>124</v>
      </c>
      <c r="L89" s="40" t="str">
        <f>T_Mutuelle81934[[#This Row],[Remboursement (%)]]</f>
        <v>inclus</v>
      </c>
      <c r="M89" s="11" t="s">
        <v>125</v>
      </c>
      <c r="N89" s="11">
        <v>0</v>
      </c>
    </row>
    <row r="90" spans="5:14" hidden="1" x14ac:dyDescent="0.2">
      <c r="E90" s="11" t="s">
        <v>25</v>
      </c>
      <c r="F90" s="11" t="s">
        <v>27</v>
      </c>
      <c r="G90" s="11" t="s">
        <v>126</v>
      </c>
      <c r="H90" s="11" t="s">
        <v>127</v>
      </c>
      <c r="I90" s="11" t="s">
        <v>128</v>
      </c>
      <c r="J90" s="11" t="s">
        <v>75</v>
      </c>
      <c r="K90" s="39" t="s">
        <v>70</v>
      </c>
      <c r="L90" s="40"/>
      <c r="M90" s="11" t="s">
        <v>129</v>
      </c>
      <c r="N90" s="11">
        <v>7</v>
      </c>
    </row>
    <row r="91" spans="5:14" hidden="1" x14ac:dyDescent="0.2">
      <c r="E91" s="11" t="s">
        <v>25</v>
      </c>
      <c r="F91" s="11" t="s">
        <v>27</v>
      </c>
      <c r="G91" s="11" t="s">
        <v>126</v>
      </c>
      <c r="H91" s="11" t="s">
        <v>127</v>
      </c>
      <c r="I91" s="11" t="s">
        <v>128</v>
      </c>
      <c r="J91" s="11" t="s">
        <v>77</v>
      </c>
      <c r="K91" s="39" t="s">
        <v>70</v>
      </c>
      <c r="L91" s="40"/>
      <c r="M91" s="11" t="s">
        <v>129</v>
      </c>
      <c r="N91" s="11">
        <v>7</v>
      </c>
    </row>
    <row r="92" spans="5:14" hidden="1" x14ac:dyDescent="0.2">
      <c r="E92" s="11" t="s">
        <v>25</v>
      </c>
      <c r="F92" s="11" t="s">
        <v>27</v>
      </c>
      <c r="G92" s="11" t="s">
        <v>126</v>
      </c>
      <c r="H92" s="11" t="s">
        <v>127</v>
      </c>
      <c r="I92" s="11" t="s">
        <v>128</v>
      </c>
      <c r="J92" s="11" t="s">
        <v>88</v>
      </c>
      <c r="K92" s="39" t="s">
        <v>87</v>
      </c>
      <c r="L92" s="40"/>
      <c r="M92" s="11" t="s">
        <v>130</v>
      </c>
      <c r="N92" s="11">
        <v>6</v>
      </c>
    </row>
    <row r="93" spans="5:14" hidden="1" x14ac:dyDescent="0.2">
      <c r="E93" s="11" t="s">
        <v>25</v>
      </c>
      <c r="F93" s="11" t="s">
        <v>27</v>
      </c>
      <c r="G93" s="11" t="s">
        <v>126</v>
      </c>
      <c r="H93" s="11" t="s">
        <v>127</v>
      </c>
      <c r="I93" s="11" t="s">
        <v>131</v>
      </c>
      <c r="J93" s="11" t="s">
        <v>75</v>
      </c>
      <c r="K93" s="39" t="s">
        <v>70</v>
      </c>
      <c r="L93" s="40"/>
      <c r="M93" s="11" t="s">
        <v>132</v>
      </c>
      <c r="N93" s="11">
        <v>7</v>
      </c>
    </row>
    <row r="94" spans="5:14" hidden="1" x14ac:dyDescent="0.2">
      <c r="E94" s="11" t="s">
        <v>25</v>
      </c>
      <c r="F94" s="11" t="s">
        <v>27</v>
      </c>
      <c r="G94" s="11" t="s">
        <v>126</v>
      </c>
      <c r="H94" s="11" t="s">
        <v>127</v>
      </c>
      <c r="I94" s="11" t="s">
        <v>133</v>
      </c>
      <c r="J94" s="11" t="s">
        <v>75</v>
      </c>
      <c r="K94" s="39" t="s">
        <v>134</v>
      </c>
      <c r="L94" s="40" t="str">
        <f>T_Mutuelle81934[[#This Row],[Remboursement (%)]]</f>
        <v>Non compris</v>
      </c>
      <c r="N94" s="11">
        <v>-1</v>
      </c>
    </row>
    <row r="95" spans="5:14" hidden="1" x14ac:dyDescent="0.2">
      <c r="E95" s="11" t="s">
        <v>25</v>
      </c>
      <c r="F95" s="11" t="s">
        <v>27</v>
      </c>
      <c r="G95" s="11" t="s">
        <v>126</v>
      </c>
      <c r="H95" s="11" t="s">
        <v>127</v>
      </c>
      <c r="I95" s="11" t="s">
        <v>135</v>
      </c>
      <c r="J95" s="11" t="s">
        <v>75</v>
      </c>
      <c r="K95" s="39" t="s">
        <v>134</v>
      </c>
      <c r="L95" s="40" t="str">
        <f>T_Mutuelle81934[[#This Row],[Remboursement (%)]]</f>
        <v>Non compris</v>
      </c>
      <c r="N95" s="11">
        <v>-1</v>
      </c>
    </row>
    <row r="96" spans="5:14" hidden="1" x14ac:dyDescent="0.2">
      <c r="E96" s="11" t="s">
        <v>25</v>
      </c>
      <c r="F96" s="11" t="s">
        <v>27</v>
      </c>
      <c r="G96" s="11" t="s">
        <v>126</v>
      </c>
      <c r="H96" s="11" t="s">
        <v>127</v>
      </c>
      <c r="I96" s="11" t="s">
        <v>136</v>
      </c>
      <c r="J96" s="11" t="s">
        <v>75</v>
      </c>
      <c r="K96" s="39" t="s">
        <v>70</v>
      </c>
      <c r="L96" s="40"/>
      <c r="M96" s="11" t="s">
        <v>129</v>
      </c>
      <c r="N96" s="11">
        <v>7</v>
      </c>
    </row>
    <row r="97" spans="5:19" hidden="1" x14ac:dyDescent="0.2">
      <c r="E97" s="11" t="s">
        <v>25</v>
      </c>
      <c r="F97" s="11" t="s">
        <v>27</v>
      </c>
      <c r="G97" s="11" t="s">
        <v>126</v>
      </c>
      <c r="H97" s="11" t="s">
        <v>127</v>
      </c>
      <c r="I97" s="11" t="s">
        <v>137</v>
      </c>
      <c r="J97" s="11" t="s">
        <v>88</v>
      </c>
      <c r="K97" s="39" t="s">
        <v>134</v>
      </c>
      <c r="L97" s="40" t="str">
        <f>T_Mutuelle81934[[#This Row],[Remboursement (%)]]</f>
        <v>Non compris</v>
      </c>
      <c r="N97" s="11">
        <v>-1</v>
      </c>
    </row>
    <row r="98" spans="5:19" hidden="1" x14ac:dyDescent="0.2">
      <c r="E98" s="11" t="s">
        <v>25</v>
      </c>
      <c r="F98" s="11" t="s">
        <v>27</v>
      </c>
      <c r="G98" s="11" t="s">
        <v>126</v>
      </c>
      <c r="H98" s="11" t="s">
        <v>127</v>
      </c>
      <c r="I98" s="11" t="s">
        <v>131</v>
      </c>
      <c r="J98" s="11" t="s">
        <v>88</v>
      </c>
      <c r="K98" s="39" t="s">
        <v>87</v>
      </c>
      <c r="L98" s="40"/>
      <c r="M98" s="11" t="s">
        <v>130</v>
      </c>
      <c r="N98" s="11">
        <v>6</v>
      </c>
    </row>
    <row r="99" spans="5:19" hidden="1" x14ac:dyDescent="0.2">
      <c r="E99" s="11" t="s">
        <v>25</v>
      </c>
      <c r="F99" s="11" t="s">
        <v>27</v>
      </c>
      <c r="G99" s="11" t="s">
        <v>126</v>
      </c>
      <c r="H99" s="11" t="s">
        <v>127</v>
      </c>
      <c r="I99" s="11" t="s">
        <v>136</v>
      </c>
      <c r="J99" s="11" t="s">
        <v>88</v>
      </c>
      <c r="K99" s="39" t="s">
        <v>70</v>
      </c>
      <c r="L99" s="40"/>
      <c r="M99" s="11" t="s">
        <v>132</v>
      </c>
      <c r="N99" s="11">
        <v>7</v>
      </c>
    </row>
    <row r="100" spans="5:19" hidden="1" x14ac:dyDescent="0.2">
      <c r="E100" s="11" t="s">
        <v>25</v>
      </c>
      <c r="F100" s="11" t="s">
        <v>27</v>
      </c>
      <c r="G100" s="11" t="s">
        <v>126</v>
      </c>
      <c r="H100" s="11" t="s">
        <v>138</v>
      </c>
      <c r="I100" s="11" t="s">
        <v>139</v>
      </c>
      <c r="J100" s="11" t="s">
        <v>140</v>
      </c>
      <c r="K100" s="39" t="s">
        <v>141</v>
      </c>
      <c r="L100" s="40"/>
      <c r="N100" s="11">
        <v>7</v>
      </c>
    </row>
    <row r="101" spans="5:19" hidden="1" x14ac:dyDescent="0.2">
      <c r="E101" s="11" t="s">
        <v>25</v>
      </c>
      <c r="F101" s="11" t="s">
        <v>27</v>
      </c>
      <c r="G101" s="11" t="s">
        <v>126</v>
      </c>
      <c r="H101" s="11" t="s">
        <v>138</v>
      </c>
      <c r="I101" s="11" t="s">
        <v>139</v>
      </c>
      <c r="J101" s="11" t="s">
        <v>142</v>
      </c>
      <c r="K101" s="39" t="s">
        <v>59</v>
      </c>
      <c r="L101" s="40"/>
      <c r="N101" s="11">
        <v>1</v>
      </c>
    </row>
    <row r="102" spans="5:19" hidden="1" x14ac:dyDescent="0.2">
      <c r="E102" s="11" t="s">
        <v>25</v>
      </c>
      <c r="F102" s="11" t="s">
        <v>27</v>
      </c>
      <c r="G102" s="11" t="s">
        <v>126</v>
      </c>
      <c r="H102" s="11" t="s">
        <v>143</v>
      </c>
      <c r="I102" s="11" t="s">
        <v>143</v>
      </c>
      <c r="J102" s="11" t="s">
        <v>140</v>
      </c>
      <c r="K102" s="39" t="s">
        <v>70</v>
      </c>
      <c r="L102" s="40"/>
      <c r="M102" s="11" t="s">
        <v>129</v>
      </c>
      <c r="N102" s="11">
        <v>7</v>
      </c>
    </row>
    <row r="103" spans="5:19" hidden="1" x14ac:dyDescent="0.2">
      <c r="E103" s="11" t="s">
        <v>25</v>
      </c>
      <c r="F103" s="11" t="s">
        <v>27</v>
      </c>
      <c r="G103" s="11" t="s">
        <v>126</v>
      </c>
      <c r="H103" s="11" t="s">
        <v>143</v>
      </c>
      <c r="I103" s="11" t="s">
        <v>143</v>
      </c>
      <c r="J103" s="11" t="s">
        <v>142</v>
      </c>
      <c r="K103" s="39" t="s">
        <v>70</v>
      </c>
      <c r="L103" s="40"/>
      <c r="M103" s="11" t="s">
        <v>129</v>
      </c>
      <c r="N103" s="11">
        <v>7</v>
      </c>
    </row>
    <row r="104" spans="5:19" x14ac:dyDescent="0.2">
      <c r="E104" s="11" t="s">
        <v>25</v>
      </c>
      <c r="F104" s="11" t="s">
        <v>27</v>
      </c>
      <c r="G104" s="11" t="s">
        <v>126</v>
      </c>
      <c r="H104" s="11" t="s">
        <v>144</v>
      </c>
      <c r="I104" s="11" t="s">
        <v>144</v>
      </c>
      <c r="J104" s="11" t="s">
        <v>145</v>
      </c>
      <c r="K104" s="42" t="s">
        <v>52</v>
      </c>
      <c r="L104" s="40">
        <v>100</v>
      </c>
      <c r="M104" s="11" t="s">
        <v>146</v>
      </c>
      <c r="N104" s="11" t="b">
        <v>0</v>
      </c>
      <c r="P104" s="11" t="s">
        <v>147</v>
      </c>
      <c r="S104" s="11" t="e">
        <f>IF(K104="Forfait",VLOOKUP(I104,I104:I1300,L104,FALSE),L104/MAX(L104:L1300))</f>
        <v>#REF!</v>
      </c>
    </row>
    <row r="105" spans="5:19" hidden="1" x14ac:dyDescent="0.2">
      <c r="E105" s="11" t="s">
        <v>25</v>
      </c>
      <c r="F105" s="11" t="s">
        <v>27</v>
      </c>
      <c r="G105" s="11" t="s">
        <v>126</v>
      </c>
      <c r="H105" s="11" t="s">
        <v>144</v>
      </c>
      <c r="I105" s="11" t="s">
        <v>148</v>
      </c>
      <c r="J105" s="11" t="s">
        <v>149</v>
      </c>
      <c r="K105" s="39" t="s">
        <v>134</v>
      </c>
      <c r="L105" s="40" t="str">
        <f>T_Mutuelle81934[[#This Row],[Remboursement (%)]]</f>
        <v>Non compris</v>
      </c>
      <c r="N105" s="11">
        <v>-1</v>
      </c>
    </row>
    <row r="106" spans="5:19" hidden="1" x14ac:dyDescent="0.2">
      <c r="E106" s="11" t="s">
        <v>25</v>
      </c>
      <c r="F106" s="11" t="s">
        <v>27</v>
      </c>
      <c r="G106" s="11" t="s">
        <v>126</v>
      </c>
      <c r="H106" s="11" t="s">
        <v>144</v>
      </c>
      <c r="I106" s="11" t="s">
        <v>150</v>
      </c>
      <c r="J106" s="11" t="s">
        <v>140</v>
      </c>
      <c r="K106" s="39" t="s">
        <v>78</v>
      </c>
      <c r="L106" s="40" t="str">
        <f>T_Mutuelle81934[[#This Row],[Remboursement (%)]]</f>
        <v>non mentionné</v>
      </c>
      <c r="N106" s="11">
        <v>0</v>
      </c>
    </row>
    <row r="107" spans="5:19" hidden="1" x14ac:dyDescent="0.2">
      <c r="E107" s="11" t="s">
        <v>25</v>
      </c>
      <c r="F107" s="11" t="s">
        <v>27</v>
      </c>
      <c r="G107" s="11" t="s">
        <v>126</v>
      </c>
      <c r="H107" s="11" t="s">
        <v>144</v>
      </c>
      <c r="I107" s="11" t="s">
        <v>151</v>
      </c>
      <c r="J107" s="11" t="s">
        <v>145</v>
      </c>
      <c r="K107" s="42" t="s">
        <v>152</v>
      </c>
      <c r="L107" s="40">
        <v>36</v>
      </c>
      <c r="M107" s="11" t="s">
        <v>153</v>
      </c>
      <c r="N107" s="11" t="b">
        <v>0</v>
      </c>
    </row>
    <row r="108" spans="5:19" hidden="1" x14ac:dyDescent="0.2">
      <c r="E108" s="11" t="s">
        <v>25</v>
      </c>
      <c r="F108" s="11" t="s">
        <v>27</v>
      </c>
      <c r="G108" s="11" t="s">
        <v>126</v>
      </c>
      <c r="H108" s="11" t="s">
        <v>144</v>
      </c>
      <c r="I108" s="11" t="s">
        <v>150</v>
      </c>
      <c r="J108" s="11" t="s">
        <v>142</v>
      </c>
      <c r="K108" s="39" t="s">
        <v>78</v>
      </c>
      <c r="L108" s="40" t="str">
        <f>T_Mutuelle81934[[#This Row],[Remboursement (%)]]</f>
        <v>non mentionné</v>
      </c>
      <c r="N108" s="11">
        <v>0</v>
      </c>
    </row>
    <row r="109" spans="5:19" hidden="1" x14ac:dyDescent="0.2">
      <c r="E109" s="11" t="s">
        <v>25</v>
      </c>
      <c r="F109" s="11" t="s">
        <v>27</v>
      </c>
      <c r="G109" s="11" t="s">
        <v>154</v>
      </c>
      <c r="H109" s="11" t="s">
        <v>155</v>
      </c>
      <c r="I109" s="11" t="s">
        <v>155</v>
      </c>
      <c r="J109" s="11" t="s">
        <v>116</v>
      </c>
      <c r="K109" s="39" t="s">
        <v>70</v>
      </c>
      <c r="L109" s="40"/>
      <c r="N109" s="11">
        <v>7</v>
      </c>
    </row>
    <row r="110" spans="5:19" hidden="1" x14ac:dyDescent="0.2">
      <c r="E110" s="11" t="s">
        <v>25</v>
      </c>
      <c r="F110" s="11" t="s">
        <v>27</v>
      </c>
      <c r="G110" s="11" t="s">
        <v>156</v>
      </c>
      <c r="H110" s="11" t="s">
        <v>127</v>
      </c>
      <c r="I110" s="11" t="s">
        <v>128</v>
      </c>
      <c r="J110" s="11" t="s">
        <v>77</v>
      </c>
      <c r="K110" s="39" t="s">
        <v>134</v>
      </c>
      <c r="L110" s="40" t="str">
        <f>T_Mutuelle81934[[#This Row],[Remboursement (%)]]</f>
        <v>Non compris</v>
      </c>
      <c r="N110" s="11">
        <v>-1</v>
      </c>
    </row>
    <row r="111" spans="5:19" hidden="1" x14ac:dyDescent="0.2">
      <c r="E111" s="11" t="s">
        <v>25</v>
      </c>
      <c r="F111" s="11" t="s">
        <v>27</v>
      </c>
      <c r="G111" s="11" t="s">
        <v>156</v>
      </c>
      <c r="H111" s="11" t="s">
        <v>127</v>
      </c>
      <c r="I111" s="11" t="s">
        <v>128</v>
      </c>
      <c r="J111" s="11" t="s">
        <v>88</v>
      </c>
      <c r="K111" s="39" t="s">
        <v>157</v>
      </c>
      <c r="L111" s="40"/>
      <c r="N111" s="11">
        <v>5</v>
      </c>
    </row>
    <row r="112" spans="5:19" hidden="1" x14ac:dyDescent="0.2">
      <c r="E112" s="11" t="s">
        <v>25</v>
      </c>
      <c r="F112" s="11" t="s">
        <v>27</v>
      </c>
      <c r="G112" s="11" t="s">
        <v>156</v>
      </c>
      <c r="H112" s="11" t="s">
        <v>143</v>
      </c>
      <c r="I112" s="11" t="s">
        <v>143</v>
      </c>
      <c r="J112" s="11" t="s">
        <v>140</v>
      </c>
      <c r="K112" s="39" t="s">
        <v>134</v>
      </c>
      <c r="L112" s="40" t="str">
        <f>T_Mutuelle81934[[#This Row],[Remboursement (%)]]</f>
        <v>Non compris</v>
      </c>
      <c r="N112" s="11">
        <v>-1</v>
      </c>
    </row>
    <row r="113" spans="5:19" hidden="1" x14ac:dyDescent="0.2">
      <c r="E113" s="11" t="s">
        <v>25</v>
      </c>
      <c r="F113" s="11" t="s">
        <v>27</v>
      </c>
      <c r="G113" s="11" t="s">
        <v>156</v>
      </c>
      <c r="H113" s="11" t="s">
        <v>143</v>
      </c>
      <c r="I113" s="11" t="s">
        <v>143</v>
      </c>
      <c r="J113" s="11" t="s">
        <v>142</v>
      </c>
      <c r="K113" s="39" t="s">
        <v>134</v>
      </c>
      <c r="L113" s="40" t="str">
        <f>T_Mutuelle81934[[#This Row],[Remboursement (%)]]</f>
        <v>Non compris</v>
      </c>
      <c r="N113" s="11">
        <v>-1</v>
      </c>
    </row>
    <row r="114" spans="5:19" hidden="1" x14ac:dyDescent="0.2">
      <c r="E114" s="11" t="s">
        <v>25</v>
      </c>
      <c r="F114" s="11" t="s">
        <v>27</v>
      </c>
      <c r="G114" s="11" t="s">
        <v>156</v>
      </c>
      <c r="H114" s="11" t="s">
        <v>144</v>
      </c>
      <c r="I114" s="11" t="s">
        <v>158</v>
      </c>
      <c r="J114" s="11" t="s">
        <v>142</v>
      </c>
      <c r="K114" s="39" t="s">
        <v>134</v>
      </c>
      <c r="L114" s="40" t="str">
        <f>T_Mutuelle81934[[#This Row],[Remboursement (%)]]</f>
        <v>Non compris</v>
      </c>
      <c r="N114" s="11">
        <v>-1</v>
      </c>
    </row>
    <row r="115" spans="5:19" hidden="1" x14ac:dyDescent="0.2">
      <c r="E115" s="11" t="s">
        <v>25</v>
      </c>
      <c r="F115" s="11" t="s">
        <v>27</v>
      </c>
      <c r="G115" s="11" t="s">
        <v>156</v>
      </c>
      <c r="H115" s="11" t="s">
        <v>144</v>
      </c>
      <c r="I115" s="11" t="s">
        <v>159</v>
      </c>
      <c r="J115" s="11" t="s">
        <v>142</v>
      </c>
      <c r="K115" s="39" t="s">
        <v>134</v>
      </c>
      <c r="L115" s="40" t="str">
        <f>T_Mutuelle81934[[#This Row],[Remboursement (%)]]</f>
        <v>Non compris</v>
      </c>
      <c r="N115" s="11">
        <v>-1</v>
      </c>
    </row>
    <row r="116" spans="5:19" hidden="1" x14ac:dyDescent="0.2">
      <c r="E116" s="11" t="s">
        <v>25</v>
      </c>
      <c r="F116" s="11" t="s">
        <v>27</v>
      </c>
      <c r="G116" s="11" t="s">
        <v>156</v>
      </c>
      <c r="H116" s="11" t="s">
        <v>144</v>
      </c>
      <c r="I116" s="11" t="s">
        <v>160</v>
      </c>
      <c r="J116" s="11" t="s">
        <v>142</v>
      </c>
      <c r="K116" s="39" t="s">
        <v>134</v>
      </c>
      <c r="L116" s="40" t="str">
        <f>T_Mutuelle81934[[#This Row],[Remboursement (%)]]</f>
        <v>Non compris</v>
      </c>
      <c r="N116" s="11">
        <v>-1</v>
      </c>
    </row>
    <row r="117" spans="5:19" x14ac:dyDescent="0.2">
      <c r="E117" s="11" t="s">
        <v>25</v>
      </c>
      <c r="F117" s="11" t="s">
        <v>27</v>
      </c>
      <c r="G117" s="11" t="s">
        <v>156</v>
      </c>
      <c r="H117" s="11" t="s">
        <v>144</v>
      </c>
      <c r="I117" s="11" t="s">
        <v>144</v>
      </c>
      <c r="J117" s="11" t="s">
        <v>145</v>
      </c>
      <c r="K117" s="42" t="s">
        <v>52</v>
      </c>
      <c r="L117" s="40">
        <v>100</v>
      </c>
      <c r="M117" s="11" t="s">
        <v>146</v>
      </c>
      <c r="N117" s="11" t="b">
        <v>0</v>
      </c>
      <c r="P117" s="11" t="s">
        <v>161</v>
      </c>
      <c r="S117" s="11" t="e">
        <f>IF(K104="Forfait",VLOOKUP(I104,I104:I1300,104,FALSE))</f>
        <v>#REF!</v>
      </c>
    </row>
    <row r="118" spans="5:19" hidden="1" x14ac:dyDescent="0.2">
      <c r="E118" s="11" t="s">
        <v>25</v>
      </c>
      <c r="F118" s="11" t="s">
        <v>27</v>
      </c>
      <c r="G118" s="11" t="s">
        <v>162</v>
      </c>
      <c r="H118" s="11" t="s">
        <v>144</v>
      </c>
      <c r="I118" s="11" t="s">
        <v>151</v>
      </c>
      <c r="J118" s="11" t="s">
        <v>140</v>
      </c>
      <c r="K118" s="39" t="s">
        <v>134</v>
      </c>
      <c r="L118" s="40" t="str">
        <f>T_Mutuelle81934[[#This Row],[Remboursement (%)]]</f>
        <v>Non compris</v>
      </c>
      <c r="N118" s="11">
        <v>-1</v>
      </c>
    </row>
    <row r="119" spans="5:19" hidden="1" x14ac:dyDescent="0.2">
      <c r="E119" s="11" t="s">
        <v>25</v>
      </c>
      <c r="F119" s="11" t="s">
        <v>27</v>
      </c>
      <c r="G119" s="11" t="s">
        <v>162</v>
      </c>
      <c r="H119" s="11" t="s">
        <v>127</v>
      </c>
      <c r="I119" s="11" t="s">
        <v>128</v>
      </c>
      <c r="J119" s="11" t="s">
        <v>140</v>
      </c>
      <c r="K119" s="39" t="s">
        <v>134</v>
      </c>
      <c r="L119" s="40" t="str">
        <f>T_Mutuelle81934[[#This Row],[Remboursement (%)]]</f>
        <v>Non compris</v>
      </c>
      <c r="N119" s="11">
        <v>-1</v>
      </c>
    </row>
    <row r="120" spans="5:19" hidden="1" x14ac:dyDescent="0.2">
      <c r="E120" s="11" t="s">
        <v>25</v>
      </c>
      <c r="F120" s="11" t="s">
        <v>27</v>
      </c>
      <c r="G120" s="11" t="s">
        <v>162</v>
      </c>
      <c r="H120" s="11" t="s">
        <v>143</v>
      </c>
      <c r="I120" s="11" t="s">
        <v>143</v>
      </c>
      <c r="J120" s="11" t="s">
        <v>140</v>
      </c>
      <c r="K120" s="39" t="s">
        <v>163</v>
      </c>
      <c r="L120" s="40" t="str">
        <f>T_Mutuelle81934[[#This Row],[Remboursement (%)]]</f>
        <v>non compris</v>
      </c>
      <c r="N120" s="11">
        <v>-1</v>
      </c>
    </row>
    <row r="121" spans="5:19" hidden="1" x14ac:dyDescent="0.2">
      <c r="E121" s="11" t="s">
        <v>25</v>
      </c>
      <c r="F121" s="11" t="s">
        <v>27</v>
      </c>
      <c r="G121" s="11" t="s">
        <v>162</v>
      </c>
      <c r="H121" s="11" t="s">
        <v>143</v>
      </c>
      <c r="I121" s="11" t="s">
        <v>143</v>
      </c>
      <c r="J121" s="11" t="s">
        <v>142</v>
      </c>
      <c r="K121" s="39" t="s">
        <v>163</v>
      </c>
      <c r="L121" s="40" t="str">
        <f>T_Mutuelle81934[[#This Row],[Remboursement (%)]]</f>
        <v>non compris</v>
      </c>
      <c r="N121" s="11">
        <v>-1</v>
      </c>
    </row>
    <row r="122" spans="5:19" x14ac:dyDescent="0.2">
      <c r="E122" s="11" t="s">
        <v>25</v>
      </c>
      <c r="F122" s="11" t="s">
        <v>27</v>
      </c>
      <c r="G122" s="11" t="s">
        <v>162</v>
      </c>
      <c r="H122" s="11" t="s">
        <v>144</v>
      </c>
      <c r="I122" s="11" t="s">
        <v>144</v>
      </c>
      <c r="J122" s="11" t="s">
        <v>140</v>
      </c>
      <c r="K122" s="39" t="s">
        <v>134</v>
      </c>
      <c r="L122" s="40" t="str">
        <f>T_Mutuelle81934[[#This Row],[Remboursement (%)]]</f>
        <v>Non compris</v>
      </c>
      <c r="N122" s="11">
        <v>-1</v>
      </c>
    </row>
    <row r="123" spans="5:19" hidden="1" x14ac:dyDescent="0.2">
      <c r="E123" s="11" t="s">
        <v>25</v>
      </c>
      <c r="F123" s="11" t="s">
        <v>27</v>
      </c>
      <c r="G123" s="11" t="s">
        <v>121</v>
      </c>
      <c r="H123" s="11" t="s">
        <v>122</v>
      </c>
      <c r="I123" s="11" t="s">
        <v>164</v>
      </c>
      <c r="J123" s="11" t="s">
        <v>149</v>
      </c>
      <c r="K123" s="39" t="s">
        <v>70</v>
      </c>
      <c r="L123" s="40"/>
      <c r="M123" s="11" t="s">
        <v>132</v>
      </c>
      <c r="N123" s="11">
        <v>7</v>
      </c>
    </row>
    <row r="124" spans="5:19" hidden="1" x14ac:dyDescent="0.2">
      <c r="E124" s="11" t="s">
        <v>25</v>
      </c>
      <c r="F124" s="11" t="s">
        <v>27</v>
      </c>
      <c r="G124" s="11" t="s">
        <v>121</v>
      </c>
      <c r="H124" s="11" t="s">
        <v>122</v>
      </c>
      <c r="I124" s="11" t="s">
        <v>165</v>
      </c>
      <c r="J124" s="11" t="s">
        <v>149</v>
      </c>
      <c r="K124" s="39" t="s">
        <v>70</v>
      </c>
      <c r="L124" s="40"/>
      <c r="M124" s="11" t="s">
        <v>132</v>
      </c>
      <c r="N124" s="11">
        <v>7</v>
      </c>
    </row>
    <row r="125" spans="5:19" hidden="1" x14ac:dyDescent="0.2">
      <c r="E125" s="11" t="s">
        <v>25</v>
      </c>
      <c r="F125" s="11" t="s">
        <v>166</v>
      </c>
      <c r="G125" s="11" t="s">
        <v>167</v>
      </c>
      <c r="H125" s="11" t="s">
        <v>167</v>
      </c>
      <c r="I125" s="11" t="s">
        <v>168</v>
      </c>
      <c r="J125" s="11" t="s">
        <v>116</v>
      </c>
      <c r="K125" s="42" t="s">
        <v>152</v>
      </c>
      <c r="L125" s="40">
        <v>5</v>
      </c>
      <c r="M125" s="11" t="s">
        <v>169</v>
      </c>
      <c r="N125" s="11" t="b">
        <v>0</v>
      </c>
    </row>
    <row r="126" spans="5:19" hidden="1" x14ac:dyDescent="0.2">
      <c r="E126" s="11" t="s">
        <v>25</v>
      </c>
      <c r="F126" s="11" t="s">
        <v>166</v>
      </c>
      <c r="G126" s="11" t="s">
        <v>167</v>
      </c>
      <c r="H126" s="11" t="s">
        <v>167</v>
      </c>
      <c r="I126" s="11" t="s">
        <v>170</v>
      </c>
      <c r="J126" s="11" t="s">
        <v>116</v>
      </c>
      <c r="K126" s="39" t="s">
        <v>124</v>
      </c>
      <c r="L126" s="40" t="str">
        <f>T_Mutuelle81934[[#This Row],[Remboursement (%)]]</f>
        <v>inclus</v>
      </c>
      <c r="M126" s="11" t="s">
        <v>171</v>
      </c>
      <c r="N126" s="11">
        <v>0</v>
      </c>
    </row>
    <row r="127" spans="5:19" hidden="1" x14ac:dyDescent="0.2">
      <c r="E127" s="11" t="s">
        <v>25</v>
      </c>
      <c r="F127" s="11" t="s">
        <v>33</v>
      </c>
      <c r="G127" s="11" t="s">
        <v>172</v>
      </c>
      <c r="H127" s="11" t="s">
        <v>68</v>
      </c>
      <c r="I127" s="11" t="s">
        <v>173</v>
      </c>
      <c r="J127" s="11" t="s">
        <v>69</v>
      </c>
      <c r="K127" s="39" t="s">
        <v>174</v>
      </c>
      <c r="L127" s="40"/>
      <c r="N127" s="11">
        <v>7</v>
      </c>
    </row>
    <row r="128" spans="5:19" hidden="1" x14ac:dyDescent="0.2">
      <c r="E128" s="11" t="s">
        <v>25</v>
      </c>
      <c r="F128" s="11" t="s">
        <v>33</v>
      </c>
      <c r="G128" s="11" t="s">
        <v>172</v>
      </c>
      <c r="H128" s="11" t="s">
        <v>68</v>
      </c>
      <c r="I128" s="11" t="s">
        <v>175</v>
      </c>
      <c r="J128" s="11" t="s">
        <v>69</v>
      </c>
      <c r="K128" s="39" t="s">
        <v>174</v>
      </c>
      <c r="L128" s="40"/>
      <c r="N128" s="11">
        <v>7</v>
      </c>
    </row>
    <row r="129" spans="5:14" hidden="1" x14ac:dyDescent="0.2">
      <c r="E129" s="11" t="s">
        <v>25</v>
      </c>
      <c r="F129" s="11" t="s">
        <v>33</v>
      </c>
      <c r="G129" s="11" t="s">
        <v>172</v>
      </c>
      <c r="H129" s="11" t="s">
        <v>176</v>
      </c>
      <c r="I129" s="11" t="s">
        <v>177</v>
      </c>
      <c r="J129" s="11" t="s">
        <v>58</v>
      </c>
      <c r="K129" s="39" t="s">
        <v>174</v>
      </c>
      <c r="L129" s="40"/>
      <c r="N129" s="11">
        <v>7</v>
      </c>
    </row>
    <row r="130" spans="5:14" hidden="1" x14ac:dyDescent="0.2">
      <c r="E130" s="11" t="s">
        <v>25</v>
      </c>
      <c r="F130" s="11" t="s">
        <v>33</v>
      </c>
      <c r="G130" s="11" t="s">
        <v>172</v>
      </c>
      <c r="H130" s="11" t="s">
        <v>178</v>
      </c>
      <c r="I130" s="11" t="s">
        <v>179</v>
      </c>
      <c r="J130" s="11" t="s">
        <v>58</v>
      </c>
      <c r="K130" s="39" t="s">
        <v>174</v>
      </c>
      <c r="L130" s="40"/>
      <c r="N130" s="11">
        <v>7</v>
      </c>
    </row>
    <row r="131" spans="5:14" hidden="1" x14ac:dyDescent="0.2">
      <c r="E131" s="11" t="s">
        <v>25</v>
      </c>
      <c r="F131" s="11" t="s">
        <v>33</v>
      </c>
      <c r="G131" s="11" t="s">
        <v>172</v>
      </c>
      <c r="H131" s="11" t="s">
        <v>178</v>
      </c>
      <c r="I131" s="11" t="s">
        <v>180</v>
      </c>
      <c r="J131" s="11" t="s">
        <v>58</v>
      </c>
      <c r="K131" s="39" t="s">
        <v>174</v>
      </c>
      <c r="L131" s="40"/>
      <c r="N131" s="11">
        <v>7</v>
      </c>
    </row>
    <row r="132" spans="5:14" hidden="1" x14ac:dyDescent="0.2">
      <c r="E132" s="11" t="s">
        <v>25</v>
      </c>
      <c r="F132" s="11" t="s">
        <v>33</v>
      </c>
      <c r="G132" s="11" t="s">
        <v>172</v>
      </c>
      <c r="H132" s="11" t="s">
        <v>178</v>
      </c>
      <c r="I132" s="11" t="s">
        <v>181</v>
      </c>
      <c r="J132" s="11" t="s">
        <v>58</v>
      </c>
      <c r="K132" s="39" t="s">
        <v>174</v>
      </c>
      <c r="L132" s="40"/>
      <c r="N132" s="11">
        <v>7</v>
      </c>
    </row>
    <row r="133" spans="5:14" hidden="1" x14ac:dyDescent="0.2">
      <c r="E133" s="11" t="s">
        <v>25</v>
      </c>
      <c r="F133" s="11" t="s">
        <v>33</v>
      </c>
      <c r="G133" s="11" t="s">
        <v>172</v>
      </c>
      <c r="H133" s="11" t="s">
        <v>176</v>
      </c>
      <c r="I133" s="11" t="s">
        <v>182</v>
      </c>
      <c r="J133" s="11" t="s">
        <v>58</v>
      </c>
      <c r="K133" s="39" t="s">
        <v>174</v>
      </c>
      <c r="L133" s="40"/>
      <c r="N133" s="11">
        <v>7</v>
      </c>
    </row>
    <row r="134" spans="5:14" hidden="1" x14ac:dyDescent="0.2">
      <c r="E134" s="11" t="s">
        <v>25</v>
      </c>
      <c r="F134" s="11" t="s">
        <v>33</v>
      </c>
      <c r="G134" s="11" t="s">
        <v>172</v>
      </c>
      <c r="H134" s="11" t="s">
        <v>176</v>
      </c>
      <c r="I134" s="11" t="s">
        <v>183</v>
      </c>
      <c r="J134" s="11" t="s">
        <v>58</v>
      </c>
      <c r="K134" s="39" t="s">
        <v>174</v>
      </c>
      <c r="L134" s="40"/>
      <c r="N134" s="11">
        <v>7</v>
      </c>
    </row>
    <row r="135" spans="5:14" hidden="1" x14ac:dyDescent="0.2">
      <c r="E135" s="11" t="s">
        <v>25</v>
      </c>
      <c r="F135" s="11" t="s">
        <v>33</v>
      </c>
      <c r="G135" s="11" t="s">
        <v>172</v>
      </c>
      <c r="H135" s="11" t="s">
        <v>176</v>
      </c>
      <c r="I135" s="11" t="s">
        <v>184</v>
      </c>
      <c r="J135" s="11" t="s">
        <v>58</v>
      </c>
      <c r="K135" s="39" t="s">
        <v>174</v>
      </c>
      <c r="L135" s="40"/>
      <c r="N135" s="11">
        <v>7</v>
      </c>
    </row>
    <row r="136" spans="5:14" hidden="1" x14ac:dyDescent="0.2">
      <c r="E136" s="11" t="s">
        <v>25</v>
      </c>
      <c r="F136" s="11" t="s">
        <v>33</v>
      </c>
      <c r="G136" s="11" t="s">
        <v>172</v>
      </c>
      <c r="H136" s="11" t="s">
        <v>176</v>
      </c>
      <c r="I136" s="11" t="s">
        <v>185</v>
      </c>
      <c r="J136" s="11" t="s">
        <v>58</v>
      </c>
      <c r="K136" s="39" t="s">
        <v>174</v>
      </c>
      <c r="L136" s="40"/>
      <c r="N136" s="11">
        <v>7</v>
      </c>
    </row>
    <row r="137" spans="5:14" hidden="1" x14ac:dyDescent="0.2">
      <c r="E137" s="11" t="s">
        <v>25</v>
      </c>
      <c r="F137" s="11" t="s">
        <v>33</v>
      </c>
      <c r="G137" s="11" t="s">
        <v>172</v>
      </c>
      <c r="H137" s="11" t="s">
        <v>176</v>
      </c>
      <c r="I137" s="11" t="s">
        <v>186</v>
      </c>
      <c r="J137" s="11" t="s">
        <v>58</v>
      </c>
      <c r="K137" s="39" t="s">
        <v>174</v>
      </c>
      <c r="L137" s="40"/>
      <c r="N137" s="11">
        <v>7</v>
      </c>
    </row>
    <row r="138" spans="5:14" hidden="1" x14ac:dyDescent="0.2">
      <c r="E138" s="11" t="s">
        <v>25</v>
      </c>
      <c r="F138" s="11" t="s">
        <v>33</v>
      </c>
      <c r="G138" s="11" t="s">
        <v>187</v>
      </c>
      <c r="H138" s="11" t="s">
        <v>187</v>
      </c>
      <c r="I138" s="11" t="s">
        <v>188</v>
      </c>
      <c r="J138" s="11" t="s">
        <v>58</v>
      </c>
      <c r="K138" s="39" t="s">
        <v>174</v>
      </c>
      <c r="L138" s="40"/>
      <c r="N138" s="11">
        <v>7</v>
      </c>
    </row>
    <row r="139" spans="5:14" hidden="1" x14ac:dyDescent="0.2">
      <c r="E139" s="11" t="s">
        <v>25</v>
      </c>
      <c r="F139" s="11" t="s">
        <v>33</v>
      </c>
      <c r="G139" s="11" t="s">
        <v>187</v>
      </c>
      <c r="H139" s="11" t="s">
        <v>187</v>
      </c>
      <c r="I139" s="11" t="s">
        <v>188</v>
      </c>
      <c r="J139" s="11" t="s">
        <v>65</v>
      </c>
      <c r="K139" s="42" t="s">
        <v>52</v>
      </c>
      <c r="L139" s="40">
        <v>450</v>
      </c>
      <c r="M139" s="11" t="s">
        <v>189</v>
      </c>
      <c r="N139" s="11" t="b">
        <v>0</v>
      </c>
    </row>
    <row r="140" spans="5:14" hidden="1" x14ac:dyDescent="0.2">
      <c r="E140" s="11" t="s">
        <v>25</v>
      </c>
      <c r="F140" s="11" t="s">
        <v>33</v>
      </c>
      <c r="G140" s="11" t="s">
        <v>172</v>
      </c>
      <c r="H140" s="11" t="s">
        <v>190</v>
      </c>
      <c r="I140" s="11" t="s">
        <v>190</v>
      </c>
      <c r="J140" s="11" t="s">
        <v>58</v>
      </c>
      <c r="K140" s="39" t="s">
        <v>174</v>
      </c>
      <c r="L140" s="40"/>
      <c r="N140" s="11">
        <v>7</v>
      </c>
    </row>
    <row r="141" spans="5:14" hidden="1" x14ac:dyDescent="0.2">
      <c r="E141" s="11" t="s">
        <v>25</v>
      </c>
      <c r="F141" s="11" t="s">
        <v>33</v>
      </c>
      <c r="G141" s="11" t="s">
        <v>172</v>
      </c>
      <c r="H141" s="11" t="s">
        <v>68</v>
      </c>
      <c r="I141" s="11" t="s">
        <v>175</v>
      </c>
      <c r="J141" s="11" t="s">
        <v>88</v>
      </c>
      <c r="K141" s="39" t="s">
        <v>174</v>
      </c>
      <c r="L141" s="40"/>
      <c r="N141" s="11">
        <v>7</v>
      </c>
    </row>
    <row r="142" spans="5:14" hidden="1" x14ac:dyDescent="0.2">
      <c r="E142" s="11" t="s">
        <v>25</v>
      </c>
      <c r="F142" s="11" t="s">
        <v>33</v>
      </c>
      <c r="G142" s="11" t="s">
        <v>191</v>
      </c>
      <c r="H142" s="11" t="s">
        <v>192</v>
      </c>
      <c r="I142" s="11" t="s">
        <v>193</v>
      </c>
      <c r="J142" s="11" t="s">
        <v>58</v>
      </c>
      <c r="K142" s="39" t="s">
        <v>174</v>
      </c>
      <c r="L142" s="40"/>
      <c r="N142" s="11">
        <v>7</v>
      </c>
    </row>
    <row r="143" spans="5:14" hidden="1" x14ac:dyDescent="0.2">
      <c r="E143" s="11" t="s">
        <v>25</v>
      </c>
      <c r="F143" s="11" t="s">
        <v>33</v>
      </c>
      <c r="G143" s="11" t="s">
        <v>172</v>
      </c>
      <c r="H143" s="11" t="s">
        <v>190</v>
      </c>
      <c r="I143" s="11" t="s">
        <v>190</v>
      </c>
      <c r="J143" s="11" t="s">
        <v>65</v>
      </c>
      <c r="K143" s="42" t="s">
        <v>52</v>
      </c>
      <c r="L143" s="40">
        <v>450</v>
      </c>
      <c r="M143" s="11" t="s">
        <v>189</v>
      </c>
      <c r="N143" s="11" t="b">
        <v>0</v>
      </c>
    </row>
    <row r="144" spans="5:14" hidden="1" x14ac:dyDescent="0.2">
      <c r="E144" s="11" t="s">
        <v>25</v>
      </c>
      <c r="F144" s="11" t="s">
        <v>33</v>
      </c>
      <c r="G144" s="11" t="s">
        <v>172</v>
      </c>
      <c r="H144" s="11" t="s">
        <v>176</v>
      </c>
      <c r="I144" s="11" t="s">
        <v>194</v>
      </c>
      <c r="J144" s="11" t="s">
        <v>65</v>
      </c>
      <c r="K144" s="42" t="s">
        <v>52</v>
      </c>
      <c r="L144" s="40">
        <v>450</v>
      </c>
      <c r="M144" s="11" t="s">
        <v>189</v>
      </c>
      <c r="N144" s="11" t="b">
        <v>0</v>
      </c>
    </row>
    <row r="145" spans="5:16" hidden="1" x14ac:dyDescent="0.2">
      <c r="E145" s="11" t="s">
        <v>25</v>
      </c>
      <c r="F145" s="11" t="s">
        <v>33</v>
      </c>
      <c r="G145" s="11" t="s">
        <v>191</v>
      </c>
      <c r="H145" s="11" t="s">
        <v>195</v>
      </c>
      <c r="I145" s="11" t="s">
        <v>196</v>
      </c>
      <c r="J145" s="11" t="s">
        <v>116</v>
      </c>
      <c r="K145" s="42" t="s">
        <v>52</v>
      </c>
      <c r="L145" s="40">
        <v>1500</v>
      </c>
      <c r="M145" s="11" t="s">
        <v>197</v>
      </c>
      <c r="N145" s="11" t="b">
        <v>0</v>
      </c>
    </row>
    <row r="146" spans="5:16" ht="12.75" hidden="1" x14ac:dyDescent="0.2">
      <c r="E146" s="11" t="s">
        <v>25</v>
      </c>
      <c r="F146" s="11" t="s">
        <v>33</v>
      </c>
      <c r="G146" s="11" t="s">
        <v>191</v>
      </c>
      <c r="H146" s="11" t="s">
        <v>192</v>
      </c>
      <c r="I146" s="11" t="s">
        <v>198</v>
      </c>
      <c r="J146" s="11" t="s">
        <v>58</v>
      </c>
      <c r="K146" s="39" t="s">
        <v>174</v>
      </c>
      <c r="L146" s="40"/>
      <c r="N146" s="11">
        <v>7</v>
      </c>
      <c r="P146" s="44" t="e">
        <f>SUMIFS($F$46:$F$1278,E21,E46:E1278,F18,$N$46:$N$1278)</f>
        <v>#VALUE!</v>
      </c>
    </row>
    <row r="147" spans="5:16" hidden="1" x14ac:dyDescent="0.2">
      <c r="E147" s="11" t="s">
        <v>25</v>
      </c>
      <c r="F147" s="11" t="s">
        <v>33</v>
      </c>
      <c r="G147" s="11" t="s">
        <v>191</v>
      </c>
      <c r="H147" s="11" t="s">
        <v>192</v>
      </c>
      <c r="I147" s="11" t="s">
        <v>199</v>
      </c>
      <c r="J147" s="11" t="s">
        <v>58</v>
      </c>
      <c r="K147" s="39" t="s">
        <v>174</v>
      </c>
      <c r="L147" s="40"/>
      <c r="N147" s="11">
        <v>7</v>
      </c>
    </row>
    <row r="148" spans="5:16" hidden="1" x14ac:dyDescent="0.2">
      <c r="E148" s="11" t="s">
        <v>25</v>
      </c>
      <c r="F148" s="11" t="s">
        <v>33</v>
      </c>
      <c r="G148" s="11" t="s">
        <v>191</v>
      </c>
      <c r="H148" s="11" t="s">
        <v>192</v>
      </c>
      <c r="I148" s="11" t="s">
        <v>200</v>
      </c>
      <c r="J148" s="11" t="s">
        <v>58</v>
      </c>
      <c r="K148" s="39" t="s">
        <v>174</v>
      </c>
      <c r="L148" s="40"/>
      <c r="N148" s="11">
        <v>7</v>
      </c>
      <c r="P148" s="11">
        <f>SUMIFS(N46:N1278,E46:E1278,F18,F46:F1278,E21)</f>
        <v>91</v>
      </c>
    </row>
    <row r="149" spans="5:16" hidden="1" x14ac:dyDescent="0.2">
      <c r="E149" s="11" t="s">
        <v>25</v>
      </c>
      <c r="F149" s="11" t="s">
        <v>33</v>
      </c>
      <c r="G149" s="11" t="s">
        <v>191</v>
      </c>
      <c r="H149" s="11" t="s">
        <v>192</v>
      </c>
      <c r="I149" s="11" t="s">
        <v>201</v>
      </c>
      <c r="J149" s="11" t="s">
        <v>58</v>
      </c>
      <c r="K149" s="39" t="s">
        <v>174</v>
      </c>
      <c r="L149" s="40"/>
      <c r="N149" s="11">
        <v>7</v>
      </c>
    </row>
    <row r="150" spans="5:16" hidden="1" x14ac:dyDescent="0.2">
      <c r="E150" s="11" t="s">
        <v>25</v>
      </c>
      <c r="F150" s="11" t="s">
        <v>33</v>
      </c>
      <c r="G150" s="11" t="s">
        <v>191</v>
      </c>
      <c r="H150" s="11" t="s">
        <v>192</v>
      </c>
      <c r="I150" s="11" t="s">
        <v>202</v>
      </c>
      <c r="J150" s="11" t="s">
        <v>58</v>
      </c>
      <c r="K150" s="39" t="s">
        <v>174</v>
      </c>
      <c r="L150" s="40"/>
      <c r="N150" s="11">
        <v>7</v>
      </c>
    </row>
    <row r="151" spans="5:16" hidden="1" x14ac:dyDescent="0.2">
      <c r="E151" s="11" t="s">
        <v>25</v>
      </c>
      <c r="F151" s="11" t="s">
        <v>33</v>
      </c>
      <c r="G151" s="11" t="s">
        <v>191</v>
      </c>
      <c r="H151" s="11" t="s">
        <v>192</v>
      </c>
      <c r="I151" s="11" t="s">
        <v>203</v>
      </c>
      <c r="J151" s="11" t="s">
        <v>58</v>
      </c>
      <c r="K151" s="39" t="s">
        <v>174</v>
      </c>
      <c r="L151" s="40"/>
      <c r="N151" s="11">
        <v>7</v>
      </c>
    </row>
    <row r="152" spans="5:16" hidden="1" x14ac:dyDescent="0.2">
      <c r="E152" s="11" t="s">
        <v>25</v>
      </c>
      <c r="F152" s="11" t="s">
        <v>33</v>
      </c>
      <c r="G152" s="11" t="s">
        <v>191</v>
      </c>
      <c r="H152" s="11" t="s">
        <v>192</v>
      </c>
      <c r="I152" s="11" t="s">
        <v>204</v>
      </c>
      <c r="J152" s="11" t="s">
        <v>58</v>
      </c>
      <c r="K152" s="39" t="s">
        <v>174</v>
      </c>
      <c r="L152" s="40"/>
      <c r="N152" s="11">
        <v>7</v>
      </c>
    </row>
    <row r="153" spans="5:16" hidden="1" x14ac:dyDescent="0.2">
      <c r="E153" s="11" t="s">
        <v>25</v>
      </c>
      <c r="F153" s="11" t="s">
        <v>33</v>
      </c>
      <c r="G153" s="11" t="s">
        <v>191</v>
      </c>
      <c r="H153" s="11" t="s">
        <v>192</v>
      </c>
      <c r="I153" s="11" t="s">
        <v>205</v>
      </c>
      <c r="J153" s="11" t="s">
        <v>65</v>
      </c>
      <c r="K153" s="42" t="s">
        <v>52</v>
      </c>
      <c r="L153" s="40">
        <v>450</v>
      </c>
      <c r="M153" s="11" t="s">
        <v>189</v>
      </c>
      <c r="N153" s="11" t="b">
        <v>0</v>
      </c>
    </row>
    <row r="154" spans="5:16" hidden="1" x14ac:dyDescent="0.2">
      <c r="E154" s="11" t="s">
        <v>25</v>
      </c>
      <c r="F154" s="11" t="s">
        <v>33</v>
      </c>
      <c r="G154" s="11" t="s">
        <v>191</v>
      </c>
      <c r="H154" s="11" t="s">
        <v>206</v>
      </c>
      <c r="I154" s="11" t="s">
        <v>206</v>
      </c>
      <c r="J154" s="11" t="s">
        <v>207</v>
      </c>
      <c r="K154" s="39" t="s">
        <v>78</v>
      </c>
      <c r="L154" s="40" t="str">
        <f>T_Mutuelle81934[[#This Row],[Remboursement (%)]]</f>
        <v>non mentionné</v>
      </c>
      <c r="N154" s="11">
        <v>0</v>
      </c>
    </row>
    <row r="155" spans="5:16" hidden="1" x14ac:dyDescent="0.2">
      <c r="E155" s="11" t="s">
        <v>25</v>
      </c>
      <c r="F155" s="11" t="s">
        <v>33</v>
      </c>
      <c r="G155" s="11" t="s">
        <v>191</v>
      </c>
      <c r="H155" s="11" t="s">
        <v>192</v>
      </c>
      <c r="I155" s="11" t="s">
        <v>208</v>
      </c>
      <c r="J155" s="11" t="s">
        <v>58</v>
      </c>
      <c r="K155" s="39" t="s">
        <v>78</v>
      </c>
      <c r="L155" s="40" t="str">
        <f>T_Mutuelle81934[[#This Row],[Remboursement (%)]]</f>
        <v>non mentionné</v>
      </c>
      <c r="N155" s="11">
        <v>0</v>
      </c>
    </row>
    <row r="156" spans="5:16" hidden="1" x14ac:dyDescent="0.2">
      <c r="E156" s="11" t="s">
        <v>25</v>
      </c>
      <c r="F156" s="11" t="s">
        <v>34</v>
      </c>
      <c r="G156" s="11" t="s">
        <v>73</v>
      </c>
      <c r="H156" s="11" t="s">
        <v>68</v>
      </c>
      <c r="I156" s="11" t="s">
        <v>80</v>
      </c>
      <c r="J156" s="11" t="s">
        <v>77</v>
      </c>
      <c r="K156" s="39" t="s">
        <v>70</v>
      </c>
      <c r="L156" s="40"/>
      <c r="N156" s="11">
        <v>7</v>
      </c>
    </row>
    <row r="157" spans="5:16" hidden="1" x14ac:dyDescent="0.2">
      <c r="E157" s="11" t="s">
        <v>25</v>
      </c>
      <c r="F157" s="11" t="s">
        <v>34</v>
      </c>
      <c r="G157" s="11" t="s">
        <v>73</v>
      </c>
      <c r="H157" s="11" t="s">
        <v>209</v>
      </c>
      <c r="I157" s="11" t="s">
        <v>210</v>
      </c>
      <c r="J157" s="11" t="s">
        <v>65</v>
      </c>
      <c r="K157" s="39" t="s">
        <v>134</v>
      </c>
      <c r="L157" s="40" t="str">
        <f>T_Mutuelle81934[[#This Row],[Remboursement (%)]]</f>
        <v>Non compris</v>
      </c>
      <c r="M157" s="11" t="s">
        <v>211</v>
      </c>
      <c r="N157" s="11">
        <v>-1</v>
      </c>
    </row>
    <row r="158" spans="5:16" hidden="1" x14ac:dyDescent="0.2">
      <c r="E158" s="11" t="s">
        <v>25</v>
      </c>
      <c r="F158" s="11" t="s">
        <v>34</v>
      </c>
      <c r="G158" s="11" t="s">
        <v>212</v>
      </c>
      <c r="H158" s="11" t="s">
        <v>213</v>
      </c>
      <c r="J158" s="11" t="s">
        <v>116</v>
      </c>
      <c r="K158" s="39" t="s">
        <v>124</v>
      </c>
      <c r="L158" s="40" t="str">
        <f>T_Mutuelle81934[[#This Row],[Remboursement (%)]]</f>
        <v>inclus</v>
      </c>
      <c r="M158" s="11" t="s">
        <v>214</v>
      </c>
      <c r="N158" s="11">
        <v>0</v>
      </c>
    </row>
    <row r="159" spans="5:16" hidden="1" x14ac:dyDescent="0.2">
      <c r="E159" s="11" t="s">
        <v>25</v>
      </c>
      <c r="F159" s="11" t="s">
        <v>34</v>
      </c>
      <c r="G159" s="11" t="s">
        <v>212</v>
      </c>
      <c r="H159" s="11" t="s">
        <v>215</v>
      </c>
      <c r="J159" s="11" t="s">
        <v>116</v>
      </c>
      <c r="K159" s="42" t="s">
        <v>52</v>
      </c>
      <c r="L159" s="40">
        <v>350</v>
      </c>
      <c r="M159" s="11" t="s">
        <v>216</v>
      </c>
      <c r="N159" s="11" t="b">
        <v>0</v>
      </c>
    </row>
    <row r="160" spans="5:16" hidden="1" x14ac:dyDescent="0.2">
      <c r="E160" s="11" t="s">
        <v>25</v>
      </c>
      <c r="F160" s="11" t="s">
        <v>34</v>
      </c>
      <c r="G160" s="11" t="s">
        <v>212</v>
      </c>
      <c r="H160" s="11" t="s">
        <v>217</v>
      </c>
      <c r="J160" s="11" t="s">
        <v>116</v>
      </c>
      <c r="K160" s="42" t="s">
        <v>52</v>
      </c>
      <c r="L160" s="40">
        <v>575</v>
      </c>
      <c r="M160" s="11" t="s">
        <v>216</v>
      </c>
      <c r="N160" s="11" t="b">
        <v>0</v>
      </c>
    </row>
    <row r="161" spans="5:14" hidden="1" x14ac:dyDescent="0.2">
      <c r="E161" s="11" t="s">
        <v>25</v>
      </c>
      <c r="F161" s="11" t="s">
        <v>34</v>
      </c>
      <c r="G161" s="11" t="s">
        <v>212</v>
      </c>
      <c r="H161" s="11" t="s">
        <v>218</v>
      </c>
      <c r="J161" s="11" t="s">
        <v>116</v>
      </c>
      <c r="K161" s="42" t="s">
        <v>52</v>
      </c>
      <c r="L161" s="40">
        <v>680</v>
      </c>
      <c r="M161" s="11" t="s">
        <v>216</v>
      </c>
      <c r="N161" s="11" t="b">
        <v>0</v>
      </c>
    </row>
    <row r="162" spans="5:14" hidden="1" x14ac:dyDescent="0.2">
      <c r="E162" s="11" t="s">
        <v>25</v>
      </c>
      <c r="F162" s="11" t="s">
        <v>34</v>
      </c>
      <c r="G162" s="11" t="s">
        <v>212</v>
      </c>
      <c r="H162" s="11" t="s">
        <v>219</v>
      </c>
      <c r="J162" s="11" t="s">
        <v>58</v>
      </c>
      <c r="K162" s="39" t="s">
        <v>59</v>
      </c>
      <c r="L162" s="40"/>
      <c r="N162" s="11">
        <v>1</v>
      </c>
    </row>
    <row r="163" spans="5:14" hidden="1" x14ac:dyDescent="0.2">
      <c r="E163" s="11" t="s">
        <v>25</v>
      </c>
      <c r="F163" s="11" t="s">
        <v>34</v>
      </c>
      <c r="G163" s="11" t="s">
        <v>212</v>
      </c>
      <c r="H163" s="11" t="s">
        <v>115</v>
      </c>
      <c r="I163" s="11" t="s">
        <v>220</v>
      </c>
      <c r="J163" s="11" t="s">
        <v>58</v>
      </c>
      <c r="K163" s="39" t="s">
        <v>134</v>
      </c>
      <c r="L163" s="40" t="str">
        <f>T_Mutuelle81934[[#This Row],[Remboursement (%)]]</f>
        <v>Non compris</v>
      </c>
      <c r="N163" s="11">
        <v>-1</v>
      </c>
    </row>
    <row r="164" spans="5:14" hidden="1" x14ac:dyDescent="0.2">
      <c r="E164" s="11" t="s">
        <v>25</v>
      </c>
      <c r="F164" s="11" t="s">
        <v>34</v>
      </c>
      <c r="G164" s="11" t="s">
        <v>212</v>
      </c>
      <c r="H164" s="11" t="s">
        <v>221</v>
      </c>
      <c r="J164" s="11" t="s">
        <v>65</v>
      </c>
      <c r="K164" s="42" t="s">
        <v>52</v>
      </c>
      <c r="L164" s="40">
        <v>750</v>
      </c>
      <c r="M164" s="11" t="s">
        <v>222</v>
      </c>
      <c r="N164" s="11" t="b">
        <v>0</v>
      </c>
    </row>
    <row r="165" spans="5:14" hidden="1" x14ac:dyDescent="0.2">
      <c r="E165" s="11" t="s">
        <v>19</v>
      </c>
      <c r="F165" s="11" t="s">
        <v>36</v>
      </c>
      <c r="G165" s="11" t="s">
        <v>223</v>
      </c>
      <c r="H165" s="11" t="s">
        <v>224</v>
      </c>
      <c r="J165" s="11" t="s">
        <v>58</v>
      </c>
      <c r="K165" s="42" t="s">
        <v>52</v>
      </c>
      <c r="L165" s="40">
        <v>1020</v>
      </c>
      <c r="M165" s="43" t="s">
        <v>225</v>
      </c>
      <c r="N165" s="11" t="b">
        <v>0</v>
      </c>
    </row>
    <row r="166" spans="5:14" hidden="1" x14ac:dyDescent="0.2">
      <c r="E166" s="11" t="s">
        <v>19</v>
      </c>
      <c r="F166" s="11" t="s">
        <v>36</v>
      </c>
      <c r="G166" s="11" t="s">
        <v>223</v>
      </c>
      <c r="H166" s="11" t="s">
        <v>224</v>
      </c>
      <c r="I166" s="11" t="s">
        <v>115</v>
      </c>
      <c r="J166" s="11" t="s">
        <v>58</v>
      </c>
      <c r="K166" s="39" t="s">
        <v>163</v>
      </c>
      <c r="L166" s="40" t="str">
        <f>T_Mutuelle81934[[#This Row],[Remboursement (%)]]</f>
        <v>non compris</v>
      </c>
      <c r="N166" s="11">
        <v>-1</v>
      </c>
    </row>
    <row r="167" spans="5:14" hidden="1" x14ac:dyDescent="0.2">
      <c r="E167" s="11" t="s">
        <v>25</v>
      </c>
      <c r="F167" s="11" t="s">
        <v>36</v>
      </c>
      <c r="G167" s="11" t="s">
        <v>223</v>
      </c>
      <c r="H167" s="11" t="s">
        <v>226</v>
      </c>
      <c r="I167" s="11" t="s">
        <v>115</v>
      </c>
      <c r="K167" s="39" t="s">
        <v>134</v>
      </c>
      <c r="L167" s="40" t="str">
        <f>T_Mutuelle81934[[#This Row],[Remboursement (%)]]</f>
        <v>Non compris</v>
      </c>
      <c r="N167" s="11">
        <v>-1</v>
      </c>
    </row>
    <row r="168" spans="5:14" hidden="1" x14ac:dyDescent="0.2">
      <c r="E168" s="11" t="s">
        <v>25</v>
      </c>
      <c r="F168" s="11" t="s">
        <v>36</v>
      </c>
      <c r="G168" s="11" t="s">
        <v>223</v>
      </c>
      <c r="H168" s="11" t="s">
        <v>227</v>
      </c>
      <c r="J168" s="11" t="s">
        <v>58</v>
      </c>
      <c r="K168" s="39" t="s">
        <v>59</v>
      </c>
      <c r="L168" s="40"/>
      <c r="M168" s="11" t="s">
        <v>103</v>
      </c>
      <c r="N168" s="11">
        <v>1</v>
      </c>
    </row>
    <row r="169" spans="5:14" hidden="1" x14ac:dyDescent="0.2">
      <c r="E169" s="11" t="s">
        <v>25</v>
      </c>
      <c r="F169" s="11" t="s">
        <v>35</v>
      </c>
      <c r="G169" s="11" t="s">
        <v>228</v>
      </c>
      <c r="H169" s="11" t="s">
        <v>229</v>
      </c>
      <c r="I169" s="11" t="s">
        <v>229</v>
      </c>
      <c r="J169" s="11" t="s">
        <v>65</v>
      </c>
      <c r="K169" s="42" t="s">
        <v>52</v>
      </c>
      <c r="L169" s="40">
        <v>250</v>
      </c>
      <c r="M169" s="11" t="s">
        <v>230</v>
      </c>
      <c r="N169" s="11" t="b">
        <v>0</v>
      </c>
    </row>
    <row r="170" spans="5:14" hidden="1" x14ac:dyDescent="0.2">
      <c r="E170" s="11" t="s">
        <v>25</v>
      </c>
      <c r="F170" s="11" t="s">
        <v>30</v>
      </c>
      <c r="G170" s="11" t="s">
        <v>101</v>
      </c>
      <c r="H170" s="11" t="s">
        <v>231</v>
      </c>
      <c r="J170" s="11" t="s">
        <v>58</v>
      </c>
      <c r="K170" s="39" t="s">
        <v>70</v>
      </c>
      <c r="L170" s="40"/>
      <c r="M170" s="11" t="s">
        <v>103</v>
      </c>
      <c r="N170" s="11">
        <v>7</v>
      </c>
    </row>
    <row r="171" spans="5:14" hidden="1" x14ac:dyDescent="0.2">
      <c r="E171" s="11" t="s">
        <v>25</v>
      </c>
      <c r="F171" s="11" t="s">
        <v>30</v>
      </c>
      <c r="G171" s="11" t="s">
        <v>73</v>
      </c>
      <c r="H171" s="11" t="s">
        <v>68</v>
      </c>
      <c r="I171" s="11" t="s">
        <v>86</v>
      </c>
      <c r="J171" s="11" t="s">
        <v>232</v>
      </c>
      <c r="K171" s="39" t="s">
        <v>70</v>
      </c>
      <c r="L171" s="40"/>
      <c r="N171" s="11">
        <v>7</v>
      </c>
    </row>
    <row r="172" spans="5:14" hidden="1" x14ac:dyDescent="0.2">
      <c r="E172" s="11" t="s">
        <v>25</v>
      </c>
      <c r="F172" s="11" t="s">
        <v>37</v>
      </c>
      <c r="G172" s="11" t="s">
        <v>68</v>
      </c>
      <c r="H172" s="11" t="s">
        <v>233</v>
      </c>
      <c r="I172" s="11" t="s">
        <v>234</v>
      </c>
      <c r="J172" s="11" t="s">
        <v>75</v>
      </c>
      <c r="K172" s="39" t="s">
        <v>70</v>
      </c>
      <c r="L172" s="40"/>
      <c r="N172" s="11">
        <v>7</v>
      </c>
    </row>
    <row r="173" spans="5:14" hidden="1" x14ac:dyDescent="0.2">
      <c r="E173" s="11" t="s">
        <v>25</v>
      </c>
      <c r="F173" s="11" t="s">
        <v>37</v>
      </c>
      <c r="G173" s="11" t="s">
        <v>68</v>
      </c>
      <c r="H173" s="11" t="s">
        <v>233</v>
      </c>
      <c r="J173" s="11" t="s">
        <v>88</v>
      </c>
      <c r="K173" s="39" t="s">
        <v>78</v>
      </c>
      <c r="L173" s="40" t="str">
        <f>T_Mutuelle81934[[#This Row],[Remboursement (%)]]</f>
        <v>non mentionné</v>
      </c>
      <c r="N173" s="11">
        <v>0</v>
      </c>
    </row>
    <row r="174" spans="5:14" hidden="1" x14ac:dyDescent="0.2">
      <c r="E174" s="11" t="s">
        <v>25</v>
      </c>
      <c r="F174" s="11" t="s">
        <v>37</v>
      </c>
      <c r="G174" s="11" t="s">
        <v>235</v>
      </c>
      <c r="H174" s="11" t="s">
        <v>236</v>
      </c>
      <c r="J174" s="11" t="s">
        <v>58</v>
      </c>
      <c r="K174" s="39" t="s">
        <v>70</v>
      </c>
      <c r="L174" s="40"/>
      <c r="N174" s="11">
        <v>7</v>
      </c>
    </row>
    <row r="175" spans="5:14" hidden="1" x14ac:dyDescent="0.2">
      <c r="E175" s="11" t="s">
        <v>25</v>
      </c>
      <c r="F175" s="11" t="s">
        <v>37</v>
      </c>
      <c r="G175" s="11" t="s">
        <v>235</v>
      </c>
      <c r="H175" s="11" t="s">
        <v>237</v>
      </c>
      <c r="J175" s="11" t="s">
        <v>58</v>
      </c>
      <c r="K175" s="39" t="s">
        <v>70</v>
      </c>
      <c r="L175" s="40"/>
      <c r="N175" s="11">
        <v>7</v>
      </c>
    </row>
    <row r="176" spans="5:14" hidden="1" x14ac:dyDescent="0.2">
      <c r="E176" s="11" t="s">
        <v>25</v>
      </c>
      <c r="F176" s="11" t="s">
        <v>37</v>
      </c>
      <c r="G176" s="11" t="s">
        <v>167</v>
      </c>
      <c r="H176" s="11" t="s">
        <v>167</v>
      </c>
      <c r="I176" s="11" t="s">
        <v>238</v>
      </c>
      <c r="J176" s="11" t="s">
        <v>207</v>
      </c>
      <c r="K176" s="42" t="s">
        <v>52</v>
      </c>
      <c r="L176" s="40">
        <v>250</v>
      </c>
      <c r="M176" s="11" t="s">
        <v>66</v>
      </c>
      <c r="N176" s="11" t="b">
        <v>0</v>
      </c>
    </row>
    <row r="177" spans="5:14" hidden="1" x14ac:dyDescent="0.2">
      <c r="E177" s="11" t="s">
        <v>25</v>
      </c>
      <c r="F177" s="11" t="s">
        <v>30</v>
      </c>
      <c r="G177" s="11" t="s">
        <v>239</v>
      </c>
      <c r="H177" s="11" t="s">
        <v>240</v>
      </c>
      <c r="J177" s="11" t="s">
        <v>58</v>
      </c>
      <c r="K177" s="42" t="s">
        <v>52</v>
      </c>
      <c r="L177" s="40">
        <v>200</v>
      </c>
      <c r="M177" s="11" t="s">
        <v>241</v>
      </c>
      <c r="N177" s="11" t="b">
        <v>0</v>
      </c>
    </row>
    <row r="178" spans="5:14" hidden="1" x14ac:dyDescent="0.2">
      <c r="E178" s="11" t="s">
        <v>25</v>
      </c>
      <c r="F178" s="11" t="s">
        <v>30</v>
      </c>
      <c r="G178" s="11" t="s">
        <v>239</v>
      </c>
      <c r="H178" s="11" t="s">
        <v>242</v>
      </c>
      <c r="I178" s="11" t="s">
        <v>243</v>
      </c>
      <c r="J178" s="11" t="s">
        <v>65</v>
      </c>
      <c r="K178" s="39" t="s">
        <v>163</v>
      </c>
      <c r="L178" s="40" t="str">
        <f>T_Mutuelle81934[[#This Row],[Remboursement (%)]]</f>
        <v>non compris</v>
      </c>
      <c r="M178" s="11" t="s">
        <v>244</v>
      </c>
      <c r="N178" s="11">
        <v>-1</v>
      </c>
    </row>
    <row r="179" spans="5:14" hidden="1" x14ac:dyDescent="0.2">
      <c r="E179" s="11" t="s">
        <v>25</v>
      </c>
      <c r="F179" s="11" t="s">
        <v>166</v>
      </c>
      <c r="G179" s="11" t="s">
        <v>245</v>
      </c>
      <c r="H179" s="11" t="s">
        <v>246</v>
      </c>
      <c r="I179" s="11" t="s">
        <v>247</v>
      </c>
      <c r="J179" s="11" t="s">
        <v>116</v>
      </c>
      <c r="K179" s="39" t="s">
        <v>78</v>
      </c>
      <c r="L179" s="40" t="str">
        <f>T_Mutuelle81934[[#This Row],[Remboursement (%)]]</f>
        <v>non mentionné</v>
      </c>
      <c r="N179" s="11">
        <v>0</v>
      </c>
    </row>
    <row r="180" spans="5:14" hidden="1" x14ac:dyDescent="0.2">
      <c r="E180" s="11" t="s">
        <v>23</v>
      </c>
      <c r="F180" s="11" t="s">
        <v>30</v>
      </c>
      <c r="G180" s="11" t="s">
        <v>55</v>
      </c>
      <c r="H180" s="11" t="s">
        <v>56</v>
      </c>
      <c r="I180" s="11" t="s">
        <v>248</v>
      </c>
      <c r="J180" s="11" t="s">
        <v>58</v>
      </c>
      <c r="K180" s="39" t="s">
        <v>59</v>
      </c>
      <c r="L180" s="40"/>
      <c r="N180" s="11">
        <v>1</v>
      </c>
    </row>
    <row r="181" spans="5:14" hidden="1" x14ac:dyDescent="0.2">
      <c r="E181" s="11" t="s">
        <v>23</v>
      </c>
      <c r="F181" s="11" t="s">
        <v>30</v>
      </c>
      <c r="G181" s="11" t="s">
        <v>55</v>
      </c>
      <c r="H181" s="11" t="s">
        <v>56</v>
      </c>
      <c r="I181" s="11" t="s">
        <v>249</v>
      </c>
      <c r="J181" s="11" t="s">
        <v>58</v>
      </c>
      <c r="K181" s="39" t="s">
        <v>59</v>
      </c>
      <c r="L181" s="40"/>
      <c r="N181" s="11">
        <v>1</v>
      </c>
    </row>
    <row r="182" spans="5:14" hidden="1" x14ac:dyDescent="0.2">
      <c r="E182" s="11" t="s">
        <v>23</v>
      </c>
      <c r="F182" s="11" t="s">
        <v>30</v>
      </c>
      <c r="G182" s="11" t="s">
        <v>55</v>
      </c>
      <c r="H182" s="11" t="s">
        <v>56</v>
      </c>
      <c r="I182" s="11" t="s">
        <v>250</v>
      </c>
      <c r="J182" s="11" t="s">
        <v>58</v>
      </c>
      <c r="K182" s="39" t="s">
        <v>59</v>
      </c>
      <c r="L182" s="40"/>
      <c r="N182" s="11">
        <v>1</v>
      </c>
    </row>
    <row r="183" spans="5:14" hidden="1" x14ac:dyDescent="0.2">
      <c r="E183" s="11" t="s">
        <v>23</v>
      </c>
      <c r="F183" s="11" t="s">
        <v>30</v>
      </c>
      <c r="G183" s="11" t="s">
        <v>55</v>
      </c>
      <c r="H183" s="11" t="s">
        <v>56</v>
      </c>
      <c r="I183" s="11" t="s">
        <v>251</v>
      </c>
      <c r="J183" s="11" t="s">
        <v>58</v>
      </c>
      <c r="K183" s="39" t="s">
        <v>59</v>
      </c>
      <c r="L183" s="40"/>
      <c r="N183" s="11">
        <v>1</v>
      </c>
    </row>
    <row r="184" spans="5:14" hidden="1" x14ac:dyDescent="0.2">
      <c r="E184" s="11" t="s">
        <v>23</v>
      </c>
      <c r="F184" s="11" t="s">
        <v>30</v>
      </c>
      <c r="G184" s="11" t="s">
        <v>55</v>
      </c>
      <c r="H184" s="11" t="s">
        <v>56</v>
      </c>
      <c r="I184" s="11" t="s">
        <v>64</v>
      </c>
      <c r="J184" s="11" t="s">
        <v>65</v>
      </c>
      <c r="K184" s="42" t="s">
        <v>52</v>
      </c>
      <c r="L184" s="40">
        <v>30</v>
      </c>
      <c r="M184" s="11" t="s">
        <v>66</v>
      </c>
      <c r="N184" s="11" t="b">
        <v>0</v>
      </c>
    </row>
    <row r="185" spans="5:14" hidden="1" x14ac:dyDescent="0.2">
      <c r="E185" s="11" t="s">
        <v>23</v>
      </c>
      <c r="F185" s="11" t="s">
        <v>30</v>
      </c>
      <c r="G185" s="11" t="s">
        <v>67</v>
      </c>
      <c r="H185" s="11" t="s">
        <v>68</v>
      </c>
      <c r="I185" s="11" t="s">
        <v>68</v>
      </c>
      <c r="J185" s="11" t="s">
        <v>69</v>
      </c>
      <c r="K185" s="39" t="s">
        <v>252</v>
      </c>
      <c r="L185" s="40"/>
      <c r="N185" s="11">
        <v>6</v>
      </c>
    </row>
    <row r="186" spans="5:14" hidden="1" x14ac:dyDescent="0.2">
      <c r="E186" s="11" t="s">
        <v>23</v>
      </c>
      <c r="F186" s="11" t="s">
        <v>30</v>
      </c>
      <c r="G186" s="11" t="s">
        <v>67</v>
      </c>
      <c r="H186" s="11" t="s">
        <v>68</v>
      </c>
      <c r="I186" s="11" t="s">
        <v>71</v>
      </c>
      <c r="J186" s="11" t="s">
        <v>69</v>
      </c>
      <c r="K186" s="39" t="s">
        <v>252</v>
      </c>
      <c r="L186" s="40"/>
      <c r="N186" s="11">
        <v>6</v>
      </c>
    </row>
    <row r="187" spans="5:14" hidden="1" x14ac:dyDescent="0.2">
      <c r="E187" s="11" t="s">
        <v>23</v>
      </c>
      <c r="F187" s="11" t="s">
        <v>30</v>
      </c>
      <c r="G187" s="11" t="s">
        <v>67</v>
      </c>
      <c r="H187" s="11" t="s">
        <v>68</v>
      </c>
      <c r="I187" s="11" t="s">
        <v>72</v>
      </c>
      <c r="J187" s="11" t="s">
        <v>69</v>
      </c>
      <c r="K187" s="39" t="s">
        <v>252</v>
      </c>
      <c r="L187" s="40"/>
      <c r="N187" s="11">
        <v>6</v>
      </c>
    </row>
    <row r="188" spans="5:14" hidden="1" x14ac:dyDescent="0.2">
      <c r="E188" s="11" t="s">
        <v>23</v>
      </c>
      <c r="F188" s="11" t="s">
        <v>30</v>
      </c>
      <c r="G188" s="11" t="s">
        <v>73</v>
      </c>
      <c r="H188" s="11" t="s">
        <v>68</v>
      </c>
      <c r="I188" s="11" t="s">
        <v>74</v>
      </c>
      <c r="J188" s="11" t="s">
        <v>75</v>
      </c>
      <c r="K188" s="39" t="s">
        <v>252</v>
      </c>
      <c r="L188" s="40"/>
      <c r="N188" s="11">
        <v>6</v>
      </c>
    </row>
    <row r="189" spans="5:14" hidden="1" x14ac:dyDescent="0.2">
      <c r="E189" s="11" t="s">
        <v>23</v>
      </c>
      <c r="F189" s="11" t="s">
        <v>30</v>
      </c>
      <c r="G189" s="11" t="s">
        <v>73</v>
      </c>
      <c r="H189" s="11" t="s">
        <v>68</v>
      </c>
      <c r="I189" s="11" t="s">
        <v>76</v>
      </c>
      <c r="J189" s="11" t="s">
        <v>77</v>
      </c>
      <c r="K189" s="39" t="s">
        <v>252</v>
      </c>
      <c r="L189" s="40"/>
      <c r="N189" s="11">
        <v>6</v>
      </c>
    </row>
    <row r="190" spans="5:14" hidden="1" x14ac:dyDescent="0.2">
      <c r="E190" s="11" t="s">
        <v>23</v>
      </c>
      <c r="F190" s="11" t="s">
        <v>30</v>
      </c>
      <c r="G190" s="11" t="s">
        <v>73</v>
      </c>
      <c r="H190" s="11" t="s">
        <v>68</v>
      </c>
      <c r="I190" s="11" t="s">
        <v>68</v>
      </c>
      <c r="J190" s="11" t="s">
        <v>65</v>
      </c>
      <c r="K190" s="39" t="s">
        <v>59</v>
      </c>
      <c r="L190" s="40"/>
      <c r="N190" s="11">
        <v>1</v>
      </c>
    </row>
    <row r="191" spans="5:14" hidden="1" x14ac:dyDescent="0.2">
      <c r="E191" s="11" t="s">
        <v>23</v>
      </c>
      <c r="F191" s="11" t="s">
        <v>30</v>
      </c>
      <c r="G191" s="11" t="s">
        <v>73</v>
      </c>
      <c r="H191" s="11" t="s">
        <v>68</v>
      </c>
      <c r="I191" s="11" t="s">
        <v>80</v>
      </c>
      <c r="J191" s="11" t="s">
        <v>77</v>
      </c>
      <c r="K191" s="39" t="s">
        <v>252</v>
      </c>
      <c r="L191" s="40"/>
      <c r="N191" s="11">
        <v>6</v>
      </c>
    </row>
    <row r="192" spans="5:14" hidden="1" x14ac:dyDescent="0.2">
      <c r="E192" s="11" t="s">
        <v>23</v>
      </c>
      <c r="F192" s="11" t="s">
        <v>30</v>
      </c>
      <c r="G192" s="11" t="s">
        <v>73</v>
      </c>
      <c r="H192" s="11" t="s">
        <v>68</v>
      </c>
      <c r="I192" s="11" t="s">
        <v>83</v>
      </c>
      <c r="J192" s="11" t="s">
        <v>77</v>
      </c>
      <c r="K192" s="39" t="s">
        <v>252</v>
      </c>
      <c r="L192" s="40"/>
      <c r="N192" s="11">
        <v>6</v>
      </c>
    </row>
    <row r="193" spans="5:14" hidden="1" x14ac:dyDescent="0.2">
      <c r="E193" s="11" t="s">
        <v>23</v>
      </c>
      <c r="F193" s="11" t="s">
        <v>30</v>
      </c>
      <c r="G193" s="11" t="s">
        <v>73</v>
      </c>
      <c r="H193" s="11" t="s">
        <v>68</v>
      </c>
      <c r="I193" s="11" t="s">
        <v>84</v>
      </c>
      <c r="J193" s="11" t="s">
        <v>75</v>
      </c>
      <c r="K193" s="39" t="s">
        <v>252</v>
      </c>
      <c r="L193" s="40"/>
      <c r="N193" s="11">
        <v>6</v>
      </c>
    </row>
    <row r="194" spans="5:14" hidden="1" x14ac:dyDescent="0.2">
      <c r="E194" s="11" t="s">
        <v>23</v>
      </c>
      <c r="F194" s="11" t="s">
        <v>30</v>
      </c>
      <c r="G194" s="11" t="s">
        <v>73</v>
      </c>
      <c r="H194" s="11" t="s">
        <v>68</v>
      </c>
      <c r="I194" s="11" t="s">
        <v>85</v>
      </c>
      <c r="J194" s="11" t="s">
        <v>75</v>
      </c>
      <c r="K194" s="39" t="s">
        <v>252</v>
      </c>
      <c r="L194" s="40"/>
      <c r="N194" s="11">
        <v>6</v>
      </c>
    </row>
    <row r="195" spans="5:14" hidden="1" x14ac:dyDescent="0.2">
      <c r="E195" s="11" t="s">
        <v>23</v>
      </c>
      <c r="F195" s="11" t="s">
        <v>30</v>
      </c>
      <c r="G195" s="11" t="s">
        <v>73</v>
      </c>
      <c r="H195" s="11" t="s">
        <v>68</v>
      </c>
      <c r="I195" s="11" t="s">
        <v>86</v>
      </c>
      <c r="J195" s="11" t="s">
        <v>69</v>
      </c>
      <c r="K195" s="39" t="s">
        <v>253</v>
      </c>
      <c r="L195" s="40"/>
      <c r="N195" s="11">
        <v>3</v>
      </c>
    </row>
    <row r="196" spans="5:14" hidden="1" x14ac:dyDescent="0.2">
      <c r="E196" s="11" t="s">
        <v>23</v>
      </c>
      <c r="F196" s="11" t="s">
        <v>30</v>
      </c>
      <c r="G196" s="11" t="s">
        <v>73</v>
      </c>
      <c r="H196" s="11" t="s">
        <v>68</v>
      </c>
      <c r="I196" s="11" t="s">
        <v>74</v>
      </c>
      <c r="J196" s="11" t="s">
        <v>77</v>
      </c>
      <c r="K196" s="39" t="s">
        <v>252</v>
      </c>
      <c r="L196" s="40"/>
      <c r="N196" s="11">
        <v>6</v>
      </c>
    </row>
    <row r="197" spans="5:14" hidden="1" x14ac:dyDescent="0.2">
      <c r="E197" s="11" t="s">
        <v>23</v>
      </c>
      <c r="F197" s="11" t="s">
        <v>30</v>
      </c>
      <c r="G197" s="11" t="s">
        <v>73</v>
      </c>
      <c r="H197" s="11" t="s">
        <v>68</v>
      </c>
      <c r="I197" s="11" t="s">
        <v>74</v>
      </c>
      <c r="J197" s="11" t="s">
        <v>88</v>
      </c>
      <c r="K197" s="39" t="s">
        <v>254</v>
      </c>
      <c r="L197" s="40"/>
      <c r="N197" s="11">
        <v>5</v>
      </c>
    </row>
    <row r="198" spans="5:14" hidden="1" x14ac:dyDescent="0.2">
      <c r="E198" s="11" t="s">
        <v>23</v>
      </c>
      <c r="F198" s="11" t="s">
        <v>30</v>
      </c>
      <c r="G198" s="11" t="s">
        <v>73</v>
      </c>
      <c r="H198" s="11" t="s">
        <v>68</v>
      </c>
      <c r="I198" s="11" t="s">
        <v>74</v>
      </c>
      <c r="J198" s="11" t="s">
        <v>88</v>
      </c>
      <c r="K198" s="39" t="s">
        <v>254</v>
      </c>
      <c r="L198" s="40"/>
      <c r="N198" s="11">
        <v>5</v>
      </c>
    </row>
    <row r="199" spans="5:14" hidden="1" x14ac:dyDescent="0.2">
      <c r="E199" s="11" t="s">
        <v>23</v>
      </c>
      <c r="F199" s="11" t="s">
        <v>30</v>
      </c>
      <c r="G199" s="11" t="s">
        <v>89</v>
      </c>
      <c r="H199" s="11" t="s">
        <v>90</v>
      </c>
      <c r="J199" s="11" t="s">
        <v>69</v>
      </c>
      <c r="K199" s="39" t="s">
        <v>252</v>
      </c>
      <c r="L199" s="40"/>
      <c r="N199" s="11">
        <v>6</v>
      </c>
    </row>
    <row r="200" spans="5:14" hidden="1" x14ac:dyDescent="0.2">
      <c r="E200" s="11" t="s">
        <v>23</v>
      </c>
      <c r="F200" s="11" t="s">
        <v>30</v>
      </c>
      <c r="G200" s="11" t="s">
        <v>89</v>
      </c>
      <c r="H200" s="11" t="s">
        <v>90</v>
      </c>
      <c r="J200" s="11" t="s">
        <v>88</v>
      </c>
      <c r="K200" s="39" t="s">
        <v>254</v>
      </c>
      <c r="L200" s="40"/>
      <c r="N200" s="11">
        <v>5</v>
      </c>
    </row>
    <row r="201" spans="5:14" hidden="1" x14ac:dyDescent="0.2">
      <c r="E201" s="11" t="s">
        <v>23</v>
      </c>
      <c r="F201" s="11" t="s">
        <v>30</v>
      </c>
      <c r="G201" s="11" t="s">
        <v>89</v>
      </c>
      <c r="H201" s="11" t="s">
        <v>91</v>
      </c>
      <c r="I201" s="11" t="s">
        <v>92</v>
      </c>
      <c r="J201" s="11" t="s">
        <v>69</v>
      </c>
      <c r="K201" s="39" t="s">
        <v>252</v>
      </c>
      <c r="L201" s="40"/>
      <c r="N201" s="11">
        <v>6</v>
      </c>
    </row>
    <row r="202" spans="5:14" hidden="1" x14ac:dyDescent="0.2">
      <c r="E202" s="11" t="s">
        <v>23</v>
      </c>
      <c r="F202" s="11" t="s">
        <v>30</v>
      </c>
      <c r="G202" s="11" t="s">
        <v>89</v>
      </c>
      <c r="H202" s="11" t="s">
        <v>91</v>
      </c>
      <c r="I202" s="11" t="s">
        <v>93</v>
      </c>
      <c r="J202" s="11" t="s">
        <v>69</v>
      </c>
      <c r="K202" s="39" t="s">
        <v>252</v>
      </c>
      <c r="L202" s="40"/>
      <c r="N202" s="11">
        <v>6</v>
      </c>
    </row>
    <row r="203" spans="5:14" hidden="1" x14ac:dyDescent="0.2">
      <c r="E203" s="11" t="s">
        <v>23</v>
      </c>
      <c r="F203" s="11" t="s">
        <v>30</v>
      </c>
      <c r="G203" s="11" t="s">
        <v>89</v>
      </c>
      <c r="H203" s="11" t="s">
        <v>91</v>
      </c>
      <c r="I203" s="11" t="s">
        <v>94</v>
      </c>
      <c r="J203" s="11" t="s">
        <v>69</v>
      </c>
      <c r="K203" s="39" t="s">
        <v>252</v>
      </c>
      <c r="L203" s="40"/>
      <c r="N203" s="11">
        <v>6</v>
      </c>
    </row>
    <row r="204" spans="5:14" hidden="1" x14ac:dyDescent="0.2">
      <c r="E204" s="11" t="s">
        <v>23</v>
      </c>
      <c r="F204" s="11" t="s">
        <v>30</v>
      </c>
      <c r="G204" s="11" t="s">
        <v>89</v>
      </c>
      <c r="H204" s="11" t="s">
        <v>91</v>
      </c>
      <c r="I204" s="11" t="s">
        <v>95</v>
      </c>
      <c r="J204" s="11" t="s">
        <v>69</v>
      </c>
      <c r="K204" s="39" t="s">
        <v>252</v>
      </c>
      <c r="L204" s="40"/>
      <c r="N204" s="11">
        <v>6</v>
      </c>
    </row>
    <row r="205" spans="5:14" hidden="1" x14ac:dyDescent="0.2">
      <c r="E205" s="11" t="s">
        <v>23</v>
      </c>
      <c r="F205" s="11" t="s">
        <v>30</v>
      </c>
      <c r="G205" s="11" t="s">
        <v>89</v>
      </c>
      <c r="H205" s="11" t="s">
        <v>91</v>
      </c>
      <c r="I205" s="11" t="s">
        <v>96</v>
      </c>
      <c r="J205" s="11" t="s">
        <v>69</v>
      </c>
      <c r="K205" s="39" t="s">
        <v>252</v>
      </c>
      <c r="L205" s="40"/>
      <c r="N205" s="11">
        <v>6</v>
      </c>
    </row>
    <row r="206" spans="5:14" hidden="1" x14ac:dyDescent="0.2">
      <c r="E206" s="11" t="s">
        <v>23</v>
      </c>
      <c r="F206" s="11" t="s">
        <v>30</v>
      </c>
      <c r="G206" s="11" t="s">
        <v>89</v>
      </c>
      <c r="H206" s="11" t="s">
        <v>91</v>
      </c>
      <c r="I206" s="11" t="s">
        <v>97</v>
      </c>
      <c r="J206" s="11" t="s">
        <v>69</v>
      </c>
      <c r="K206" s="39" t="s">
        <v>252</v>
      </c>
      <c r="L206" s="40"/>
      <c r="N206" s="11">
        <v>6</v>
      </c>
    </row>
    <row r="207" spans="5:14" hidden="1" x14ac:dyDescent="0.2">
      <c r="E207" s="11" t="s">
        <v>23</v>
      </c>
      <c r="F207" s="11" t="s">
        <v>30</v>
      </c>
      <c r="G207" s="11" t="s">
        <v>89</v>
      </c>
      <c r="H207" s="11" t="s">
        <v>91</v>
      </c>
      <c r="I207" s="11" t="s">
        <v>98</v>
      </c>
      <c r="J207" s="11" t="s">
        <v>69</v>
      </c>
      <c r="K207" s="39" t="s">
        <v>252</v>
      </c>
      <c r="L207" s="40"/>
      <c r="N207" s="11">
        <v>6</v>
      </c>
    </row>
    <row r="208" spans="5:14" hidden="1" x14ac:dyDescent="0.2">
      <c r="E208" s="11" t="s">
        <v>23</v>
      </c>
      <c r="F208" s="11" t="s">
        <v>30</v>
      </c>
      <c r="G208" s="11" t="s">
        <v>89</v>
      </c>
      <c r="H208" s="11" t="s">
        <v>91</v>
      </c>
      <c r="I208" s="11" t="s">
        <v>99</v>
      </c>
      <c r="J208" s="11" t="s">
        <v>69</v>
      </c>
      <c r="K208" s="39" t="s">
        <v>252</v>
      </c>
      <c r="L208" s="40"/>
      <c r="N208" s="11">
        <v>6</v>
      </c>
    </row>
    <row r="209" spans="5:14" hidden="1" x14ac:dyDescent="0.2">
      <c r="E209" s="11" t="s">
        <v>23</v>
      </c>
      <c r="F209" s="11" t="s">
        <v>30</v>
      </c>
      <c r="G209" s="11" t="s">
        <v>89</v>
      </c>
      <c r="H209" s="11" t="s">
        <v>91</v>
      </c>
      <c r="I209" s="11" t="s">
        <v>100</v>
      </c>
      <c r="J209" s="11" t="s">
        <v>69</v>
      </c>
      <c r="K209" s="39" t="s">
        <v>252</v>
      </c>
      <c r="L209" s="40"/>
      <c r="N209" s="11">
        <v>6</v>
      </c>
    </row>
    <row r="210" spans="5:14" hidden="1" x14ac:dyDescent="0.2">
      <c r="E210" s="11" t="s">
        <v>23</v>
      </c>
      <c r="F210" s="11" t="s">
        <v>30</v>
      </c>
      <c r="G210" s="11" t="s">
        <v>89</v>
      </c>
      <c r="H210" s="11" t="s">
        <v>91</v>
      </c>
      <c r="I210" s="11" t="s">
        <v>91</v>
      </c>
      <c r="J210" s="11" t="s">
        <v>88</v>
      </c>
      <c r="K210" s="39" t="s">
        <v>254</v>
      </c>
      <c r="L210" s="40"/>
      <c r="N210" s="11">
        <v>5</v>
      </c>
    </row>
    <row r="211" spans="5:14" hidden="1" x14ac:dyDescent="0.2">
      <c r="E211" s="11" t="s">
        <v>23</v>
      </c>
      <c r="F211" s="11" t="s">
        <v>30</v>
      </c>
      <c r="G211" s="11" t="s">
        <v>101</v>
      </c>
      <c r="H211" s="11" t="s">
        <v>102</v>
      </c>
      <c r="J211" s="11" t="s">
        <v>58</v>
      </c>
      <c r="K211" s="39" t="s">
        <v>253</v>
      </c>
      <c r="L211" s="40"/>
      <c r="N211" s="11">
        <v>3</v>
      </c>
    </row>
    <row r="212" spans="5:14" hidden="1" x14ac:dyDescent="0.2">
      <c r="E212" s="11" t="s">
        <v>23</v>
      </c>
      <c r="F212" s="11" t="s">
        <v>30</v>
      </c>
      <c r="G212" s="11" t="s">
        <v>101</v>
      </c>
      <c r="H212" s="11" t="s">
        <v>104</v>
      </c>
      <c r="J212" s="11" t="s">
        <v>58</v>
      </c>
      <c r="K212" s="39" t="s">
        <v>253</v>
      </c>
      <c r="L212" s="40"/>
      <c r="N212" s="11">
        <v>3</v>
      </c>
    </row>
    <row r="213" spans="5:14" hidden="1" x14ac:dyDescent="0.2">
      <c r="E213" s="11" t="s">
        <v>23</v>
      </c>
      <c r="F213" s="11" t="s">
        <v>30</v>
      </c>
      <c r="G213" s="11" t="s">
        <v>101</v>
      </c>
      <c r="H213" s="11" t="s">
        <v>105</v>
      </c>
      <c r="J213" s="11" t="s">
        <v>58</v>
      </c>
      <c r="K213" s="39" t="s">
        <v>253</v>
      </c>
      <c r="L213" s="40"/>
      <c r="N213" s="11">
        <v>3</v>
      </c>
    </row>
    <row r="214" spans="5:14" hidden="1" x14ac:dyDescent="0.2">
      <c r="E214" s="11" t="s">
        <v>23</v>
      </c>
      <c r="F214" s="11" t="s">
        <v>30</v>
      </c>
      <c r="G214" s="11" t="s">
        <v>101</v>
      </c>
      <c r="H214" s="11" t="s">
        <v>106</v>
      </c>
      <c r="J214" s="11" t="s">
        <v>58</v>
      </c>
      <c r="K214" s="39" t="s">
        <v>253</v>
      </c>
      <c r="L214" s="40"/>
      <c r="N214" s="11">
        <v>3</v>
      </c>
    </row>
    <row r="215" spans="5:14" hidden="1" x14ac:dyDescent="0.2">
      <c r="E215" s="11" t="s">
        <v>23</v>
      </c>
      <c r="F215" s="11" t="s">
        <v>30</v>
      </c>
      <c r="G215" s="11" t="s">
        <v>101</v>
      </c>
      <c r="H215" s="11" t="s">
        <v>107</v>
      </c>
      <c r="J215" s="11" t="s">
        <v>58</v>
      </c>
      <c r="K215" s="39" t="s">
        <v>253</v>
      </c>
      <c r="L215" s="40"/>
      <c r="N215" s="11">
        <v>3</v>
      </c>
    </row>
    <row r="216" spans="5:14" hidden="1" x14ac:dyDescent="0.2">
      <c r="E216" s="11" t="s">
        <v>23</v>
      </c>
      <c r="F216" s="11" t="s">
        <v>30</v>
      </c>
      <c r="G216" s="11" t="s">
        <v>108</v>
      </c>
      <c r="H216" s="11" t="s">
        <v>109</v>
      </c>
      <c r="I216" s="11" t="s">
        <v>110</v>
      </c>
      <c r="J216" s="11" t="s">
        <v>58</v>
      </c>
      <c r="K216" s="39" t="s">
        <v>253</v>
      </c>
      <c r="L216" s="40"/>
      <c r="N216" s="11">
        <v>3</v>
      </c>
    </row>
    <row r="217" spans="5:14" hidden="1" x14ac:dyDescent="0.2">
      <c r="E217" s="11" t="s">
        <v>23</v>
      </c>
      <c r="F217" s="11" t="s">
        <v>30</v>
      </c>
      <c r="G217" s="11" t="s">
        <v>111</v>
      </c>
      <c r="H217" s="11" t="s">
        <v>112</v>
      </c>
      <c r="J217" s="11" t="s">
        <v>58</v>
      </c>
      <c r="K217" s="39" t="s">
        <v>253</v>
      </c>
      <c r="L217" s="40"/>
      <c r="N217" s="11">
        <v>3</v>
      </c>
    </row>
    <row r="218" spans="5:14" hidden="1" x14ac:dyDescent="0.2">
      <c r="E218" s="11" t="s">
        <v>23</v>
      </c>
      <c r="F218" s="11" t="s">
        <v>30</v>
      </c>
      <c r="G218" s="11" t="s">
        <v>111</v>
      </c>
      <c r="H218" s="11" t="s">
        <v>113</v>
      </c>
      <c r="J218" s="11" t="s">
        <v>58</v>
      </c>
      <c r="K218" s="39" t="s">
        <v>253</v>
      </c>
      <c r="L218" s="40"/>
      <c r="N218" s="11">
        <v>3</v>
      </c>
    </row>
    <row r="219" spans="5:14" hidden="1" x14ac:dyDescent="0.2">
      <c r="E219" s="11" t="s">
        <v>23</v>
      </c>
      <c r="F219" s="11" t="s">
        <v>30</v>
      </c>
      <c r="G219" s="11" t="s">
        <v>111</v>
      </c>
      <c r="H219" s="11" t="s">
        <v>114</v>
      </c>
      <c r="J219" s="11" t="s">
        <v>58</v>
      </c>
      <c r="K219" s="39" t="s">
        <v>253</v>
      </c>
      <c r="L219" s="40"/>
      <c r="N219" s="11">
        <v>3</v>
      </c>
    </row>
    <row r="220" spans="5:14" hidden="1" x14ac:dyDescent="0.2">
      <c r="E220" s="11" t="s">
        <v>23</v>
      </c>
      <c r="F220" s="11" t="s">
        <v>30</v>
      </c>
      <c r="G220" s="11" t="s">
        <v>111</v>
      </c>
      <c r="H220" s="11" t="s">
        <v>115</v>
      </c>
      <c r="J220" s="11" t="s">
        <v>116</v>
      </c>
      <c r="K220" s="39" t="s">
        <v>253</v>
      </c>
      <c r="L220" s="40"/>
      <c r="N220" s="11">
        <v>3</v>
      </c>
    </row>
    <row r="221" spans="5:14" hidden="1" x14ac:dyDescent="0.2">
      <c r="E221" s="11" t="s">
        <v>23</v>
      </c>
      <c r="F221" s="11" t="s">
        <v>30</v>
      </c>
      <c r="G221" s="11" t="s">
        <v>111</v>
      </c>
      <c r="H221" s="11" t="s">
        <v>118</v>
      </c>
      <c r="J221" s="11" t="s">
        <v>58</v>
      </c>
      <c r="K221" s="39" t="s">
        <v>253</v>
      </c>
      <c r="L221" s="40"/>
      <c r="N221" s="11">
        <v>3</v>
      </c>
    </row>
    <row r="222" spans="5:14" hidden="1" x14ac:dyDescent="0.2">
      <c r="E222" s="11" t="s">
        <v>23</v>
      </c>
      <c r="F222" s="11" t="s">
        <v>30</v>
      </c>
      <c r="G222" s="11" t="s">
        <v>119</v>
      </c>
      <c r="H222" s="11" t="s">
        <v>120</v>
      </c>
      <c r="J222" s="11" t="s">
        <v>58</v>
      </c>
      <c r="K222" s="39" t="s">
        <v>59</v>
      </c>
      <c r="L222" s="40"/>
      <c r="N222" s="11">
        <v>1</v>
      </c>
    </row>
    <row r="223" spans="5:14" hidden="1" x14ac:dyDescent="0.2">
      <c r="E223" s="11" t="s">
        <v>23</v>
      </c>
      <c r="F223" s="11" t="s">
        <v>30</v>
      </c>
      <c r="G223" s="11" t="s">
        <v>121</v>
      </c>
      <c r="H223" s="11" t="s">
        <v>122</v>
      </c>
      <c r="I223" s="11" t="s">
        <v>121</v>
      </c>
      <c r="J223" s="11" t="s">
        <v>123</v>
      </c>
      <c r="K223" s="39" t="s">
        <v>253</v>
      </c>
      <c r="L223" s="40"/>
      <c r="N223" s="11">
        <v>3</v>
      </c>
    </row>
    <row r="224" spans="5:14" hidden="1" x14ac:dyDescent="0.2">
      <c r="E224" s="11" t="s">
        <v>23</v>
      </c>
      <c r="F224" s="11" t="s">
        <v>27</v>
      </c>
      <c r="G224" s="11" t="s">
        <v>126</v>
      </c>
      <c r="H224" s="11" t="s">
        <v>127</v>
      </c>
      <c r="I224" s="11" t="s">
        <v>128</v>
      </c>
      <c r="J224" s="11" t="s">
        <v>75</v>
      </c>
      <c r="K224" s="39" t="s">
        <v>255</v>
      </c>
      <c r="L224" s="40"/>
      <c r="M224" s="11" t="s">
        <v>256</v>
      </c>
      <c r="N224" s="11">
        <v>7</v>
      </c>
    </row>
    <row r="225" spans="5:14" hidden="1" x14ac:dyDescent="0.2">
      <c r="E225" s="11" t="s">
        <v>23</v>
      </c>
      <c r="F225" s="11" t="s">
        <v>27</v>
      </c>
      <c r="G225" s="11" t="s">
        <v>126</v>
      </c>
      <c r="H225" s="11" t="s">
        <v>127</v>
      </c>
      <c r="I225" s="11" t="s">
        <v>128</v>
      </c>
      <c r="J225" s="11" t="s">
        <v>77</v>
      </c>
      <c r="K225" s="39" t="s">
        <v>255</v>
      </c>
      <c r="L225" s="40"/>
      <c r="M225" s="11" t="s">
        <v>256</v>
      </c>
      <c r="N225" s="11">
        <v>7</v>
      </c>
    </row>
    <row r="226" spans="5:14" hidden="1" x14ac:dyDescent="0.2">
      <c r="E226" s="11" t="s">
        <v>23</v>
      </c>
      <c r="F226" s="11" t="s">
        <v>27</v>
      </c>
      <c r="G226" s="11" t="s">
        <v>126</v>
      </c>
      <c r="H226" s="11" t="s">
        <v>127</v>
      </c>
      <c r="I226" s="11" t="s">
        <v>128</v>
      </c>
      <c r="J226" s="11" t="s">
        <v>88</v>
      </c>
      <c r="K226" s="39" t="s">
        <v>87</v>
      </c>
      <c r="L226" s="40"/>
      <c r="M226" s="11" t="s">
        <v>256</v>
      </c>
      <c r="N226" s="11">
        <v>6</v>
      </c>
    </row>
    <row r="227" spans="5:14" hidden="1" x14ac:dyDescent="0.2">
      <c r="E227" s="11" t="s">
        <v>23</v>
      </c>
      <c r="F227" s="11" t="s">
        <v>27</v>
      </c>
      <c r="G227" s="11" t="s">
        <v>126</v>
      </c>
      <c r="H227" s="11" t="s">
        <v>127</v>
      </c>
      <c r="I227" s="11" t="s">
        <v>131</v>
      </c>
      <c r="J227" s="11" t="s">
        <v>75</v>
      </c>
      <c r="K227" s="39" t="s">
        <v>59</v>
      </c>
      <c r="L227" s="40"/>
      <c r="N227" s="11">
        <v>1</v>
      </c>
    </row>
    <row r="228" spans="5:14" hidden="1" x14ac:dyDescent="0.2">
      <c r="E228" s="11" t="s">
        <v>23</v>
      </c>
      <c r="F228" s="11" t="s">
        <v>27</v>
      </c>
      <c r="G228" s="11" t="s">
        <v>126</v>
      </c>
      <c r="H228" s="11" t="s">
        <v>127</v>
      </c>
      <c r="I228" s="11" t="s">
        <v>133</v>
      </c>
      <c r="J228" s="11" t="s">
        <v>75</v>
      </c>
      <c r="K228" s="39" t="s">
        <v>141</v>
      </c>
      <c r="L228" s="40"/>
      <c r="N228" s="11">
        <v>7</v>
      </c>
    </row>
    <row r="229" spans="5:14" hidden="1" x14ac:dyDescent="0.2">
      <c r="E229" s="11" t="s">
        <v>23</v>
      </c>
      <c r="F229" s="11" t="s">
        <v>27</v>
      </c>
      <c r="G229" s="11" t="s">
        <v>126</v>
      </c>
      <c r="H229" s="11" t="s">
        <v>127</v>
      </c>
      <c r="I229" s="11" t="s">
        <v>135</v>
      </c>
      <c r="J229" s="11" t="s">
        <v>75</v>
      </c>
      <c r="K229" s="39" t="s">
        <v>141</v>
      </c>
      <c r="L229" s="40"/>
      <c r="N229" s="11">
        <v>7</v>
      </c>
    </row>
    <row r="230" spans="5:14" hidden="1" x14ac:dyDescent="0.2">
      <c r="E230" s="11" t="s">
        <v>23</v>
      </c>
      <c r="F230" s="11" t="s">
        <v>27</v>
      </c>
      <c r="G230" s="11" t="s">
        <v>126</v>
      </c>
      <c r="H230" s="11" t="s">
        <v>127</v>
      </c>
      <c r="I230" s="11" t="s">
        <v>136</v>
      </c>
      <c r="J230" s="11" t="s">
        <v>75</v>
      </c>
      <c r="K230" s="39" t="s">
        <v>124</v>
      </c>
      <c r="L230" s="40" t="str">
        <f>T_Mutuelle81934[[#This Row],[Remboursement (%)]]</f>
        <v>inclus</v>
      </c>
      <c r="M230" s="11" t="s">
        <v>257</v>
      </c>
      <c r="N230" s="11">
        <v>0</v>
      </c>
    </row>
    <row r="231" spans="5:14" hidden="1" x14ac:dyDescent="0.2">
      <c r="E231" s="11" t="s">
        <v>23</v>
      </c>
      <c r="F231" s="11" t="s">
        <v>27</v>
      </c>
      <c r="G231" s="11" t="s">
        <v>126</v>
      </c>
      <c r="H231" s="11" t="s">
        <v>127</v>
      </c>
      <c r="I231" s="11" t="s">
        <v>137</v>
      </c>
      <c r="J231" s="11" t="s">
        <v>88</v>
      </c>
      <c r="K231" s="39" t="s">
        <v>163</v>
      </c>
      <c r="L231" s="40" t="str">
        <f>T_Mutuelle81934[[#This Row],[Remboursement (%)]]</f>
        <v>non compris</v>
      </c>
      <c r="N231" s="11">
        <v>-1</v>
      </c>
    </row>
    <row r="232" spans="5:14" hidden="1" x14ac:dyDescent="0.2">
      <c r="E232" s="11" t="s">
        <v>23</v>
      </c>
      <c r="F232" s="11" t="s">
        <v>27</v>
      </c>
      <c r="G232" s="11" t="s">
        <v>126</v>
      </c>
      <c r="H232" s="11" t="s">
        <v>127</v>
      </c>
      <c r="I232" s="11" t="s">
        <v>131</v>
      </c>
      <c r="J232" s="11" t="s">
        <v>88</v>
      </c>
      <c r="K232" s="39" t="s">
        <v>59</v>
      </c>
      <c r="L232" s="40"/>
      <c r="N232" s="11">
        <v>1</v>
      </c>
    </row>
    <row r="233" spans="5:14" hidden="1" x14ac:dyDescent="0.2">
      <c r="E233" s="11" t="s">
        <v>23</v>
      </c>
      <c r="F233" s="11" t="s">
        <v>27</v>
      </c>
      <c r="G233" s="11" t="s">
        <v>126</v>
      </c>
      <c r="H233" s="11" t="s">
        <v>127</v>
      </c>
      <c r="I233" s="11" t="s">
        <v>136</v>
      </c>
      <c r="J233" s="11" t="s">
        <v>88</v>
      </c>
      <c r="K233" s="39" t="s">
        <v>59</v>
      </c>
      <c r="L233" s="40"/>
      <c r="N233" s="11">
        <v>1</v>
      </c>
    </row>
    <row r="234" spans="5:14" hidden="1" x14ac:dyDescent="0.2">
      <c r="E234" s="11" t="s">
        <v>23</v>
      </c>
      <c r="F234" s="11" t="s">
        <v>27</v>
      </c>
      <c r="G234" s="11" t="s">
        <v>126</v>
      </c>
      <c r="H234" s="11" t="s">
        <v>138</v>
      </c>
      <c r="I234" s="11" t="s">
        <v>139</v>
      </c>
      <c r="J234" s="11" t="s">
        <v>140</v>
      </c>
      <c r="K234" s="39" t="s">
        <v>141</v>
      </c>
      <c r="L234" s="40"/>
      <c r="N234" s="11">
        <v>7</v>
      </c>
    </row>
    <row r="235" spans="5:14" hidden="1" x14ac:dyDescent="0.2">
      <c r="E235" s="11" t="s">
        <v>23</v>
      </c>
      <c r="F235" s="11" t="s">
        <v>27</v>
      </c>
      <c r="G235" s="11" t="s">
        <v>126</v>
      </c>
      <c r="H235" s="11" t="s">
        <v>138</v>
      </c>
      <c r="I235" s="11" t="s">
        <v>139</v>
      </c>
      <c r="J235" s="11" t="s">
        <v>142</v>
      </c>
      <c r="K235" s="39" t="s">
        <v>141</v>
      </c>
      <c r="L235" s="40"/>
      <c r="N235" s="11">
        <v>7</v>
      </c>
    </row>
    <row r="236" spans="5:14" hidden="1" x14ac:dyDescent="0.2">
      <c r="E236" s="11" t="s">
        <v>23</v>
      </c>
      <c r="F236" s="11" t="s">
        <v>27</v>
      </c>
      <c r="G236" s="11" t="s">
        <v>126</v>
      </c>
      <c r="H236" s="11" t="s">
        <v>143</v>
      </c>
      <c r="I236" s="11" t="s">
        <v>143</v>
      </c>
      <c r="J236" s="11" t="s">
        <v>140</v>
      </c>
      <c r="K236" s="39" t="s">
        <v>141</v>
      </c>
      <c r="L236" s="40"/>
      <c r="N236" s="11">
        <v>7</v>
      </c>
    </row>
    <row r="237" spans="5:14" hidden="1" x14ac:dyDescent="0.2">
      <c r="E237" s="11" t="s">
        <v>23</v>
      </c>
      <c r="F237" s="11" t="s">
        <v>27</v>
      </c>
      <c r="G237" s="11" t="s">
        <v>126</v>
      </c>
      <c r="H237" s="11" t="s">
        <v>143</v>
      </c>
      <c r="I237" s="11" t="s">
        <v>143</v>
      </c>
      <c r="J237" s="11" t="s">
        <v>142</v>
      </c>
      <c r="K237" s="39" t="s">
        <v>141</v>
      </c>
      <c r="L237" s="40"/>
      <c r="N237" s="11">
        <v>7</v>
      </c>
    </row>
    <row r="238" spans="5:14" x14ac:dyDescent="0.2">
      <c r="E238" s="11" t="s">
        <v>23</v>
      </c>
      <c r="F238" s="11" t="s">
        <v>27</v>
      </c>
      <c r="G238" s="11" t="s">
        <v>126</v>
      </c>
      <c r="H238" s="11" t="s">
        <v>144</v>
      </c>
      <c r="I238" s="11" t="s">
        <v>144</v>
      </c>
      <c r="J238" s="11" t="s">
        <v>145</v>
      </c>
      <c r="K238" s="42" t="s">
        <v>52</v>
      </c>
      <c r="L238" s="40">
        <v>90</v>
      </c>
      <c r="M238" s="11" t="s">
        <v>258</v>
      </c>
      <c r="N238" s="11" t="b">
        <v>0</v>
      </c>
    </row>
    <row r="239" spans="5:14" hidden="1" x14ac:dyDescent="0.2">
      <c r="E239" s="11" t="s">
        <v>23</v>
      </c>
      <c r="F239" s="11" t="s">
        <v>27</v>
      </c>
      <c r="G239" s="11" t="s">
        <v>126</v>
      </c>
      <c r="H239" s="11" t="s">
        <v>144</v>
      </c>
      <c r="I239" s="11" t="s">
        <v>259</v>
      </c>
      <c r="J239" s="11" t="s">
        <v>149</v>
      </c>
      <c r="K239" s="39" t="s">
        <v>163</v>
      </c>
      <c r="L239" s="40" t="str">
        <f>T_Mutuelle81934[[#This Row],[Remboursement (%)]]</f>
        <v>non compris</v>
      </c>
      <c r="N239" s="11">
        <v>-1</v>
      </c>
    </row>
    <row r="240" spans="5:14" hidden="1" x14ac:dyDescent="0.2">
      <c r="E240" s="11" t="s">
        <v>23</v>
      </c>
      <c r="F240" s="11" t="s">
        <v>27</v>
      </c>
      <c r="G240" s="11" t="s">
        <v>126</v>
      </c>
      <c r="H240" s="11" t="s">
        <v>144</v>
      </c>
      <c r="I240" s="11" t="s">
        <v>150</v>
      </c>
      <c r="J240" s="11" t="s">
        <v>145</v>
      </c>
      <c r="K240" s="42" t="s">
        <v>52</v>
      </c>
      <c r="L240" s="40">
        <v>45</v>
      </c>
      <c r="M240" s="11" t="s">
        <v>260</v>
      </c>
      <c r="N240" s="11" t="b">
        <v>0</v>
      </c>
    </row>
    <row r="241" spans="5:14" hidden="1" x14ac:dyDescent="0.2">
      <c r="E241" s="11" t="s">
        <v>23</v>
      </c>
      <c r="F241" s="11" t="s">
        <v>27</v>
      </c>
      <c r="G241" s="11" t="s">
        <v>126</v>
      </c>
      <c r="H241" s="11" t="s">
        <v>144</v>
      </c>
      <c r="I241" s="11" t="s">
        <v>151</v>
      </c>
      <c r="J241" s="11" t="s">
        <v>145</v>
      </c>
      <c r="K241" s="42" t="s">
        <v>152</v>
      </c>
      <c r="L241" s="40">
        <v>15</v>
      </c>
      <c r="N241" s="11" t="b">
        <v>0</v>
      </c>
    </row>
    <row r="242" spans="5:14" hidden="1" x14ac:dyDescent="0.2">
      <c r="E242" s="11" t="s">
        <v>23</v>
      </c>
      <c r="F242" s="11" t="s">
        <v>27</v>
      </c>
      <c r="G242" s="11" t="s">
        <v>154</v>
      </c>
      <c r="H242" s="11" t="s">
        <v>155</v>
      </c>
      <c r="I242" s="11" t="s">
        <v>155</v>
      </c>
      <c r="J242" s="11" t="s">
        <v>116</v>
      </c>
      <c r="K242" s="39" t="s">
        <v>253</v>
      </c>
      <c r="L242" s="40"/>
      <c r="N242" s="11">
        <v>3</v>
      </c>
    </row>
    <row r="243" spans="5:14" hidden="1" x14ac:dyDescent="0.2">
      <c r="E243" s="11" t="s">
        <v>23</v>
      </c>
      <c r="F243" s="11" t="s">
        <v>27</v>
      </c>
      <c r="G243" s="11" t="s">
        <v>156</v>
      </c>
      <c r="H243" s="11" t="s">
        <v>127</v>
      </c>
      <c r="I243" s="11" t="s">
        <v>128</v>
      </c>
      <c r="J243" s="11" t="s">
        <v>77</v>
      </c>
      <c r="K243" s="39" t="s">
        <v>78</v>
      </c>
      <c r="L243" s="40" t="str">
        <f>T_Mutuelle81934[[#This Row],[Remboursement (%)]]</f>
        <v>non mentionné</v>
      </c>
      <c r="N243" s="11">
        <v>0</v>
      </c>
    </row>
    <row r="244" spans="5:14" hidden="1" x14ac:dyDescent="0.2">
      <c r="E244" s="11" t="s">
        <v>23</v>
      </c>
      <c r="F244" s="11" t="s">
        <v>27</v>
      </c>
      <c r="G244" s="11" t="s">
        <v>156</v>
      </c>
      <c r="H244" s="11" t="s">
        <v>127</v>
      </c>
      <c r="I244" s="11" t="s">
        <v>128</v>
      </c>
      <c r="J244" s="11" t="s">
        <v>88</v>
      </c>
      <c r="K244" s="39" t="s">
        <v>78</v>
      </c>
      <c r="L244" s="40" t="str">
        <f>T_Mutuelle81934[[#This Row],[Remboursement (%)]]</f>
        <v>non mentionné</v>
      </c>
      <c r="N244" s="11">
        <v>0</v>
      </c>
    </row>
    <row r="245" spans="5:14" hidden="1" x14ac:dyDescent="0.2">
      <c r="E245" s="11" t="s">
        <v>23</v>
      </c>
      <c r="F245" s="11" t="s">
        <v>27</v>
      </c>
      <c r="G245" s="11" t="s">
        <v>156</v>
      </c>
      <c r="H245" s="11" t="s">
        <v>143</v>
      </c>
      <c r="I245" s="11" t="s">
        <v>143</v>
      </c>
      <c r="J245" s="11" t="s">
        <v>140</v>
      </c>
      <c r="K245" s="39" t="s">
        <v>78</v>
      </c>
      <c r="L245" s="40" t="str">
        <f>T_Mutuelle81934[[#This Row],[Remboursement (%)]]</f>
        <v>non mentionné</v>
      </c>
      <c r="N245" s="11">
        <v>0</v>
      </c>
    </row>
    <row r="246" spans="5:14" hidden="1" x14ac:dyDescent="0.2">
      <c r="E246" s="11" t="s">
        <v>23</v>
      </c>
      <c r="F246" s="11" t="s">
        <v>27</v>
      </c>
      <c r="G246" s="11" t="s">
        <v>156</v>
      </c>
      <c r="H246" s="11" t="s">
        <v>143</v>
      </c>
      <c r="I246" s="11" t="s">
        <v>143</v>
      </c>
      <c r="J246" s="11" t="s">
        <v>142</v>
      </c>
      <c r="K246" s="39" t="s">
        <v>78</v>
      </c>
      <c r="L246" s="40" t="str">
        <f>T_Mutuelle81934[[#This Row],[Remboursement (%)]]</f>
        <v>non mentionné</v>
      </c>
      <c r="N246" s="11">
        <v>0</v>
      </c>
    </row>
    <row r="247" spans="5:14" hidden="1" x14ac:dyDescent="0.2">
      <c r="E247" s="11" t="s">
        <v>23</v>
      </c>
      <c r="F247" s="11" t="s">
        <v>27</v>
      </c>
      <c r="G247" s="11" t="s">
        <v>156</v>
      </c>
      <c r="H247" s="11" t="s">
        <v>144</v>
      </c>
      <c r="I247" s="11" t="s">
        <v>158</v>
      </c>
      <c r="J247" s="11" t="s">
        <v>142</v>
      </c>
      <c r="K247" s="39" t="s">
        <v>78</v>
      </c>
      <c r="L247" s="40" t="str">
        <f>T_Mutuelle81934[[#This Row],[Remboursement (%)]]</f>
        <v>non mentionné</v>
      </c>
      <c r="N247" s="11">
        <v>0</v>
      </c>
    </row>
    <row r="248" spans="5:14" hidden="1" x14ac:dyDescent="0.2">
      <c r="E248" s="11" t="s">
        <v>23</v>
      </c>
      <c r="F248" s="11" t="s">
        <v>27</v>
      </c>
      <c r="G248" s="11" t="s">
        <v>156</v>
      </c>
      <c r="H248" s="11" t="s">
        <v>144</v>
      </c>
      <c r="I248" s="11" t="s">
        <v>159</v>
      </c>
      <c r="J248" s="11" t="s">
        <v>142</v>
      </c>
      <c r="K248" s="39" t="s">
        <v>78</v>
      </c>
      <c r="L248" s="40" t="str">
        <f>T_Mutuelle81934[[#This Row],[Remboursement (%)]]</f>
        <v>non mentionné</v>
      </c>
      <c r="N248" s="11">
        <v>0</v>
      </c>
    </row>
    <row r="249" spans="5:14" hidden="1" x14ac:dyDescent="0.2">
      <c r="E249" s="11" t="s">
        <v>23</v>
      </c>
      <c r="F249" s="11" t="s">
        <v>27</v>
      </c>
      <c r="G249" s="11" t="s">
        <v>156</v>
      </c>
      <c r="H249" s="11" t="s">
        <v>144</v>
      </c>
      <c r="I249" s="11" t="s">
        <v>160</v>
      </c>
      <c r="J249" s="11" t="s">
        <v>142</v>
      </c>
      <c r="K249" s="39" t="s">
        <v>78</v>
      </c>
      <c r="L249" s="40" t="str">
        <f>T_Mutuelle81934[[#This Row],[Remboursement (%)]]</f>
        <v>non mentionné</v>
      </c>
      <c r="N249" s="11">
        <v>0</v>
      </c>
    </row>
    <row r="250" spans="5:14" x14ac:dyDescent="0.2">
      <c r="E250" s="11" t="s">
        <v>23</v>
      </c>
      <c r="F250" s="11" t="s">
        <v>27</v>
      </c>
      <c r="G250" s="11" t="s">
        <v>156</v>
      </c>
      <c r="H250" s="11" t="s">
        <v>144</v>
      </c>
      <c r="I250" s="11" t="s">
        <v>144</v>
      </c>
      <c r="J250" s="11" t="s">
        <v>140</v>
      </c>
      <c r="K250" s="39" t="s">
        <v>78</v>
      </c>
      <c r="L250" s="40" t="str">
        <f>T_Mutuelle81934[[#This Row],[Remboursement (%)]]</f>
        <v>non mentionné</v>
      </c>
      <c r="N250" s="11">
        <v>0</v>
      </c>
    </row>
    <row r="251" spans="5:14" hidden="1" x14ac:dyDescent="0.2">
      <c r="E251" s="11" t="s">
        <v>23</v>
      </c>
      <c r="F251" s="11" t="s">
        <v>27</v>
      </c>
      <c r="G251" s="11" t="s">
        <v>162</v>
      </c>
      <c r="H251" s="11" t="s">
        <v>144</v>
      </c>
      <c r="I251" s="11" t="s">
        <v>151</v>
      </c>
      <c r="J251" s="11" t="s">
        <v>140</v>
      </c>
      <c r="K251" s="39" t="s">
        <v>78</v>
      </c>
      <c r="L251" s="40" t="str">
        <f>T_Mutuelle81934[[#This Row],[Remboursement (%)]]</f>
        <v>non mentionné</v>
      </c>
      <c r="N251" s="11">
        <v>0</v>
      </c>
    </row>
    <row r="252" spans="5:14" hidden="1" x14ac:dyDescent="0.2">
      <c r="E252" s="11" t="s">
        <v>23</v>
      </c>
      <c r="F252" s="11" t="s">
        <v>27</v>
      </c>
      <c r="G252" s="11" t="s">
        <v>162</v>
      </c>
      <c r="H252" s="11" t="s">
        <v>127</v>
      </c>
      <c r="I252" s="11" t="s">
        <v>128</v>
      </c>
      <c r="J252" s="11" t="s">
        <v>140</v>
      </c>
      <c r="K252" s="39" t="s">
        <v>78</v>
      </c>
      <c r="L252" s="40" t="str">
        <f>T_Mutuelle81934[[#This Row],[Remboursement (%)]]</f>
        <v>non mentionné</v>
      </c>
      <c r="N252" s="11">
        <v>0</v>
      </c>
    </row>
    <row r="253" spans="5:14" hidden="1" x14ac:dyDescent="0.2">
      <c r="E253" s="11" t="s">
        <v>23</v>
      </c>
      <c r="F253" s="11" t="s">
        <v>27</v>
      </c>
      <c r="G253" s="11" t="s">
        <v>162</v>
      </c>
      <c r="H253" s="11" t="s">
        <v>143</v>
      </c>
      <c r="I253" s="11" t="s">
        <v>143</v>
      </c>
      <c r="J253" s="11" t="s">
        <v>140</v>
      </c>
      <c r="K253" s="39" t="s">
        <v>78</v>
      </c>
      <c r="L253" s="40" t="str">
        <f>T_Mutuelle81934[[#This Row],[Remboursement (%)]]</f>
        <v>non mentionné</v>
      </c>
      <c r="N253" s="11">
        <v>0</v>
      </c>
    </row>
    <row r="254" spans="5:14" hidden="1" x14ac:dyDescent="0.2">
      <c r="E254" s="11" t="s">
        <v>23</v>
      </c>
      <c r="F254" s="11" t="s">
        <v>27</v>
      </c>
      <c r="G254" s="11" t="s">
        <v>162</v>
      </c>
      <c r="H254" s="11" t="s">
        <v>143</v>
      </c>
      <c r="I254" s="11" t="s">
        <v>143</v>
      </c>
      <c r="J254" s="11" t="s">
        <v>142</v>
      </c>
      <c r="K254" s="39" t="s">
        <v>78</v>
      </c>
      <c r="L254" s="40" t="str">
        <f>T_Mutuelle81934[[#This Row],[Remboursement (%)]]</f>
        <v>non mentionné</v>
      </c>
      <c r="N254" s="11">
        <v>0</v>
      </c>
    </row>
    <row r="255" spans="5:14" x14ac:dyDescent="0.2">
      <c r="E255" s="11" t="s">
        <v>23</v>
      </c>
      <c r="F255" s="11" t="s">
        <v>27</v>
      </c>
      <c r="G255" s="11" t="s">
        <v>162</v>
      </c>
      <c r="H255" s="11" t="s">
        <v>144</v>
      </c>
      <c r="I255" s="11" t="s">
        <v>144</v>
      </c>
      <c r="J255" s="11" t="s">
        <v>140</v>
      </c>
      <c r="K255" s="39" t="s">
        <v>78</v>
      </c>
      <c r="L255" s="40" t="str">
        <f>T_Mutuelle81934[[#This Row],[Remboursement (%)]]</f>
        <v>non mentionné</v>
      </c>
      <c r="N255" s="11">
        <v>0</v>
      </c>
    </row>
    <row r="256" spans="5:14" hidden="1" x14ac:dyDescent="0.2">
      <c r="E256" s="11" t="s">
        <v>23</v>
      </c>
      <c r="F256" s="11" t="s">
        <v>27</v>
      </c>
      <c r="G256" s="11" t="s">
        <v>121</v>
      </c>
      <c r="H256" s="11" t="s">
        <v>122</v>
      </c>
      <c r="I256" s="11" t="s">
        <v>164</v>
      </c>
      <c r="J256" s="11" t="s">
        <v>149</v>
      </c>
      <c r="K256" s="39" t="s">
        <v>253</v>
      </c>
      <c r="L256" s="40"/>
      <c r="M256" s="11" t="s">
        <v>261</v>
      </c>
      <c r="N256" s="11">
        <v>3</v>
      </c>
    </row>
    <row r="257" spans="5:14" hidden="1" x14ac:dyDescent="0.2">
      <c r="E257" s="11" t="s">
        <v>23</v>
      </c>
      <c r="F257" s="11" t="s">
        <v>27</v>
      </c>
      <c r="G257" s="11" t="s">
        <v>121</v>
      </c>
      <c r="H257" s="11" t="s">
        <v>122</v>
      </c>
      <c r="I257" s="11" t="s">
        <v>165</v>
      </c>
      <c r="J257" s="11" t="s">
        <v>149</v>
      </c>
      <c r="K257" s="39" t="s">
        <v>253</v>
      </c>
      <c r="L257" s="40"/>
      <c r="M257" s="11" t="s">
        <v>261</v>
      </c>
      <c r="N257" s="11">
        <v>3</v>
      </c>
    </row>
    <row r="258" spans="5:14" hidden="1" x14ac:dyDescent="0.2">
      <c r="E258" s="11" t="s">
        <v>23</v>
      </c>
      <c r="F258" s="11" t="s">
        <v>166</v>
      </c>
      <c r="G258" s="11" t="s">
        <v>167</v>
      </c>
      <c r="H258" s="11" t="s">
        <v>167</v>
      </c>
      <c r="I258" s="11" t="s">
        <v>262</v>
      </c>
      <c r="J258" s="11" t="s">
        <v>116</v>
      </c>
      <c r="K258" s="42" t="s">
        <v>152</v>
      </c>
      <c r="L258" s="40">
        <v>10</v>
      </c>
      <c r="M258" s="11" t="s">
        <v>263</v>
      </c>
      <c r="N258" s="11" t="b">
        <v>0</v>
      </c>
    </row>
    <row r="259" spans="5:14" hidden="1" x14ac:dyDescent="0.2">
      <c r="E259" s="11" t="s">
        <v>23</v>
      </c>
      <c r="F259" s="11" t="s">
        <v>166</v>
      </c>
      <c r="G259" s="11" t="s">
        <v>167</v>
      </c>
      <c r="H259" s="11" t="s">
        <v>167</v>
      </c>
      <c r="I259" s="11" t="s">
        <v>170</v>
      </c>
      <c r="J259" s="11" t="s">
        <v>116</v>
      </c>
      <c r="K259" s="39" t="s">
        <v>124</v>
      </c>
      <c r="L259" s="40" t="str">
        <f>T_Mutuelle81934[[#This Row],[Remboursement (%)]]</f>
        <v>inclus</v>
      </c>
      <c r="M259" s="11" t="s">
        <v>264</v>
      </c>
      <c r="N259" s="11">
        <v>0</v>
      </c>
    </row>
    <row r="260" spans="5:14" hidden="1" x14ac:dyDescent="0.2">
      <c r="E260" s="11" t="s">
        <v>23</v>
      </c>
      <c r="F260" s="11" t="s">
        <v>33</v>
      </c>
      <c r="G260" s="11" t="s">
        <v>176</v>
      </c>
      <c r="H260" s="11" t="s">
        <v>68</v>
      </c>
      <c r="I260" s="11" t="s">
        <v>173</v>
      </c>
      <c r="J260" s="11" t="s">
        <v>69</v>
      </c>
      <c r="K260" s="39" t="s">
        <v>87</v>
      </c>
      <c r="L260" s="40"/>
      <c r="N260" s="11">
        <v>6</v>
      </c>
    </row>
    <row r="261" spans="5:14" hidden="1" x14ac:dyDescent="0.2">
      <c r="E261" s="11" t="s">
        <v>23</v>
      </c>
      <c r="F261" s="11" t="s">
        <v>33</v>
      </c>
      <c r="G261" s="11" t="s">
        <v>176</v>
      </c>
      <c r="H261" s="11" t="s">
        <v>68</v>
      </c>
      <c r="I261" s="11" t="s">
        <v>175</v>
      </c>
      <c r="J261" s="11" t="s">
        <v>69</v>
      </c>
      <c r="K261" s="39" t="s">
        <v>87</v>
      </c>
      <c r="L261" s="40"/>
      <c r="N261" s="11">
        <v>6</v>
      </c>
    </row>
    <row r="262" spans="5:14" hidden="1" x14ac:dyDescent="0.2">
      <c r="E262" s="11" t="s">
        <v>23</v>
      </c>
      <c r="F262" s="11" t="s">
        <v>33</v>
      </c>
      <c r="G262" s="11" t="s">
        <v>176</v>
      </c>
      <c r="H262" s="11" t="s">
        <v>176</v>
      </c>
      <c r="I262" s="11" t="s">
        <v>177</v>
      </c>
      <c r="J262" s="11" t="s">
        <v>58</v>
      </c>
      <c r="K262" s="39" t="s">
        <v>87</v>
      </c>
      <c r="L262" s="40"/>
      <c r="N262" s="11">
        <v>6</v>
      </c>
    </row>
    <row r="263" spans="5:14" hidden="1" x14ac:dyDescent="0.2">
      <c r="E263" s="11" t="s">
        <v>23</v>
      </c>
      <c r="F263" s="11" t="s">
        <v>33</v>
      </c>
      <c r="G263" s="11" t="s">
        <v>176</v>
      </c>
      <c r="H263" s="11" t="s">
        <v>178</v>
      </c>
      <c r="I263" s="11" t="s">
        <v>179</v>
      </c>
      <c r="J263" s="11" t="s">
        <v>58</v>
      </c>
      <c r="K263" s="39" t="s">
        <v>87</v>
      </c>
      <c r="L263" s="40"/>
      <c r="N263" s="11">
        <v>6</v>
      </c>
    </row>
    <row r="264" spans="5:14" hidden="1" x14ac:dyDescent="0.2">
      <c r="E264" s="11" t="s">
        <v>23</v>
      </c>
      <c r="F264" s="11" t="s">
        <v>33</v>
      </c>
      <c r="G264" s="11" t="s">
        <v>176</v>
      </c>
      <c r="H264" s="11" t="s">
        <v>178</v>
      </c>
      <c r="I264" s="11" t="s">
        <v>180</v>
      </c>
      <c r="J264" s="11" t="s">
        <v>58</v>
      </c>
      <c r="K264" s="39" t="s">
        <v>87</v>
      </c>
      <c r="L264" s="40"/>
      <c r="N264" s="11">
        <v>6</v>
      </c>
    </row>
    <row r="265" spans="5:14" hidden="1" x14ac:dyDescent="0.2">
      <c r="E265" s="11" t="s">
        <v>23</v>
      </c>
      <c r="F265" s="11" t="s">
        <v>33</v>
      </c>
      <c r="G265" s="11" t="s">
        <v>176</v>
      </c>
      <c r="H265" s="11" t="s">
        <v>178</v>
      </c>
      <c r="I265" s="11" t="s">
        <v>181</v>
      </c>
      <c r="J265" s="11" t="s">
        <v>58</v>
      </c>
      <c r="K265" s="39" t="s">
        <v>87</v>
      </c>
      <c r="L265" s="40"/>
      <c r="N265" s="11">
        <v>6</v>
      </c>
    </row>
    <row r="266" spans="5:14" hidden="1" x14ac:dyDescent="0.2">
      <c r="E266" s="11" t="s">
        <v>23</v>
      </c>
      <c r="F266" s="11" t="s">
        <v>33</v>
      </c>
      <c r="G266" s="11" t="s">
        <v>176</v>
      </c>
      <c r="H266" s="11" t="s">
        <v>176</v>
      </c>
      <c r="I266" s="11" t="s">
        <v>182</v>
      </c>
      <c r="J266" s="11" t="s">
        <v>58</v>
      </c>
      <c r="K266" s="39" t="s">
        <v>87</v>
      </c>
      <c r="L266" s="40"/>
      <c r="N266" s="11">
        <v>6</v>
      </c>
    </row>
    <row r="267" spans="5:14" hidden="1" x14ac:dyDescent="0.2">
      <c r="E267" s="11" t="s">
        <v>23</v>
      </c>
      <c r="F267" s="11" t="s">
        <v>33</v>
      </c>
      <c r="G267" s="11" t="s">
        <v>176</v>
      </c>
      <c r="H267" s="11" t="s">
        <v>176</v>
      </c>
      <c r="I267" s="11" t="s">
        <v>183</v>
      </c>
      <c r="J267" s="11" t="s">
        <v>58</v>
      </c>
      <c r="K267" s="39" t="s">
        <v>87</v>
      </c>
      <c r="L267" s="40"/>
      <c r="N267" s="11">
        <v>6</v>
      </c>
    </row>
    <row r="268" spans="5:14" hidden="1" x14ac:dyDescent="0.2">
      <c r="E268" s="11" t="s">
        <v>23</v>
      </c>
      <c r="F268" s="11" t="s">
        <v>33</v>
      </c>
      <c r="G268" s="11" t="s">
        <v>176</v>
      </c>
      <c r="H268" s="11" t="s">
        <v>176</v>
      </c>
      <c r="I268" s="11" t="s">
        <v>184</v>
      </c>
      <c r="J268" s="11" t="s">
        <v>58</v>
      </c>
      <c r="K268" s="39" t="s">
        <v>87</v>
      </c>
      <c r="L268" s="40"/>
      <c r="N268" s="11">
        <v>6</v>
      </c>
    </row>
    <row r="269" spans="5:14" hidden="1" x14ac:dyDescent="0.2">
      <c r="E269" s="11" t="s">
        <v>23</v>
      </c>
      <c r="F269" s="11" t="s">
        <v>33</v>
      </c>
      <c r="G269" s="11" t="s">
        <v>176</v>
      </c>
      <c r="H269" s="11" t="s">
        <v>176</v>
      </c>
      <c r="I269" s="11" t="s">
        <v>185</v>
      </c>
      <c r="J269" s="11" t="s">
        <v>58</v>
      </c>
      <c r="K269" s="39" t="s">
        <v>87</v>
      </c>
      <c r="L269" s="40"/>
      <c r="N269" s="11">
        <v>6</v>
      </c>
    </row>
    <row r="270" spans="5:14" hidden="1" x14ac:dyDescent="0.2">
      <c r="E270" s="11" t="s">
        <v>23</v>
      </c>
      <c r="F270" s="11" t="s">
        <v>33</v>
      </c>
      <c r="G270" s="11" t="s">
        <v>176</v>
      </c>
      <c r="H270" s="11" t="s">
        <v>176</v>
      </c>
      <c r="I270" s="11" t="s">
        <v>186</v>
      </c>
      <c r="J270" s="11" t="s">
        <v>58</v>
      </c>
      <c r="K270" s="39" t="s">
        <v>87</v>
      </c>
      <c r="L270" s="40"/>
      <c r="N270" s="11">
        <v>6</v>
      </c>
    </row>
    <row r="271" spans="5:14" hidden="1" x14ac:dyDescent="0.2">
      <c r="E271" s="11" t="s">
        <v>23</v>
      </c>
      <c r="F271" s="11" t="s">
        <v>33</v>
      </c>
      <c r="G271" s="11" t="s">
        <v>187</v>
      </c>
      <c r="H271" s="11" t="s">
        <v>187</v>
      </c>
      <c r="I271" s="11" t="s">
        <v>188</v>
      </c>
      <c r="J271" s="11" t="s">
        <v>58</v>
      </c>
      <c r="K271" s="42" t="s">
        <v>52</v>
      </c>
      <c r="L271" s="40">
        <v>540</v>
      </c>
      <c r="M271" s="11" t="s">
        <v>265</v>
      </c>
      <c r="N271" s="11" t="b">
        <v>0</v>
      </c>
    </row>
    <row r="272" spans="5:14" hidden="1" x14ac:dyDescent="0.2">
      <c r="E272" s="11" t="s">
        <v>23</v>
      </c>
      <c r="F272" s="11" t="s">
        <v>33</v>
      </c>
      <c r="G272" s="11" t="s">
        <v>187</v>
      </c>
      <c r="H272" s="11" t="s">
        <v>187</v>
      </c>
      <c r="I272" s="11" t="s">
        <v>188</v>
      </c>
      <c r="J272" s="11" t="s">
        <v>65</v>
      </c>
      <c r="K272" s="42" t="s">
        <v>52</v>
      </c>
      <c r="L272" s="40">
        <v>540</v>
      </c>
      <c r="M272" s="11" t="s">
        <v>66</v>
      </c>
      <c r="N272" s="11" t="b">
        <v>0</v>
      </c>
    </row>
    <row r="273" spans="5:14" hidden="1" x14ac:dyDescent="0.2">
      <c r="E273" s="11" t="s">
        <v>23</v>
      </c>
      <c r="F273" s="11" t="s">
        <v>33</v>
      </c>
      <c r="G273" s="11" t="s">
        <v>176</v>
      </c>
      <c r="H273" s="11" t="s">
        <v>190</v>
      </c>
      <c r="I273" s="11" t="s">
        <v>190</v>
      </c>
      <c r="J273" s="11" t="s">
        <v>58</v>
      </c>
      <c r="K273" s="39" t="s">
        <v>87</v>
      </c>
      <c r="L273" s="40"/>
      <c r="N273" s="11">
        <v>6</v>
      </c>
    </row>
    <row r="274" spans="5:14" hidden="1" x14ac:dyDescent="0.2">
      <c r="E274" s="11" t="s">
        <v>23</v>
      </c>
      <c r="F274" s="11" t="s">
        <v>33</v>
      </c>
      <c r="G274" s="11" t="s">
        <v>176</v>
      </c>
      <c r="H274" s="11" t="s">
        <v>68</v>
      </c>
      <c r="I274" s="11" t="s">
        <v>175</v>
      </c>
      <c r="J274" s="11" t="s">
        <v>88</v>
      </c>
      <c r="K274" s="39" t="s">
        <v>87</v>
      </c>
      <c r="L274" s="40"/>
      <c r="N274" s="11">
        <v>6</v>
      </c>
    </row>
    <row r="275" spans="5:14" hidden="1" x14ac:dyDescent="0.2">
      <c r="E275" s="11" t="s">
        <v>23</v>
      </c>
      <c r="F275" s="11" t="s">
        <v>33</v>
      </c>
      <c r="G275" s="11" t="s">
        <v>191</v>
      </c>
      <c r="H275" s="11" t="s">
        <v>192</v>
      </c>
      <c r="I275" s="11" t="s">
        <v>193</v>
      </c>
      <c r="J275" s="11" t="s">
        <v>58</v>
      </c>
      <c r="K275" s="39" t="s">
        <v>59</v>
      </c>
      <c r="L275" s="40"/>
      <c r="N275" s="11">
        <v>1</v>
      </c>
    </row>
    <row r="276" spans="5:14" hidden="1" x14ac:dyDescent="0.2">
      <c r="E276" s="11" t="s">
        <v>23</v>
      </c>
      <c r="F276" s="11" t="s">
        <v>33</v>
      </c>
      <c r="G276" s="11" t="s">
        <v>176</v>
      </c>
      <c r="H276" s="11" t="s">
        <v>190</v>
      </c>
      <c r="I276" s="11" t="s">
        <v>190</v>
      </c>
      <c r="J276" s="11" t="s">
        <v>65</v>
      </c>
      <c r="K276" s="39" t="s">
        <v>163</v>
      </c>
      <c r="L276" s="40" t="str">
        <f>T_Mutuelle81934[[#This Row],[Remboursement (%)]]</f>
        <v>non compris</v>
      </c>
      <c r="N276" s="11">
        <v>-1</v>
      </c>
    </row>
    <row r="277" spans="5:14" hidden="1" x14ac:dyDescent="0.2">
      <c r="E277" s="11" t="s">
        <v>23</v>
      </c>
      <c r="F277" s="11" t="s">
        <v>33</v>
      </c>
      <c r="G277" s="11" t="s">
        <v>176</v>
      </c>
      <c r="H277" s="11" t="s">
        <v>176</v>
      </c>
      <c r="I277" s="11" t="s">
        <v>194</v>
      </c>
      <c r="J277" s="11" t="s">
        <v>65</v>
      </c>
      <c r="K277" s="39" t="s">
        <v>78</v>
      </c>
      <c r="L277" s="40" t="str">
        <f>T_Mutuelle81934[[#This Row],[Remboursement (%)]]</f>
        <v>non mentionné</v>
      </c>
      <c r="N277" s="11">
        <v>0</v>
      </c>
    </row>
    <row r="278" spans="5:14" hidden="1" x14ac:dyDescent="0.2">
      <c r="E278" s="11" t="s">
        <v>23</v>
      </c>
      <c r="F278" s="11" t="s">
        <v>33</v>
      </c>
      <c r="G278" s="11" t="s">
        <v>191</v>
      </c>
      <c r="H278" s="11" t="s">
        <v>195</v>
      </c>
      <c r="I278" s="11" t="s">
        <v>196</v>
      </c>
      <c r="J278" s="11" t="s">
        <v>116</v>
      </c>
      <c r="K278" s="39" t="s">
        <v>266</v>
      </c>
      <c r="L278" s="40" t="str">
        <f>T_Mutuelle81934[[#This Row],[Remboursement (%)]]</f>
        <v>pas de seuil</v>
      </c>
      <c r="N278" s="11">
        <v>7</v>
      </c>
    </row>
    <row r="279" spans="5:14" hidden="1" x14ac:dyDescent="0.2">
      <c r="E279" s="11" t="s">
        <v>23</v>
      </c>
      <c r="F279" s="11" t="s">
        <v>33</v>
      </c>
      <c r="G279" s="11" t="s">
        <v>191</v>
      </c>
      <c r="H279" s="11" t="s">
        <v>192</v>
      </c>
      <c r="I279" s="11" t="s">
        <v>198</v>
      </c>
      <c r="J279" s="11" t="s">
        <v>58</v>
      </c>
      <c r="K279" s="39" t="s">
        <v>59</v>
      </c>
      <c r="L279" s="40"/>
      <c r="N279" s="11">
        <v>1</v>
      </c>
    </row>
    <row r="280" spans="5:14" hidden="1" x14ac:dyDescent="0.2">
      <c r="E280" s="11" t="s">
        <v>23</v>
      </c>
      <c r="F280" s="11" t="s">
        <v>33</v>
      </c>
      <c r="G280" s="11" t="s">
        <v>191</v>
      </c>
      <c r="H280" s="11" t="s">
        <v>192</v>
      </c>
      <c r="I280" s="11" t="s">
        <v>199</v>
      </c>
      <c r="J280" s="11" t="s">
        <v>58</v>
      </c>
      <c r="K280" s="39" t="s">
        <v>59</v>
      </c>
      <c r="L280" s="40"/>
      <c r="N280" s="11">
        <v>1</v>
      </c>
    </row>
    <row r="281" spans="5:14" hidden="1" x14ac:dyDescent="0.2">
      <c r="E281" s="11" t="s">
        <v>23</v>
      </c>
      <c r="F281" s="11" t="s">
        <v>33</v>
      </c>
      <c r="G281" s="11" t="s">
        <v>191</v>
      </c>
      <c r="H281" s="11" t="s">
        <v>192</v>
      </c>
      <c r="I281" s="11" t="s">
        <v>200</v>
      </c>
      <c r="J281" s="11" t="s">
        <v>58</v>
      </c>
      <c r="K281" s="39" t="s">
        <v>59</v>
      </c>
      <c r="L281" s="40"/>
      <c r="N281" s="11">
        <v>1</v>
      </c>
    </row>
    <row r="282" spans="5:14" hidden="1" x14ac:dyDescent="0.2">
      <c r="E282" s="11" t="s">
        <v>23</v>
      </c>
      <c r="F282" s="11" t="s">
        <v>33</v>
      </c>
      <c r="G282" s="11" t="s">
        <v>191</v>
      </c>
      <c r="H282" s="11" t="s">
        <v>192</v>
      </c>
      <c r="I282" s="11" t="s">
        <v>201</v>
      </c>
      <c r="J282" s="11" t="s">
        <v>58</v>
      </c>
      <c r="K282" s="39" t="s">
        <v>59</v>
      </c>
      <c r="L282" s="40"/>
      <c r="N282" s="11">
        <v>1</v>
      </c>
    </row>
    <row r="283" spans="5:14" hidden="1" x14ac:dyDescent="0.2">
      <c r="E283" s="11" t="s">
        <v>23</v>
      </c>
      <c r="F283" s="11" t="s">
        <v>33</v>
      </c>
      <c r="G283" s="11" t="s">
        <v>191</v>
      </c>
      <c r="H283" s="11" t="s">
        <v>192</v>
      </c>
      <c r="I283" s="11" t="s">
        <v>202</v>
      </c>
      <c r="J283" s="11" t="s">
        <v>58</v>
      </c>
      <c r="K283" s="39" t="s">
        <v>59</v>
      </c>
      <c r="L283" s="40"/>
      <c r="N283" s="11">
        <v>1</v>
      </c>
    </row>
    <row r="284" spans="5:14" hidden="1" x14ac:dyDescent="0.2">
      <c r="E284" s="11" t="s">
        <v>23</v>
      </c>
      <c r="F284" s="11" t="s">
        <v>33</v>
      </c>
      <c r="G284" s="11" t="s">
        <v>191</v>
      </c>
      <c r="H284" s="11" t="s">
        <v>192</v>
      </c>
      <c r="I284" s="11" t="s">
        <v>203</v>
      </c>
      <c r="J284" s="11" t="s">
        <v>58</v>
      </c>
      <c r="K284" s="39" t="s">
        <v>59</v>
      </c>
      <c r="L284" s="40"/>
      <c r="N284" s="11">
        <v>1</v>
      </c>
    </row>
    <row r="285" spans="5:14" hidden="1" x14ac:dyDescent="0.2">
      <c r="E285" s="11" t="s">
        <v>23</v>
      </c>
      <c r="F285" s="11" t="s">
        <v>33</v>
      </c>
      <c r="G285" s="11" t="s">
        <v>191</v>
      </c>
      <c r="H285" s="11" t="s">
        <v>192</v>
      </c>
      <c r="I285" s="11">
        <v>0</v>
      </c>
      <c r="J285" s="11" t="s">
        <v>58</v>
      </c>
      <c r="K285" s="39" t="s">
        <v>59</v>
      </c>
      <c r="L285" s="40"/>
      <c r="N285" s="11">
        <v>1</v>
      </c>
    </row>
    <row r="286" spans="5:14" hidden="1" x14ac:dyDescent="0.2">
      <c r="E286" s="11" t="s">
        <v>23</v>
      </c>
      <c r="F286" s="11" t="s">
        <v>33</v>
      </c>
      <c r="G286" s="11" t="s">
        <v>191</v>
      </c>
      <c r="H286" s="11" t="s">
        <v>192</v>
      </c>
      <c r="I286" s="11" t="s">
        <v>205</v>
      </c>
      <c r="J286" s="11" t="s">
        <v>65</v>
      </c>
      <c r="K286" s="39" t="s">
        <v>59</v>
      </c>
      <c r="L286" s="40"/>
      <c r="N286" s="11">
        <v>1</v>
      </c>
    </row>
    <row r="287" spans="5:14" hidden="1" x14ac:dyDescent="0.2">
      <c r="E287" s="11" t="s">
        <v>23</v>
      </c>
      <c r="F287" s="11" t="s">
        <v>33</v>
      </c>
      <c r="G287" s="11" t="s">
        <v>191</v>
      </c>
      <c r="H287" s="11" t="s">
        <v>206</v>
      </c>
      <c r="I287" s="11" t="s">
        <v>206</v>
      </c>
      <c r="J287" s="11" t="s">
        <v>207</v>
      </c>
      <c r="K287" s="39" t="s">
        <v>124</v>
      </c>
      <c r="L287" s="40" t="str">
        <f>T_Mutuelle81934[[#This Row],[Remboursement (%)]]</f>
        <v>inclus</v>
      </c>
      <c r="M287" s="11" t="s">
        <v>267</v>
      </c>
      <c r="N287" s="11">
        <v>0</v>
      </c>
    </row>
    <row r="288" spans="5:14" hidden="1" x14ac:dyDescent="0.2">
      <c r="E288" s="11" t="s">
        <v>23</v>
      </c>
      <c r="F288" s="11" t="s">
        <v>33</v>
      </c>
      <c r="G288" s="11" t="s">
        <v>191</v>
      </c>
      <c r="H288" s="11" t="s">
        <v>192</v>
      </c>
      <c r="I288" s="11" t="s">
        <v>208</v>
      </c>
      <c r="J288" s="11" t="s">
        <v>58</v>
      </c>
      <c r="K288" s="42" t="s">
        <v>52</v>
      </c>
      <c r="L288" s="40">
        <v>420</v>
      </c>
      <c r="M288" s="11" t="s">
        <v>268</v>
      </c>
      <c r="N288" s="11" t="b">
        <v>0</v>
      </c>
    </row>
    <row r="289" spans="5:14" hidden="1" x14ac:dyDescent="0.2">
      <c r="E289" s="11" t="s">
        <v>23</v>
      </c>
      <c r="F289" s="11" t="s">
        <v>34</v>
      </c>
      <c r="G289" s="11" t="s">
        <v>73</v>
      </c>
      <c r="H289" s="11" t="s">
        <v>68</v>
      </c>
      <c r="I289" s="11" t="s">
        <v>80</v>
      </c>
      <c r="J289" s="11" t="s">
        <v>77</v>
      </c>
      <c r="K289" s="39" t="s">
        <v>252</v>
      </c>
      <c r="L289" s="40"/>
      <c r="N289" s="11">
        <v>6</v>
      </c>
    </row>
    <row r="290" spans="5:14" hidden="1" x14ac:dyDescent="0.2">
      <c r="E290" s="11" t="s">
        <v>23</v>
      </c>
      <c r="F290" s="11" t="s">
        <v>34</v>
      </c>
      <c r="G290" s="11" t="s">
        <v>73</v>
      </c>
      <c r="H290" s="11" t="s">
        <v>209</v>
      </c>
      <c r="I290" s="11" t="s">
        <v>210</v>
      </c>
      <c r="J290" s="11" t="s">
        <v>65</v>
      </c>
      <c r="K290" s="42" t="s">
        <v>52</v>
      </c>
      <c r="L290" s="40">
        <v>390</v>
      </c>
      <c r="M290" s="11" t="s">
        <v>269</v>
      </c>
      <c r="N290" s="11" t="b">
        <v>0</v>
      </c>
    </row>
    <row r="291" spans="5:14" hidden="1" x14ac:dyDescent="0.2">
      <c r="E291" s="11" t="s">
        <v>23</v>
      </c>
      <c r="F291" s="11" t="s">
        <v>34</v>
      </c>
      <c r="G291" s="11" t="s">
        <v>212</v>
      </c>
      <c r="H291" s="11" t="s">
        <v>213</v>
      </c>
      <c r="J291" s="11" t="s">
        <v>116</v>
      </c>
      <c r="K291" s="42" t="s">
        <v>52</v>
      </c>
      <c r="L291" s="40">
        <v>100</v>
      </c>
      <c r="M291" s="11" t="s">
        <v>270</v>
      </c>
      <c r="N291" s="11" t="b">
        <v>0</v>
      </c>
    </row>
    <row r="292" spans="5:14" hidden="1" x14ac:dyDescent="0.2">
      <c r="E292" s="11" t="s">
        <v>23</v>
      </c>
      <c r="F292" s="11" t="s">
        <v>34</v>
      </c>
      <c r="G292" s="11" t="s">
        <v>212</v>
      </c>
      <c r="H292" s="11" t="s">
        <v>215</v>
      </c>
      <c r="J292" s="11" t="s">
        <v>116</v>
      </c>
      <c r="K292" s="42" t="s">
        <v>52</v>
      </c>
      <c r="L292" s="40">
        <v>252</v>
      </c>
      <c r="N292" s="11" t="b">
        <v>0</v>
      </c>
    </row>
    <row r="293" spans="5:14" hidden="1" x14ac:dyDescent="0.2">
      <c r="E293" s="11" t="s">
        <v>23</v>
      </c>
      <c r="F293" s="11" t="s">
        <v>34</v>
      </c>
      <c r="G293" s="11" t="s">
        <v>212</v>
      </c>
      <c r="H293" s="11" t="s">
        <v>217</v>
      </c>
      <c r="J293" s="11" t="s">
        <v>116</v>
      </c>
      <c r="K293" s="42" t="s">
        <v>52</v>
      </c>
      <c r="L293" s="40">
        <v>288</v>
      </c>
      <c r="N293" s="11" t="b">
        <v>0</v>
      </c>
    </row>
    <row r="294" spans="5:14" hidden="1" x14ac:dyDescent="0.2">
      <c r="E294" s="11" t="s">
        <v>23</v>
      </c>
      <c r="F294" s="11" t="s">
        <v>34</v>
      </c>
      <c r="G294" s="11" t="s">
        <v>212</v>
      </c>
      <c r="H294" s="11" t="s">
        <v>218</v>
      </c>
      <c r="J294" s="11" t="s">
        <v>116</v>
      </c>
      <c r="K294" s="42" t="s">
        <v>52</v>
      </c>
      <c r="L294" s="40">
        <v>436</v>
      </c>
      <c r="N294" s="11" t="b">
        <v>0</v>
      </c>
    </row>
    <row r="295" spans="5:14" hidden="1" x14ac:dyDescent="0.2">
      <c r="E295" s="11" t="s">
        <v>23</v>
      </c>
      <c r="F295" s="11" t="s">
        <v>34</v>
      </c>
      <c r="G295" s="11" t="s">
        <v>212</v>
      </c>
      <c r="H295" s="11" t="s">
        <v>219</v>
      </c>
      <c r="J295" s="11" t="s">
        <v>58</v>
      </c>
      <c r="K295" s="42" t="s">
        <v>52</v>
      </c>
      <c r="L295" s="40">
        <v>300</v>
      </c>
      <c r="M295" s="11" t="s">
        <v>66</v>
      </c>
      <c r="N295" s="11" t="b">
        <v>0</v>
      </c>
    </row>
    <row r="296" spans="5:14" hidden="1" x14ac:dyDescent="0.2">
      <c r="E296" s="11" t="s">
        <v>23</v>
      </c>
      <c r="F296" s="11" t="s">
        <v>34</v>
      </c>
      <c r="G296" s="11" t="s">
        <v>212</v>
      </c>
      <c r="H296" s="11" t="s">
        <v>115</v>
      </c>
      <c r="I296" s="11" t="s">
        <v>220</v>
      </c>
      <c r="J296" s="11" t="s">
        <v>58</v>
      </c>
      <c r="K296" s="39" t="s">
        <v>163</v>
      </c>
      <c r="L296" s="40" t="str">
        <f>T_Mutuelle81934[[#This Row],[Remboursement (%)]]</f>
        <v>non compris</v>
      </c>
      <c r="N296" s="11">
        <v>-1</v>
      </c>
    </row>
    <row r="297" spans="5:14" hidden="1" x14ac:dyDescent="0.2">
      <c r="E297" s="11" t="s">
        <v>23</v>
      </c>
      <c r="F297" s="11" t="s">
        <v>34</v>
      </c>
      <c r="G297" s="11" t="s">
        <v>212</v>
      </c>
      <c r="H297" s="11" t="s">
        <v>221</v>
      </c>
      <c r="J297" s="11" t="s">
        <v>65</v>
      </c>
      <c r="K297" s="42" t="s">
        <v>52</v>
      </c>
      <c r="L297" s="40">
        <v>300</v>
      </c>
      <c r="M297" s="11" t="s">
        <v>66</v>
      </c>
      <c r="N297" s="11" t="b">
        <v>0</v>
      </c>
    </row>
    <row r="298" spans="5:14" ht="22.5" hidden="1" x14ac:dyDescent="0.2">
      <c r="E298" s="11" t="s">
        <v>22</v>
      </c>
      <c r="F298" s="11" t="s">
        <v>36</v>
      </c>
      <c r="G298" s="11" t="s">
        <v>223</v>
      </c>
      <c r="H298" s="11" t="s">
        <v>224</v>
      </c>
      <c r="I298" s="11" t="s">
        <v>115</v>
      </c>
      <c r="J298" s="11" t="s">
        <v>58</v>
      </c>
      <c r="K298" s="42" t="s">
        <v>52</v>
      </c>
      <c r="L298" s="40">
        <v>700</v>
      </c>
      <c r="M298" s="43" t="s">
        <v>271</v>
      </c>
      <c r="N298" s="11" t="b">
        <v>0</v>
      </c>
    </row>
    <row r="299" spans="5:14" hidden="1" x14ac:dyDescent="0.2">
      <c r="E299" s="11" t="s">
        <v>22</v>
      </c>
      <c r="F299" s="11" t="s">
        <v>36</v>
      </c>
      <c r="G299" s="11" t="s">
        <v>223</v>
      </c>
      <c r="H299" s="11" t="s">
        <v>224</v>
      </c>
      <c r="J299" s="11" t="s">
        <v>58</v>
      </c>
      <c r="K299" s="39" t="s">
        <v>59</v>
      </c>
      <c r="L299" s="40"/>
      <c r="N299" s="11">
        <v>1</v>
      </c>
    </row>
    <row r="300" spans="5:14" hidden="1" x14ac:dyDescent="0.2">
      <c r="E300" s="11" t="s">
        <v>23</v>
      </c>
      <c r="F300" s="11" t="s">
        <v>36</v>
      </c>
      <c r="G300" s="11" t="s">
        <v>223</v>
      </c>
      <c r="H300" s="11" t="s">
        <v>226</v>
      </c>
      <c r="I300" s="11" t="s">
        <v>115</v>
      </c>
      <c r="J300" s="11" t="s">
        <v>116</v>
      </c>
      <c r="K300" s="39" t="s">
        <v>163</v>
      </c>
      <c r="L300" s="40" t="str">
        <f>T_Mutuelle81934[[#This Row],[Remboursement (%)]]</f>
        <v>non compris</v>
      </c>
      <c r="N300" s="11">
        <v>-1</v>
      </c>
    </row>
    <row r="301" spans="5:14" hidden="1" x14ac:dyDescent="0.2">
      <c r="E301" s="11" t="s">
        <v>23</v>
      </c>
      <c r="F301" s="11" t="s">
        <v>36</v>
      </c>
      <c r="G301" s="11" t="s">
        <v>223</v>
      </c>
      <c r="H301" s="11" t="s">
        <v>227</v>
      </c>
      <c r="J301" s="11" t="s">
        <v>58</v>
      </c>
      <c r="K301" s="39" t="s">
        <v>87</v>
      </c>
      <c r="L301" s="40"/>
      <c r="N301" s="11">
        <v>6</v>
      </c>
    </row>
    <row r="302" spans="5:14" hidden="1" x14ac:dyDescent="0.2">
      <c r="E302" s="11" t="s">
        <v>23</v>
      </c>
      <c r="F302" s="11" t="s">
        <v>35</v>
      </c>
      <c r="G302" s="11" t="s">
        <v>228</v>
      </c>
      <c r="H302" s="11" t="s">
        <v>229</v>
      </c>
      <c r="I302" s="11" t="s">
        <v>229</v>
      </c>
      <c r="J302" s="11" t="s">
        <v>65</v>
      </c>
      <c r="K302" s="42" t="s">
        <v>52</v>
      </c>
      <c r="L302" s="40">
        <v>150</v>
      </c>
      <c r="M302" s="11" t="s">
        <v>272</v>
      </c>
      <c r="N302" s="11" t="b">
        <v>0</v>
      </c>
    </row>
    <row r="303" spans="5:14" hidden="1" x14ac:dyDescent="0.2">
      <c r="E303" s="11" t="s">
        <v>23</v>
      </c>
      <c r="F303" s="11" t="s">
        <v>30</v>
      </c>
      <c r="G303" s="11" t="s">
        <v>101</v>
      </c>
      <c r="H303" s="11" t="s">
        <v>231</v>
      </c>
      <c r="J303" s="11" t="s">
        <v>58</v>
      </c>
      <c r="K303" s="39" t="s">
        <v>253</v>
      </c>
      <c r="L303" s="40"/>
      <c r="N303" s="11">
        <v>3</v>
      </c>
    </row>
    <row r="304" spans="5:14" hidden="1" x14ac:dyDescent="0.2">
      <c r="E304" s="11" t="s">
        <v>23</v>
      </c>
      <c r="F304" s="11" t="s">
        <v>30</v>
      </c>
      <c r="G304" s="11" t="s">
        <v>73</v>
      </c>
      <c r="H304" s="11" t="s">
        <v>68</v>
      </c>
      <c r="I304" s="11" t="s">
        <v>86</v>
      </c>
      <c r="J304" s="11" t="s">
        <v>232</v>
      </c>
      <c r="K304" s="39" t="s">
        <v>253</v>
      </c>
      <c r="L304" s="40"/>
      <c r="N304" s="11">
        <v>3</v>
      </c>
    </row>
    <row r="305" spans="5:14" hidden="1" x14ac:dyDescent="0.2">
      <c r="E305" s="11" t="s">
        <v>23</v>
      </c>
      <c r="F305" s="11" t="s">
        <v>37</v>
      </c>
      <c r="G305" s="11" t="s">
        <v>273</v>
      </c>
      <c r="H305" s="11" t="s">
        <v>233</v>
      </c>
      <c r="I305" s="11" t="s">
        <v>234</v>
      </c>
      <c r="J305" s="11" t="s">
        <v>75</v>
      </c>
      <c r="K305" s="39" t="s">
        <v>255</v>
      </c>
      <c r="L305" s="40"/>
      <c r="N305" s="11">
        <v>7</v>
      </c>
    </row>
    <row r="306" spans="5:14" hidden="1" x14ac:dyDescent="0.2">
      <c r="E306" s="11" t="s">
        <v>23</v>
      </c>
      <c r="F306" s="11" t="s">
        <v>37</v>
      </c>
      <c r="G306" s="11" t="s">
        <v>273</v>
      </c>
      <c r="H306" s="11" t="s">
        <v>233</v>
      </c>
      <c r="J306" s="11" t="s">
        <v>88</v>
      </c>
      <c r="K306" s="39" t="s">
        <v>87</v>
      </c>
      <c r="L306" s="40"/>
      <c r="N306" s="11">
        <v>6</v>
      </c>
    </row>
    <row r="307" spans="5:14" hidden="1" x14ac:dyDescent="0.2">
      <c r="E307" s="11" t="s">
        <v>23</v>
      </c>
      <c r="F307" s="11" t="s">
        <v>37</v>
      </c>
      <c r="G307" s="11" t="s">
        <v>274</v>
      </c>
      <c r="H307" s="11" t="s">
        <v>236</v>
      </c>
      <c r="J307" s="11" t="s">
        <v>58</v>
      </c>
      <c r="K307" s="39" t="s">
        <v>87</v>
      </c>
      <c r="L307" s="40"/>
      <c r="N307" s="11">
        <v>6</v>
      </c>
    </row>
    <row r="308" spans="5:14" hidden="1" x14ac:dyDescent="0.2">
      <c r="E308" s="11" t="s">
        <v>23</v>
      </c>
      <c r="F308" s="11" t="s">
        <v>37</v>
      </c>
      <c r="G308" s="11" t="s">
        <v>274</v>
      </c>
      <c r="H308" s="11" t="s">
        <v>237</v>
      </c>
      <c r="J308" s="11" t="s">
        <v>58</v>
      </c>
      <c r="K308" s="39" t="s">
        <v>87</v>
      </c>
      <c r="L308" s="40"/>
      <c r="N308" s="11">
        <v>6</v>
      </c>
    </row>
    <row r="309" spans="5:14" hidden="1" x14ac:dyDescent="0.2">
      <c r="E309" s="11" t="s">
        <v>23</v>
      </c>
      <c r="F309" s="11" t="s">
        <v>37</v>
      </c>
      <c r="G309" s="11" t="s">
        <v>167</v>
      </c>
      <c r="H309" s="11" t="s">
        <v>167</v>
      </c>
      <c r="I309" s="11" t="s">
        <v>238</v>
      </c>
      <c r="J309" s="11" t="s">
        <v>207</v>
      </c>
      <c r="K309" s="42" t="s">
        <v>52</v>
      </c>
      <c r="L309" s="40">
        <v>200</v>
      </c>
      <c r="M309" s="11" t="s">
        <v>275</v>
      </c>
      <c r="N309" s="11" t="b">
        <v>0</v>
      </c>
    </row>
    <row r="310" spans="5:14" hidden="1" x14ac:dyDescent="0.2">
      <c r="E310" s="11" t="s">
        <v>23</v>
      </c>
      <c r="F310" s="11" t="s">
        <v>30</v>
      </c>
      <c r="G310" s="11" t="s">
        <v>239</v>
      </c>
      <c r="H310" s="11" t="s">
        <v>240</v>
      </c>
      <c r="J310" s="11" t="s">
        <v>58</v>
      </c>
      <c r="K310" s="42" t="s">
        <v>52</v>
      </c>
      <c r="L310" s="40">
        <v>90</v>
      </c>
      <c r="M310" s="11" t="s">
        <v>66</v>
      </c>
      <c r="N310" s="11" t="b">
        <v>0</v>
      </c>
    </row>
    <row r="311" spans="5:14" hidden="1" x14ac:dyDescent="0.2">
      <c r="E311" s="11" t="s">
        <v>23</v>
      </c>
      <c r="F311" s="11" t="s">
        <v>30</v>
      </c>
      <c r="G311" s="11" t="s">
        <v>239</v>
      </c>
      <c r="H311" s="11" t="s">
        <v>242</v>
      </c>
      <c r="I311" s="11" t="s">
        <v>243</v>
      </c>
      <c r="J311" s="11" t="s">
        <v>65</v>
      </c>
      <c r="K311" s="39" t="s">
        <v>124</v>
      </c>
      <c r="L311" s="40" t="str">
        <f>T_Mutuelle81934[[#This Row],[Remboursement (%)]]</f>
        <v>inclus</v>
      </c>
      <c r="M311" s="11" t="s">
        <v>276</v>
      </c>
      <c r="N311" s="11">
        <v>0</v>
      </c>
    </row>
    <row r="312" spans="5:14" hidden="1" x14ac:dyDescent="0.2">
      <c r="E312" s="11" t="s">
        <v>23</v>
      </c>
      <c r="F312" s="11" t="s">
        <v>166</v>
      </c>
      <c r="G312" s="11" t="s">
        <v>245</v>
      </c>
      <c r="H312" s="11" t="s">
        <v>246</v>
      </c>
      <c r="I312" s="11" t="s">
        <v>247</v>
      </c>
      <c r="J312" s="11" t="s">
        <v>116</v>
      </c>
      <c r="K312" s="39" t="s">
        <v>78</v>
      </c>
      <c r="L312" s="40" t="str">
        <f>T_Mutuelle81934[[#This Row],[Remboursement (%)]]</f>
        <v>non mentionné</v>
      </c>
      <c r="N312" s="11">
        <v>0</v>
      </c>
    </row>
    <row r="313" spans="5:14" hidden="1" x14ac:dyDescent="0.2">
      <c r="E313" s="11" t="s">
        <v>26</v>
      </c>
      <c r="F313" s="11" t="s">
        <v>30</v>
      </c>
      <c r="G313" s="11" t="s">
        <v>55</v>
      </c>
      <c r="H313" s="11" t="s">
        <v>56</v>
      </c>
      <c r="I313" s="11" t="s">
        <v>57</v>
      </c>
      <c r="J313" s="11" t="s">
        <v>58</v>
      </c>
      <c r="K313" s="39" t="s">
        <v>59</v>
      </c>
      <c r="L313" s="40"/>
      <c r="N313" s="11">
        <v>1</v>
      </c>
    </row>
    <row r="314" spans="5:14" hidden="1" x14ac:dyDescent="0.2">
      <c r="E314" s="11" t="s">
        <v>26</v>
      </c>
      <c r="F314" s="11" t="s">
        <v>30</v>
      </c>
      <c r="G314" s="11" t="s">
        <v>55</v>
      </c>
      <c r="H314" s="11" t="s">
        <v>56</v>
      </c>
      <c r="I314" s="11" t="s">
        <v>61</v>
      </c>
      <c r="J314" s="11" t="s">
        <v>58</v>
      </c>
      <c r="K314" s="39" t="s">
        <v>59</v>
      </c>
      <c r="L314" s="40"/>
      <c r="N314" s="11">
        <v>1</v>
      </c>
    </row>
    <row r="315" spans="5:14" hidden="1" x14ac:dyDescent="0.2">
      <c r="E315" s="11" t="s">
        <v>26</v>
      </c>
      <c r="F315" s="11" t="s">
        <v>30</v>
      </c>
      <c r="G315" s="11" t="s">
        <v>55</v>
      </c>
      <c r="H315" s="11" t="s">
        <v>56</v>
      </c>
      <c r="I315" s="11" t="s">
        <v>62</v>
      </c>
      <c r="J315" s="11" t="s">
        <v>58</v>
      </c>
      <c r="K315" s="39" t="s">
        <v>59</v>
      </c>
      <c r="L315" s="40"/>
      <c r="N315" s="11">
        <v>1</v>
      </c>
    </row>
    <row r="316" spans="5:14" hidden="1" x14ac:dyDescent="0.2">
      <c r="E316" s="11" t="s">
        <v>26</v>
      </c>
      <c r="F316" s="11" t="s">
        <v>30</v>
      </c>
      <c r="G316" s="11" t="s">
        <v>55</v>
      </c>
      <c r="H316" s="11" t="s">
        <v>56</v>
      </c>
      <c r="I316" s="11" t="s">
        <v>251</v>
      </c>
      <c r="J316" s="11" t="s">
        <v>58</v>
      </c>
      <c r="K316" s="39" t="s">
        <v>59</v>
      </c>
      <c r="L316" s="40"/>
      <c r="N316" s="11">
        <v>1</v>
      </c>
    </row>
    <row r="317" spans="5:14" hidden="1" x14ac:dyDescent="0.2">
      <c r="E317" s="11" t="s">
        <v>26</v>
      </c>
      <c r="F317" s="11" t="s">
        <v>30</v>
      </c>
      <c r="G317" s="11" t="s">
        <v>55</v>
      </c>
      <c r="H317" s="11" t="s">
        <v>56</v>
      </c>
      <c r="I317" s="11" t="s">
        <v>64</v>
      </c>
      <c r="J317" s="11" t="s">
        <v>65</v>
      </c>
      <c r="K317" s="42" t="s">
        <v>52</v>
      </c>
      <c r="L317" s="40">
        <v>30</v>
      </c>
      <c r="M317" s="11" t="s">
        <v>66</v>
      </c>
      <c r="N317" s="11" t="b">
        <v>0</v>
      </c>
    </row>
    <row r="318" spans="5:14" hidden="1" x14ac:dyDescent="0.2">
      <c r="E318" s="11" t="s">
        <v>26</v>
      </c>
      <c r="F318" s="11" t="s">
        <v>30</v>
      </c>
      <c r="G318" s="11" t="s">
        <v>67</v>
      </c>
      <c r="H318" s="11" t="s">
        <v>68</v>
      </c>
      <c r="I318" s="11" t="s">
        <v>68</v>
      </c>
      <c r="J318" s="11" t="s">
        <v>69</v>
      </c>
      <c r="K318" s="39" t="s">
        <v>253</v>
      </c>
      <c r="L318" s="40"/>
      <c r="N318" s="11">
        <v>3</v>
      </c>
    </row>
    <row r="319" spans="5:14" hidden="1" x14ac:dyDescent="0.2">
      <c r="E319" s="11" t="s">
        <v>26</v>
      </c>
      <c r="F319" s="11" t="s">
        <v>30</v>
      </c>
      <c r="G319" s="11" t="s">
        <v>67</v>
      </c>
      <c r="H319" s="11" t="s">
        <v>68</v>
      </c>
      <c r="I319" s="11" t="s">
        <v>71</v>
      </c>
      <c r="J319" s="11" t="s">
        <v>69</v>
      </c>
      <c r="K319" s="39" t="s">
        <v>253</v>
      </c>
      <c r="L319" s="40"/>
      <c r="N319" s="11">
        <v>3</v>
      </c>
    </row>
    <row r="320" spans="5:14" hidden="1" x14ac:dyDescent="0.2">
      <c r="E320" s="11" t="s">
        <v>26</v>
      </c>
      <c r="F320" s="11" t="s">
        <v>30</v>
      </c>
      <c r="G320" s="11" t="s">
        <v>67</v>
      </c>
      <c r="H320" s="11" t="s">
        <v>68</v>
      </c>
      <c r="I320" s="11" t="s">
        <v>72</v>
      </c>
      <c r="J320" s="11" t="s">
        <v>69</v>
      </c>
      <c r="K320" s="39" t="s">
        <v>253</v>
      </c>
      <c r="L320" s="40"/>
      <c r="N320" s="11">
        <v>3</v>
      </c>
    </row>
    <row r="321" spans="5:14" hidden="1" x14ac:dyDescent="0.2">
      <c r="E321" s="11" t="s">
        <v>26</v>
      </c>
      <c r="F321" s="11" t="s">
        <v>30</v>
      </c>
      <c r="G321" s="11" t="s">
        <v>67</v>
      </c>
      <c r="H321" s="11" t="s">
        <v>68</v>
      </c>
      <c r="I321" s="11" t="s">
        <v>68</v>
      </c>
      <c r="J321" s="11" t="s">
        <v>88</v>
      </c>
      <c r="K321" s="39" t="s">
        <v>277</v>
      </c>
      <c r="L321" s="40"/>
      <c r="N321" s="11">
        <v>2</v>
      </c>
    </row>
    <row r="322" spans="5:14" hidden="1" x14ac:dyDescent="0.2">
      <c r="E322" s="11" t="s">
        <v>26</v>
      </c>
      <c r="F322" s="11" t="s">
        <v>30</v>
      </c>
      <c r="G322" s="11" t="s">
        <v>73</v>
      </c>
      <c r="H322" s="11" t="s">
        <v>68</v>
      </c>
      <c r="I322" s="11" t="s">
        <v>74</v>
      </c>
      <c r="J322" s="11" t="s">
        <v>75</v>
      </c>
      <c r="K322" s="39" t="s">
        <v>157</v>
      </c>
      <c r="L322" s="40"/>
      <c r="N322" s="11">
        <v>5</v>
      </c>
    </row>
    <row r="323" spans="5:14" hidden="1" x14ac:dyDescent="0.2">
      <c r="E323" s="11" t="s">
        <v>26</v>
      </c>
      <c r="F323" s="11" t="s">
        <v>30</v>
      </c>
      <c r="G323" s="11" t="s">
        <v>73</v>
      </c>
      <c r="H323" s="11" t="s">
        <v>68</v>
      </c>
      <c r="I323" s="11" t="s">
        <v>76</v>
      </c>
      <c r="J323" s="11" t="s">
        <v>77</v>
      </c>
      <c r="K323" s="39" t="s">
        <v>157</v>
      </c>
      <c r="L323" s="40"/>
      <c r="N323" s="11">
        <v>5</v>
      </c>
    </row>
    <row r="324" spans="5:14" hidden="1" x14ac:dyDescent="0.2">
      <c r="E324" s="11" t="s">
        <v>26</v>
      </c>
      <c r="F324" s="11" t="s">
        <v>30</v>
      </c>
      <c r="G324" s="11" t="s">
        <v>73</v>
      </c>
      <c r="H324" s="11" t="s">
        <v>68</v>
      </c>
      <c r="I324" s="11" t="s">
        <v>68</v>
      </c>
      <c r="J324" s="11" t="s">
        <v>65</v>
      </c>
      <c r="K324" s="39" t="s">
        <v>278</v>
      </c>
      <c r="L324" s="40" t="str">
        <f>T_Mutuelle81934[[#This Row],[Remboursement (%)]]</f>
        <v>Non mentionné</v>
      </c>
      <c r="M324" s="11" t="s">
        <v>279</v>
      </c>
      <c r="N324" s="11">
        <v>0</v>
      </c>
    </row>
    <row r="325" spans="5:14" hidden="1" x14ac:dyDescent="0.2">
      <c r="E325" s="11" t="s">
        <v>26</v>
      </c>
      <c r="F325" s="11" t="s">
        <v>30</v>
      </c>
      <c r="G325" s="11" t="s">
        <v>73</v>
      </c>
      <c r="H325" s="11" t="s">
        <v>68</v>
      </c>
      <c r="I325" s="11" t="s">
        <v>80</v>
      </c>
      <c r="J325" s="11" t="s">
        <v>77</v>
      </c>
      <c r="K325" s="39" t="s">
        <v>157</v>
      </c>
      <c r="L325" s="40"/>
      <c r="N325" s="11">
        <v>5</v>
      </c>
    </row>
    <row r="326" spans="5:14" hidden="1" x14ac:dyDescent="0.2">
      <c r="E326" s="11" t="s">
        <v>26</v>
      </c>
      <c r="F326" s="11" t="s">
        <v>30</v>
      </c>
      <c r="G326" s="11" t="s">
        <v>73</v>
      </c>
      <c r="H326" s="11" t="s">
        <v>68</v>
      </c>
      <c r="I326" s="11" t="s">
        <v>83</v>
      </c>
      <c r="J326" s="11" t="s">
        <v>77</v>
      </c>
      <c r="K326" s="39" t="s">
        <v>157</v>
      </c>
      <c r="L326" s="40"/>
      <c r="N326" s="11">
        <v>5</v>
      </c>
    </row>
    <row r="327" spans="5:14" hidden="1" x14ac:dyDescent="0.2">
      <c r="E327" s="11" t="s">
        <v>26</v>
      </c>
      <c r="F327" s="11" t="s">
        <v>30</v>
      </c>
      <c r="G327" s="11" t="s">
        <v>73</v>
      </c>
      <c r="H327" s="11" t="s">
        <v>68</v>
      </c>
      <c r="I327" s="11" t="s">
        <v>84</v>
      </c>
      <c r="J327" s="11" t="s">
        <v>75</v>
      </c>
      <c r="K327" s="39" t="s">
        <v>157</v>
      </c>
      <c r="L327" s="40"/>
      <c r="N327" s="11">
        <v>5</v>
      </c>
    </row>
    <row r="328" spans="5:14" hidden="1" x14ac:dyDescent="0.2">
      <c r="E328" s="11" t="s">
        <v>26</v>
      </c>
      <c r="F328" s="11" t="s">
        <v>30</v>
      </c>
      <c r="G328" s="11" t="s">
        <v>73</v>
      </c>
      <c r="H328" s="11" t="s">
        <v>68</v>
      </c>
      <c r="I328" s="11" t="s">
        <v>85</v>
      </c>
      <c r="J328" s="11" t="s">
        <v>75</v>
      </c>
      <c r="K328" s="39" t="s">
        <v>157</v>
      </c>
      <c r="L328" s="40"/>
      <c r="N328" s="11">
        <v>5</v>
      </c>
    </row>
    <row r="329" spans="5:14" hidden="1" x14ac:dyDescent="0.2">
      <c r="E329" s="11" t="s">
        <v>26</v>
      </c>
      <c r="F329" s="11" t="s">
        <v>30</v>
      </c>
      <c r="G329" s="11" t="s">
        <v>73</v>
      </c>
      <c r="H329" s="11" t="s">
        <v>68</v>
      </c>
      <c r="I329" s="11" t="s">
        <v>86</v>
      </c>
      <c r="J329" s="11" t="s">
        <v>69</v>
      </c>
      <c r="K329" s="39" t="s">
        <v>59</v>
      </c>
      <c r="L329" s="40"/>
      <c r="M329" s="11" t="s">
        <v>280</v>
      </c>
      <c r="N329" s="11">
        <v>1</v>
      </c>
    </row>
    <row r="330" spans="5:14" hidden="1" x14ac:dyDescent="0.2">
      <c r="E330" s="11" t="s">
        <v>26</v>
      </c>
      <c r="F330" s="11" t="s">
        <v>30</v>
      </c>
      <c r="G330" s="11" t="s">
        <v>73</v>
      </c>
      <c r="H330" s="11" t="s">
        <v>68</v>
      </c>
      <c r="I330" s="11" t="s">
        <v>74</v>
      </c>
      <c r="J330" s="11" t="s">
        <v>77</v>
      </c>
      <c r="K330" s="39" t="s">
        <v>157</v>
      </c>
      <c r="L330" s="40"/>
      <c r="N330" s="11">
        <v>5</v>
      </c>
    </row>
    <row r="331" spans="5:14" hidden="1" x14ac:dyDescent="0.2">
      <c r="E331" s="11" t="s">
        <v>26</v>
      </c>
      <c r="F331" s="11" t="s">
        <v>30</v>
      </c>
      <c r="G331" s="11" t="s">
        <v>73</v>
      </c>
      <c r="H331" s="11" t="s">
        <v>68</v>
      </c>
      <c r="I331" s="11" t="s">
        <v>74</v>
      </c>
      <c r="J331" s="11" t="s">
        <v>88</v>
      </c>
      <c r="K331" s="39" t="s">
        <v>281</v>
      </c>
      <c r="L331" s="40"/>
      <c r="N331" s="11">
        <v>3</v>
      </c>
    </row>
    <row r="332" spans="5:14" hidden="1" x14ac:dyDescent="0.2">
      <c r="E332" s="11" t="s">
        <v>26</v>
      </c>
      <c r="F332" s="11" t="s">
        <v>30</v>
      </c>
      <c r="G332" s="11" t="s">
        <v>73</v>
      </c>
      <c r="H332" s="11" t="s">
        <v>68</v>
      </c>
      <c r="I332" s="11" t="s">
        <v>74</v>
      </c>
      <c r="J332" s="11" t="s">
        <v>88</v>
      </c>
      <c r="K332" s="39" t="s">
        <v>281</v>
      </c>
      <c r="L332" s="40"/>
      <c r="N332" s="11">
        <v>3</v>
      </c>
    </row>
    <row r="333" spans="5:14" hidden="1" x14ac:dyDescent="0.2">
      <c r="E333" s="11" t="s">
        <v>26</v>
      </c>
      <c r="F333" s="11" t="s">
        <v>30</v>
      </c>
      <c r="G333" s="11" t="s">
        <v>89</v>
      </c>
      <c r="H333" s="11" t="s">
        <v>90</v>
      </c>
      <c r="J333" s="11" t="s">
        <v>69</v>
      </c>
      <c r="K333" s="39" t="s">
        <v>253</v>
      </c>
      <c r="L333" s="40"/>
      <c r="N333" s="11">
        <v>3</v>
      </c>
    </row>
    <row r="334" spans="5:14" hidden="1" x14ac:dyDescent="0.2">
      <c r="E334" s="11" t="s">
        <v>26</v>
      </c>
      <c r="F334" s="11" t="s">
        <v>30</v>
      </c>
      <c r="G334" s="11" t="s">
        <v>89</v>
      </c>
      <c r="H334" s="11" t="s">
        <v>90</v>
      </c>
      <c r="J334" s="11" t="s">
        <v>88</v>
      </c>
      <c r="K334" s="39" t="s">
        <v>277</v>
      </c>
      <c r="L334" s="40"/>
      <c r="N334" s="11">
        <v>2</v>
      </c>
    </row>
    <row r="335" spans="5:14" hidden="1" x14ac:dyDescent="0.2">
      <c r="E335" s="11" t="s">
        <v>26</v>
      </c>
      <c r="F335" s="11" t="s">
        <v>30</v>
      </c>
      <c r="G335" s="11" t="s">
        <v>89</v>
      </c>
      <c r="H335" s="11" t="s">
        <v>91</v>
      </c>
      <c r="I335" s="11" t="s">
        <v>92</v>
      </c>
      <c r="J335" s="11" t="s">
        <v>69</v>
      </c>
      <c r="K335" s="39" t="s">
        <v>282</v>
      </c>
      <c r="L335" s="40"/>
      <c r="N335" s="11">
        <v>5</v>
      </c>
    </row>
    <row r="336" spans="5:14" hidden="1" x14ac:dyDescent="0.2">
      <c r="E336" s="11" t="s">
        <v>26</v>
      </c>
      <c r="F336" s="11" t="s">
        <v>30</v>
      </c>
      <c r="G336" s="11" t="s">
        <v>89</v>
      </c>
      <c r="H336" s="11" t="s">
        <v>91</v>
      </c>
      <c r="I336" s="11" t="s">
        <v>93</v>
      </c>
      <c r="J336" s="11" t="s">
        <v>69</v>
      </c>
      <c r="K336" s="39" t="s">
        <v>282</v>
      </c>
      <c r="L336" s="40"/>
      <c r="N336" s="11">
        <v>5</v>
      </c>
    </row>
    <row r="337" spans="5:14" hidden="1" x14ac:dyDescent="0.2">
      <c r="E337" s="11" t="s">
        <v>26</v>
      </c>
      <c r="F337" s="11" t="s">
        <v>30</v>
      </c>
      <c r="G337" s="11" t="s">
        <v>89</v>
      </c>
      <c r="H337" s="11" t="s">
        <v>91</v>
      </c>
      <c r="I337" s="11" t="s">
        <v>94</v>
      </c>
      <c r="J337" s="11" t="s">
        <v>69</v>
      </c>
      <c r="K337" s="39" t="s">
        <v>282</v>
      </c>
      <c r="L337" s="40"/>
      <c r="N337" s="11">
        <v>5</v>
      </c>
    </row>
    <row r="338" spans="5:14" hidden="1" x14ac:dyDescent="0.2">
      <c r="E338" s="11" t="s">
        <v>26</v>
      </c>
      <c r="F338" s="11" t="s">
        <v>30</v>
      </c>
      <c r="G338" s="11" t="s">
        <v>89</v>
      </c>
      <c r="H338" s="11" t="s">
        <v>91</v>
      </c>
      <c r="I338" s="11" t="s">
        <v>95</v>
      </c>
      <c r="J338" s="11" t="s">
        <v>69</v>
      </c>
      <c r="K338" s="39" t="s">
        <v>282</v>
      </c>
      <c r="L338" s="40"/>
      <c r="N338" s="11">
        <v>5</v>
      </c>
    </row>
    <row r="339" spans="5:14" hidden="1" x14ac:dyDescent="0.2">
      <c r="E339" s="11" t="s">
        <v>26</v>
      </c>
      <c r="F339" s="11" t="s">
        <v>30</v>
      </c>
      <c r="G339" s="11" t="s">
        <v>89</v>
      </c>
      <c r="H339" s="11" t="s">
        <v>91</v>
      </c>
      <c r="I339" s="11" t="s">
        <v>96</v>
      </c>
      <c r="J339" s="11" t="s">
        <v>69</v>
      </c>
      <c r="K339" s="39" t="s">
        <v>282</v>
      </c>
      <c r="L339" s="40"/>
      <c r="N339" s="11">
        <v>5</v>
      </c>
    </row>
    <row r="340" spans="5:14" hidden="1" x14ac:dyDescent="0.2">
      <c r="E340" s="11" t="s">
        <v>26</v>
      </c>
      <c r="F340" s="11" t="s">
        <v>30</v>
      </c>
      <c r="G340" s="11" t="s">
        <v>89</v>
      </c>
      <c r="H340" s="11" t="s">
        <v>91</v>
      </c>
      <c r="I340" s="11" t="s">
        <v>97</v>
      </c>
      <c r="J340" s="11" t="s">
        <v>69</v>
      </c>
      <c r="K340" s="39" t="s">
        <v>282</v>
      </c>
      <c r="L340" s="40"/>
      <c r="N340" s="11">
        <v>5</v>
      </c>
    </row>
    <row r="341" spans="5:14" hidden="1" x14ac:dyDescent="0.2">
      <c r="E341" s="11" t="s">
        <v>26</v>
      </c>
      <c r="F341" s="11" t="s">
        <v>30</v>
      </c>
      <c r="G341" s="11" t="s">
        <v>89</v>
      </c>
      <c r="H341" s="11" t="s">
        <v>91</v>
      </c>
      <c r="I341" s="11" t="s">
        <v>98</v>
      </c>
      <c r="J341" s="11" t="s">
        <v>69</v>
      </c>
      <c r="K341" s="39" t="s">
        <v>282</v>
      </c>
      <c r="L341" s="40"/>
      <c r="N341" s="11">
        <v>5</v>
      </c>
    </row>
    <row r="342" spans="5:14" hidden="1" x14ac:dyDescent="0.2">
      <c r="E342" s="11" t="s">
        <v>26</v>
      </c>
      <c r="F342" s="11" t="s">
        <v>30</v>
      </c>
      <c r="G342" s="11" t="s">
        <v>89</v>
      </c>
      <c r="H342" s="11" t="s">
        <v>91</v>
      </c>
      <c r="I342" s="11" t="s">
        <v>99</v>
      </c>
      <c r="J342" s="11" t="s">
        <v>69</v>
      </c>
      <c r="K342" s="39" t="s">
        <v>282</v>
      </c>
      <c r="L342" s="40"/>
      <c r="N342" s="11">
        <v>5</v>
      </c>
    </row>
    <row r="343" spans="5:14" hidden="1" x14ac:dyDescent="0.2">
      <c r="E343" s="11" t="s">
        <v>26</v>
      </c>
      <c r="F343" s="11" t="s">
        <v>30</v>
      </c>
      <c r="G343" s="11" t="s">
        <v>89</v>
      </c>
      <c r="H343" s="11" t="s">
        <v>91</v>
      </c>
      <c r="I343" s="11" t="s">
        <v>100</v>
      </c>
      <c r="J343" s="11" t="s">
        <v>69</v>
      </c>
      <c r="K343" s="39" t="s">
        <v>282</v>
      </c>
      <c r="L343" s="40"/>
      <c r="N343" s="11">
        <v>5</v>
      </c>
    </row>
    <row r="344" spans="5:14" hidden="1" x14ac:dyDescent="0.2">
      <c r="E344" s="11" t="s">
        <v>26</v>
      </c>
      <c r="F344" s="11" t="s">
        <v>30</v>
      </c>
      <c r="G344" s="11" t="s">
        <v>89</v>
      </c>
      <c r="H344" s="11" t="s">
        <v>91</v>
      </c>
      <c r="I344" s="11" t="s">
        <v>91</v>
      </c>
      <c r="J344" s="11" t="s">
        <v>88</v>
      </c>
      <c r="K344" s="39" t="s">
        <v>281</v>
      </c>
      <c r="L344" s="40"/>
      <c r="N344" s="11">
        <v>3</v>
      </c>
    </row>
    <row r="345" spans="5:14" hidden="1" x14ac:dyDescent="0.2">
      <c r="E345" s="11" t="s">
        <v>26</v>
      </c>
      <c r="F345" s="11" t="s">
        <v>30</v>
      </c>
      <c r="G345" s="11" t="s">
        <v>101</v>
      </c>
      <c r="H345" s="11" t="s">
        <v>102</v>
      </c>
      <c r="J345" s="11" t="s">
        <v>58</v>
      </c>
      <c r="K345" s="39" t="s">
        <v>59</v>
      </c>
      <c r="L345" s="40"/>
      <c r="N345" s="11">
        <v>1</v>
      </c>
    </row>
    <row r="346" spans="5:14" hidden="1" x14ac:dyDescent="0.2">
      <c r="E346" s="11" t="s">
        <v>26</v>
      </c>
      <c r="F346" s="11" t="s">
        <v>30</v>
      </c>
      <c r="G346" s="11" t="s">
        <v>101</v>
      </c>
      <c r="H346" s="11" t="s">
        <v>104</v>
      </c>
      <c r="J346" s="11" t="s">
        <v>58</v>
      </c>
      <c r="K346" s="39" t="s">
        <v>59</v>
      </c>
      <c r="L346" s="40"/>
      <c r="N346" s="11">
        <v>1</v>
      </c>
    </row>
    <row r="347" spans="5:14" hidden="1" x14ac:dyDescent="0.2">
      <c r="E347" s="11" t="s">
        <v>26</v>
      </c>
      <c r="F347" s="11" t="s">
        <v>30</v>
      </c>
      <c r="G347" s="11" t="s">
        <v>101</v>
      </c>
      <c r="H347" s="11" t="s">
        <v>105</v>
      </c>
      <c r="J347" s="11" t="s">
        <v>58</v>
      </c>
      <c r="K347" s="39" t="s">
        <v>59</v>
      </c>
      <c r="L347" s="40"/>
      <c r="N347" s="11">
        <v>1</v>
      </c>
    </row>
    <row r="348" spans="5:14" hidden="1" x14ac:dyDescent="0.2">
      <c r="E348" s="11" t="s">
        <v>26</v>
      </c>
      <c r="F348" s="11" t="s">
        <v>30</v>
      </c>
      <c r="G348" s="11" t="s">
        <v>101</v>
      </c>
      <c r="H348" s="11" t="s">
        <v>106</v>
      </c>
      <c r="J348" s="11" t="s">
        <v>58</v>
      </c>
      <c r="K348" s="39" t="s">
        <v>59</v>
      </c>
      <c r="L348" s="40"/>
      <c r="N348" s="11">
        <v>1</v>
      </c>
    </row>
    <row r="349" spans="5:14" hidden="1" x14ac:dyDescent="0.2">
      <c r="E349" s="11" t="s">
        <v>26</v>
      </c>
      <c r="F349" s="11" t="s">
        <v>30</v>
      </c>
      <c r="G349" s="11" t="s">
        <v>101</v>
      </c>
      <c r="H349" s="11" t="s">
        <v>107</v>
      </c>
      <c r="J349" s="11" t="s">
        <v>58</v>
      </c>
      <c r="K349" s="39" t="s">
        <v>59</v>
      </c>
      <c r="L349" s="40"/>
      <c r="N349" s="11">
        <v>1</v>
      </c>
    </row>
    <row r="350" spans="5:14" hidden="1" x14ac:dyDescent="0.2">
      <c r="E350" s="11" t="s">
        <v>26</v>
      </c>
      <c r="F350" s="11" t="s">
        <v>30</v>
      </c>
      <c r="G350" s="11" t="s">
        <v>108</v>
      </c>
      <c r="H350" s="11" t="s">
        <v>109</v>
      </c>
      <c r="I350" s="11" t="s">
        <v>110</v>
      </c>
      <c r="J350" s="11" t="s">
        <v>58</v>
      </c>
      <c r="K350" s="39" t="s">
        <v>59</v>
      </c>
      <c r="L350" s="40"/>
      <c r="N350" s="11">
        <v>1</v>
      </c>
    </row>
    <row r="351" spans="5:14" hidden="1" x14ac:dyDescent="0.2">
      <c r="E351" s="11" t="s">
        <v>26</v>
      </c>
      <c r="F351" s="11" t="s">
        <v>30</v>
      </c>
      <c r="G351" s="11" t="s">
        <v>111</v>
      </c>
      <c r="H351" s="11" t="s">
        <v>112</v>
      </c>
      <c r="J351" s="11" t="s">
        <v>58</v>
      </c>
      <c r="K351" s="39" t="s">
        <v>253</v>
      </c>
      <c r="L351" s="40"/>
      <c r="N351" s="11">
        <v>3</v>
      </c>
    </row>
    <row r="352" spans="5:14" hidden="1" x14ac:dyDescent="0.2">
      <c r="E352" s="11" t="s">
        <v>26</v>
      </c>
      <c r="F352" s="11" t="s">
        <v>30</v>
      </c>
      <c r="G352" s="11" t="s">
        <v>111</v>
      </c>
      <c r="H352" s="11" t="s">
        <v>113</v>
      </c>
      <c r="J352" s="11" t="s">
        <v>58</v>
      </c>
      <c r="K352" s="39" t="s">
        <v>59</v>
      </c>
      <c r="L352" s="40"/>
      <c r="N352" s="11">
        <v>1</v>
      </c>
    </row>
    <row r="353" spans="5:14" hidden="1" x14ac:dyDescent="0.2">
      <c r="E353" s="11" t="s">
        <v>26</v>
      </c>
      <c r="F353" s="11" t="s">
        <v>30</v>
      </c>
      <c r="G353" s="11" t="s">
        <v>111</v>
      </c>
      <c r="H353" s="11" t="s">
        <v>114</v>
      </c>
      <c r="J353" s="11" t="s">
        <v>58</v>
      </c>
      <c r="K353" s="39" t="s">
        <v>59</v>
      </c>
      <c r="L353" s="40"/>
      <c r="N353" s="11">
        <v>1</v>
      </c>
    </row>
    <row r="354" spans="5:14" hidden="1" x14ac:dyDescent="0.2">
      <c r="E354" s="11" t="s">
        <v>26</v>
      </c>
      <c r="F354" s="11" t="s">
        <v>30</v>
      </c>
      <c r="G354" s="11" t="s">
        <v>111</v>
      </c>
      <c r="H354" s="11" t="s">
        <v>115</v>
      </c>
      <c r="J354" s="11" t="s">
        <v>116</v>
      </c>
      <c r="K354" s="39" t="s">
        <v>163</v>
      </c>
      <c r="L354" s="40" t="str">
        <f>T_Mutuelle81934[[#This Row],[Remboursement (%)]]</f>
        <v>non compris</v>
      </c>
      <c r="N354" s="11">
        <v>-1</v>
      </c>
    </row>
    <row r="355" spans="5:14" hidden="1" x14ac:dyDescent="0.2">
      <c r="E355" s="11" t="s">
        <v>26</v>
      </c>
      <c r="F355" s="11" t="s">
        <v>30</v>
      </c>
      <c r="G355" s="11" t="s">
        <v>111</v>
      </c>
      <c r="H355" s="11" t="s">
        <v>118</v>
      </c>
      <c r="J355" s="11" t="s">
        <v>58</v>
      </c>
      <c r="K355" s="39" t="s">
        <v>253</v>
      </c>
      <c r="L355" s="40"/>
      <c r="N355" s="11">
        <v>3</v>
      </c>
    </row>
    <row r="356" spans="5:14" hidden="1" x14ac:dyDescent="0.2">
      <c r="E356" s="11" t="s">
        <v>26</v>
      </c>
      <c r="F356" s="11" t="s">
        <v>30</v>
      </c>
      <c r="G356" s="11" t="s">
        <v>119</v>
      </c>
      <c r="H356" s="11" t="s">
        <v>120</v>
      </c>
      <c r="J356" s="11" t="s">
        <v>58</v>
      </c>
      <c r="K356" s="39" t="s">
        <v>59</v>
      </c>
      <c r="L356" s="40"/>
      <c r="N356" s="11">
        <v>1</v>
      </c>
    </row>
    <row r="357" spans="5:14" hidden="1" x14ac:dyDescent="0.2">
      <c r="E357" s="11" t="s">
        <v>26</v>
      </c>
      <c r="F357" s="11" t="s">
        <v>30</v>
      </c>
      <c r="G357" s="11" t="s">
        <v>121</v>
      </c>
      <c r="H357" s="11" t="s">
        <v>122</v>
      </c>
      <c r="I357" s="11" t="s">
        <v>121</v>
      </c>
      <c r="J357" s="11" t="s">
        <v>123</v>
      </c>
      <c r="K357" s="39" t="s">
        <v>59</v>
      </c>
      <c r="L357" s="40"/>
      <c r="N357" s="11">
        <v>1</v>
      </c>
    </row>
    <row r="358" spans="5:14" hidden="1" x14ac:dyDescent="0.2">
      <c r="E358" s="11" t="s">
        <v>26</v>
      </c>
      <c r="F358" s="11" t="s">
        <v>27</v>
      </c>
      <c r="G358" s="11" t="s">
        <v>126</v>
      </c>
      <c r="H358" s="11" t="s">
        <v>127</v>
      </c>
      <c r="I358" s="11" t="s">
        <v>128</v>
      </c>
      <c r="J358" s="11" t="s">
        <v>75</v>
      </c>
      <c r="K358" s="39" t="s">
        <v>59</v>
      </c>
      <c r="L358" s="40"/>
      <c r="N358" s="11">
        <v>1</v>
      </c>
    </row>
    <row r="359" spans="5:14" hidden="1" x14ac:dyDescent="0.2">
      <c r="E359" s="11" t="s">
        <v>26</v>
      </c>
      <c r="F359" s="11" t="s">
        <v>27</v>
      </c>
      <c r="G359" s="11" t="s">
        <v>126</v>
      </c>
      <c r="H359" s="11" t="s">
        <v>127</v>
      </c>
      <c r="I359" s="11" t="s">
        <v>128</v>
      </c>
      <c r="J359" s="11" t="s">
        <v>77</v>
      </c>
      <c r="K359" s="39" t="s">
        <v>59</v>
      </c>
      <c r="L359" s="40"/>
      <c r="N359" s="11">
        <v>1</v>
      </c>
    </row>
    <row r="360" spans="5:14" hidden="1" x14ac:dyDescent="0.2">
      <c r="E360" s="11" t="s">
        <v>26</v>
      </c>
      <c r="F360" s="11" t="s">
        <v>27</v>
      </c>
      <c r="G360" s="11" t="s">
        <v>126</v>
      </c>
      <c r="H360" s="11" t="s">
        <v>127</v>
      </c>
      <c r="I360" s="11" t="s">
        <v>128</v>
      </c>
      <c r="J360" s="11" t="s">
        <v>88</v>
      </c>
      <c r="K360" s="39" t="s">
        <v>59</v>
      </c>
      <c r="L360" s="40"/>
      <c r="N360" s="11">
        <v>1</v>
      </c>
    </row>
    <row r="361" spans="5:14" hidden="1" x14ac:dyDescent="0.2">
      <c r="E361" s="11" t="s">
        <v>26</v>
      </c>
      <c r="F361" s="11" t="s">
        <v>27</v>
      </c>
      <c r="G361" s="11" t="s">
        <v>126</v>
      </c>
      <c r="H361" s="11" t="s">
        <v>127</v>
      </c>
      <c r="I361" s="11" t="s">
        <v>131</v>
      </c>
      <c r="J361" s="11" t="s">
        <v>75</v>
      </c>
      <c r="K361" s="39" t="s">
        <v>59</v>
      </c>
      <c r="L361" s="40"/>
      <c r="N361" s="11">
        <v>1</v>
      </c>
    </row>
    <row r="362" spans="5:14" hidden="1" x14ac:dyDescent="0.2">
      <c r="E362" s="11" t="s">
        <v>26</v>
      </c>
      <c r="F362" s="11" t="s">
        <v>27</v>
      </c>
      <c r="G362" s="11" t="s">
        <v>126</v>
      </c>
      <c r="H362" s="11" t="s">
        <v>127</v>
      </c>
      <c r="I362" s="11" t="s">
        <v>133</v>
      </c>
      <c r="J362" s="11" t="s">
        <v>75</v>
      </c>
      <c r="K362" s="39" t="s">
        <v>59</v>
      </c>
      <c r="L362" s="40"/>
      <c r="N362" s="11">
        <v>1</v>
      </c>
    </row>
    <row r="363" spans="5:14" hidden="1" x14ac:dyDescent="0.2">
      <c r="E363" s="11" t="s">
        <v>26</v>
      </c>
      <c r="F363" s="11" t="s">
        <v>27</v>
      </c>
      <c r="G363" s="11" t="s">
        <v>126</v>
      </c>
      <c r="H363" s="11" t="s">
        <v>127</v>
      </c>
      <c r="I363" s="11" t="s">
        <v>135</v>
      </c>
      <c r="J363" s="11" t="s">
        <v>75</v>
      </c>
      <c r="K363" s="39" t="s">
        <v>59</v>
      </c>
      <c r="L363" s="40"/>
      <c r="N363" s="11">
        <v>1</v>
      </c>
    </row>
    <row r="364" spans="5:14" hidden="1" x14ac:dyDescent="0.2">
      <c r="E364" s="11" t="s">
        <v>26</v>
      </c>
      <c r="F364" s="11" t="s">
        <v>27</v>
      </c>
      <c r="G364" s="11" t="s">
        <v>126</v>
      </c>
      <c r="H364" s="11" t="s">
        <v>127</v>
      </c>
      <c r="I364" s="11" t="s">
        <v>136</v>
      </c>
      <c r="J364" s="11" t="s">
        <v>75</v>
      </c>
      <c r="K364" s="39" t="s">
        <v>59</v>
      </c>
      <c r="L364" s="40"/>
      <c r="N364" s="11">
        <v>1</v>
      </c>
    </row>
    <row r="365" spans="5:14" hidden="1" x14ac:dyDescent="0.2">
      <c r="E365" s="11" t="s">
        <v>26</v>
      </c>
      <c r="F365" s="11" t="s">
        <v>27</v>
      </c>
      <c r="G365" s="11" t="s">
        <v>126</v>
      </c>
      <c r="H365" s="11" t="s">
        <v>127</v>
      </c>
      <c r="I365" s="11" t="s">
        <v>137</v>
      </c>
      <c r="J365" s="11" t="s">
        <v>88</v>
      </c>
      <c r="K365" s="39" t="s">
        <v>59</v>
      </c>
      <c r="L365" s="40"/>
      <c r="N365" s="11">
        <v>1</v>
      </c>
    </row>
    <row r="366" spans="5:14" hidden="1" x14ac:dyDescent="0.2">
      <c r="E366" s="11" t="s">
        <v>26</v>
      </c>
      <c r="F366" s="11" t="s">
        <v>27</v>
      </c>
      <c r="G366" s="11" t="s">
        <v>126</v>
      </c>
      <c r="H366" s="11" t="s">
        <v>127</v>
      </c>
      <c r="I366" s="11" t="s">
        <v>131</v>
      </c>
      <c r="J366" s="11" t="s">
        <v>88</v>
      </c>
      <c r="K366" s="39" t="s">
        <v>59</v>
      </c>
      <c r="L366" s="40"/>
      <c r="N366" s="11">
        <v>1</v>
      </c>
    </row>
    <row r="367" spans="5:14" hidden="1" x14ac:dyDescent="0.2">
      <c r="E367" s="11" t="s">
        <v>26</v>
      </c>
      <c r="F367" s="11" t="s">
        <v>27</v>
      </c>
      <c r="G367" s="11" t="s">
        <v>126</v>
      </c>
      <c r="H367" s="11" t="s">
        <v>127</v>
      </c>
      <c r="I367" s="11" t="s">
        <v>136</v>
      </c>
      <c r="J367" s="11" t="s">
        <v>88</v>
      </c>
      <c r="K367" s="39" t="s">
        <v>59</v>
      </c>
      <c r="L367" s="40"/>
      <c r="N367" s="11">
        <v>1</v>
      </c>
    </row>
    <row r="368" spans="5:14" hidden="1" x14ac:dyDescent="0.2">
      <c r="E368" s="11" t="s">
        <v>26</v>
      </c>
      <c r="F368" s="11" t="s">
        <v>27</v>
      </c>
      <c r="G368" s="11" t="s">
        <v>126</v>
      </c>
      <c r="H368" s="11" t="s">
        <v>138</v>
      </c>
      <c r="I368" s="11" t="s">
        <v>139</v>
      </c>
      <c r="J368" s="11" t="s">
        <v>140</v>
      </c>
      <c r="K368" s="39" t="s">
        <v>59</v>
      </c>
      <c r="L368" s="40"/>
      <c r="M368" s="11" t="s">
        <v>283</v>
      </c>
      <c r="N368" s="11">
        <v>1</v>
      </c>
    </row>
    <row r="369" spans="5:14" hidden="1" x14ac:dyDescent="0.2">
      <c r="E369" s="11" t="s">
        <v>26</v>
      </c>
      <c r="F369" s="11" t="s">
        <v>27</v>
      </c>
      <c r="G369" s="11" t="s">
        <v>126</v>
      </c>
      <c r="H369" s="11" t="s">
        <v>138</v>
      </c>
      <c r="I369" s="11" t="s">
        <v>139</v>
      </c>
      <c r="J369" s="11" t="s">
        <v>142</v>
      </c>
      <c r="K369" s="39" t="s">
        <v>59</v>
      </c>
      <c r="L369" s="40"/>
      <c r="N369" s="11">
        <v>1</v>
      </c>
    </row>
    <row r="370" spans="5:14" hidden="1" x14ac:dyDescent="0.2">
      <c r="E370" s="11" t="s">
        <v>26</v>
      </c>
      <c r="F370" s="11" t="s">
        <v>27</v>
      </c>
      <c r="G370" s="11" t="s">
        <v>126</v>
      </c>
      <c r="H370" s="11" t="s">
        <v>143</v>
      </c>
      <c r="I370" s="11" t="s">
        <v>143</v>
      </c>
      <c r="J370" s="11" t="s">
        <v>140</v>
      </c>
      <c r="K370" s="39" t="s">
        <v>59</v>
      </c>
      <c r="L370" s="40"/>
      <c r="N370" s="11">
        <v>1</v>
      </c>
    </row>
    <row r="371" spans="5:14" hidden="1" x14ac:dyDescent="0.2">
      <c r="E371" s="11" t="s">
        <v>26</v>
      </c>
      <c r="F371" s="11" t="s">
        <v>27</v>
      </c>
      <c r="G371" s="11" t="s">
        <v>126</v>
      </c>
      <c r="H371" s="11" t="s">
        <v>143</v>
      </c>
      <c r="I371" s="11" t="s">
        <v>143</v>
      </c>
      <c r="J371" s="11" t="s">
        <v>142</v>
      </c>
      <c r="K371" s="39" t="s">
        <v>59</v>
      </c>
      <c r="L371" s="40"/>
      <c r="N371" s="11">
        <v>1</v>
      </c>
    </row>
    <row r="372" spans="5:14" hidden="1" x14ac:dyDescent="0.2">
      <c r="E372" s="11" t="s">
        <v>26</v>
      </c>
      <c r="F372" s="11" t="s">
        <v>27</v>
      </c>
      <c r="G372" s="11" t="s">
        <v>126</v>
      </c>
      <c r="H372" s="11" t="s">
        <v>144</v>
      </c>
      <c r="I372" s="11" t="s">
        <v>284</v>
      </c>
      <c r="J372" s="11" t="s">
        <v>140</v>
      </c>
      <c r="K372" s="39" t="s">
        <v>59</v>
      </c>
      <c r="L372" s="40"/>
      <c r="M372" s="11" t="s">
        <v>258</v>
      </c>
      <c r="N372" s="11">
        <v>1</v>
      </c>
    </row>
    <row r="373" spans="5:14" hidden="1" x14ac:dyDescent="0.2">
      <c r="E373" s="11" t="s">
        <v>26</v>
      </c>
      <c r="F373" s="11" t="s">
        <v>27</v>
      </c>
      <c r="G373" s="11" t="s">
        <v>126</v>
      </c>
      <c r="H373" s="11" t="s">
        <v>144</v>
      </c>
      <c r="I373" s="11" t="s">
        <v>284</v>
      </c>
      <c r="J373" s="11" t="s">
        <v>142</v>
      </c>
      <c r="K373" s="39" t="s">
        <v>59</v>
      </c>
      <c r="L373" s="40"/>
      <c r="M373" s="11" t="s">
        <v>258</v>
      </c>
      <c r="N373" s="11">
        <v>1</v>
      </c>
    </row>
    <row r="374" spans="5:14" hidden="1" x14ac:dyDescent="0.2">
      <c r="E374" s="11" t="s">
        <v>26</v>
      </c>
      <c r="F374" s="11" t="s">
        <v>27</v>
      </c>
      <c r="G374" s="11" t="s">
        <v>126</v>
      </c>
      <c r="H374" s="11" t="s">
        <v>144</v>
      </c>
      <c r="I374" s="11" t="s">
        <v>148</v>
      </c>
      <c r="J374" s="11" t="s">
        <v>149</v>
      </c>
      <c r="K374" s="39" t="s">
        <v>59</v>
      </c>
      <c r="L374" s="40"/>
      <c r="N374" s="11">
        <v>1</v>
      </c>
    </row>
    <row r="375" spans="5:14" hidden="1" x14ac:dyDescent="0.2">
      <c r="E375" s="11" t="s">
        <v>26</v>
      </c>
      <c r="F375" s="11" t="s">
        <v>27</v>
      </c>
      <c r="G375" s="11" t="s">
        <v>126</v>
      </c>
      <c r="H375" s="11" t="s">
        <v>144</v>
      </c>
      <c r="I375" s="11" t="s">
        <v>150</v>
      </c>
      <c r="J375" s="11" t="s">
        <v>140</v>
      </c>
      <c r="K375" s="39" t="s">
        <v>59</v>
      </c>
      <c r="L375" s="40"/>
      <c r="N375" s="11">
        <v>1</v>
      </c>
    </row>
    <row r="376" spans="5:14" hidden="1" x14ac:dyDescent="0.2">
      <c r="E376" s="11" t="s">
        <v>26</v>
      </c>
      <c r="F376" s="11" t="s">
        <v>27</v>
      </c>
      <c r="G376" s="11" t="s">
        <v>126</v>
      </c>
      <c r="H376" s="11" t="s">
        <v>144</v>
      </c>
      <c r="I376" s="11" t="s">
        <v>285</v>
      </c>
      <c r="J376" s="11" t="s">
        <v>140</v>
      </c>
      <c r="K376" s="39" t="s">
        <v>59</v>
      </c>
      <c r="L376" s="40"/>
      <c r="M376" s="11" t="s">
        <v>286</v>
      </c>
      <c r="N376" s="11">
        <v>1</v>
      </c>
    </row>
    <row r="377" spans="5:14" hidden="1" x14ac:dyDescent="0.2">
      <c r="E377" s="11" t="s">
        <v>26</v>
      </c>
      <c r="F377" s="11" t="s">
        <v>27</v>
      </c>
      <c r="G377" s="11" t="s">
        <v>126</v>
      </c>
      <c r="H377" s="11" t="s">
        <v>144</v>
      </c>
      <c r="I377" s="11" t="s">
        <v>285</v>
      </c>
      <c r="J377" s="11" t="s">
        <v>142</v>
      </c>
      <c r="K377" s="39" t="s">
        <v>59</v>
      </c>
      <c r="L377" s="40"/>
      <c r="M377" s="11" t="s">
        <v>286</v>
      </c>
      <c r="N377" s="11">
        <v>1</v>
      </c>
    </row>
    <row r="378" spans="5:14" hidden="1" x14ac:dyDescent="0.2">
      <c r="E378" s="11" t="s">
        <v>26</v>
      </c>
      <c r="F378" s="11" t="s">
        <v>27</v>
      </c>
      <c r="G378" s="11" t="s">
        <v>126</v>
      </c>
      <c r="H378" s="11" t="s">
        <v>144</v>
      </c>
      <c r="I378" s="11" t="s">
        <v>150</v>
      </c>
      <c r="J378" s="11" t="s">
        <v>142</v>
      </c>
      <c r="K378" s="39" t="s">
        <v>59</v>
      </c>
      <c r="L378" s="40"/>
      <c r="N378" s="11">
        <v>1</v>
      </c>
    </row>
    <row r="379" spans="5:14" hidden="1" x14ac:dyDescent="0.2">
      <c r="E379" s="11" t="s">
        <v>26</v>
      </c>
      <c r="F379" s="11" t="s">
        <v>27</v>
      </c>
      <c r="G379" s="11" t="s">
        <v>154</v>
      </c>
      <c r="H379" s="11" t="s">
        <v>155</v>
      </c>
      <c r="I379" s="11" t="s">
        <v>155</v>
      </c>
      <c r="J379" s="11" t="s">
        <v>116</v>
      </c>
      <c r="K379" s="39" t="s">
        <v>59</v>
      </c>
      <c r="L379" s="40"/>
      <c r="N379" s="11">
        <v>1</v>
      </c>
    </row>
    <row r="380" spans="5:14" hidden="1" x14ac:dyDescent="0.2">
      <c r="E380" s="11" t="s">
        <v>26</v>
      </c>
      <c r="F380" s="11" t="s">
        <v>27</v>
      </c>
      <c r="G380" s="11" t="s">
        <v>156</v>
      </c>
      <c r="H380" s="11" t="s">
        <v>127</v>
      </c>
      <c r="I380" s="11" t="s">
        <v>128</v>
      </c>
      <c r="J380" s="11" t="s">
        <v>77</v>
      </c>
      <c r="K380" s="39" t="s">
        <v>59</v>
      </c>
      <c r="L380" s="40"/>
      <c r="N380" s="11">
        <v>1</v>
      </c>
    </row>
    <row r="381" spans="5:14" hidden="1" x14ac:dyDescent="0.2">
      <c r="E381" s="11" t="s">
        <v>26</v>
      </c>
      <c r="F381" s="11" t="s">
        <v>27</v>
      </c>
      <c r="G381" s="11" t="s">
        <v>156</v>
      </c>
      <c r="H381" s="11" t="s">
        <v>127</v>
      </c>
      <c r="I381" s="11" t="s">
        <v>128</v>
      </c>
      <c r="J381" s="11" t="s">
        <v>88</v>
      </c>
      <c r="K381" s="39" t="s">
        <v>59</v>
      </c>
      <c r="L381" s="40"/>
      <c r="N381" s="11">
        <v>1</v>
      </c>
    </row>
    <row r="382" spans="5:14" hidden="1" x14ac:dyDescent="0.2">
      <c r="E382" s="11" t="s">
        <v>26</v>
      </c>
      <c r="F382" s="11" t="s">
        <v>27</v>
      </c>
      <c r="G382" s="11" t="s">
        <v>156</v>
      </c>
      <c r="H382" s="11" t="s">
        <v>143</v>
      </c>
      <c r="I382" s="11" t="s">
        <v>143</v>
      </c>
      <c r="J382" s="11" t="s">
        <v>140</v>
      </c>
      <c r="K382" s="39" t="s">
        <v>59</v>
      </c>
      <c r="L382" s="40"/>
      <c r="N382" s="11">
        <v>1</v>
      </c>
    </row>
    <row r="383" spans="5:14" hidden="1" x14ac:dyDescent="0.2">
      <c r="E383" s="11" t="s">
        <v>26</v>
      </c>
      <c r="F383" s="11" t="s">
        <v>27</v>
      </c>
      <c r="G383" s="11" t="s">
        <v>156</v>
      </c>
      <c r="H383" s="11" t="s">
        <v>143</v>
      </c>
      <c r="I383" s="11" t="s">
        <v>143</v>
      </c>
      <c r="J383" s="11" t="s">
        <v>142</v>
      </c>
      <c r="K383" s="39" t="s">
        <v>59</v>
      </c>
      <c r="L383" s="40"/>
      <c r="N383" s="11">
        <v>1</v>
      </c>
    </row>
    <row r="384" spans="5:14" hidden="1" x14ac:dyDescent="0.2">
      <c r="E384" s="11" t="s">
        <v>26</v>
      </c>
      <c r="F384" s="11" t="s">
        <v>27</v>
      </c>
      <c r="G384" s="11" t="s">
        <v>156</v>
      </c>
      <c r="H384" s="11" t="s">
        <v>144</v>
      </c>
      <c r="I384" s="11" t="s">
        <v>158</v>
      </c>
      <c r="J384" s="11" t="s">
        <v>142</v>
      </c>
      <c r="K384" s="39" t="s">
        <v>59</v>
      </c>
      <c r="L384" s="40"/>
      <c r="N384" s="11">
        <v>1</v>
      </c>
    </row>
    <row r="385" spans="5:14" hidden="1" x14ac:dyDescent="0.2">
      <c r="E385" s="11" t="s">
        <v>26</v>
      </c>
      <c r="F385" s="11" t="s">
        <v>27</v>
      </c>
      <c r="G385" s="11" t="s">
        <v>156</v>
      </c>
      <c r="H385" s="11" t="s">
        <v>144</v>
      </c>
      <c r="I385" s="11" t="s">
        <v>159</v>
      </c>
      <c r="J385" s="11" t="s">
        <v>142</v>
      </c>
      <c r="K385" s="39" t="s">
        <v>59</v>
      </c>
      <c r="L385" s="40"/>
      <c r="N385" s="11">
        <v>1</v>
      </c>
    </row>
    <row r="386" spans="5:14" hidden="1" x14ac:dyDescent="0.2">
      <c r="E386" s="11" t="s">
        <v>26</v>
      </c>
      <c r="F386" s="11" t="s">
        <v>27</v>
      </c>
      <c r="G386" s="11" t="s">
        <v>156</v>
      </c>
      <c r="H386" s="11" t="s">
        <v>144</v>
      </c>
      <c r="I386" s="11" t="s">
        <v>160</v>
      </c>
      <c r="J386" s="11" t="s">
        <v>142</v>
      </c>
      <c r="K386" s="39" t="s">
        <v>59</v>
      </c>
      <c r="L386" s="40"/>
      <c r="N386" s="11">
        <v>1</v>
      </c>
    </row>
    <row r="387" spans="5:14" x14ac:dyDescent="0.2">
      <c r="E387" s="11" t="s">
        <v>26</v>
      </c>
      <c r="F387" s="11" t="s">
        <v>27</v>
      </c>
      <c r="G387" s="11" t="s">
        <v>156</v>
      </c>
      <c r="H387" s="11" t="s">
        <v>144</v>
      </c>
      <c r="I387" s="11" t="s">
        <v>144</v>
      </c>
      <c r="J387" s="11" t="s">
        <v>140</v>
      </c>
      <c r="K387" s="39" t="s">
        <v>59</v>
      </c>
      <c r="L387" s="40"/>
      <c r="N387" s="11">
        <v>1</v>
      </c>
    </row>
    <row r="388" spans="5:14" hidden="1" x14ac:dyDescent="0.2">
      <c r="E388" s="11" t="s">
        <v>26</v>
      </c>
      <c r="F388" s="11" t="s">
        <v>27</v>
      </c>
      <c r="G388" s="11" t="s">
        <v>162</v>
      </c>
      <c r="H388" s="11" t="s">
        <v>144</v>
      </c>
      <c r="I388" s="11" t="s">
        <v>151</v>
      </c>
      <c r="J388" s="11" t="s">
        <v>140</v>
      </c>
      <c r="K388" s="39" t="s">
        <v>59</v>
      </c>
      <c r="L388" s="40"/>
      <c r="N388" s="11">
        <v>1</v>
      </c>
    </row>
    <row r="389" spans="5:14" hidden="1" x14ac:dyDescent="0.2">
      <c r="E389" s="11" t="s">
        <v>26</v>
      </c>
      <c r="F389" s="11" t="s">
        <v>27</v>
      </c>
      <c r="G389" s="11" t="s">
        <v>162</v>
      </c>
      <c r="H389" s="11" t="s">
        <v>127</v>
      </c>
      <c r="I389" s="11" t="s">
        <v>128</v>
      </c>
      <c r="J389" s="11" t="s">
        <v>140</v>
      </c>
      <c r="K389" s="39" t="s">
        <v>59</v>
      </c>
      <c r="L389" s="40"/>
      <c r="N389" s="11">
        <v>1</v>
      </c>
    </row>
    <row r="390" spans="5:14" hidden="1" x14ac:dyDescent="0.2">
      <c r="E390" s="11" t="s">
        <v>26</v>
      </c>
      <c r="F390" s="11" t="s">
        <v>27</v>
      </c>
      <c r="G390" s="11" t="s">
        <v>162</v>
      </c>
      <c r="H390" s="11" t="s">
        <v>143</v>
      </c>
      <c r="I390" s="11" t="s">
        <v>143</v>
      </c>
      <c r="J390" s="11" t="s">
        <v>140</v>
      </c>
      <c r="K390" s="39" t="s">
        <v>59</v>
      </c>
      <c r="L390" s="40"/>
      <c r="N390" s="11">
        <v>1</v>
      </c>
    </row>
    <row r="391" spans="5:14" hidden="1" x14ac:dyDescent="0.2">
      <c r="E391" s="11" t="s">
        <v>26</v>
      </c>
      <c r="F391" s="11" t="s">
        <v>27</v>
      </c>
      <c r="G391" s="11" t="s">
        <v>162</v>
      </c>
      <c r="H391" s="11" t="s">
        <v>143</v>
      </c>
      <c r="I391" s="11" t="s">
        <v>143</v>
      </c>
      <c r="J391" s="11" t="s">
        <v>142</v>
      </c>
      <c r="K391" s="39" t="s">
        <v>59</v>
      </c>
      <c r="L391" s="40"/>
      <c r="N391" s="11">
        <v>1</v>
      </c>
    </row>
    <row r="392" spans="5:14" x14ac:dyDescent="0.2">
      <c r="E392" s="11" t="s">
        <v>26</v>
      </c>
      <c r="F392" s="11" t="s">
        <v>27</v>
      </c>
      <c r="G392" s="11" t="s">
        <v>162</v>
      </c>
      <c r="H392" s="11" t="s">
        <v>144</v>
      </c>
      <c r="I392" s="11" t="s">
        <v>144</v>
      </c>
      <c r="J392" s="11" t="s">
        <v>140</v>
      </c>
      <c r="K392" s="39" t="s">
        <v>59</v>
      </c>
      <c r="L392" s="40"/>
      <c r="N392" s="11">
        <v>1</v>
      </c>
    </row>
    <row r="393" spans="5:14" hidden="1" x14ac:dyDescent="0.2">
      <c r="E393" s="11" t="s">
        <v>26</v>
      </c>
      <c r="F393" s="11" t="s">
        <v>27</v>
      </c>
      <c r="G393" s="11" t="s">
        <v>121</v>
      </c>
      <c r="H393" s="11" t="s">
        <v>122</v>
      </c>
      <c r="I393" s="11" t="s">
        <v>164</v>
      </c>
      <c r="J393" s="11" t="s">
        <v>149</v>
      </c>
      <c r="K393" s="39" t="s">
        <v>59</v>
      </c>
      <c r="L393" s="40"/>
      <c r="M393" s="11" t="s">
        <v>261</v>
      </c>
      <c r="N393" s="11">
        <v>1</v>
      </c>
    </row>
    <row r="394" spans="5:14" hidden="1" x14ac:dyDescent="0.2">
      <c r="E394" s="11" t="s">
        <v>26</v>
      </c>
      <c r="F394" s="11" t="s">
        <v>27</v>
      </c>
      <c r="G394" s="11" t="s">
        <v>121</v>
      </c>
      <c r="H394" s="11" t="s">
        <v>122</v>
      </c>
      <c r="I394" s="11" t="s">
        <v>165</v>
      </c>
      <c r="J394" s="11" t="s">
        <v>149</v>
      </c>
      <c r="K394" s="39" t="s">
        <v>59</v>
      </c>
      <c r="L394" s="40"/>
      <c r="M394" s="11" t="s">
        <v>261</v>
      </c>
      <c r="N394" s="11">
        <v>1</v>
      </c>
    </row>
    <row r="395" spans="5:14" hidden="1" x14ac:dyDescent="0.2">
      <c r="E395" s="11" t="s">
        <v>26</v>
      </c>
      <c r="F395" s="11" t="s">
        <v>166</v>
      </c>
      <c r="G395" s="11" t="s">
        <v>167</v>
      </c>
      <c r="H395" s="11" t="s">
        <v>167</v>
      </c>
      <c r="I395" s="11" t="s">
        <v>168</v>
      </c>
      <c r="J395" s="11" t="s">
        <v>116</v>
      </c>
      <c r="K395" s="39" t="s">
        <v>287</v>
      </c>
      <c r="L395" s="40" t="str">
        <f>T_Mutuelle81934[[#This Row],[Remboursement (%)]]</f>
        <v xml:space="preserve"> non compris</v>
      </c>
      <c r="N395" s="11">
        <v>-1</v>
      </c>
    </row>
    <row r="396" spans="5:14" hidden="1" x14ac:dyDescent="0.2">
      <c r="E396" s="11" t="s">
        <v>26</v>
      </c>
      <c r="F396" s="11" t="s">
        <v>166</v>
      </c>
      <c r="G396" s="11" t="s">
        <v>167</v>
      </c>
      <c r="H396" s="11" t="s">
        <v>167</v>
      </c>
      <c r="I396" s="11" t="s">
        <v>170</v>
      </c>
      <c r="J396" s="11" t="s">
        <v>116</v>
      </c>
      <c r="K396" s="39" t="s">
        <v>124</v>
      </c>
      <c r="L396" s="40" t="str">
        <f>T_Mutuelle81934[[#This Row],[Remboursement (%)]]</f>
        <v>inclus</v>
      </c>
      <c r="M396" s="11" t="s">
        <v>288</v>
      </c>
      <c r="N396" s="11">
        <v>0</v>
      </c>
    </row>
    <row r="397" spans="5:14" hidden="1" x14ac:dyDescent="0.2">
      <c r="E397" s="11" t="s">
        <v>26</v>
      </c>
      <c r="F397" s="11" t="s">
        <v>33</v>
      </c>
      <c r="G397" s="11" t="s">
        <v>172</v>
      </c>
      <c r="H397" s="11" t="s">
        <v>68</v>
      </c>
      <c r="I397" s="11" t="s">
        <v>173</v>
      </c>
      <c r="J397" s="11" t="s">
        <v>69</v>
      </c>
      <c r="K397" s="39" t="s">
        <v>289</v>
      </c>
      <c r="L397" s="40"/>
      <c r="N397" s="11">
        <v>1</v>
      </c>
    </row>
    <row r="398" spans="5:14" hidden="1" x14ac:dyDescent="0.2">
      <c r="E398" s="11" t="s">
        <v>26</v>
      </c>
      <c r="F398" s="11" t="s">
        <v>33</v>
      </c>
      <c r="G398" s="11" t="s">
        <v>172</v>
      </c>
      <c r="H398" s="11" t="s">
        <v>68</v>
      </c>
      <c r="I398" s="11" t="s">
        <v>175</v>
      </c>
      <c r="J398" s="11" t="s">
        <v>69</v>
      </c>
      <c r="K398" s="39" t="s">
        <v>289</v>
      </c>
      <c r="L398" s="40"/>
      <c r="N398" s="11">
        <v>1</v>
      </c>
    </row>
    <row r="399" spans="5:14" hidden="1" x14ac:dyDescent="0.2">
      <c r="E399" s="11" t="s">
        <v>26</v>
      </c>
      <c r="F399" s="11" t="s">
        <v>33</v>
      </c>
      <c r="G399" s="11" t="s">
        <v>172</v>
      </c>
      <c r="H399" s="11" t="s">
        <v>176</v>
      </c>
      <c r="I399" s="11" t="s">
        <v>177</v>
      </c>
      <c r="J399" s="11" t="s">
        <v>58</v>
      </c>
      <c r="K399" s="39" t="s">
        <v>289</v>
      </c>
      <c r="L399" s="40"/>
      <c r="N399" s="11">
        <v>1</v>
      </c>
    </row>
    <row r="400" spans="5:14" hidden="1" x14ac:dyDescent="0.2">
      <c r="E400" s="11" t="s">
        <v>26</v>
      </c>
      <c r="F400" s="11" t="s">
        <v>33</v>
      </c>
      <c r="G400" s="11" t="s">
        <v>172</v>
      </c>
      <c r="H400" s="11" t="s">
        <v>178</v>
      </c>
      <c r="I400" s="11" t="s">
        <v>179</v>
      </c>
      <c r="J400" s="11" t="s">
        <v>58</v>
      </c>
      <c r="K400" s="39" t="s">
        <v>253</v>
      </c>
      <c r="L400" s="40"/>
      <c r="N400" s="11">
        <v>3</v>
      </c>
    </row>
    <row r="401" spans="5:14" hidden="1" x14ac:dyDescent="0.2">
      <c r="E401" s="11" t="s">
        <v>26</v>
      </c>
      <c r="F401" s="11" t="s">
        <v>33</v>
      </c>
      <c r="G401" s="11" t="s">
        <v>172</v>
      </c>
      <c r="H401" s="11" t="s">
        <v>178</v>
      </c>
      <c r="I401" s="11" t="s">
        <v>180</v>
      </c>
      <c r="J401" s="11" t="s">
        <v>58</v>
      </c>
      <c r="K401" s="39" t="s">
        <v>253</v>
      </c>
      <c r="L401" s="40"/>
      <c r="N401" s="11">
        <v>3</v>
      </c>
    </row>
    <row r="402" spans="5:14" hidden="1" x14ac:dyDescent="0.2">
      <c r="E402" s="11" t="s">
        <v>26</v>
      </c>
      <c r="F402" s="11" t="s">
        <v>33</v>
      </c>
      <c r="G402" s="11" t="s">
        <v>172</v>
      </c>
      <c r="H402" s="11" t="s">
        <v>178</v>
      </c>
      <c r="I402" s="11" t="s">
        <v>181</v>
      </c>
      <c r="J402" s="11" t="s">
        <v>58</v>
      </c>
      <c r="K402" s="39" t="s">
        <v>253</v>
      </c>
      <c r="L402" s="40"/>
      <c r="N402" s="11">
        <v>3</v>
      </c>
    </row>
    <row r="403" spans="5:14" hidden="1" x14ac:dyDescent="0.2">
      <c r="E403" s="11" t="s">
        <v>26</v>
      </c>
      <c r="F403" s="11" t="s">
        <v>33</v>
      </c>
      <c r="G403" s="11" t="s">
        <v>172</v>
      </c>
      <c r="H403" s="11" t="s">
        <v>176</v>
      </c>
      <c r="I403" s="11" t="s">
        <v>182</v>
      </c>
      <c r="J403" s="11" t="s">
        <v>58</v>
      </c>
      <c r="K403" s="39" t="s">
        <v>253</v>
      </c>
      <c r="L403" s="40"/>
      <c r="N403" s="11">
        <v>3</v>
      </c>
    </row>
    <row r="404" spans="5:14" hidden="1" x14ac:dyDescent="0.2">
      <c r="E404" s="11" t="s">
        <v>26</v>
      </c>
      <c r="F404" s="11" t="s">
        <v>33</v>
      </c>
      <c r="G404" s="11" t="s">
        <v>172</v>
      </c>
      <c r="H404" s="11" t="s">
        <v>176</v>
      </c>
      <c r="I404" s="11" t="s">
        <v>183</v>
      </c>
      <c r="J404" s="11" t="s">
        <v>58</v>
      </c>
      <c r="K404" s="39" t="s">
        <v>253</v>
      </c>
      <c r="L404" s="40"/>
      <c r="N404" s="11">
        <v>3</v>
      </c>
    </row>
    <row r="405" spans="5:14" hidden="1" x14ac:dyDescent="0.2">
      <c r="E405" s="11" t="s">
        <v>26</v>
      </c>
      <c r="F405" s="11" t="s">
        <v>33</v>
      </c>
      <c r="G405" s="11" t="s">
        <v>172</v>
      </c>
      <c r="H405" s="11" t="s">
        <v>176</v>
      </c>
      <c r="I405" s="11" t="s">
        <v>184</v>
      </c>
      <c r="J405" s="11" t="s">
        <v>58</v>
      </c>
      <c r="K405" s="39" t="s">
        <v>253</v>
      </c>
      <c r="L405" s="40"/>
      <c r="N405" s="11">
        <v>3</v>
      </c>
    </row>
    <row r="406" spans="5:14" hidden="1" x14ac:dyDescent="0.2">
      <c r="E406" s="11" t="s">
        <v>26</v>
      </c>
      <c r="F406" s="11" t="s">
        <v>33</v>
      </c>
      <c r="G406" s="11" t="s">
        <v>172</v>
      </c>
      <c r="H406" s="11" t="s">
        <v>176</v>
      </c>
      <c r="I406" s="11" t="s">
        <v>185</v>
      </c>
      <c r="J406" s="11" t="s">
        <v>58</v>
      </c>
      <c r="K406" s="39" t="s">
        <v>253</v>
      </c>
      <c r="L406" s="40"/>
      <c r="N406" s="11">
        <v>3</v>
      </c>
    </row>
    <row r="407" spans="5:14" hidden="1" x14ac:dyDescent="0.2">
      <c r="E407" s="11" t="s">
        <v>26</v>
      </c>
      <c r="F407" s="11" t="s">
        <v>33</v>
      </c>
      <c r="G407" s="11" t="s">
        <v>172</v>
      </c>
      <c r="H407" s="11" t="s">
        <v>176</v>
      </c>
      <c r="I407" s="11" t="s">
        <v>186</v>
      </c>
      <c r="J407" s="11" t="s">
        <v>58</v>
      </c>
      <c r="K407" s="39" t="s">
        <v>253</v>
      </c>
      <c r="L407" s="40"/>
      <c r="N407" s="11">
        <v>3</v>
      </c>
    </row>
    <row r="408" spans="5:14" hidden="1" x14ac:dyDescent="0.2">
      <c r="E408" s="11" t="s">
        <v>26</v>
      </c>
      <c r="F408" s="11" t="s">
        <v>33</v>
      </c>
      <c r="G408" s="11" t="s">
        <v>187</v>
      </c>
      <c r="H408" s="11" t="s">
        <v>187</v>
      </c>
      <c r="I408" s="11" t="s">
        <v>188</v>
      </c>
      <c r="J408" s="11" t="s">
        <v>58</v>
      </c>
      <c r="K408" s="39" t="s">
        <v>253</v>
      </c>
      <c r="L408" s="40"/>
      <c r="N408" s="11">
        <v>3</v>
      </c>
    </row>
    <row r="409" spans="5:14" hidden="1" x14ac:dyDescent="0.2">
      <c r="E409" s="11" t="s">
        <v>26</v>
      </c>
      <c r="F409" s="11" t="s">
        <v>33</v>
      </c>
      <c r="G409" s="11" t="s">
        <v>187</v>
      </c>
      <c r="H409" s="11" t="s">
        <v>187</v>
      </c>
      <c r="I409" s="11" t="s">
        <v>188</v>
      </c>
      <c r="J409" s="11" t="s">
        <v>65</v>
      </c>
      <c r="K409" s="42" t="s">
        <v>52</v>
      </c>
      <c r="L409" s="40">
        <v>400</v>
      </c>
      <c r="M409" s="11" t="s">
        <v>66</v>
      </c>
      <c r="N409" s="11" t="b">
        <v>0</v>
      </c>
    </row>
    <row r="410" spans="5:14" hidden="1" x14ac:dyDescent="0.2">
      <c r="E410" s="11" t="s">
        <v>26</v>
      </c>
      <c r="F410" s="11" t="s">
        <v>33</v>
      </c>
      <c r="G410" s="11" t="s">
        <v>172</v>
      </c>
      <c r="H410" s="11" t="s">
        <v>190</v>
      </c>
      <c r="I410" s="11" t="s">
        <v>190</v>
      </c>
      <c r="J410" s="11" t="s">
        <v>58</v>
      </c>
      <c r="K410" s="39" t="s">
        <v>163</v>
      </c>
      <c r="L410" s="40" t="str">
        <f>T_Mutuelle81934[[#This Row],[Remboursement (%)]]</f>
        <v>non compris</v>
      </c>
      <c r="N410" s="11">
        <v>-1</v>
      </c>
    </row>
    <row r="411" spans="5:14" hidden="1" x14ac:dyDescent="0.2">
      <c r="E411" s="11" t="s">
        <v>26</v>
      </c>
      <c r="F411" s="11" t="s">
        <v>33</v>
      </c>
      <c r="G411" s="11" t="s">
        <v>172</v>
      </c>
      <c r="H411" s="11" t="s">
        <v>68</v>
      </c>
      <c r="I411" s="11" t="s">
        <v>175</v>
      </c>
      <c r="J411" s="11" t="s">
        <v>88</v>
      </c>
      <c r="K411" s="39" t="s">
        <v>281</v>
      </c>
      <c r="L411" s="40"/>
      <c r="N411" s="11">
        <v>3</v>
      </c>
    </row>
    <row r="412" spans="5:14" hidden="1" x14ac:dyDescent="0.2">
      <c r="E412" s="11" t="s">
        <v>26</v>
      </c>
      <c r="F412" s="11" t="s">
        <v>33</v>
      </c>
      <c r="G412" s="11" t="s">
        <v>191</v>
      </c>
      <c r="H412" s="11" t="s">
        <v>192</v>
      </c>
      <c r="I412" s="11" t="s">
        <v>193</v>
      </c>
      <c r="J412" s="11" t="s">
        <v>58</v>
      </c>
      <c r="K412" s="39" t="s">
        <v>253</v>
      </c>
      <c r="L412" s="40"/>
      <c r="N412" s="11">
        <v>3</v>
      </c>
    </row>
    <row r="413" spans="5:14" hidden="1" x14ac:dyDescent="0.2">
      <c r="E413" s="11" t="s">
        <v>26</v>
      </c>
      <c r="F413" s="11" t="s">
        <v>33</v>
      </c>
      <c r="G413" s="11" t="s">
        <v>172</v>
      </c>
      <c r="H413" s="11" t="s">
        <v>190</v>
      </c>
      <c r="I413" s="11" t="s">
        <v>190</v>
      </c>
      <c r="J413" s="11" t="s">
        <v>65</v>
      </c>
      <c r="K413" s="39" t="s">
        <v>124</v>
      </c>
      <c r="L413" s="40" t="str">
        <f>T_Mutuelle81934[[#This Row],[Remboursement (%)]]</f>
        <v>inclus</v>
      </c>
      <c r="M413" s="11" t="s">
        <v>290</v>
      </c>
      <c r="N413" s="11">
        <v>0</v>
      </c>
    </row>
    <row r="414" spans="5:14" hidden="1" x14ac:dyDescent="0.2">
      <c r="E414" s="11" t="s">
        <v>26</v>
      </c>
      <c r="F414" s="11" t="s">
        <v>33</v>
      </c>
      <c r="G414" s="11" t="s">
        <v>172</v>
      </c>
      <c r="H414" s="11" t="s">
        <v>176</v>
      </c>
      <c r="I414" s="11" t="s">
        <v>194</v>
      </c>
      <c r="J414" s="11" t="s">
        <v>65</v>
      </c>
      <c r="K414" s="42" t="s">
        <v>52</v>
      </c>
      <c r="L414" s="40">
        <v>120</v>
      </c>
      <c r="M414" s="11" t="s">
        <v>66</v>
      </c>
      <c r="N414" s="11" t="b">
        <v>0</v>
      </c>
    </row>
    <row r="415" spans="5:14" hidden="1" x14ac:dyDescent="0.2">
      <c r="E415" s="11" t="s">
        <v>26</v>
      </c>
      <c r="F415" s="11" t="s">
        <v>33</v>
      </c>
      <c r="G415" s="11" t="s">
        <v>191</v>
      </c>
      <c r="H415" s="11" t="s">
        <v>195</v>
      </c>
      <c r="I415" s="11" t="s">
        <v>196</v>
      </c>
      <c r="J415" s="11" t="s">
        <v>116</v>
      </c>
      <c r="K415" s="42" t="s">
        <v>52</v>
      </c>
      <c r="L415" s="40">
        <v>1500</v>
      </c>
      <c r="M415" s="11" t="s">
        <v>291</v>
      </c>
      <c r="N415" s="11" t="b">
        <v>0</v>
      </c>
    </row>
    <row r="416" spans="5:14" hidden="1" x14ac:dyDescent="0.2">
      <c r="E416" s="11" t="s">
        <v>26</v>
      </c>
      <c r="F416" s="11" t="s">
        <v>33</v>
      </c>
      <c r="G416" s="11" t="s">
        <v>191</v>
      </c>
      <c r="H416" s="11" t="s">
        <v>192</v>
      </c>
      <c r="I416" s="11" t="s">
        <v>198</v>
      </c>
      <c r="J416" s="11" t="s">
        <v>58</v>
      </c>
      <c r="K416" s="39" t="s">
        <v>253</v>
      </c>
      <c r="L416" s="40"/>
      <c r="N416" s="11">
        <v>3</v>
      </c>
    </row>
    <row r="417" spans="5:14" hidden="1" x14ac:dyDescent="0.2">
      <c r="E417" s="11" t="s">
        <v>26</v>
      </c>
      <c r="F417" s="11" t="s">
        <v>33</v>
      </c>
      <c r="G417" s="11" t="s">
        <v>191</v>
      </c>
      <c r="H417" s="11" t="s">
        <v>192</v>
      </c>
      <c r="I417" s="11" t="s">
        <v>199</v>
      </c>
      <c r="J417" s="11" t="s">
        <v>58</v>
      </c>
      <c r="K417" s="39" t="s">
        <v>253</v>
      </c>
      <c r="L417" s="40"/>
      <c r="N417" s="11">
        <v>3</v>
      </c>
    </row>
    <row r="418" spans="5:14" hidden="1" x14ac:dyDescent="0.2">
      <c r="E418" s="11" t="s">
        <v>26</v>
      </c>
      <c r="F418" s="11" t="s">
        <v>33</v>
      </c>
      <c r="G418" s="11" t="s">
        <v>191</v>
      </c>
      <c r="H418" s="11" t="s">
        <v>192</v>
      </c>
      <c r="I418" s="11" t="s">
        <v>200</v>
      </c>
      <c r="J418" s="11" t="s">
        <v>58</v>
      </c>
      <c r="K418" s="39" t="s">
        <v>253</v>
      </c>
      <c r="L418" s="40"/>
      <c r="N418" s="11">
        <v>3</v>
      </c>
    </row>
    <row r="419" spans="5:14" hidden="1" x14ac:dyDescent="0.2">
      <c r="E419" s="11" t="s">
        <v>26</v>
      </c>
      <c r="F419" s="11" t="s">
        <v>33</v>
      </c>
      <c r="G419" s="11" t="s">
        <v>191</v>
      </c>
      <c r="H419" s="11" t="s">
        <v>192</v>
      </c>
      <c r="I419" s="11" t="s">
        <v>201</v>
      </c>
      <c r="J419" s="11" t="s">
        <v>58</v>
      </c>
      <c r="K419" s="39" t="s">
        <v>253</v>
      </c>
      <c r="L419" s="40"/>
      <c r="N419" s="11">
        <v>3</v>
      </c>
    </row>
    <row r="420" spans="5:14" hidden="1" x14ac:dyDescent="0.2">
      <c r="E420" s="11" t="s">
        <v>26</v>
      </c>
      <c r="F420" s="11" t="s">
        <v>33</v>
      </c>
      <c r="G420" s="11" t="s">
        <v>191</v>
      </c>
      <c r="H420" s="11" t="s">
        <v>192</v>
      </c>
      <c r="I420" s="11" t="s">
        <v>202</v>
      </c>
      <c r="J420" s="11" t="s">
        <v>58</v>
      </c>
      <c r="K420" s="39" t="s">
        <v>253</v>
      </c>
      <c r="L420" s="40"/>
      <c r="N420" s="11">
        <v>3</v>
      </c>
    </row>
    <row r="421" spans="5:14" hidden="1" x14ac:dyDescent="0.2">
      <c r="E421" s="11" t="s">
        <v>26</v>
      </c>
      <c r="F421" s="11" t="s">
        <v>33</v>
      </c>
      <c r="G421" s="11" t="s">
        <v>191</v>
      </c>
      <c r="H421" s="11" t="s">
        <v>192</v>
      </c>
      <c r="I421" s="11" t="s">
        <v>203</v>
      </c>
      <c r="J421" s="11" t="s">
        <v>58</v>
      </c>
      <c r="K421" s="39" t="s">
        <v>253</v>
      </c>
      <c r="L421" s="40"/>
      <c r="N421" s="11">
        <v>3</v>
      </c>
    </row>
    <row r="422" spans="5:14" hidden="1" x14ac:dyDescent="0.2">
      <c r="E422" s="11" t="s">
        <v>26</v>
      </c>
      <c r="F422" s="11" t="s">
        <v>33</v>
      </c>
      <c r="G422" s="11" t="s">
        <v>191</v>
      </c>
      <c r="H422" s="11" t="s">
        <v>192</v>
      </c>
      <c r="I422" s="11" t="s">
        <v>204</v>
      </c>
      <c r="J422" s="11" t="s">
        <v>58</v>
      </c>
      <c r="K422" s="39" t="s">
        <v>253</v>
      </c>
      <c r="L422" s="40"/>
      <c r="N422" s="11">
        <v>3</v>
      </c>
    </row>
    <row r="423" spans="5:14" hidden="1" x14ac:dyDescent="0.2">
      <c r="E423" s="11" t="s">
        <v>26</v>
      </c>
      <c r="F423" s="11" t="s">
        <v>33</v>
      </c>
      <c r="G423" s="11" t="s">
        <v>191</v>
      </c>
      <c r="H423" s="11" t="s">
        <v>192</v>
      </c>
      <c r="I423" s="11" t="s">
        <v>205</v>
      </c>
      <c r="J423" s="11" t="s">
        <v>65</v>
      </c>
      <c r="K423" s="42" t="s">
        <v>52</v>
      </c>
      <c r="L423" s="40">
        <v>150</v>
      </c>
      <c r="M423" s="11" t="s">
        <v>292</v>
      </c>
      <c r="N423" s="11" t="b">
        <v>0</v>
      </c>
    </row>
    <row r="424" spans="5:14" ht="33.75" hidden="1" x14ac:dyDescent="0.2">
      <c r="E424" s="11" t="s">
        <v>26</v>
      </c>
      <c r="F424" s="11" t="s">
        <v>33</v>
      </c>
      <c r="G424" s="11" t="s">
        <v>191</v>
      </c>
      <c r="H424" s="11" t="s">
        <v>206</v>
      </c>
      <c r="I424" s="11" t="s">
        <v>206</v>
      </c>
      <c r="J424" s="11" t="s">
        <v>207</v>
      </c>
      <c r="K424" s="42" t="s">
        <v>52</v>
      </c>
      <c r="L424" s="40">
        <v>600</v>
      </c>
      <c r="M424" s="43" t="s">
        <v>293</v>
      </c>
      <c r="N424" s="11" t="b">
        <v>0</v>
      </c>
    </row>
    <row r="425" spans="5:14" hidden="1" x14ac:dyDescent="0.2">
      <c r="E425" s="11" t="s">
        <v>26</v>
      </c>
      <c r="F425" s="11" t="s">
        <v>33</v>
      </c>
      <c r="G425" s="11" t="s">
        <v>191</v>
      </c>
      <c r="H425" s="11" t="s">
        <v>192</v>
      </c>
      <c r="I425" s="11" t="s">
        <v>208</v>
      </c>
      <c r="J425" s="11" t="s">
        <v>58</v>
      </c>
      <c r="K425" s="39" t="s">
        <v>163</v>
      </c>
      <c r="L425" s="40" t="str">
        <f>T_Mutuelle81934[[#This Row],[Remboursement (%)]]</f>
        <v>non compris</v>
      </c>
      <c r="N425" s="11">
        <v>-1</v>
      </c>
    </row>
    <row r="426" spans="5:14" hidden="1" x14ac:dyDescent="0.2">
      <c r="E426" s="11" t="s">
        <v>26</v>
      </c>
      <c r="F426" s="11" t="s">
        <v>34</v>
      </c>
      <c r="G426" s="11" t="s">
        <v>73</v>
      </c>
      <c r="H426" s="11" t="s">
        <v>68</v>
      </c>
      <c r="I426" s="11" t="s">
        <v>80</v>
      </c>
      <c r="J426" s="11" t="s">
        <v>77</v>
      </c>
      <c r="K426" s="39" t="s">
        <v>157</v>
      </c>
      <c r="L426" s="40"/>
      <c r="N426" s="11">
        <v>5</v>
      </c>
    </row>
    <row r="427" spans="5:14" hidden="1" x14ac:dyDescent="0.2">
      <c r="E427" s="11" t="s">
        <v>26</v>
      </c>
      <c r="F427" s="11" t="s">
        <v>34</v>
      </c>
      <c r="G427" s="11" t="s">
        <v>73</v>
      </c>
      <c r="H427" s="11" t="s">
        <v>209</v>
      </c>
      <c r="I427" s="11" t="s">
        <v>210</v>
      </c>
      <c r="J427" s="11" t="s">
        <v>65</v>
      </c>
      <c r="K427" s="42" t="s">
        <v>52</v>
      </c>
      <c r="L427" s="40">
        <v>150</v>
      </c>
      <c r="M427" s="11" t="s">
        <v>66</v>
      </c>
      <c r="N427" s="11" t="b">
        <v>0</v>
      </c>
    </row>
    <row r="428" spans="5:14" hidden="1" x14ac:dyDescent="0.2">
      <c r="E428" s="11" t="s">
        <v>26</v>
      </c>
      <c r="F428" s="11" t="s">
        <v>34</v>
      </c>
      <c r="G428" s="11" t="s">
        <v>212</v>
      </c>
      <c r="H428" s="11" t="s">
        <v>213</v>
      </c>
      <c r="J428" s="11" t="s">
        <v>116</v>
      </c>
      <c r="K428" s="39" t="s">
        <v>124</v>
      </c>
      <c r="L428" s="40" t="str">
        <f>T_Mutuelle81934[[#This Row],[Remboursement (%)]]</f>
        <v>inclus</v>
      </c>
      <c r="M428" s="11" t="s">
        <v>294</v>
      </c>
      <c r="N428" s="11">
        <v>0</v>
      </c>
    </row>
    <row r="429" spans="5:14" hidden="1" x14ac:dyDescent="0.2">
      <c r="E429" s="11" t="s">
        <v>26</v>
      </c>
      <c r="F429" s="11" t="s">
        <v>34</v>
      </c>
      <c r="G429" s="11" t="s">
        <v>212</v>
      </c>
      <c r="H429" s="11" t="s">
        <v>215</v>
      </c>
      <c r="J429" s="11" t="s">
        <v>116</v>
      </c>
      <c r="K429" s="42" t="s">
        <v>52</v>
      </c>
      <c r="L429" s="40">
        <v>150</v>
      </c>
      <c r="N429" s="11" t="b">
        <v>0</v>
      </c>
    </row>
    <row r="430" spans="5:14" hidden="1" x14ac:dyDescent="0.2">
      <c r="E430" s="11" t="s">
        <v>26</v>
      </c>
      <c r="F430" s="11" t="s">
        <v>34</v>
      </c>
      <c r="G430" s="11" t="s">
        <v>212</v>
      </c>
      <c r="H430" s="11" t="s">
        <v>217</v>
      </c>
      <c r="J430" s="11" t="s">
        <v>116</v>
      </c>
      <c r="K430" s="42" t="s">
        <v>52</v>
      </c>
      <c r="L430" s="40">
        <v>230</v>
      </c>
      <c r="N430" s="11" t="b">
        <v>0</v>
      </c>
    </row>
    <row r="431" spans="5:14" hidden="1" x14ac:dyDescent="0.2">
      <c r="E431" s="11" t="s">
        <v>26</v>
      </c>
      <c r="F431" s="11" t="s">
        <v>34</v>
      </c>
      <c r="G431" s="11" t="s">
        <v>212</v>
      </c>
      <c r="H431" s="11" t="s">
        <v>218</v>
      </c>
      <c r="J431" s="11" t="s">
        <v>116</v>
      </c>
      <c r="K431" s="42" t="s">
        <v>52</v>
      </c>
      <c r="L431" s="40">
        <v>250</v>
      </c>
      <c r="N431" s="11" t="b">
        <v>0</v>
      </c>
    </row>
    <row r="432" spans="5:14" hidden="1" x14ac:dyDescent="0.2">
      <c r="E432" s="11" t="s">
        <v>26</v>
      </c>
      <c r="F432" s="11" t="s">
        <v>34</v>
      </c>
      <c r="G432" s="11" t="s">
        <v>212</v>
      </c>
      <c r="H432" s="11" t="s">
        <v>219</v>
      </c>
      <c r="J432" s="11" t="s">
        <v>58</v>
      </c>
      <c r="K432" s="39" t="s">
        <v>59</v>
      </c>
      <c r="L432" s="40"/>
      <c r="N432" s="11">
        <v>1</v>
      </c>
    </row>
    <row r="433" spans="5:14" hidden="1" x14ac:dyDescent="0.2">
      <c r="E433" s="11" t="s">
        <v>26</v>
      </c>
      <c r="F433" s="11" t="s">
        <v>34</v>
      </c>
      <c r="G433" s="11" t="s">
        <v>212</v>
      </c>
      <c r="H433" s="11" t="s">
        <v>115</v>
      </c>
      <c r="I433" s="11" t="s">
        <v>220</v>
      </c>
      <c r="J433" s="11" t="s">
        <v>58</v>
      </c>
      <c r="K433" s="42" t="s">
        <v>52</v>
      </c>
      <c r="L433" s="40">
        <v>100</v>
      </c>
      <c r="N433" s="11" t="b">
        <v>0</v>
      </c>
    </row>
    <row r="434" spans="5:14" hidden="1" x14ac:dyDescent="0.2">
      <c r="E434" s="11" t="s">
        <v>26</v>
      </c>
      <c r="F434" s="11" t="s">
        <v>34</v>
      </c>
      <c r="G434" s="11" t="s">
        <v>212</v>
      </c>
      <c r="H434" s="11" t="s">
        <v>221</v>
      </c>
      <c r="J434" s="11" t="s">
        <v>65</v>
      </c>
      <c r="K434" s="39" t="s">
        <v>59</v>
      </c>
      <c r="L434" s="40"/>
      <c r="N434" s="11">
        <v>1</v>
      </c>
    </row>
    <row r="435" spans="5:14" hidden="1" x14ac:dyDescent="0.2">
      <c r="E435" s="11" t="s">
        <v>21</v>
      </c>
      <c r="F435" s="11" t="s">
        <v>36</v>
      </c>
      <c r="G435" s="11" t="s">
        <v>223</v>
      </c>
      <c r="H435" s="11" t="s">
        <v>224</v>
      </c>
      <c r="I435" s="11" t="s">
        <v>115</v>
      </c>
      <c r="J435" s="11" t="s">
        <v>58</v>
      </c>
      <c r="K435" s="42" t="s">
        <v>52</v>
      </c>
      <c r="L435" s="40">
        <v>800</v>
      </c>
      <c r="M435" s="11" t="s">
        <v>295</v>
      </c>
      <c r="N435" s="11" t="b">
        <v>0</v>
      </c>
    </row>
    <row r="436" spans="5:14" hidden="1" x14ac:dyDescent="0.2">
      <c r="E436" s="11" t="s">
        <v>21</v>
      </c>
      <c r="F436" s="11" t="s">
        <v>36</v>
      </c>
      <c r="G436" s="11" t="s">
        <v>223</v>
      </c>
      <c r="H436" s="11" t="s">
        <v>224</v>
      </c>
      <c r="J436" s="11" t="s">
        <v>58</v>
      </c>
      <c r="K436" s="39" t="s">
        <v>59</v>
      </c>
      <c r="L436" s="40"/>
      <c r="N436" s="11">
        <v>1</v>
      </c>
    </row>
    <row r="437" spans="5:14" hidden="1" x14ac:dyDescent="0.2">
      <c r="E437" s="11" t="s">
        <v>26</v>
      </c>
      <c r="F437" s="11" t="s">
        <v>36</v>
      </c>
      <c r="G437" s="11" t="s">
        <v>223</v>
      </c>
      <c r="H437" s="11" t="s">
        <v>227</v>
      </c>
      <c r="J437" s="11" t="s">
        <v>58</v>
      </c>
      <c r="K437" s="39" t="s">
        <v>59</v>
      </c>
      <c r="L437" s="40"/>
      <c r="N437" s="11">
        <v>1</v>
      </c>
    </row>
    <row r="438" spans="5:14" hidden="1" x14ac:dyDescent="0.2">
      <c r="E438" s="11" t="s">
        <v>26</v>
      </c>
      <c r="F438" s="11" t="s">
        <v>35</v>
      </c>
      <c r="G438" s="11" t="s">
        <v>228</v>
      </c>
      <c r="H438" s="11" t="s">
        <v>229</v>
      </c>
      <c r="I438" s="11" t="s">
        <v>229</v>
      </c>
      <c r="J438" s="11" t="s">
        <v>65</v>
      </c>
      <c r="K438" s="42" t="s">
        <v>52</v>
      </c>
      <c r="L438" s="40">
        <v>75</v>
      </c>
      <c r="M438" s="11" t="s">
        <v>296</v>
      </c>
      <c r="N438" s="11" t="b">
        <v>0</v>
      </c>
    </row>
    <row r="439" spans="5:14" hidden="1" x14ac:dyDescent="0.2">
      <c r="E439" s="11" t="s">
        <v>26</v>
      </c>
      <c r="F439" s="11" t="s">
        <v>30</v>
      </c>
      <c r="G439" s="11" t="s">
        <v>101</v>
      </c>
      <c r="H439" s="11" t="s">
        <v>231</v>
      </c>
      <c r="J439" s="11" t="s">
        <v>58</v>
      </c>
      <c r="K439" s="39" t="s">
        <v>59</v>
      </c>
      <c r="L439" s="40"/>
      <c r="N439" s="11">
        <v>1</v>
      </c>
    </row>
    <row r="440" spans="5:14" hidden="1" x14ac:dyDescent="0.2">
      <c r="E440" s="11" t="s">
        <v>26</v>
      </c>
      <c r="F440" s="11" t="s">
        <v>30</v>
      </c>
      <c r="G440" s="11" t="s">
        <v>73</v>
      </c>
      <c r="H440" s="11" t="s">
        <v>68</v>
      </c>
      <c r="I440" s="11" t="s">
        <v>86</v>
      </c>
      <c r="J440" s="11" t="s">
        <v>232</v>
      </c>
      <c r="K440" s="39" t="s">
        <v>59</v>
      </c>
      <c r="L440" s="40"/>
      <c r="M440" s="11" t="s">
        <v>280</v>
      </c>
      <c r="N440" s="11">
        <v>1</v>
      </c>
    </row>
    <row r="441" spans="5:14" hidden="1" x14ac:dyDescent="0.2">
      <c r="E441" s="11" t="s">
        <v>26</v>
      </c>
      <c r="F441" s="11" t="s">
        <v>37</v>
      </c>
      <c r="G441" s="11" t="s">
        <v>68</v>
      </c>
      <c r="H441" s="11" t="s">
        <v>233</v>
      </c>
      <c r="I441" s="11" t="s">
        <v>234</v>
      </c>
      <c r="J441" s="11" t="s">
        <v>75</v>
      </c>
      <c r="K441" s="39" t="s">
        <v>59</v>
      </c>
      <c r="L441" s="40"/>
      <c r="N441" s="11">
        <v>1</v>
      </c>
    </row>
    <row r="442" spans="5:14" hidden="1" x14ac:dyDescent="0.2">
      <c r="E442" s="11" t="s">
        <v>26</v>
      </c>
      <c r="F442" s="11" t="s">
        <v>37</v>
      </c>
      <c r="G442" s="11" t="s">
        <v>68</v>
      </c>
      <c r="H442" s="11" t="s">
        <v>233</v>
      </c>
      <c r="J442" s="11" t="s">
        <v>88</v>
      </c>
      <c r="K442" s="39" t="s">
        <v>59</v>
      </c>
      <c r="L442" s="40"/>
      <c r="N442" s="11">
        <v>1</v>
      </c>
    </row>
    <row r="443" spans="5:14" hidden="1" x14ac:dyDescent="0.2">
      <c r="E443" s="11" t="s">
        <v>26</v>
      </c>
      <c r="F443" s="11" t="s">
        <v>37</v>
      </c>
      <c r="G443" s="11" t="s">
        <v>235</v>
      </c>
      <c r="H443" s="11" t="s">
        <v>236</v>
      </c>
      <c r="J443" s="11" t="s">
        <v>58</v>
      </c>
      <c r="K443" s="39" t="s">
        <v>163</v>
      </c>
      <c r="L443" s="40" t="str">
        <f>T_Mutuelle81934[[#This Row],[Remboursement (%)]]</f>
        <v>non compris</v>
      </c>
      <c r="N443" s="11">
        <v>-1</v>
      </c>
    </row>
    <row r="444" spans="5:14" hidden="1" x14ac:dyDescent="0.2">
      <c r="E444" s="11" t="s">
        <v>26</v>
      </c>
      <c r="F444" s="11" t="s">
        <v>37</v>
      </c>
      <c r="G444" s="11" t="s">
        <v>235</v>
      </c>
      <c r="H444" s="11" t="s">
        <v>237</v>
      </c>
      <c r="J444" s="11" t="s">
        <v>58</v>
      </c>
      <c r="K444" s="39" t="s">
        <v>163</v>
      </c>
      <c r="L444" s="40" t="str">
        <f>T_Mutuelle81934[[#This Row],[Remboursement (%)]]</f>
        <v>non compris</v>
      </c>
      <c r="N444" s="11">
        <v>-1</v>
      </c>
    </row>
    <row r="445" spans="5:14" hidden="1" x14ac:dyDescent="0.2">
      <c r="E445" s="11" t="s">
        <v>26</v>
      </c>
      <c r="F445" s="11" t="s">
        <v>37</v>
      </c>
      <c r="G445" s="11" t="s">
        <v>167</v>
      </c>
      <c r="H445" s="11" t="s">
        <v>167</v>
      </c>
      <c r="I445" s="11" t="s">
        <v>238</v>
      </c>
      <c r="J445" s="11" t="s">
        <v>207</v>
      </c>
      <c r="K445" s="42" t="s">
        <v>52</v>
      </c>
      <c r="L445" s="40">
        <v>200</v>
      </c>
      <c r="M445" s="11" t="s">
        <v>265</v>
      </c>
      <c r="N445" s="11" t="b">
        <v>0</v>
      </c>
    </row>
    <row r="446" spans="5:14" hidden="1" x14ac:dyDescent="0.2">
      <c r="E446" s="11" t="s">
        <v>26</v>
      </c>
      <c r="F446" s="11" t="s">
        <v>30</v>
      </c>
      <c r="G446" s="11" t="s">
        <v>239</v>
      </c>
      <c r="H446" s="11" t="s">
        <v>240</v>
      </c>
      <c r="J446" s="11" t="s">
        <v>58</v>
      </c>
      <c r="K446" s="39" t="s">
        <v>59</v>
      </c>
      <c r="L446" s="40"/>
      <c r="N446" s="11">
        <v>1</v>
      </c>
    </row>
    <row r="447" spans="5:14" hidden="1" x14ac:dyDescent="0.2">
      <c r="E447" s="11" t="s">
        <v>26</v>
      </c>
      <c r="F447" s="11" t="s">
        <v>30</v>
      </c>
      <c r="G447" s="11" t="s">
        <v>239</v>
      </c>
      <c r="H447" s="11" t="s">
        <v>242</v>
      </c>
      <c r="I447" s="11" t="s">
        <v>243</v>
      </c>
      <c r="J447" s="11" t="s">
        <v>65</v>
      </c>
      <c r="K447" s="42" t="s">
        <v>52</v>
      </c>
      <c r="L447" s="40">
        <v>30</v>
      </c>
      <c r="M447" s="11" t="s">
        <v>66</v>
      </c>
      <c r="N447" s="11" t="b">
        <v>0</v>
      </c>
    </row>
    <row r="448" spans="5:14" hidden="1" x14ac:dyDescent="0.2">
      <c r="E448" s="11" t="s">
        <v>26</v>
      </c>
      <c r="F448" s="11" t="s">
        <v>166</v>
      </c>
      <c r="G448" s="11" t="s">
        <v>245</v>
      </c>
      <c r="H448" s="11" t="s">
        <v>246</v>
      </c>
      <c r="I448" s="11" t="s">
        <v>247</v>
      </c>
      <c r="J448" s="11" t="s">
        <v>116</v>
      </c>
      <c r="K448" s="39" t="s">
        <v>59</v>
      </c>
      <c r="L448" s="40"/>
      <c r="N448" s="11">
        <v>1</v>
      </c>
    </row>
    <row r="449" spans="5:14" hidden="1" x14ac:dyDescent="0.2">
      <c r="E449" s="11" t="s">
        <v>26</v>
      </c>
      <c r="F449" s="11" t="s">
        <v>36</v>
      </c>
      <c r="G449" s="11" t="s">
        <v>223</v>
      </c>
      <c r="H449" s="11" t="s">
        <v>224</v>
      </c>
      <c r="J449" s="11" t="s">
        <v>58</v>
      </c>
      <c r="K449" s="39" t="s">
        <v>59</v>
      </c>
      <c r="L449" s="40"/>
      <c r="N449" s="11">
        <v>1</v>
      </c>
    </row>
    <row r="450" spans="5:14" hidden="1" x14ac:dyDescent="0.2">
      <c r="E450" s="11" t="s">
        <v>21</v>
      </c>
      <c r="F450" s="11" t="s">
        <v>30</v>
      </c>
      <c r="G450" s="11" t="s">
        <v>55</v>
      </c>
      <c r="H450" s="11" t="s">
        <v>56</v>
      </c>
      <c r="I450" s="11" t="s">
        <v>248</v>
      </c>
      <c r="J450" s="11" t="s">
        <v>58</v>
      </c>
      <c r="K450" s="39" t="s">
        <v>59</v>
      </c>
      <c r="L450" s="40"/>
      <c r="N450" s="11">
        <v>1</v>
      </c>
    </row>
    <row r="451" spans="5:14" hidden="1" x14ac:dyDescent="0.2">
      <c r="E451" s="11" t="s">
        <v>21</v>
      </c>
      <c r="F451" s="11" t="s">
        <v>30</v>
      </c>
      <c r="G451" s="11" t="s">
        <v>55</v>
      </c>
      <c r="H451" s="11" t="s">
        <v>56</v>
      </c>
      <c r="I451" s="11" t="s">
        <v>249</v>
      </c>
      <c r="J451" s="11" t="s">
        <v>58</v>
      </c>
      <c r="K451" s="39" t="s">
        <v>59</v>
      </c>
      <c r="L451" s="40"/>
      <c r="N451" s="11">
        <v>1</v>
      </c>
    </row>
    <row r="452" spans="5:14" hidden="1" x14ac:dyDescent="0.2">
      <c r="E452" s="11" t="s">
        <v>21</v>
      </c>
      <c r="F452" s="11" t="s">
        <v>30</v>
      </c>
      <c r="G452" s="11" t="s">
        <v>55</v>
      </c>
      <c r="H452" s="11" t="s">
        <v>56</v>
      </c>
      <c r="I452" s="11" t="s">
        <v>250</v>
      </c>
      <c r="J452" s="11" t="s">
        <v>58</v>
      </c>
      <c r="K452" s="39" t="s">
        <v>59</v>
      </c>
      <c r="L452" s="40"/>
      <c r="N452" s="11">
        <v>1</v>
      </c>
    </row>
    <row r="453" spans="5:14" hidden="1" x14ac:dyDescent="0.2">
      <c r="E453" s="11" t="s">
        <v>21</v>
      </c>
      <c r="F453" s="11" t="s">
        <v>30</v>
      </c>
      <c r="G453" s="11" t="s">
        <v>55</v>
      </c>
      <c r="H453" s="11" t="s">
        <v>56</v>
      </c>
      <c r="I453" s="11" t="s">
        <v>251</v>
      </c>
      <c r="J453" s="11" t="s">
        <v>58</v>
      </c>
      <c r="K453" s="39" t="s">
        <v>59</v>
      </c>
      <c r="L453" s="40"/>
      <c r="N453" s="11">
        <v>1</v>
      </c>
    </row>
    <row r="454" spans="5:14" hidden="1" x14ac:dyDescent="0.2">
      <c r="E454" s="11" t="s">
        <v>21</v>
      </c>
      <c r="F454" s="11" t="s">
        <v>30</v>
      </c>
      <c r="G454" s="11" t="s">
        <v>55</v>
      </c>
      <c r="H454" s="11" t="s">
        <v>56</v>
      </c>
      <c r="I454" s="11" t="s">
        <v>64</v>
      </c>
      <c r="J454" s="11" t="s">
        <v>65</v>
      </c>
      <c r="K454" s="42" t="s">
        <v>52</v>
      </c>
      <c r="L454" s="40">
        <v>45</v>
      </c>
      <c r="M454" s="11" t="s">
        <v>66</v>
      </c>
      <c r="N454" s="11" t="b">
        <v>0</v>
      </c>
    </row>
    <row r="455" spans="5:14" hidden="1" x14ac:dyDescent="0.2">
      <c r="E455" s="11" t="s">
        <v>21</v>
      </c>
      <c r="F455" s="11" t="s">
        <v>30</v>
      </c>
      <c r="G455" s="11" t="s">
        <v>67</v>
      </c>
      <c r="H455" s="11" t="s">
        <v>68</v>
      </c>
      <c r="I455" s="11" t="s">
        <v>68</v>
      </c>
      <c r="J455" s="11" t="s">
        <v>69</v>
      </c>
      <c r="K455" s="39" t="s">
        <v>87</v>
      </c>
      <c r="L455" s="40"/>
      <c r="N455" s="11">
        <v>6</v>
      </c>
    </row>
    <row r="456" spans="5:14" hidden="1" x14ac:dyDescent="0.2">
      <c r="E456" s="11" t="s">
        <v>21</v>
      </c>
      <c r="F456" s="11" t="s">
        <v>30</v>
      </c>
      <c r="G456" s="11" t="s">
        <v>67</v>
      </c>
      <c r="H456" s="11" t="s">
        <v>68</v>
      </c>
      <c r="I456" s="11" t="s">
        <v>71</v>
      </c>
      <c r="J456" s="11" t="s">
        <v>69</v>
      </c>
      <c r="K456" s="39" t="s">
        <v>87</v>
      </c>
      <c r="L456" s="40"/>
      <c r="N456" s="11">
        <v>6</v>
      </c>
    </row>
    <row r="457" spans="5:14" hidden="1" x14ac:dyDescent="0.2">
      <c r="E457" s="11" t="s">
        <v>21</v>
      </c>
      <c r="F457" s="11" t="s">
        <v>30</v>
      </c>
      <c r="G457" s="11" t="s">
        <v>67</v>
      </c>
      <c r="H457" s="11" t="s">
        <v>68</v>
      </c>
      <c r="I457" s="11" t="s">
        <v>72</v>
      </c>
      <c r="J457" s="11" t="s">
        <v>69</v>
      </c>
      <c r="K457" s="39" t="s">
        <v>87</v>
      </c>
      <c r="L457" s="40"/>
      <c r="N457" s="11">
        <v>6</v>
      </c>
    </row>
    <row r="458" spans="5:14" hidden="1" x14ac:dyDescent="0.2">
      <c r="E458" s="11" t="s">
        <v>21</v>
      </c>
      <c r="F458" s="11" t="s">
        <v>30</v>
      </c>
      <c r="G458" s="11" t="s">
        <v>73</v>
      </c>
      <c r="H458" s="11" t="s">
        <v>68</v>
      </c>
      <c r="I458" s="11" t="s">
        <v>74</v>
      </c>
      <c r="J458" s="11" t="s">
        <v>75</v>
      </c>
      <c r="K458" s="39" t="s">
        <v>297</v>
      </c>
      <c r="L458" s="40"/>
      <c r="N458" s="11">
        <v>7</v>
      </c>
    </row>
    <row r="459" spans="5:14" hidden="1" x14ac:dyDescent="0.2">
      <c r="E459" s="11" t="s">
        <v>21</v>
      </c>
      <c r="F459" s="11" t="s">
        <v>30</v>
      </c>
      <c r="G459" s="11" t="s">
        <v>73</v>
      </c>
      <c r="H459" s="11" t="s">
        <v>68</v>
      </c>
      <c r="I459" s="11" t="s">
        <v>76</v>
      </c>
      <c r="J459" s="11" t="s">
        <v>77</v>
      </c>
      <c r="K459" s="39" t="s">
        <v>297</v>
      </c>
      <c r="L459" s="40"/>
      <c r="N459" s="11">
        <v>7</v>
      </c>
    </row>
    <row r="460" spans="5:14" hidden="1" x14ac:dyDescent="0.2">
      <c r="E460" s="11" t="s">
        <v>21</v>
      </c>
      <c r="F460" s="11" t="s">
        <v>30</v>
      </c>
      <c r="G460" s="11" t="s">
        <v>73</v>
      </c>
      <c r="H460" s="11" t="s">
        <v>68</v>
      </c>
      <c r="I460" s="11" t="s">
        <v>68</v>
      </c>
      <c r="J460" s="11" t="s">
        <v>65</v>
      </c>
      <c r="K460" s="39" t="s">
        <v>78</v>
      </c>
      <c r="L460" s="40" t="str">
        <f>T_Mutuelle81934[[#This Row],[Remboursement (%)]]</f>
        <v>non mentionné</v>
      </c>
      <c r="M460" s="11" t="s">
        <v>279</v>
      </c>
      <c r="N460" s="11">
        <v>0</v>
      </c>
    </row>
    <row r="461" spans="5:14" hidden="1" x14ac:dyDescent="0.2">
      <c r="E461" s="11" t="s">
        <v>21</v>
      </c>
      <c r="F461" s="11" t="s">
        <v>30</v>
      </c>
      <c r="G461" s="11" t="s">
        <v>73</v>
      </c>
      <c r="H461" s="11" t="s">
        <v>68</v>
      </c>
      <c r="I461" s="11" t="s">
        <v>80</v>
      </c>
      <c r="J461" s="11" t="s">
        <v>77</v>
      </c>
      <c r="K461" s="39" t="s">
        <v>297</v>
      </c>
      <c r="L461" s="40"/>
      <c r="N461" s="11">
        <v>7</v>
      </c>
    </row>
    <row r="462" spans="5:14" hidden="1" x14ac:dyDescent="0.2">
      <c r="E462" s="11" t="s">
        <v>21</v>
      </c>
      <c r="F462" s="11" t="s">
        <v>30</v>
      </c>
      <c r="G462" s="11" t="s">
        <v>73</v>
      </c>
      <c r="H462" s="11" t="s">
        <v>68</v>
      </c>
      <c r="I462" s="11" t="s">
        <v>83</v>
      </c>
      <c r="J462" s="11" t="s">
        <v>77</v>
      </c>
      <c r="K462" s="39" t="s">
        <v>297</v>
      </c>
      <c r="L462" s="40"/>
      <c r="N462" s="11">
        <v>7</v>
      </c>
    </row>
    <row r="463" spans="5:14" hidden="1" x14ac:dyDescent="0.2">
      <c r="E463" s="11" t="s">
        <v>21</v>
      </c>
      <c r="F463" s="11" t="s">
        <v>30</v>
      </c>
      <c r="G463" s="11" t="s">
        <v>73</v>
      </c>
      <c r="H463" s="11" t="s">
        <v>68</v>
      </c>
      <c r="I463" s="11" t="s">
        <v>84</v>
      </c>
      <c r="J463" s="11" t="s">
        <v>75</v>
      </c>
      <c r="K463" s="39" t="s">
        <v>297</v>
      </c>
      <c r="L463" s="40"/>
      <c r="N463" s="11">
        <v>7</v>
      </c>
    </row>
    <row r="464" spans="5:14" hidden="1" x14ac:dyDescent="0.2">
      <c r="E464" s="11" t="s">
        <v>21</v>
      </c>
      <c r="F464" s="11" t="s">
        <v>30</v>
      </c>
      <c r="G464" s="11" t="s">
        <v>73</v>
      </c>
      <c r="H464" s="11" t="s">
        <v>68</v>
      </c>
      <c r="I464" s="11" t="s">
        <v>85</v>
      </c>
      <c r="J464" s="11" t="s">
        <v>75</v>
      </c>
      <c r="K464" s="39" t="s">
        <v>297</v>
      </c>
      <c r="L464" s="40"/>
      <c r="N464" s="11">
        <v>7</v>
      </c>
    </row>
    <row r="465" spans="5:14" hidden="1" x14ac:dyDescent="0.2">
      <c r="E465" s="11" t="s">
        <v>21</v>
      </c>
      <c r="F465" s="11" t="s">
        <v>30</v>
      </c>
      <c r="G465" s="11" t="s">
        <v>73</v>
      </c>
      <c r="H465" s="11" t="s">
        <v>68</v>
      </c>
      <c r="I465" s="11" t="s">
        <v>86</v>
      </c>
      <c r="J465" s="11" t="s">
        <v>69</v>
      </c>
      <c r="K465" s="39" t="s">
        <v>59</v>
      </c>
      <c r="L465" s="40"/>
      <c r="M465" s="11" t="s">
        <v>298</v>
      </c>
      <c r="N465" s="11">
        <v>1</v>
      </c>
    </row>
    <row r="466" spans="5:14" hidden="1" x14ac:dyDescent="0.2">
      <c r="E466" s="11" t="s">
        <v>21</v>
      </c>
      <c r="F466" s="11" t="s">
        <v>30</v>
      </c>
      <c r="G466" s="11" t="s">
        <v>73</v>
      </c>
      <c r="H466" s="11" t="s">
        <v>68</v>
      </c>
      <c r="I466" s="11" t="s">
        <v>74</v>
      </c>
      <c r="J466" s="11" t="s">
        <v>77</v>
      </c>
      <c r="K466" s="39" t="s">
        <v>297</v>
      </c>
      <c r="L466" s="40"/>
      <c r="N466" s="11">
        <v>7</v>
      </c>
    </row>
    <row r="467" spans="5:14" hidden="1" x14ac:dyDescent="0.2">
      <c r="E467" s="11" t="s">
        <v>21</v>
      </c>
      <c r="F467" s="11" t="s">
        <v>30</v>
      </c>
      <c r="G467" s="11" t="s">
        <v>73</v>
      </c>
      <c r="H467" s="11" t="s">
        <v>68</v>
      </c>
      <c r="I467" s="11" t="s">
        <v>74</v>
      </c>
      <c r="J467" s="11" t="s">
        <v>88</v>
      </c>
      <c r="K467" s="39" t="s">
        <v>157</v>
      </c>
      <c r="L467" s="40"/>
      <c r="N467" s="11">
        <v>5</v>
      </c>
    </row>
    <row r="468" spans="5:14" hidden="1" x14ac:dyDescent="0.2">
      <c r="E468" s="11" t="s">
        <v>21</v>
      </c>
      <c r="F468" s="11" t="s">
        <v>30</v>
      </c>
      <c r="G468" s="11" t="s">
        <v>73</v>
      </c>
      <c r="H468" s="11" t="s">
        <v>68</v>
      </c>
      <c r="I468" s="11" t="s">
        <v>74</v>
      </c>
      <c r="J468" s="11" t="s">
        <v>88</v>
      </c>
      <c r="K468" s="39" t="s">
        <v>157</v>
      </c>
      <c r="L468" s="40"/>
      <c r="N468" s="11">
        <v>5</v>
      </c>
    </row>
    <row r="469" spans="5:14" hidden="1" x14ac:dyDescent="0.2">
      <c r="E469" s="11" t="s">
        <v>21</v>
      </c>
      <c r="F469" s="11" t="s">
        <v>30</v>
      </c>
      <c r="G469" s="11" t="s">
        <v>89</v>
      </c>
      <c r="H469" s="11" t="s">
        <v>90</v>
      </c>
      <c r="J469" s="11" t="s">
        <v>69</v>
      </c>
      <c r="K469" s="39" t="s">
        <v>87</v>
      </c>
      <c r="L469" s="40"/>
      <c r="N469" s="11">
        <v>6</v>
      </c>
    </row>
    <row r="470" spans="5:14" hidden="1" x14ac:dyDescent="0.2">
      <c r="E470" s="11" t="s">
        <v>21</v>
      </c>
      <c r="F470" s="11" t="s">
        <v>30</v>
      </c>
      <c r="G470" s="11" t="s">
        <v>89</v>
      </c>
      <c r="H470" s="11" t="s">
        <v>90</v>
      </c>
      <c r="J470" s="11" t="s">
        <v>88</v>
      </c>
      <c r="K470" s="39" t="s">
        <v>157</v>
      </c>
      <c r="L470" s="40"/>
      <c r="N470" s="11">
        <v>5</v>
      </c>
    </row>
    <row r="471" spans="5:14" hidden="1" x14ac:dyDescent="0.2">
      <c r="E471" s="11" t="s">
        <v>21</v>
      </c>
      <c r="F471" s="11" t="s">
        <v>30</v>
      </c>
      <c r="G471" s="11" t="s">
        <v>89</v>
      </c>
      <c r="H471" s="11" t="s">
        <v>91</v>
      </c>
      <c r="I471" s="11" t="s">
        <v>92</v>
      </c>
      <c r="J471" s="11" t="s">
        <v>69</v>
      </c>
      <c r="K471" s="39" t="s">
        <v>297</v>
      </c>
      <c r="L471" s="40"/>
      <c r="N471" s="11">
        <v>7</v>
      </c>
    </row>
    <row r="472" spans="5:14" hidden="1" x14ac:dyDescent="0.2">
      <c r="E472" s="11" t="s">
        <v>21</v>
      </c>
      <c r="F472" s="11" t="s">
        <v>30</v>
      </c>
      <c r="G472" s="11" t="s">
        <v>89</v>
      </c>
      <c r="H472" s="11" t="s">
        <v>91</v>
      </c>
      <c r="I472" s="11" t="s">
        <v>93</v>
      </c>
      <c r="J472" s="11" t="s">
        <v>69</v>
      </c>
      <c r="K472" s="39" t="s">
        <v>297</v>
      </c>
      <c r="L472" s="40"/>
      <c r="N472" s="11">
        <v>7</v>
      </c>
    </row>
    <row r="473" spans="5:14" hidden="1" x14ac:dyDescent="0.2">
      <c r="E473" s="11" t="s">
        <v>21</v>
      </c>
      <c r="F473" s="11" t="s">
        <v>30</v>
      </c>
      <c r="G473" s="11" t="s">
        <v>89</v>
      </c>
      <c r="H473" s="11" t="s">
        <v>91</v>
      </c>
      <c r="I473" s="11" t="s">
        <v>94</v>
      </c>
      <c r="J473" s="11" t="s">
        <v>69</v>
      </c>
      <c r="K473" s="39" t="s">
        <v>297</v>
      </c>
      <c r="L473" s="40"/>
      <c r="N473" s="11">
        <v>7</v>
      </c>
    </row>
    <row r="474" spans="5:14" hidden="1" x14ac:dyDescent="0.2">
      <c r="E474" s="11" t="s">
        <v>21</v>
      </c>
      <c r="F474" s="11" t="s">
        <v>30</v>
      </c>
      <c r="G474" s="11" t="s">
        <v>89</v>
      </c>
      <c r="H474" s="11" t="s">
        <v>91</v>
      </c>
      <c r="I474" s="11" t="s">
        <v>95</v>
      </c>
      <c r="J474" s="11" t="s">
        <v>69</v>
      </c>
      <c r="K474" s="39" t="s">
        <v>297</v>
      </c>
      <c r="L474" s="40"/>
      <c r="N474" s="11">
        <v>7</v>
      </c>
    </row>
    <row r="475" spans="5:14" hidden="1" x14ac:dyDescent="0.2">
      <c r="E475" s="11" t="s">
        <v>21</v>
      </c>
      <c r="F475" s="11" t="s">
        <v>30</v>
      </c>
      <c r="G475" s="11" t="s">
        <v>89</v>
      </c>
      <c r="H475" s="11" t="s">
        <v>91</v>
      </c>
      <c r="I475" s="11" t="s">
        <v>96</v>
      </c>
      <c r="J475" s="11" t="s">
        <v>69</v>
      </c>
      <c r="K475" s="39" t="s">
        <v>297</v>
      </c>
      <c r="L475" s="40"/>
      <c r="N475" s="11">
        <v>7</v>
      </c>
    </row>
    <row r="476" spans="5:14" hidden="1" x14ac:dyDescent="0.2">
      <c r="E476" s="11" t="s">
        <v>21</v>
      </c>
      <c r="F476" s="11" t="s">
        <v>30</v>
      </c>
      <c r="G476" s="11" t="s">
        <v>89</v>
      </c>
      <c r="H476" s="11" t="s">
        <v>91</v>
      </c>
      <c r="I476" s="11" t="s">
        <v>97</v>
      </c>
      <c r="J476" s="11" t="s">
        <v>69</v>
      </c>
      <c r="K476" s="39" t="s">
        <v>297</v>
      </c>
      <c r="L476" s="40"/>
      <c r="N476" s="11">
        <v>7</v>
      </c>
    </row>
    <row r="477" spans="5:14" hidden="1" x14ac:dyDescent="0.2">
      <c r="E477" s="11" t="s">
        <v>21</v>
      </c>
      <c r="F477" s="11" t="s">
        <v>30</v>
      </c>
      <c r="G477" s="11" t="s">
        <v>89</v>
      </c>
      <c r="H477" s="11" t="s">
        <v>91</v>
      </c>
      <c r="I477" s="11" t="s">
        <v>98</v>
      </c>
      <c r="J477" s="11" t="s">
        <v>69</v>
      </c>
      <c r="K477" s="39" t="s">
        <v>297</v>
      </c>
      <c r="L477" s="40"/>
      <c r="N477" s="11">
        <v>7</v>
      </c>
    </row>
    <row r="478" spans="5:14" hidden="1" x14ac:dyDescent="0.2">
      <c r="E478" s="11" t="s">
        <v>21</v>
      </c>
      <c r="F478" s="11" t="s">
        <v>30</v>
      </c>
      <c r="G478" s="11" t="s">
        <v>89</v>
      </c>
      <c r="H478" s="11" t="s">
        <v>91</v>
      </c>
      <c r="I478" s="11" t="s">
        <v>99</v>
      </c>
      <c r="J478" s="11" t="s">
        <v>69</v>
      </c>
      <c r="K478" s="39" t="s">
        <v>297</v>
      </c>
      <c r="L478" s="40"/>
      <c r="N478" s="11">
        <v>7</v>
      </c>
    </row>
    <row r="479" spans="5:14" hidden="1" x14ac:dyDescent="0.2">
      <c r="E479" s="11" t="s">
        <v>21</v>
      </c>
      <c r="F479" s="11" t="s">
        <v>30</v>
      </c>
      <c r="G479" s="11" t="s">
        <v>89</v>
      </c>
      <c r="H479" s="11" t="s">
        <v>91</v>
      </c>
      <c r="I479" s="11" t="s">
        <v>100</v>
      </c>
      <c r="J479" s="11" t="s">
        <v>69</v>
      </c>
      <c r="K479" s="39" t="s">
        <v>297</v>
      </c>
      <c r="L479" s="40"/>
      <c r="N479" s="11">
        <v>7</v>
      </c>
    </row>
    <row r="480" spans="5:14" hidden="1" x14ac:dyDescent="0.2">
      <c r="E480" s="11" t="s">
        <v>21</v>
      </c>
      <c r="F480" s="11" t="s">
        <v>30</v>
      </c>
      <c r="G480" s="11" t="s">
        <v>89</v>
      </c>
      <c r="H480" s="11" t="s">
        <v>91</v>
      </c>
      <c r="I480" s="11" t="s">
        <v>91</v>
      </c>
      <c r="J480" s="11" t="s">
        <v>88</v>
      </c>
      <c r="K480" s="39" t="s">
        <v>87</v>
      </c>
      <c r="L480" s="40"/>
      <c r="N480" s="11">
        <v>6</v>
      </c>
    </row>
    <row r="481" spans="5:14" hidden="1" x14ac:dyDescent="0.2">
      <c r="E481" s="11" t="s">
        <v>21</v>
      </c>
      <c r="F481" s="11" t="s">
        <v>30</v>
      </c>
      <c r="G481" s="11" t="s">
        <v>101</v>
      </c>
      <c r="H481" s="11" t="s">
        <v>102</v>
      </c>
      <c r="J481" s="11" t="s">
        <v>58</v>
      </c>
      <c r="K481" s="39" t="s">
        <v>59</v>
      </c>
      <c r="L481" s="40"/>
      <c r="N481" s="11">
        <v>1</v>
      </c>
    </row>
    <row r="482" spans="5:14" hidden="1" x14ac:dyDescent="0.2">
      <c r="E482" s="11" t="s">
        <v>21</v>
      </c>
      <c r="F482" s="11" t="s">
        <v>30</v>
      </c>
      <c r="G482" s="11" t="s">
        <v>101</v>
      </c>
      <c r="H482" s="11" t="s">
        <v>104</v>
      </c>
      <c r="J482" s="11" t="s">
        <v>58</v>
      </c>
      <c r="K482" s="39" t="s">
        <v>59</v>
      </c>
      <c r="L482" s="40"/>
      <c r="N482" s="11">
        <v>1</v>
      </c>
    </row>
    <row r="483" spans="5:14" hidden="1" x14ac:dyDescent="0.2">
      <c r="E483" s="11" t="s">
        <v>21</v>
      </c>
      <c r="F483" s="11" t="s">
        <v>30</v>
      </c>
      <c r="G483" s="11" t="s">
        <v>101</v>
      </c>
      <c r="H483" s="11" t="s">
        <v>105</v>
      </c>
      <c r="J483" s="11" t="s">
        <v>58</v>
      </c>
      <c r="K483" s="39" t="s">
        <v>59</v>
      </c>
      <c r="L483" s="40"/>
      <c r="N483" s="11">
        <v>1</v>
      </c>
    </row>
    <row r="484" spans="5:14" hidden="1" x14ac:dyDescent="0.2">
      <c r="E484" s="11" t="s">
        <v>21</v>
      </c>
      <c r="F484" s="11" t="s">
        <v>30</v>
      </c>
      <c r="G484" s="11" t="s">
        <v>101</v>
      </c>
      <c r="H484" s="11" t="s">
        <v>106</v>
      </c>
      <c r="J484" s="11" t="s">
        <v>58</v>
      </c>
      <c r="K484" s="39" t="s">
        <v>59</v>
      </c>
      <c r="L484" s="40"/>
      <c r="N484" s="11">
        <v>1</v>
      </c>
    </row>
    <row r="485" spans="5:14" hidden="1" x14ac:dyDescent="0.2">
      <c r="E485" s="11" t="s">
        <v>21</v>
      </c>
      <c r="F485" s="11" t="s">
        <v>30</v>
      </c>
      <c r="G485" s="11" t="s">
        <v>101</v>
      </c>
      <c r="H485" s="11" t="s">
        <v>107</v>
      </c>
      <c r="J485" s="11" t="s">
        <v>58</v>
      </c>
      <c r="K485" s="39" t="s">
        <v>59</v>
      </c>
      <c r="L485" s="40"/>
      <c r="N485" s="11">
        <v>1</v>
      </c>
    </row>
    <row r="486" spans="5:14" hidden="1" x14ac:dyDescent="0.2">
      <c r="E486" s="11" t="s">
        <v>21</v>
      </c>
      <c r="F486" s="11" t="s">
        <v>30</v>
      </c>
      <c r="G486" s="11" t="s">
        <v>108</v>
      </c>
      <c r="H486" s="11" t="s">
        <v>109</v>
      </c>
      <c r="I486" s="11" t="s">
        <v>110</v>
      </c>
      <c r="J486" s="11" t="s">
        <v>58</v>
      </c>
      <c r="K486" s="39" t="s">
        <v>59</v>
      </c>
      <c r="L486" s="40"/>
      <c r="N486" s="11">
        <v>1</v>
      </c>
    </row>
    <row r="487" spans="5:14" hidden="1" x14ac:dyDescent="0.2">
      <c r="E487" s="11" t="s">
        <v>21</v>
      </c>
      <c r="F487" s="11" t="s">
        <v>30</v>
      </c>
      <c r="G487" s="11" t="s">
        <v>111</v>
      </c>
      <c r="H487" s="11" t="s">
        <v>112</v>
      </c>
      <c r="J487" s="11" t="s">
        <v>58</v>
      </c>
      <c r="K487" s="39" t="s">
        <v>87</v>
      </c>
      <c r="L487" s="40"/>
      <c r="N487" s="11">
        <v>6</v>
      </c>
    </row>
    <row r="488" spans="5:14" hidden="1" x14ac:dyDescent="0.2">
      <c r="E488" s="11" t="s">
        <v>21</v>
      </c>
      <c r="F488" s="11" t="s">
        <v>30</v>
      </c>
      <c r="G488" s="11" t="s">
        <v>111</v>
      </c>
      <c r="H488" s="11" t="s">
        <v>113</v>
      </c>
      <c r="J488" s="11" t="s">
        <v>58</v>
      </c>
      <c r="K488" s="39" t="s">
        <v>87</v>
      </c>
      <c r="L488" s="40"/>
      <c r="N488" s="11">
        <v>6</v>
      </c>
    </row>
    <row r="489" spans="5:14" hidden="1" x14ac:dyDescent="0.2">
      <c r="E489" s="11" t="s">
        <v>21</v>
      </c>
      <c r="F489" s="11" t="s">
        <v>30</v>
      </c>
      <c r="G489" s="11" t="s">
        <v>111</v>
      </c>
      <c r="H489" s="11" t="s">
        <v>114</v>
      </c>
      <c r="J489" s="11" t="s">
        <v>58</v>
      </c>
      <c r="K489" s="39" t="s">
        <v>87</v>
      </c>
      <c r="L489" s="40"/>
      <c r="N489" s="11">
        <v>6</v>
      </c>
    </row>
    <row r="490" spans="5:14" hidden="1" x14ac:dyDescent="0.2">
      <c r="E490" s="11" t="s">
        <v>21</v>
      </c>
      <c r="F490" s="11" t="s">
        <v>30</v>
      </c>
      <c r="G490" s="11" t="s">
        <v>111</v>
      </c>
      <c r="H490" s="11" t="s">
        <v>115</v>
      </c>
      <c r="J490" s="11" t="s">
        <v>116</v>
      </c>
      <c r="K490" s="39" t="s">
        <v>163</v>
      </c>
      <c r="L490" s="40" t="str">
        <f>T_Mutuelle81934[[#This Row],[Remboursement (%)]]</f>
        <v>non compris</v>
      </c>
      <c r="N490" s="11">
        <v>-1</v>
      </c>
    </row>
    <row r="491" spans="5:14" hidden="1" x14ac:dyDescent="0.2">
      <c r="E491" s="11" t="s">
        <v>21</v>
      </c>
      <c r="F491" s="11" t="s">
        <v>30</v>
      </c>
      <c r="G491" s="11" t="s">
        <v>111</v>
      </c>
      <c r="H491" s="11" t="s">
        <v>118</v>
      </c>
      <c r="J491" s="11" t="s">
        <v>58</v>
      </c>
      <c r="K491" s="39" t="s">
        <v>87</v>
      </c>
      <c r="L491" s="40"/>
      <c r="N491" s="11">
        <v>6</v>
      </c>
    </row>
    <row r="492" spans="5:14" hidden="1" x14ac:dyDescent="0.2">
      <c r="E492" s="11" t="s">
        <v>21</v>
      </c>
      <c r="F492" s="11" t="s">
        <v>30</v>
      </c>
      <c r="G492" s="11" t="s">
        <v>119</v>
      </c>
      <c r="H492" s="11" t="s">
        <v>120</v>
      </c>
      <c r="J492" s="11" t="s">
        <v>58</v>
      </c>
      <c r="K492" s="39" t="s">
        <v>59</v>
      </c>
      <c r="L492" s="40"/>
      <c r="N492" s="11">
        <v>1</v>
      </c>
    </row>
    <row r="493" spans="5:14" hidden="1" x14ac:dyDescent="0.2">
      <c r="E493" s="11" t="s">
        <v>21</v>
      </c>
      <c r="F493" s="11" t="s">
        <v>30</v>
      </c>
      <c r="G493" s="11" t="s">
        <v>121</v>
      </c>
      <c r="H493" s="11" t="s">
        <v>122</v>
      </c>
      <c r="I493" s="11" t="s">
        <v>121</v>
      </c>
      <c r="J493" s="11" t="s">
        <v>123</v>
      </c>
      <c r="K493" s="39" t="s">
        <v>278</v>
      </c>
      <c r="L493" s="40" t="str">
        <f>T_Mutuelle81934[[#This Row],[Remboursement (%)]]</f>
        <v>Non mentionné</v>
      </c>
      <c r="N493" s="11">
        <v>0</v>
      </c>
    </row>
    <row r="494" spans="5:14" hidden="1" x14ac:dyDescent="0.2">
      <c r="E494" s="11" t="s">
        <v>21</v>
      </c>
      <c r="F494" s="11" t="s">
        <v>27</v>
      </c>
      <c r="G494" s="11" t="s">
        <v>126</v>
      </c>
      <c r="H494" s="11" t="s">
        <v>127</v>
      </c>
      <c r="I494" s="11" t="s">
        <v>128</v>
      </c>
      <c r="J494" s="11" t="s">
        <v>75</v>
      </c>
      <c r="K494" s="39" t="s">
        <v>87</v>
      </c>
      <c r="L494" s="40"/>
      <c r="N494" s="11">
        <v>6</v>
      </c>
    </row>
    <row r="495" spans="5:14" hidden="1" x14ac:dyDescent="0.2">
      <c r="E495" s="11" t="s">
        <v>21</v>
      </c>
      <c r="F495" s="11" t="s">
        <v>27</v>
      </c>
      <c r="G495" s="11" t="s">
        <v>126</v>
      </c>
      <c r="H495" s="11" t="s">
        <v>127</v>
      </c>
      <c r="I495" s="11" t="s">
        <v>128</v>
      </c>
      <c r="J495" s="11" t="s">
        <v>77</v>
      </c>
      <c r="K495" s="39" t="s">
        <v>87</v>
      </c>
      <c r="L495" s="40"/>
      <c r="N495" s="11">
        <v>6</v>
      </c>
    </row>
    <row r="496" spans="5:14" hidden="1" x14ac:dyDescent="0.2">
      <c r="E496" s="11" t="s">
        <v>21</v>
      </c>
      <c r="F496" s="11" t="s">
        <v>27</v>
      </c>
      <c r="G496" s="11" t="s">
        <v>126</v>
      </c>
      <c r="H496" s="11" t="s">
        <v>127</v>
      </c>
      <c r="I496" s="11" t="s">
        <v>128</v>
      </c>
      <c r="J496" s="11" t="s">
        <v>88</v>
      </c>
      <c r="K496" s="39" t="s">
        <v>157</v>
      </c>
      <c r="L496" s="40"/>
      <c r="N496" s="11">
        <v>5</v>
      </c>
    </row>
    <row r="497" spans="5:14" hidden="1" x14ac:dyDescent="0.2">
      <c r="E497" s="11" t="s">
        <v>21</v>
      </c>
      <c r="F497" s="11" t="s">
        <v>27</v>
      </c>
      <c r="G497" s="11" t="s">
        <v>126</v>
      </c>
      <c r="H497" s="11" t="s">
        <v>127</v>
      </c>
      <c r="I497" s="11" t="s">
        <v>131</v>
      </c>
      <c r="J497" s="11" t="s">
        <v>75</v>
      </c>
      <c r="K497" s="39" t="s">
        <v>141</v>
      </c>
      <c r="L497" s="40"/>
      <c r="N497" s="11">
        <v>7</v>
      </c>
    </row>
    <row r="498" spans="5:14" hidden="1" x14ac:dyDescent="0.2">
      <c r="E498" s="11" t="s">
        <v>21</v>
      </c>
      <c r="F498" s="11" t="s">
        <v>27</v>
      </c>
      <c r="G498" s="11" t="s">
        <v>126</v>
      </c>
      <c r="H498" s="11" t="s">
        <v>127</v>
      </c>
      <c r="I498" s="11" t="s">
        <v>133</v>
      </c>
      <c r="J498" s="11" t="s">
        <v>75</v>
      </c>
      <c r="K498" s="39" t="s">
        <v>141</v>
      </c>
      <c r="L498" s="40"/>
      <c r="N498" s="11">
        <v>7</v>
      </c>
    </row>
    <row r="499" spans="5:14" hidden="1" x14ac:dyDescent="0.2">
      <c r="E499" s="11" t="s">
        <v>21</v>
      </c>
      <c r="F499" s="11" t="s">
        <v>27</v>
      </c>
      <c r="G499" s="11" t="s">
        <v>126</v>
      </c>
      <c r="H499" s="11" t="s">
        <v>127</v>
      </c>
      <c r="I499" s="11" t="s">
        <v>135</v>
      </c>
      <c r="J499" s="11" t="s">
        <v>75</v>
      </c>
      <c r="K499" s="39" t="s">
        <v>141</v>
      </c>
      <c r="L499" s="40"/>
      <c r="N499" s="11">
        <v>7</v>
      </c>
    </row>
    <row r="500" spans="5:14" hidden="1" x14ac:dyDescent="0.2">
      <c r="E500" s="11" t="s">
        <v>21</v>
      </c>
      <c r="F500" s="11" t="s">
        <v>27</v>
      </c>
      <c r="G500" s="11" t="s">
        <v>126</v>
      </c>
      <c r="H500" s="11" t="s">
        <v>127</v>
      </c>
      <c r="I500" s="11" t="s">
        <v>136</v>
      </c>
      <c r="J500" s="11" t="s">
        <v>75</v>
      </c>
      <c r="K500" s="39" t="s">
        <v>78</v>
      </c>
      <c r="L500" s="40" t="str">
        <f>T_Mutuelle81934[[#This Row],[Remboursement (%)]]</f>
        <v>non mentionné</v>
      </c>
      <c r="N500" s="11">
        <v>0</v>
      </c>
    </row>
    <row r="501" spans="5:14" hidden="1" x14ac:dyDescent="0.2">
      <c r="E501" s="11" t="s">
        <v>21</v>
      </c>
      <c r="F501" s="11" t="s">
        <v>27</v>
      </c>
      <c r="G501" s="11" t="s">
        <v>126</v>
      </c>
      <c r="H501" s="11" t="s">
        <v>127</v>
      </c>
      <c r="I501" s="11" t="s">
        <v>137</v>
      </c>
      <c r="J501" s="11" t="s">
        <v>88</v>
      </c>
      <c r="K501" s="39" t="s">
        <v>141</v>
      </c>
      <c r="L501" s="40"/>
      <c r="N501" s="11">
        <v>7</v>
      </c>
    </row>
    <row r="502" spans="5:14" hidden="1" x14ac:dyDescent="0.2">
      <c r="E502" s="11" t="s">
        <v>21</v>
      </c>
      <c r="F502" s="11" t="s">
        <v>27</v>
      </c>
      <c r="G502" s="11" t="s">
        <v>126</v>
      </c>
      <c r="H502" s="11" t="s">
        <v>127</v>
      </c>
      <c r="I502" s="11" t="s">
        <v>131</v>
      </c>
      <c r="J502" s="11" t="s">
        <v>88</v>
      </c>
      <c r="K502" s="39" t="s">
        <v>59</v>
      </c>
      <c r="L502" s="40"/>
      <c r="N502" s="11">
        <v>1</v>
      </c>
    </row>
    <row r="503" spans="5:14" hidden="1" x14ac:dyDescent="0.2">
      <c r="E503" s="11" t="s">
        <v>21</v>
      </c>
      <c r="F503" s="11" t="s">
        <v>27</v>
      </c>
      <c r="G503" s="11" t="s">
        <v>126</v>
      </c>
      <c r="H503" s="11" t="s">
        <v>127</v>
      </c>
      <c r="I503" s="11" t="s">
        <v>136</v>
      </c>
      <c r="J503" s="11" t="s">
        <v>88</v>
      </c>
      <c r="K503" s="39" t="s">
        <v>78</v>
      </c>
      <c r="L503" s="40" t="str">
        <f>T_Mutuelle81934[[#This Row],[Remboursement (%)]]</f>
        <v>non mentionné</v>
      </c>
      <c r="N503" s="11">
        <v>0</v>
      </c>
    </row>
    <row r="504" spans="5:14" hidden="1" x14ac:dyDescent="0.2">
      <c r="E504" s="11" t="s">
        <v>21</v>
      </c>
      <c r="F504" s="11" t="s">
        <v>27</v>
      </c>
      <c r="G504" s="11" t="s">
        <v>126</v>
      </c>
      <c r="H504" s="11" t="s">
        <v>138</v>
      </c>
      <c r="I504" s="11" t="s">
        <v>139</v>
      </c>
      <c r="J504" s="11" t="s">
        <v>140</v>
      </c>
      <c r="K504" s="39" t="s">
        <v>141</v>
      </c>
      <c r="L504" s="40"/>
      <c r="M504" s="11" t="s">
        <v>283</v>
      </c>
      <c r="N504" s="11">
        <v>7</v>
      </c>
    </row>
    <row r="505" spans="5:14" hidden="1" x14ac:dyDescent="0.2">
      <c r="E505" s="11" t="s">
        <v>21</v>
      </c>
      <c r="F505" s="11" t="s">
        <v>27</v>
      </c>
      <c r="G505" s="11" t="s">
        <v>126</v>
      </c>
      <c r="H505" s="11" t="s">
        <v>138</v>
      </c>
      <c r="I505" s="11" t="s">
        <v>139</v>
      </c>
      <c r="J505" s="11" t="s">
        <v>142</v>
      </c>
      <c r="K505" s="39" t="s">
        <v>59</v>
      </c>
      <c r="L505" s="40"/>
      <c r="N505" s="11">
        <v>1</v>
      </c>
    </row>
    <row r="506" spans="5:14" hidden="1" x14ac:dyDescent="0.2">
      <c r="E506" s="11" t="s">
        <v>21</v>
      </c>
      <c r="F506" s="11" t="s">
        <v>27</v>
      </c>
      <c r="G506" s="11" t="s">
        <v>126</v>
      </c>
      <c r="H506" s="11" t="s">
        <v>143</v>
      </c>
      <c r="I506" s="11" t="s">
        <v>143</v>
      </c>
      <c r="J506" s="11" t="s">
        <v>140</v>
      </c>
      <c r="K506" s="39" t="s">
        <v>141</v>
      </c>
      <c r="L506" s="40"/>
      <c r="N506" s="11">
        <v>7</v>
      </c>
    </row>
    <row r="507" spans="5:14" hidden="1" x14ac:dyDescent="0.2">
      <c r="E507" s="11" t="s">
        <v>21</v>
      </c>
      <c r="F507" s="11" t="s">
        <v>27</v>
      </c>
      <c r="G507" s="11" t="s">
        <v>126</v>
      </c>
      <c r="H507" s="11" t="s">
        <v>143</v>
      </c>
      <c r="I507" s="11" t="s">
        <v>143</v>
      </c>
      <c r="J507" s="11" t="s">
        <v>142</v>
      </c>
      <c r="K507" s="39" t="s">
        <v>59</v>
      </c>
      <c r="L507" s="40"/>
      <c r="N507" s="11">
        <v>1</v>
      </c>
    </row>
    <row r="508" spans="5:14" x14ac:dyDescent="0.2">
      <c r="E508" s="11" t="s">
        <v>21</v>
      </c>
      <c r="F508" s="11" t="s">
        <v>27</v>
      </c>
      <c r="G508" s="11" t="s">
        <v>126</v>
      </c>
      <c r="H508" s="11" t="s">
        <v>144</v>
      </c>
      <c r="I508" s="11" t="s">
        <v>144</v>
      </c>
      <c r="J508" s="11" t="s">
        <v>145</v>
      </c>
      <c r="K508" s="42" t="s">
        <v>52</v>
      </c>
      <c r="L508" s="40">
        <v>50</v>
      </c>
      <c r="M508" s="11" t="s">
        <v>299</v>
      </c>
      <c r="N508" s="11" t="b">
        <v>0</v>
      </c>
    </row>
    <row r="509" spans="5:14" hidden="1" x14ac:dyDescent="0.2">
      <c r="E509" s="11" t="s">
        <v>21</v>
      </c>
      <c r="F509" s="11" t="s">
        <v>27</v>
      </c>
      <c r="G509" s="11" t="s">
        <v>126</v>
      </c>
      <c r="H509" s="11" t="s">
        <v>144</v>
      </c>
      <c r="I509" s="11" t="s">
        <v>284</v>
      </c>
      <c r="J509" s="11" t="s">
        <v>142</v>
      </c>
      <c r="K509" s="39" t="s">
        <v>78</v>
      </c>
      <c r="L509" s="40" t="str">
        <f>T_Mutuelle81934[[#This Row],[Remboursement (%)]]</f>
        <v>non mentionné</v>
      </c>
      <c r="N509" s="11">
        <v>0</v>
      </c>
    </row>
    <row r="510" spans="5:14" hidden="1" x14ac:dyDescent="0.2">
      <c r="E510" s="11" t="s">
        <v>21</v>
      </c>
      <c r="F510" s="11" t="s">
        <v>27</v>
      </c>
      <c r="G510" s="11" t="s">
        <v>126</v>
      </c>
      <c r="H510" s="11" t="s">
        <v>144</v>
      </c>
      <c r="I510" s="11" t="s">
        <v>148</v>
      </c>
      <c r="J510" s="11" t="s">
        <v>149</v>
      </c>
      <c r="K510" s="39" t="s">
        <v>163</v>
      </c>
      <c r="L510" s="40" t="str">
        <f>T_Mutuelle81934[[#This Row],[Remboursement (%)]]</f>
        <v>non compris</v>
      </c>
      <c r="N510" s="11">
        <v>-1</v>
      </c>
    </row>
    <row r="511" spans="5:14" hidden="1" x14ac:dyDescent="0.2">
      <c r="E511" s="11" t="s">
        <v>21</v>
      </c>
      <c r="F511" s="11" t="s">
        <v>27</v>
      </c>
      <c r="G511" s="11" t="s">
        <v>126</v>
      </c>
      <c r="H511" s="11" t="s">
        <v>144</v>
      </c>
      <c r="I511" s="11" t="s">
        <v>150</v>
      </c>
      <c r="J511" s="11" t="s">
        <v>140</v>
      </c>
      <c r="K511" s="39" t="s">
        <v>163</v>
      </c>
      <c r="L511" s="40" t="str">
        <f>T_Mutuelle81934[[#This Row],[Remboursement (%)]]</f>
        <v>non compris</v>
      </c>
      <c r="N511" s="11">
        <v>-1</v>
      </c>
    </row>
    <row r="512" spans="5:14" hidden="1" x14ac:dyDescent="0.2">
      <c r="E512" s="11" t="s">
        <v>21</v>
      </c>
      <c r="F512" s="11" t="s">
        <v>27</v>
      </c>
      <c r="G512" s="11" t="s">
        <v>126</v>
      </c>
      <c r="H512" s="11" t="s">
        <v>144</v>
      </c>
      <c r="I512" s="11" t="s">
        <v>151</v>
      </c>
      <c r="J512" s="11" t="s">
        <v>145</v>
      </c>
      <c r="K512" s="42" t="s">
        <v>152</v>
      </c>
      <c r="L512" s="40">
        <v>20</v>
      </c>
      <c r="M512" s="11" t="s">
        <v>300</v>
      </c>
      <c r="N512" s="11" t="b">
        <v>0</v>
      </c>
    </row>
    <row r="513" spans="5:14" hidden="1" x14ac:dyDescent="0.2">
      <c r="E513" s="11" t="s">
        <v>21</v>
      </c>
      <c r="F513" s="11" t="s">
        <v>27</v>
      </c>
      <c r="G513" s="11" t="s">
        <v>126</v>
      </c>
      <c r="H513" s="11" t="s">
        <v>144</v>
      </c>
      <c r="I513" s="11" t="s">
        <v>285</v>
      </c>
      <c r="J513" s="11" t="s">
        <v>142</v>
      </c>
      <c r="K513" s="39" t="s">
        <v>278</v>
      </c>
      <c r="L513" s="40" t="str">
        <f>T_Mutuelle81934[[#This Row],[Remboursement (%)]]</f>
        <v>Non mentionné</v>
      </c>
      <c r="N513" s="11">
        <v>0</v>
      </c>
    </row>
    <row r="514" spans="5:14" hidden="1" x14ac:dyDescent="0.2">
      <c r="E514" s="11" t="s">
        <v>21</v>
      </c>
      <c r="F514" s="11" t="s">
        <v>27</v>
      </c>
      <c r="G514" s="11" t="s">
        <v>126</v>
      </c>
      <c r="H514" s="11" t="s">
        <v>144</v>
      </c>
      <c r="I514" s="11" t="s">
        <v>150</v>
      </c>
      <c r="J514" s="11" t="s">
        <v>142</v>
      </c>
      <c r="K514" s="39" t="s">
        <v>163</v>
      </c>
      <c r="L514" s="40" t="str">
        <f>T_Mutuelle81934[[#This Row],[Remboursement (%)]]</f>
        <v>non compris</v>
      </c>
      <c r="N514" s="11">
        <v>-1</v>
      </c>
    </row>
    <row r="515" spans="5:14" hidden="1" x14ac:dyDescent="0.2">
      <c r="E515" s="11" t="s">
        <v>21</v>
      </c>
      <c r="F515" s="11" t="s">
        <v>27</v>
      </c>
      <c r="G515" s="11" t="s">
        <v>154</v>
      </c>
      <c r="H515" s="11" t="s">
        <v>155</v>
      </c>
      <c r="I515" s="11" t="s">
        <v>155</v>
      </c>
      <c r="J515" s="11" t="s">
        <v>116</v>
      </c>
      <c r="K515" s="39" t="s">
        <v>278</v>
      </c>
      <c r="L515" s="40" t="str">
        <f>T_Mutuelle81934[[#This Row],[Remboursement (%)]]</f>
        <v>Non mentionné</v>
      </c>
      <c r="N515" s="11">
        <v>0</v>
      </c>
    </row>
    <row r="516" spans="5:14" hidden="1" x14ac:dyDescent="0.2">
      <c r="E516" s="11" t="s">
        <v>21</v>
      </c>
      <c r="F516" s="11" t="s">
        <v>27</v>
      </c>
      <c r="G516" s="11" t="s">
        <v>156</v>
      </c>
      <c r="H516" s="11" t="s">
        <v>127</v>
      </c>
      <c r="I516" s="11" t="s">
        <v>128</v>
      </c>
      <c r="J516" s="11" t="s">
        <v>77</v>
      </c>
      <c r="K516" s="39" t="s">
        <v>278</v>
      </c>
      <c r="L516" s="40" t="str">
        <f>T_Mutuelle81934[[#This Row],[Remboursement (%)]]</f>
        <v>Non mentionné</v>
      </c>
      <c r="N516" s="11">
        <v>0</v>
      </c>
    </row>
    <row r="517" spans="5:14" hidden="1" x14ac:dyDescent="0.2">
      <c r="E517" s="11" t="s">
        <v>21</v>
      </c>
      <c r="F517" s="11" t="s">
        <v>27</v>
      </c>
      <c r="G517" s="11" t="s">
        <v>156</v>
      </c>
      <c r="H517" s="11" t="s">
        <v>127</v>
      </c>
      <c r="I517" s="11" t="s">
        <v>128</v>
      </c>
      <c r="J517" s="11" t="s">
        <v>88</v>
      </c>
      <c r="K517" s="39" t="s">
        <v>278</v>
      </c>
      <c r="L517" s="40" t="str">
        <f>T_Mutuelle81934[[#This Row],[Remboursement (%)]]</f>
        <v>Non mentionné</v>
      </c>
      <c r="N517" s="11">
        <v>0</v>
      </c>
    </row>
    <row r="518" spans="5:14" hidden="1" x14ac:dyDescent="0.2">
      <c r="E518" s="11" t="s">
        <v>21</v>
      </c>
      <c r="F518" s="11" t="s">
        <v>27</v>
      </c>
      <c r="G518" s="11" t="s">
        <v>156</v>
      </c>
      <c r="H518" s="11" t="s">
        <v>143</v>
      </c>
      <c r="I518" s="11" t="s">
        <v>143</v>
      </c>
      <c r="J518" s="11" t="s">
        <v>140</v>
      </c>
      <c r="K518" s="39" t="s">
        <v>278</v>
      </c>
      <c r="L518" s="40" t="str">
        <f>T_Mutuelle81934[[#This Row],[Remboursement (%)]]</f>
        <v>Non mentionné</v>
      </c>
      <c r="N518" s="11">
        <v>0</v>
      </c>
    </row>
    <row r="519" spans="5:14" hidden="1" x14ac:dyDescent="0.2">
      <c r="E519" s="11" t="s">
        <v>21</v>
      </c>
      <c r="F519" s="11" t="s">
        <v>27</v>
      </c>
      <c r="G519" s="11" t="s">
        <v>156</v>
      </c>
      <c r="H519" s="11" t="s">
        <v>143</v>
      </c>
      <c r="I519" s="11" t="s">
        <v>143</v>
      </c>
      <c r="J519" s="11" t="s">
        <v>142</v>
      </c>
      <c r="K519" s="39" t="s">
        <v>278</v>
      </c>
      <c r="L519" s="40" t="str">
        <f>T_Mutuelle81934[[#This Row],[Remboursement (%)]]</f>
        <v>Non mentionné</v>
      </c>
      <c r="N519" s="11">
        <v>0</v>
      </c>
    </row>
    <row r="520" spans="5:14" hidden="1" x14ac:dyDescent="0.2">
      <c r="E520" s="11" t="s">
        <v>21</v>
      </c>
      <c r="F520" s="11" t="s">
        <v>27</v>
      </c>
      <c r="G520" s="11" t="s">
        <v>156</v>
      </c>
      <c r="H520" s="11" t="s">
        <v>144</v>
      </c>
      <c r="I520" s="11" t="s">
        <v>158</v>
      </c>
      <c r="J520" s="11" t="s">
        <v>142</v>
      </c>
      <c r="K520" s="39" t="s">
        <v>278</v>
      </c>
      <c r="L520" s="40" t="str">
        <f>T_Mutuelle81934[[#This Row],[Remboursement (%)]]</f>
        <v>Non mentionné</v>
      </c>
      <c r="N520" s="11">
        <v>0</v>
      </c>
    </row>
    <row r="521" spans="5:14" hidden="1" x14ac:dyDescent="0.2">
      <c r="E521" s="11" t="s">
        <v>21</v>
      </c>
      <c r="F521" s="11" t="s">
        <v>27</v>
      </c>
      <c r="G521" s="11" t="s">
        <v>156</v>
      </c>
      <c r="H521" s="11" t="s">
        <v>144</v>
      </c>
      <c r="I521" s="11" t="s">
        <v>159</v>
      </c>
      <c r="J521" s="11" t="s">
        <v>142</v>
      </c>
      <c r="K521" s="39" t="s">
        <v>278</v>
      </c>
      <c r="L521" s="40" t="str">
        <f>T_Mutuelle81934[[#This Row],[Remboursement (%)]]</f>
        <v>Non mentionné</v>
      </c>
      <c r="N521" s="11">
        <v>0</v>
      </c>
    </row>
    <row r="522" spans="5:14" hidden="1" x14ac:dyDescent="0.2">
      <c r="E522" s="11" t="s">
        <v>21</v>
      </c>
      <c r="F522" s="11" t="s">
        <v>27</v>
      </c>
      <c r="G522" s="11" t="s">
        <v>156</v>
      </c>
      <c r="H522" s="11" t="s">
        <v>144</v>
      </c>
      <c r="I522" s="11" t="s">
        <v>160</v>
      </c>
      <c r="J522" s="11" t="s">
        <v>142</v>
      </c>
      <c r="K522" s="39" t="s">
        <v>278</v>
      </c>
      <c r="L522" s="40" t="str">
        <f>T_Mutuelle81934[[#This Row],[Remboursement (%)]]</f>
        <v>Non mentionné</v>
      </c>
      <c r="N522" s="11">
        <v>0</v>
      </c>
    </row>
    <row r="523" spans="5:14" x14ac:dyDescent="0.2">
      <c r="E523" s="11" t="s">
        <v>21</v>
      </c>
      <c r="F523" s="11" t="s">
        <v>27</v>
      </c>
      <c r="G523" s="11" t="s">
        <v>156</v>
      </c>
      <c r="H523" s="11" t="s">
        <v>144</v>
      </c>
      <c r="I523" s="11" t="s">
        <v>144</v>
      </c>
      <c r="J523" s="11" t="s">
        <v>140</v>
      </c>
      <c r="K523" s="39" t="s">
        <v>278</v>
      </c>
      <c r="L523" s="40" t="str">
        <f>T_Mutuelle81934[[#This Row],[Remboursement (%)]]</f>
        <v>Non mentionné</v>
      </c>
      <c r="N523" s="11">
        <v>0</v>
      </c>
    </row>
    <row r="524" spans="5:14" hidden="1" x14ac:dyDescent="0.2">
      <c r="E524" s="11" t="s">
        <v>21</v>
      </c>
      <c r="F524" s="11" t="s">
        <v>27</v>
      </c>
      <c r="G524" s="11" t="s">
        <v>162</v>
      </c>
      <c r="H524" s="11" t="s">
        <v>144</v>
      </c>
      <c r="I524" s="11" t="s">
        <v>151</v>
      </c>
      <c r="J524" s="11" t="s">
        <v>140</v>
      </c>
      <c r="K524" s="39" t="s">
        <v>278</v>
      </c>
      <c r="L524" s="40" t="str">
        <f>T_Mutuelle81934[[#This Row],[Remboursement (%)]]</f>
        <v>Non mentionné</v>
      </c>
      <c r="N524" s="11">
        <v>0</v>
      </c>
    </row>
    <row r="525" spans="5:14" hidden="1" x14ac:dyDescent="0.2">
      <c r="E525" s="11" t="s">
        <v>21</v>
      </c>
      <c r="F525" s="11" t="s">
        <v>27</v>
      </c>
      <c r="G525" s="11" t="s">
        <v>162</v>
      </c>
      <c r="H525" s="11" t="s">
        <v>127</v>
      </c>
      <c r="I525" s="11" t="s">
        <v>128</v>
      </c>
      <c r="J525" s="11" t="s">
        <v>140</v>
      </c>
      <c r="K525" s="39" t="s">
        <v>278</v>
      </c>
      <c r="L525" s="40" t="str">
        <f>T_Mutuelle81934[[#This Row],[Remboursement (%)]]</f>
        <v>Non mentionné</v>
      </c>
      <c r="N525" s="11">
        <v>0</v>
      </c>
    </row>
    <row r="526" spans="5:14" hidden="1" x14ac:dyDescent="0.2">
      <c r="E526" s="11" t="s">
        <v>21</v>
      </c>
      <c r="F526" s="11" t="s">
        <v>27</v>
      </c>
      <c r="G526" s="11" t="s">
        <v>162</v>
      </c>
      <c r="H526" s="11" t="s">
        <v>143</v>
      </c>
      <c r="I526" s="11" t="s">
        <v>143</v>
      </c>
      <c r="J526" s="11" t="s">
        <v>140</v>
      </c>
      <c r="K526" s="39" t="s">
        <v>278</v>
      </c>
      <c r="L526" s="40" t="str">
        <f>T_Mutuelle81934[[#This Row],[Remboursement (%)]]</f>
        <v>Non mentionné</v>
      </c>
      <c r="N526" s="11">
        <v>0</v>
      </c>
    </row>
    <row r="527" spans="5:14" hidden="1" x14ac:dyDescent="0.2">
      <c r="E527" s="11" t="s">
        <v>21</v>
      </c>
      <c r="F527" s="11" t="s">
        <v>27</v>
      </c>
      <c r="G527" s="11" t="s">
        <v>162</v>
      </c>
      <c r="H527" s="11" t="s">
        <v>143</v>
      </c>
      <c r="I527" s="11" t="s">
        <v>143</v>
      </c>
      <c r="J527" s="11" t="s">
        <v>142</v>
      </c>
      <c r="K527" s="39" t="s">
        <v>278</v>
      </c>
      <c r="L527" s="40" t="str">
        <f>T_Mutuelle81934[[#This Row],[Remboursement (%)]]</f>
        <v>Non mentionné</v>
      </c>
      <c r="N527" s="11">
        <v>0</v>
      </c>
    </row>
    <row r="528" spans="5:14" x14ac:dyDescent="0.2">
      <c r="E528" s="11" t="s">
        <v>21</v>
      </c>
      <c r="F528" s="11" t="s">
        <v>27</v>
      </c>
      <c r="G528" s="11" t="s">
        <v>162</v>
      </c>
      <c r="H528" s="11" t="s">
        <v>144</v>
      </c>
      <c r="I528" s="11" t="s">
        <v>144</v>
      </c>
      <c r="J528" s="11" t="s">
        <v>140</v>
      </c>
      <c r="K528" s="39" t="s">
        <v>78</v>
      </c>
      <c r="L528" s="40" t="str">
        <f>T_Mutuelle81934[[#This Row],[Remboursement (%)]]</f>
        <v>non mentionné</v>
      </c>
      <c r="N528" s="11">
        <v>0</v>
      </c>
    </row>
    <row r="529" spans="5:14" hidden="1" x14ac:dyDescent="0.2">
      <c r="E529" s="11" t="s">
        <v>21</v>
      </c>
      <c r="F529" s="11" t="s">
        <v>27</v>
      </c>
      <c r="G529" s="11" t="s">
        <v>121</v>
      </c>
      <c r="H529" s="11" t="s">
        <v>122</v>
      </c>
      <c r="I529" s="11" t="s">
        <v>164</v>
      </c>
      <c r="J529" s="11" t="s">
        <v>149</v>
      </c>
      <c r="K529" s="39" t="s">
        <v>59</v>
      </c>
      <c r="L529" s="40"/>
      <c r="N529" s="11">
        <v>1</v>
      </c>
    </row>
    <row r="530" spans="5:14" hidden="1" x14ac:dyDescent="0.2">
      <c r="E530" s="11" t="s">
        <v>21</v>
      </c>
      <c r="F530" s="11" t="s">
        <v>27</v>
      </c>
      <c r="G530" s="11" t="s">
        <v>121</v>
      </c>
      <c r="H530" s="11" t="s">
        <v>122</v>
      </c>
      <c r="I530" s="11" t="s">
        <v>165</v>
      </c>
      <c r="J530" s="11" t="s">
        <v>149</v>
      </c>
      <c r="K530" s="39" t="s">
        <v>59</v>
      </c>
      <c r="L530" s="40"/>
      <c r="N530" s="11">
        <v>1</v>
      </c>
    </row>
    <row r="531" spans="5:14" hidden="1" x14ac:dyDescent="0.2">
      <c r="E531" s="11" t="s">
        <v>21</v>
      </c>
      <c r="F531" s="11" t="s">
        <v>166</v>
      </c>
      <c r="G531" s="11" t="s">
        <v>167</v>
      </c>
      <c r="H531" s="11" t="s">
        <v>167</v>
      </c>
      <c r="I531" s="11" t="s">
        <v>168</v>
      </c>
      <c r="J531" s="11" t="s">
        <v>116</v>
      </c>
      <c r="K531" s="39" t="s">
        <v>163</v>
      </c>
      <c r="L531" s="40" t="str">
        <f>T_Mutuelle81934[[#This Row],[Remboursement (%)]]</f>
        <v>non compris</v>
      </c>
      <c r="N531" s="11">
        <v>-1</v>
      </c>
    </row>
    <row r="532" spans="5:14" hidden="1" x14ac:dyDescent="0.2">
      <c r="E532" s="11" t="s">
        <v>21</v>
      </c>
      <c r="F532" s="11" t="s">
        <v>166</v>
      </c>
      <c r="G532" s="11" t="s">
        <v>167</v>
      </c>
      <c r="H532" s="11" t="s">
        <v>167</v>
      </c>
      <c r="I532" s="11" t="s">
        <v>170</v>
      </c>
      <c r="J532" s="11" t="s">
        <v>116</v>
      </c>
      <c r="K532" s="39" t="s">
        <v>124</v>
      </c>
      <c r="L532" s="40" t="str">
        <f>T_Mutuelle81934[[#This Row],[Remboursement (%)]]</f>
        <v>inclus</v>
      </c>
      <c r="M532" s="11" t="s">
        <v>301</v>
      </c>
      <c r="N532" s="11">
        <v>0</v>
      </c>
    </row>
    <row r="533" spans="5:14" hidden="1" x14ac:dyDescent="0.2">
      <c r="E533" s="11" t="s">
        <v>21</v>
      </c>
      <c r="F533" s="11" t="s">
        <v>33</v>
      </c>
      <c r="G533" s="11" t="s">
        <v>172</v>
      </c>
      <c r="H533" s="11" t="s">
        <v>68</v>
      </c>
      <c r="I533" s="11" t="s">
        <v>173</v>
      </c>
      <c r="J533" s="11" t="s">
        <v>69</v>
      </c>
      <c r="K533" s="39" t="s">
        <v>289</v>
      </c>
      <c r="L533" s="40"/>
      <c r="N533" s="11">
        <v>1</v>
      </c>
    </row>
    <row r="534" spans="5:14" hidden="1" x14ac:dyDescent="0.2">
      <c r="E534" s="11" t="s">
        <v>21</v>
      </c>
      <c r="F534" s="11" t="s">
        <v>33</v>
      </c>
      <c r="G534" s="11" t="s">
        <v>172</v>
      </c>
      <c r="H534" s="11" t="s">
        <v>68</v>
      </c>
      <c r="I534" s="11" t="s">
        <v>175</v>
      </c>
      <c r="J534" s="11" t="s">
        <v>69</v>
      </c>
      <c r="K534" s="39" t="s">
        <v>253</v>
      </c>
      <c r="L534" s="40"/>
      <c r="N534" s="11">
        <v>3</v>
      </c>
    </row>
    <row r="535" spans="5:14" hidden="1" x14ac:dyDescent="0.2">
      <c r="E535" s="11" t="s">
        <v>21</v>
      </c>
      <c r="F535" s="11" t="s">
        <v>33</v>
      </c>
      <c r="G535" s="11" t="s">
        <v>172</v>
      </c>
      <c r="H535" s="11" t="s">
        <v>176</v>
      </c>
      <c r="I535" s="11" t="s">
        <v>177</v>
      </c>
      <c r="J535" s="11" t="s">
        <v>58</v>
      </c>
      <c r="K535" s="39" t="s">
        <v>253</v>
      </c>
      <c r="L535" s="40"/>
      <c r="N535" s="11">
        <v>3</v>
      </c>
    </row>
    <row r="536" spans="5:14" hidden="1" x14ac:dyDescent="0.2">
      <c r="E536" s="11" t="s">
        <v>21</v>
      </c>
      <c r="F536" s="11" t="s">
        <v>33</v>
      </c>
      <c r="G536" s="11" t="s">
        <v>172</v>
      </c>
      <c r="H536" s="11" t="s">
        <v>178</v>
      </c>
      <c r="I536" s="11" t="s">
        <v>179</v>
      </c>
      <c r="J536" s="11" t="s">
        <v>58</v>
      </c>
      <c r="K536" s="39" t="s">
        <v>87</v>
      </c>
      <c r="L536" s="40"/>
      <c r="N536" s="11">
        <v>6</v>
      </c>
    </row>
    <row r="537" spans="5:14" hidden="1" x14ac:dyDescent="0.2">
      <c r="E537" s="11" t="s">
        <v>21</v>
      </c>
      <c r="F537" s="11" t="s">
        <v>33</v>
      </c>
      <c r="G537" s="11" t="s">
        <v>172</v>
      </c>
      <c r="H537" s="11" t="s">
        <v>178</v>
      </c>
      <c r="I537" s="11" t="s">
        <v>180</v>
      </c>
      <c r="J537" s="11" t="s">
        <v>58</v>
      </c>
      <c r="K537" s="39" t="s">
        <v>87</v>
      </c>
      <c r="L537" s="40"/>
      <c r="N537" s="11">
        <v>6</v>
      </c>
    </row>
    <row r="538" spans="5:14" hidden="1" x14ac:dyDescent="0.2">
      <c r="E538" s="11" t="s">
        <v>21</v>
      </c>
      <c r="F538" s="11" t="s">
        <v>33</v>
      </c>
      <c r="G538" s="11" t="s">
        <v>172</v>
      </c>
      <c r="H538" s="11" t="s">
        <v>178</v>
      </c>
      <c r="I538" s="11" t="s">
        <v>181</v>
      </c>
      <c r="J538" s="11" t="s">
        <v>58</v>
      </c>
      <c r="K538" s="39" t="s">
        <v>87</v>
      </c>
      <c r="L538" s="40"/>
      <c r="N538" s="11">
        <v>6</v>
      </c>
    </row>
    <row r="539" spans="5:14" hidden="1" x14ac:dyDescent="0.2">
      <c r="E539" s="11" t="s">
        <v>21</v>
      </c>
      <c r="F539" s="11" t="s">
        <v>33</v>
      </c>
      <c r="G539" s="11" t="s">
        <v>172</v>
      </c>
      <c r="H539" s="11" t="s">
        <v>176</v>
      </c>
      <c r="I539" s="11" t="s">
        <v>182</v>
      </c>
      <c r="J539" s="11" t="s">
        <v>58</v>
      </c>
      <c r="K539" s="39" t="s">
        <v>253</v>
      </c>
      <c r="L539" s="40"/>
      <c r="N539" s="11">
        <v>3</v>
      </c>
    </row>
    <row r="540" spans="5:14" hidden="1" x14ac:dyDescent="0.2">
      <c r="E540" s="11" t="s">
        <v>21</v>
      </c>
      <c r="F540" s="11" t="s">
        <v>33</v>
      </c>
      <c r="G540" s="11" t="s">
        <v>172</v>
      </c>
      <c r="H540" s="11" t="s">
        <v>176</v>
      </c>
      <c r="I540" s="11" t="s">
        <v>183</v>
      </c>
      <c r="J540" s="11" t="s">
        <v>58</v>
      </c>
      <c r="K540" s="39" t="s">
        <v>253</v>
      </c>
      <c r="L540" s="40"/>
      <c r="N540" s="11">
        <v>3</v>
      </c>
    </row>
    <row r="541" spans="5:14" hidden="1" x14ac:dyDescent="0.2">
      <c r="E541" s="11" t="s">
        <v>21</v>
      </c>
      <c r="F541" s="11" t="s">
        <v>33</v>
      </c>
      <c r="G541" s="11" t="s">
        <v>172</v>
      </c>
      <c r="H541" s="11" t="s">
        <v>176</v>
      </c>
      <c r="I541" s="11" t="s">
        <v>184</v>
      </c>
      <c r="J541" s="11" t="s">
        <v>58</v>
      </c>
      <c r="K541" s="39" t="s">
        <v>253</v>
      </c>
      <c r="L541" s="40"/>
      <c r="N541" s="11">
        <v>3</v>
      </c>
    </row>
    <row r="542" spans="5:14" hidden="1" x14ac:dyDescent="0.2">
      <c r="E542" s="11" t="s">
        <v>21</v>
      </c>
      <c r="F542" s="11" t="s">
        <v>33</v>
      </c>
      <c r="G542" s="11" t="s">
        <v>172</v>
      </c>
      <c r="H542" s="11" t="s">
        <v>176</v>
      </c>
      <c r="I542" s="11" t="s">
        <v>185</v>
      </c>
      <c r="J542" s="11" t="s">
        <v>58</v>
      </c>
      <c r="K542" s="39" t="s">
        <v>253</v>
      </c>
      <c r="L542" s="40"/>
      <c r="N542" s="11">
        <v>3</v>
      </c>
    </row>
    <row r="543" spans="5:14" hidden="1" x14ac:dyDescent="0.2">
      <c r="E543" s="11" t="s">
        <v>21</v>
      </c>
      <c r="F543" s="11" t="s">
        <v>33</v>
      </c>
      <c r="G543" s="11" t="s">
        <v>172</v>
      </c>
      <c r="H543" s="11" t="s">
        <v>176</v>
      </c>
      <c r="I543" s="11" t="s">
        <v>186</v>
      </c>
      <c r="J543" s="11" t="s">
        <v>58</v>
      </c>
      <c r="K543" s="39" t="s">
        <v>253</v>
      </c>
      <c r="L543" s="40"/>
      <c r="N543" s="11">
        <v>3</v>
      </c>
    </row>
    <row r="544" spans="5:14" hidden="1" x14ac:dyDescent="0.2">
      <c r="E544" s="11" t="s">
        <v>21</v>
      </c>
      <c r="F544" s="11" t="s">
        <v>33</v>
      </c>
      <c r="G544" s="11" t="s">
        <v>187</v>
      </c>
      <c r="H544" s="11" t="s">
        <v>187</v>
      </c>
      <c r="I544" s="11" t="s">
        <v>188</v>
      </c>
      <c r="J544" s="11" t="s">
        <v>58</v>
      </c>
      <c r="K544" s="39" t="s">
        <v>87</v>
      </c>
      <c r="L544" s="40"/>
      <c r="N544" s="11">
        <v>6</v>
      </c>
    </row>
    <row r="545" spans="5:14" hidden="1" x14ac:dyDescent="0.2">
      <c r="E545" s="11" t="s">
        <v>21</v>
      </c>
      <c r="F545" s="11" t="s">
        <v>33</v>
      </c>
      <c r="G545" s="11" t="s">
        <v>187</v>
      </c>
      <c r="H545" s="11" t="s">
        <v>187</v>
      </c>
      <c r="I545" s="11" t="s">
        <v>188</v>
      </c>
      <c r="J545" s="11" t="s">
        <v>65</v>
      </c>
      <c r="K545" s="42" t="s">
        <v>52</v>
      </c>
      <c r="L545" s="40">
        <v>300</v>
      </c>
      <c r="M545" s="11" t="s">
        <v>302</v>
      </c>
      <c r="N545" s="11" t="b">
        <v>0</v>
      </c>
    </row>
    <row r="546" spans="5:14" hidden="1" x14ac:dyDescent="0.2">
      <c r="E546" s="11" t="s">
        <v>21</v>
      </c>
      <c r="F546" s="11" t="s">
        <v>33</v>
      </c>
      <c r="G546" s="11" t="s">
        <v>172</v>
      </c>
      <c r="H546" s="11" t="s">
        <v>190</v>
      </c>
      <c r="I546" s="11" t="s">
        <v>190</v>
      </c>
      <c r="J546" s="11" t="s">
        <v>58</v>
      </c>
      <c r="K546" s="39" t="s">
        <v>278</v>
      </c>
      <c r="L546" s="40" t="str">
        <f>T_Mutuelle81934[[#This Row],[Remboursement (%)]]</f>
        <v>Non mentionné</v>
      </c>
      <c r="N546" s="11">
        <v>0</v>
      </c>
    </row>
    <row r="547" spans="5:14" hidden="1" x14ac:dyDescent="0.2">
      <c r="E547" s="11" t="s">
        <v>21</v>
      </c>
      <c r="F547" s="11" t="s">
        <v>33</v>
      </c>
      <c r="G547" s="11" t="s">
        <v>172</v>
      </c>
      <c r="H547" s="11" t="s">
        <v>68</v>
      </c>
      <c r="I547" s="11" t="s">
        <v>175</v>
      </c>
      <c r="J547" s="11" t="s">
        <v>88</v>
      </c>
      <c r="K547" s="39" t="s">
        <v>253</v>
      </c>
      <c r="L547" s="40"/>
      <c r="N547" s="11">
        <v>3</v>
      </c>
    </row>
    <row r="548" spans="5:14" hidden="1" x14ac:dyDescent="0.2">
      <c r="E548" s="11" t="s">
        <v>21</v>
      </c>
      <c r="F548" s="11" t="s">
        <v>33</v>
      </c>
      <c r="G548" s="11" t="s">
        <v>191</v>
      </c>
      <c r="H548" s="11" t="s">
        <v>192</v>
      </c>
      <c r="I548" s="11" t="s">
        <v>193</v>
      </c>
      <c r="J548" s="11" t="s">
        <v>58</v>
      </c>
      <c r="K548" s="39" t="s">
        <v>87</v>
      </c>
      <c r="L548" s="40"/>
      <c r="N548" s="11">
        <v>6</v>
      </c>
    </row>
    <row r="549" spans="5:14" hidden="1" x14ac:dyDescent="0.2">
      <c r="E549" s="11" t="s">
        <v>21</v>
      </c>
      <c r="F549" s="11" t="s">
        <v>33</v>
      </c>
      <c r="G549" s="11" t="s">
        <v>172</v>
      </c>
      <c r="H549" s="11" t="s">
        <v>190</v>
      </c>
      <c r="I549" s="11" t="s">
        <v>190</v>
      </c>
      <c r="J549" s="11" t="s">
        <v>65</v>
      </c>
      <c r="K549" s="39" t="s">
        <v>163</v>
      </c>
      <c r="L549" s="40" t="str">
        <f>T_Mutuelle81934[[#This Row],[Remboursement (%)]]</f>
        <v>non compris</v>
      </c>
      <c r="M549" s="11" t="s">
        <v>303</v>
      </c>
      <c r="N549" s="11">
        <v>-1</v>
      </c>
    </row>
    <row r="550" spans="5:14" hidden="1" x14ac:dyDescent="0.2">
      <c r="E550" s="11" t="s">
        <v>21</v>
      </c>
      <c r="F550" s="11" t="s">
        <v>33</v>
      </c>
      <c r="G550" s="11" t="s">
        <v>172</v>
      </c>
      <c r="H550" s="11" t="s">
        <v>176</v>
      </c>
      <c r="I550" s="11" t="s">
        <v>194</v>
      </c>
      <c r="J550" s="11" t="s">
        <v>65</v>
      </c>
      <c r="K550" s="42" t="s">
        <v>52</v>
      </c>
      <c r="L550" s="40">
        <v>150</v>
      </c>
      <c r="M550" s="11" t="s">
        <v>304</v>
      </c>
      <c r="N550" s="11" t="b">
        <v>0</v>
      </c>
    </row>
    <row r="551" spans="5:14" hidden="1" x14ac:dyDescent="0.2">
      <c r="E551" s="11" t="s">
        <v>21</v>
      </c>
      <c r="F551" s="11" t="s">
        <v>33</v>
      </c>
      <c r="G551" s="11" t="s">
        <v>191</v>
      </c>
      <c r="H551" s="11" t="s">
        <v>195</v>
      </c>
      <c r="I551" s="11" t="s">
        <v>196</v>
      </c>
      <c r="J551" s="11" t="s">
        <v>116</v>
      </c>
      <c r="K551" s="42" t="s">
        <v>52</v>
      </c>
      <c r="L551" s="40">
        <v>2000</v>
      </c>
      <c r="M551" s="11" t="s">
        <v>305</v>
      </c>
      <c r="N551" s="11" t="b">
        <v>0</v>
      </c>
    </row>
    <row r="552" spans="5:14" hidden="1" x14ac:dyDescent="0.2">
      <c r="E552" s="11" t="s">
        <v>21</v>
      </c>
      <c r="F552" s="11" t="s">
        <v>33</v>
      </c>
      <c r="G552" s="11" t="s">
        <v>191</v>
      </c>
      <c r="H552" s="11" t="s">
        <v>192</v>
      </c>
      <c r="I552" s="11" t="s">
        <v>198</v>
      </c>
      <c r="J552" s="11" t="s">
        <v>58</v>
      </c>
      <c r="K552" s="39" t="s">
        <v>87</v>
      </c>
      <c r="L552" s="40"/>
      <c r="N552" s="11">
        <v>6</v>
      </c>
    </row>
    <row r="553" spans="5:14" hidden="1" x14ac:dyDescent="0.2">
      <c r="E553" s="11" t="s">
        <v>21</v>
      </c>
      <c r="F553" s="11" t="s">
        <v>33</v>
      </c>
      <c r="G553" s="11" t="s">
        <v>191</v>
      </c>
      <c r="H553" s="11" t="s">
        <v>192</v>
      </c>
      <c r="I553" s="11" t="s">
        <v>199</v>
      </c>
      <c r="J553" s="11" t="s">
        <v>58</v>
      </c>
      <c r="K553" s="39" t="s">
        <v>87</v>
      </c>
      <c r="L553" s="40"/>
      <c r="N553" s="11">
        <v>6</v>
      </c>
    </row>
    <row r="554" spans="5:14" hidden="1" x14ac:dyDescent="0.2">
      <c r="E554" s="11" t="s">
        <v>21</v>
      </c>
      <c r="F554" s="11" t="s">
        <v>33</v>
      </c>
      <c r="G554" s="11" t="s">
        <v>191</v>
      </c>
      <c r="H554" s="11" t="s">
        <v>192</v>
      </c>
      <c r="I554" s="11" t="s">
        <v>200</v>
      </c>
      <c r="J554" s="11" t="s">
        <v>58</v>
      </c>
      <c r="K554" s="39" t="s">
        <v>87</v>
      </c>
      <c r="L554" s="40"/>
      <c r="N554" s="11">
        <v>6</v>
      </c>
    </row>
    <row r="555" spans="5:14" hidden="1" x14ac:dyDescent="0.2">
      <c r="E555" s="11" t="s">
        <v>21</v>
      </c>
      <c r="F555" s="11" t="s">
        <v>33</v>
      </c>
      <c r="G555" s="11" t="s">
        <v>191</v>
      </c>
      <c r="H555" s="11" t="s">
        <v>192</v>
      </c>
      <c r="I555" s="11" t="s">
        <v>201</v>
      </c>
      <c r="J555" s="11" t="s">
        <v>58</v>
      </c>
      <c r="K555" s="39" t="s">
        <v>87</v>
      </c>
      <c r="L555" s="40"/>
      <c r="N555" s="11">
        <v>6</v>
      </c>
    </row>
    <row r="556" spans="5:14" hidden="1" x14ac:dyDescent="0.2">
      <c r="E556" s="11" t="s">
        <v>21</v>
      </c>
      <c r="F556" s="11" t="s">
        <v>33</v>
      </c>
      <c r="G556" s="11" t="s">
        <v>191</v>
      </c>
      <c r="H556" s="11" t="s">
        <v>192</v>
      </c>
      <c r="I556" s="11" t="s">
        <v>202</v>
      </c>
      <c r="J556" s="11" t="s">
        <v>58</v>
      </c>
      <c r="K556" s="39" t="s">
        <v>87</v>
      </c>
      <c r="L556" s="40"/>
      <c r="N556" s="11">
        <v>6</v>
      </c>
    </row>
    <row r="557" spans="5:14" hidden="1" x14ac:dyDescent="0.2">
      <c r="E557" s="11" t="s">
        <v>21</v>
      </c>
      <c r="F557" s="11" t="s">
        <v>33</v>
      </c>
      <c r="G557" s="11" t="s">
        <v>191</v>
      </c>
      <c r="H557" s="11" t="s">
        <v>192</v>
      </c>
      <c r="I557" s="11" t="s">
        <v>203</v>
      </c>
      <c r="J557" s="11" t="s">
        <v>58</v>
      </c>
      <c r="K557" s="39" t="s">
        <v>87</v>
      </c>
      <c r="L557" s="40"/>
      <c r="N557" s="11">
        <v>6</v>
      </c>
    </row>
    <row r="558" spans="5:14" hidden="1" x14ac:dyDescent="0.2">
      <c r="E558" s="11" t="s">
        <v>21</v>
      </c>
      <c r="F558" s="11" t="s">
        <v>33</v>
      </c>
      <c r="G558" s="11" t="s">
        <v>191</v>
      </c>
      <c r="H558" s="11" t="s">
        <v>192</v>
      </c>
      <c r="I558" s="11">
        <v>0</v>
      </c>
      <c r="J558" s="11" t="s">
        <v>58</v>
      </c>
      <c r="K558" s="39" t="s">
        <v>87</v>
      </c>
      <c r="L558" s="40"/>
      <c r="N558" s="11">
        <v>6</v>
      </c>
    </row>
    <row r="559" spans="5:14" ht="22.5" hidden="1" x14ac:dyDescent="0.2">
      <c r="E559" s="11" t="s">
        <v>21</v>
      </c>
      <c r="F559" s="11" t="s">
        <v>33</v>
      </c>
      <c r="G559" s="11" t="s">
        <v>191</v>
      </c>
      <c r="H559" s="11" t="s">
        <v>192</v>
      </c>
      <c r="I559" s="11" t="s">
        <v>205</v>
      </c>
      <c r="J559" s="11" t="s">
        <v>65</v>
      </c>
      <c r="K559" s="42" t="s">
        <v>52</v>
      </c>
      <c r="L559" s="40">
        <v>200</v>
      </c>
      <c r="M559" s="43" t="s">
        <v>306</v>
      </c>
      <c r="N559" s="11" t="b">
        <v>0</v>
      </c>
    </row>
    <row r="560" spans="5:14" ht="22.5" hidden="1" x14ac:dyDescent="0.2">
      <c r="E560" s="11" t="s">
        <v>21</v>
      </c>
      <c r="F560" s="11" t="s">
        <v>33</v>
      </c>
      <c r="G560" s="11" t="s">
        <v>191</v>
      </c>
      <c r="H560" s="11" t="s">
        <v>206</v>
      </c>
      <c r="I560" s="11" t="s">
        <v>206</v>
      </c>
      <c r="J560" s="11" t="s">
        <v>207</v>
      </c>
      <c r="K560" s="42" t="s">
        <v>52</v>
      </c>
      <c r="L560" s="40">
        <v>200</v>
      </c>
      <c r="M560" s="43" t="s">
        <v>307</v>
      </c>
      <c r="N560" s="11" t="b">
        <v>0</v>
      </c>
    </row>
    <row r="561" spans="5:14" hidden="1" x14ac:dyDescent="0.2">
      <c r="E561" s="11" t="s">
        <v>21</v>
      </c>
      <c r="F561" s="11" t="s">
        <v>33</v>
      </c>
      <c r="G561" s="11" t="s">
        <v>191</v>
      </c>
      <c r="H561" s="11" t="s">
        <v>192</v>
      </c>
      <c r="I561" s="11" t="s">
        <v>208</v>
      </c>
      <c r="J561" s="11" t="s">
        <v>58</v>
      </c>
      <c r="K561" s="39" t="s">
        <v>163</v>
      </c>
      <c r="L561" s="40" t="str">
        <f>T_Mutuelle81934[[#This Row],[Remboursement (%)]]</f>
        <v>non compris</v>
      </c>
      <c r="N561" s="11">
        <v>-1</v>
      </c>
    </row>
    <row r="562" spans="5:14" hidden="1" x14ac:dyDescent="0.2">
      <c r="E562" s="11" t="s">
        <v>21</v>
      </c>
      <c r="F562" s="11" t="s">
        <v>34</v>
      </c>
      <c r="G562" s="11" t="s">
        <v>73</v>
      </c>
      <c r="H562" s="11" t="s">
        <v>68</v>
      </c>
      <c r="I562" s="11" t="s">
        <v>80</v>
      </c>
      <c r="J562" s="11" t="s">
        <v>77</v>
      </c>
      <c r="K562" s="39" t="s">
        <v>297</v>
      </c>
      <c r="L562" s="40"/>
      <c r="M562" s="11" t="s">
        <v>308</v>
      </c>
      <c r="N562" s="11">
        <v>7</v>
      </c>
    </row>
    <row r="563" spans="5:14" hidden="1" x14ac:dyDescent="0.2">
      <c r="E563" s="11" t="s">
        <v>21</v>
      </c>
      <c r="F563" s="11" t="s">
        <v>34</v>
      </c>
      <c r="G563" s="11" t="s">
        <v>73</v>
      </c>
      <c r="H563" s="11" t="s">
        <v>209</v>
      </c>
      <c r="I563" s="11" t="s">
        <v>210</v>
      </c>
      <c r="J563" s="11" t="s">
        <v>65</v>
      </c>
      <c r="K563" s="42" t="s">
        <v>52</v>
      </c>
      <c r="L563" s="40">
        <v>200</v>
      </c>
      <c r="M563" s="11" t="s">
        <v>309</v>
      </c>
      <c r="N563" s="11" t="b">
        <v>0</v>
      </c>
    </row>
    <row r="564" spans="5:14" hidden="1" x14ac:dyDescent="0.2">
      <c r="E564" s="11" t="s">
        <v>21</v>
      </c>
      <c r="F564" s="11" t="s">
        <v>34</v>
      </c>
      <c r="G564" s="11" t="s">
        <v>212</v>
      </c>
      <c r="H564" s="11" t="s">
        <v>213</v>
      </c>
      <c r="J564" s="11" t="s">
        <v>116</v>
      </c>
      <c r="K564" s="39" t="s">
        <v>163</v>
      </c>
      <c r="L564" s="40" t="str">
        <f>T_Mutuelle81934[[#This Row],[Remboursement (%)]]</f>
        <v>non compris</v>
      </c>
      <c r="M564" s="11" t="s">
        <v>310</v>
      </c>
      <c r="N564" s="11">
        <v>-1</v>
      </c>
    </row>
    <row r="565" spans="5:14" hidden="1" x14ac:dyDescent="0.2">
      <c r="E565" s="11" t="s">
        <v>21</v>
      </c>
      <c r="F565" s="11" t="s">
        <v>34</v>
      </c>
      <c r="G565" s="11" t="s">
        <v>212</v>
      </c>
      <c r="H565" s="11" t="s">
        <v>215</v>
      </c>
      <c r="J565" s="11" t="s">
        <v>116</v>
      </c>
      <c r="K565" s="42" t="s">
        <v>52</v>
      </c>
      <c r="L565" s="40">
        <v>200</v>
      </c>
      <c r="N565" s="11" t="b">
        <v>0</v>
      </c>
    </row>
    <row r="566" spans="5:14" hidden="1" x14ac:dyDescent="0.2">
      <c r="E566" s="11" t="s">
        <v>21</v>
      </c>
      <c r="F566" s="11" t="s">
        <v>34</v>
      </c>
      <c r="G566" s="11" t="s">
        <v>212</v>
      </c>
      <c r="H566" s="11" t="s">
        <v>217</v>
      </c>
      <c r="J566" s="11" t="s">
        <v>116</v>
      </c>
      <c r="K566" s="42" t="s">
        <v>52</v>
      </c>
      <c r="L566" s="40">
        <v>250</v>
      </c>
      <c r="N566" s="11" t="b">
        <v>0</v>
      </c>
    </row>
    <row r="567" spans="5:14" hidden="1" x14ac:dyDescent="0.2">
      <c r="E567" s="11" t="s">
        <v>21</v>
      </c>
      <c r="F567" s="11" t="s">
        <v>34</v>
      </c>
      <c r="G567" s="11" t="s">
        <v>212</v>
      </c>
      <c r="H567" s="11" t="s">
        <v>218</v>
      </c>
      <c r="J567" s="11" t="s">
        <v>116</v>
      </c>
      <c r="K567" s="42" t="s">
        <v>52</v>
      </c>
      <c r="L567" s="40">
        <v>350</v>
      </c>
      <c r="N567" s="11" t="b">
        <v>0</v>
      </c>
    </row>
    <row r="568" spans="5:14" hidden="1" x14ac:dyDescent="0.2">
      <c r="E568" s="11" t="s">
        <v>21</v>
      </c>
      <c r="F568" s="11" t="s">
        <v>34</v>
      </c>
      <c r="G568" s="11" t="s">
        <v>212</v>
      </c>
      <c r="H568" s="11" t="s">
        <v>219</v>
      </c>
      <c r="J568" s="11" t="s">
        <v>58</v>
      </c>
      <c r="K568" s="39" t="s">
        <v>59</v>
      </c>
      <c r="L568" s="40"/>
      <c r="N568" s="11">
        <v>1</v>
      </c>
    </row>
    <row r="569" spans="5:14" hidden="1" x14ac:dyDescent="0.2">
      <c r="E569" s="11" t="s">
        <v>21</v>
      </c>
      <c r="F569" s="11" t="s">
        <v>34</v>
      </c>
      <c r="G569" s="11" t="s">
        <v>212</v>
      </c>
      <c r="H569" s="11" t="s">
        <v>115</v>
      </c>
      <c r="I569" s="11" t="s">
        <v>220</v>
      </c>
      <c r="J569" s="11" t="s">
        <v>58</v>
      </c>
      <c r="K569" s="42" t="s">
        <v>52</v>
      </c>
      <c r="L569" s="40">
        <v>150</v>
      </c>
      <c r="M569" s="11" t="s">
        <v>311</v>
      </c>
      <c r="N569" s="11" t="b">
        <v>0</v>
      </c>
    </row>
    <row r="570" spans="5:14" hidden="1" x14ac:dyDescent="0.2">
      <c r="E570" s="11" t="s">
        <v>21</v>
      </c>
      <c r="F570" s="11" t="s">
        <v>34</v>
      </c>
      <c r="G570" s="11" t="s">
        <v>212</v>
      </c>
      <c r="H570" s="11" t="s">
        <v>221</v>
      </c>
      <c r="J570" s="11" t="s">
        <v>65</v>
      </c>
      <c r="K570" s="39" t="s">
        <v>59</v>
      </c>
      <c r="L570" s="40"/>
      <c r="M570" s="11" t="s">
        <v>312</v>
      </c>
      <c r="N570" s="11">
        <v>1</v>
      </c>
    </row>
    <row r="571" spans="5:14" hidden="1" x14ac:dyDescent="0.2">
      <c r="E571" s="11" t="s">
        <v>26</v>
      </c>
      <c r="F571" s="11" t="s">
        <v>36</v>
      </c>
      <c r="G571" s="11" t="s">
        <v>223</v>
      </c>
      <c r="H571" s="11" t="s">
        <v>224</v>
      </c>
      <c r="I571" s="11" t="s">
        <v>115</v>
      </c>
      <c r="J571" s="11" t="s">
        <v>58</v>
      </c>
      <c r="K571" s="42" t="s">
        <v>52</v>
      </c>
      <c r="L571" s="40">
        <v>400</v>
      </c>
      <c r="M571" s="11" t="s">
        <v>295</v>
      </c>
      <c r="N571" s="11" t="b">
        <v>0</v>
      </c>
    </row>
    <row r="572" spans="5:14" hidden="1" x14ac:dyDescent="0.2">
      <c r="E572" s="11" t="s">
        <v>23</v>
      </c>
      <c r="F572" s="11" t="s">
        <v>36</v>
      </c>
      <c r="G572" s="11" t="s">
        <v>223</v>
      </c>
      <c r="H572" s="11" t="s">
        <v>224</v>
      </c>
      <c r="J572" s="11" t="s">
        <v>58</v>
      </c>
      <c r="K572" s="42" t="s">
        <v>52</v>
      </c>
      <c r="L572" s="40">
        <v>1620</v>
      </c>
      <c r="M572" s="43" t="s">
        <v>225</v>
      </c>
      <c r="N572" s="11" t="b">
        <v>0</v>
      </c>
    </row>
    <row r="573" spans="5:14" hidden="1" x14ac:dyDescent="0.2">
      <c r="E573" s="11" t="s">
        <v>23</v>
      </c>
      <c r="F573" s="11" t="s">
        <v>36</v>
      </c>
      <c r="G573" s="11" t="s">
        <v>223</v>
      </c>
      <c r="H573" s="11" t="s">
        <v>224</v>
      </c>
      <c r="I573" s="11" t="s">
        <v>115</v>
      </c>
      <c r="J573" s="11" t="s">
        <v>58</v>
      </c>
      <c r="K573" s="39" t="s">
        <v>163</v>
      </c>
      <c r="L573" s="40" t="str">
        <f>T_Mutuelle81934[[#This Row],[Remboursement (%)]]</f>
        <v>non compris</v>
      </c>
      <c r="N573" s="11">
        <v>-1</v>
      </c>
    </row>
    <row r="574" spans="5:14" hidden="1" x14ac:dyDescent="0.2">
      <c r="E574" s="11" t="s">
        <v>21</v>
      </c>
      <c r="F574" s="11" t="s">
        <v>36</v>
      </c>
      <c r="G574" s="11" t="s">
        <v>223</v>
      </c>
      <c r="H574" s="11" t="s">
        <v>227</v>
      </c>
      <c r="J574" s="11" t="s">
        <v>58</v>
      </c>
      <c r="K574" s="39" t="s">
        <v>59</v>
      </c>
      <c r="L574" s="40"/>
      <c r="N574" s="11">
        <v>1</v>
      </c>
    </row>
    <row r="575" spans="5:14" ht="33.75" hidden="1" x14ac:dyDescent="0.2">
      <c r="E575" s="11" t="s">
        <v>21</v>
      </c>
      <c r="F575" s="11" t="s">
        <v>35</v>
      </c>
      <c r="G575" s="11" t="s">
        <v>228</v>
      </c>
      <c r="H575" s="11" t="s">
        <v>229</v>
      </c>
      <c r="I575" s="11" t="s">
        <v>229</v>
      </c>
      <c r="J575" s="11" t="s">
        <v>65</v>
      </c>
      <c r="K575" s="45" t="s">
        <v>52</v>
      </c>
      <c r="L575" s="46">
        <v>120</v>
      </c>
      <c r="M575" s="43" t="s">
        <v>313</v>
      </c>
      <c r="N575" s="11" t="b">
        <v>0</v>
      </c>
    </row>
    <row r="576" spans="5:14" hidden="1" x14ac:dyDescent="0.2">
      <c r="E576" s="11" t="s">
        <v>21</v>
      </c>
      <c r="F576" s="11" t="s">
        <v>30</v>
      </c>
      <c r="G576" s="11" t="s">
        <v>101</v>
      </c>
      <c r="H576" s="11" t="s">
        <v>231</v>
      </c>
      <c r="J576" s="11" t="s">
        <v>58</v>
      </c>
      <c r="K576" s="39" t="s">
        <v>59</v>
      </c>
      <c r="L576" s="40"/>
      <c r="N576" s="11">
        <v>1</v>
      </c>
    </row>
    <row r="577" spans="5:15" hidden="1" x14ac:dyDescent="0.2">
      <c r="E577" s="11" t="s">
        <v>21</v>
      </c>
      <c r="F577" s="11" t="s">
        <v>30</v>
      </c>
      <c r="G577" s="11" t="s">
        <v>73</v>
      </c>
      <c r="H577" s="11" t="s">
        <v>68</v>
      </c>
      <c r="I577" s="11" t="s">
        <v>86</v>
      </c>
      <c r="J577" s="11" t="s">
        <v>232</v>
      </c>
      <c r="K577" s="39" t="s">
        <v>59</v>
      </c>
      <c r="L577" s="40"/>
      <c r="M577" s="11" t="s">
        <v>314</v>
      </c>
      <c r="N577" s="11">
        <v>1</v>
      </c>
    </row>
    <row r="578" spans="5:15" hidden="1" x14ac:dyDescent="0.2">
      <c r="E578" s="11" t="s">
        <v>21</v>
      </c>
      <c r="F578" s="11" t="s">
        <v>37</v>
      </c>
      <c r="G578" s="11" t="s">
        <v>68</v>
      </c>
      <c r="H578" s="11" t="s">
        <v>233</v>
      </c>
      <c r="I578" s="11" t="s">
        <v>234</v>
      </c>
      <c r="J578" s="11" t="s">
        <v>75</v>
      </c>
      <c r="K578" s="39" t="s">
        <v>87</v>
      </c>
      <c r="L578" s="40"/>
      <c r="N578" s="11">
        <v>6</v>
      </c>
    </row>
    <row r="579" spans="5:15" hidden="1" x14ac:dyDescent="0.2">
      <c r="E579" s="11" t="s">
        <v>21</v>
      </c>
      <c r="F579" s="11" t="s">
        <v>37</v>
      </c>
      <c r="G579" s="11" t="s">
        <v>68</v>
      </c>
      <c r="H579" s="11" t="s">
        <v>233</v>
      </c>
      <c r="J579" s="11" t="s">
        <v>88</v>
      </c>
      <c r="K579" s="39" t="s">
        <v>278</v>
      </c>
      <c r="L579" s="40" t="str">
        <f>T_Mutuelle81934[[#This Row],[Remboursement (%)]]</f>
        <v>Non mentionné</v>
      </c>
      <c r="N579" s="11">
        <v>0</v>
      </c>
    </row>
    <row r="580" spans="5:15" hidden="1" x14ac:dyDescent="0.2">
      <c r="E580" s="11" t="s">
        <v>21</v>
      </c>
      <c r="F580" s="11" t="s">
        <v>37</v>
      </c>
      <c r="G580" s="11" t="s">
        <v>235</v>
      </c>
      <c r="H580" s="11" t="s">
        <v>236</v>
      </c>
      <c r="J580" s="11" t="s">
        <v>58</v>
      </c>
      <c r="K580" s="39" t="s">
        <v>87</v>
      </c>
      <c r="L580" s="40"/>
      <c r="N580" s="11">
        <v>6</v>
      </c>
    </row>
    <row r="581" spans="5:15" hidden="1" x14ac:dyDescent="0.2">
      <c r="E581" s="11" t="s">
        <v>21</v>
      </c>
      <c r="F581" s="11" t="s">
        <v>37</v>
      </c>
      <c r="G581" s="11" t="s">
        <v>235</v>
      </c>
      <c r="H581" s="11" t="s">
        <v>237</v>
      </c>
      <c r="J581" s="11" t="s">
        <v>58</v>
      </c>
      <c r="K581" s="39" t="s">
        <v>87</v>
      </c>
      <c r="L581" s="40"/>
      <c r="N581" s="11">
        <v>6</v>
      </c>
    </row>
    <row r="582" spans="5:15" hidden="1" x14ac:dyDescent="0.2">
      <c r="E582" s="11" t="s">
        <v>21</v>
      </c>
      <c r="F582" s="11" t="s">
        <v>37</v>
      </c>
      <c r="G582" s="11" t="s">
        <v>167</v>
      </c>
      <c r="H582" s="11" t="s">
        <v>167</v>
      </c>
      <c r="I582" s="11" t="s">
        <v>238</v>
      </c>
      <c r="J582" s="11" t="s">
        <v>207</v>
      </c>
      <c r="K582" s="42" t="s">
        <v>52</v>
      </c>
      <c r="L582" s="40">
        <v>250</v>
      </c>
      <c r="M582" s="11" t="s">
        <v>265</v>
      </c>
      <c r="N582" s="11" t="b">
        <v>0</v>
      </c>
    </row>
    <row r="583" spans="5:15" hidden="1" x14ac:dyDescent="0.2">
      <c r="E583" s="11" t="s">
        <v>21</v>
      </c>
      <c r="F583" s="11" t="s">
        <v>30</v>
      </c>
      <c r="G583" s="11" t="s">
        <v>239</v>
      </c>
      <c r="H583" s="11" t="s">
        <v>240</v>
      </c>
      <c r="J583" s="11" t="s">
        <v>58</v>
      </c>
      <c r="K583" s="42" t="s">
        <v>52</v>
      </c>
      <c r="L583" s="40">
        <v>45</v>
      </c>
      <c r="M583" s="11" t="s">
        <v>304</v>
      </c>
      <c r="N583" s="11" t="b">
        <v>0</v>
      </c>
    </row>
    <row r="584" spans="5:15" hidden="1" x14ac:dyDescent="0.2">
      <c r="E584" s="11" t="s">
        <v>21</v>
      </c>
      <c r="F584" s="11" t="s">
        <v>30</v>
      </c>
      <c r="G584" s="11" t="s">
        <v>239</v>
      </c>
      <c r="H584" s="11" t="s">
        <v>242</v>
      </c>
      <c r="I584" s="11" t="s">
        <v>243</v>
      </c>
      <c r="J584" s="11" t="s">
        <v>65</v>
      </c>
      <c r="K584" s="39" t="s">
        <v>278</v>
      </c>
      <c r="L584" s="40" t="str">
        <f>T_Mutuelle81934[[#This Row],[Remboursement (%)]]</f>
        <v>Non mentionné</v>
      </c>
      <c r="M584" s="11" t="s">
        <v>244</v>
      </c>
      <c r="N584" s="11">
        <v>0</v>
      </c>
    </row>
    <row r="585" spans="5:15" hidden="1" x14ac:dyDescent="0.2">
      <c r="E585" s="11" t="s">
        <v>19</v>
      </c>
      <c r="F585" s="11" t="s">
        <v>30</v>
      </c>
      <c r="G585" s="11" t="s">
        <v>55</v>
      </c>
      <c r="H585" s="11" t="s">
        <v>56</v>
      </c>
      <c r="I585" s="11" t="s">
        <v>248</v>
      </c>
      <c r="J585" s="11" t="s">
        <v>58</v>
      </c>
      <c r="K585" s="39" t="s">
        <v>59</v>
      </c>
      <c r="L585" s="40"/>
      <c r="N585" s="11">
        <v>1</v>
      </c>
    </row>
    <row r="586" spans="5:15" hidden="1" x14ac:dyDescent="0.2">
      <c r="E586" s="11" t="s">
        <v>19</v>
      </c>
      <c r="F586" s="11" t="s">
        <v>30</v>
      </c>
      <c r="G586" s="11" t="s">
        <v>55</v>
      </c>
      <c r="H586" s="11" t="s">
        <v>56</v>
      </c>
      <c r="I586" s="11" t="s">
        <v>249</v>
      </c>
      <c r="J586" s="11" t="s">
        <v>58</v>
      </c>
      <c r="K586" s="39" t="s">
        <v>59</v>
      </c>
      <c r="L586" s="40"/>
      <c r="N586" s="11">
        <v>1</v>
      </c>
    </row>
    <row r="587" spans="5:15" hidden="1" x14ac:dyDescent="0.2">
      <c r="E587" s="11" t="s">
        <v>19</v>
      </c>
      <c r="F587" s="11" t="s">
        <v>30</v>
      </c>
      <c r="G587" s="11" t="s">
        <v>55</v>
      </c>
      <c r="H587" s="11" t="s">
        <v>56</v>
      </c>
      <c r="I587" s="11" t="s">
        <v>250</v>
      </c>
      <c r="J587" s="11" t="s">
        <v>58</v>
      </c>
      <c r="K587" s="39" t="s">
        <v>59</v>
      </c>
      <c r="L587" s="40"/>
      <c r="N587" s="11">
        <v>1</v>
      </c>
    </row>
    <row r="588" spans="5:15" hidden="1" x14ac:dyDescent="0.2">
      <c r="E588" s="11" t="s">
        <v>19</v>
      </c>
      <c r="F588" s="11" t="s">
        <v>30</v>
      </c>
      <c r="G588" s="11" t="s">
        <v>55</v>
      </c>
      <c r="H588" s="11" t="s">
        <v>56</v>
      </c>
      <c r="I588" s="11" t="s">
        <v>251</v>
      </c>
      <c r="J588" s="11" t="s">
        <v>58</v>
      </c>
      <c r="K588" s="39" t="s">
        <v>59</v>
      </c>
      <c r="L588" s="40"/>
      <c r="N588" s="11">
        <v>1</v>
      </c>
    </row>
    <row r="589" spans="5:15" hidden="1" x14ac:dyDescent="0.2">
      <c r="E589" s="11" t="s">
        <v>19</v>
      </c>
      <c r="F589" s="11" t="s">
        <v>30</v>
      </c>
      <c r="G589" s="11" t="s">
        <v>55</v>
      </c>
      <c r="H589" s="11" t="s">
        <v>56</v>
      </c>
      <c r="I589" s="11" t="s">
        <v>64</v>
      </c>
      <c r="J589" s="11" t="s">
        <v>65</v>
      </c>
      <c r="K589" s="42" t="s">
        <v>52</v>
      </c>
      <c r="L589" s="40">
        <v>60</v>
      </c>
      <c r="M589" s="11" t="s">
        <v>66</v>
      </c>
      <c r="N589" s="11" t="b">
        <v>0</v>
      </c>
    </row>
    <row r="590" spans="5:15" s="47" customFormat="1" hidden="1" x14ac:dyDescent="0.2">
      <c r="E590" s="11" t="s">
        <v>19</v>
      </c>
      <c r="F590" s="11" t="s">
        <v>30</v>
      </c>
      <c r="G590" s="11" t="s">
        <v>67</v>
      </c>
      <c r="H590" s="11" t="s">
        <v>68</v>
      </c>
      <c r="I590" s="11" t="s">
        <v>68</v>
      </c>
      <c r="J590" s="11" t="s">
        <v>69</v>
      </c>
      <c r="K590" s="39" t="s">
        <v>315</v>
      </c>
      <c r="L590" s="40"/>
      <c r="M590" s="11"/>
      <c r="N590" s="11">
        <v>6</v>
      </c>
      <c r="O590" s="12"/>
    </row>
    <row r="591" spans="5:15" hidden="1" x14ac:dyDescent="0.2">
      <c r="E591" s="11" t="s">
        <v>19</v>
      </c>
      <c r="F591" s="11" t="s">
        <v>30</v>
      </c>
      <c r="G591" s="11" t="s">
        <v>67</v>
      </c>
      <c r="H591" s="11" t="s">
        <v>68</v>
      </c>
      <c r="I591" s="11" t="s">
        <v>71</v>
      </c>
      <c r="J591" s="11" t="s">
        <v>69</v>
      </c>
      <c r="K591" s="39" t="s">
        <v>315</v>
      </c>
      <c r="L591" s="40"/>
      <c r="N591" s="11">
        <v>6</v>
      </c>
    </row>
    <row r="592" spans="5:15" hidden="1" x14ac:dyDescent="0.2">
      <c r="E592" s="11" t="s">
        <v>19</v>
      </c>
      <c r="F592" s="11" t="s">
        <v>30</v>
      </c>
      <c r="G592" s="11" t="s">
        <v>67</v>
      </c>
      <c r="H592" s="11" t="s">
        <v>68</v>
      </c>
      <c r="I592" s="11" t="s">
        <v>72</v>
      </c>
      <c r="J592" s="11" t="s">
        <v>69</v>
      </c>
      <c r="K592" s="39" t="s">
        <v>315</v>
      </c>
      <c r="L592" s="40"/>
      <c r="N592" s="11">
        <v>6</v>
      </c>
    </row>
    <row r="593" spans="5:15" hidden="1" x14ac:dyDescent="0.2">
      <c r="E593" s="11" t="s">
        <v>19</v>
      </c>
      <c r="F593" s="11" t="s">
        <v>30</v>
      </c>
      <c r="G593" s="11" t="s">
        <v>73</v>
      </c>
      <c r="H593" s="11" t="s">
        <v>68</v>
      </c>
      <c r="I593" s="11" t="s">
        <v>74</v>
      </c>
      <c r="J593" s="11" t="s">
        <v>75</v>
      </c>
      <c r="K593" s="39" t="s">
        <v>315</v>
      </c>
      <c r="L593" s="40"/>
      <c r="N593" s="11">
        <v>6</v>
      </c>
    </row>
    <row r="594" spans="5:15" hidden="1" x14ac:dyDescent="0.2">
      <c r="E594" s="11" t="s">
        <v>19</v>
      </c>
      <c r="F594" s="11" t="s">
        <v>30</v>
      </c>
      <c r="G594" s="11" t="s">
        <v>73</v>
      </c>
      <c r="H594" s="11" t="s">
        <v>68</v>
      </c>
      <c r="I594" s="11" t="s">
        <v>76</v>
      </c>
      <c r="J594" s="11" t="s">
        <v>77</v>
      </c>
      <c r="K594" s="39" t="s">
        <v>315</v>
      </c>
      <c r="L594" s="40"/>
      <c r="N594" s="11">
        <v>6</v>
      </c>
    </row>
    <row r="595" spans="5:15" hidden="1" x14ac:dyDescent="0.2">
      <c r="E595" s="11" t="s">
        <v>21</v>
      </c>
      <c r="F595" s="11" t="s">
        <v>30</v>
      </c>
      <c r="G595" s="11" t="s">
        <v>73</v>
      </c>
      <c r="H595" s="11" t="s">
        <v>68</v>
      </c>
      <c r="I595" s="11" t="s">
        <v>68</v>
      </c>
      <c r="J595" s="11" t="s">
        <v>65</v>
      </c>
      <c r="K595" s="39" t="s">
        <v>78</v>
      </c>
      <c r="L595" s="40" t="str">
        <f>T_Mutuelle81934[[#This Row],[Remboursement (%)]]</f>
        <v>non mentionné</v>
      </c>
      <c r="M595" s="11" t="s">
        <v>279</v>
      </c>
      <c r="N595" s="11">
        <v>0</v>
      </c>
    </row>
    <row r="596" spans="5:15" hidden="1" x14ac:dyDescent="0.2">
      <c r="E596" s="11" t="s">
        <v>19</v>
      </c>
      <c r="F596" s="11" t="s">
        <v>30</v>
      </c>
      <c r="G596" s="11" t="s">
        <v>73</v>
      </c>
      <c r="H596" s="11" t="s">
        <v>68</v>
      </c>
      <c r="I596" s="11" t="s">
        <v>80</v>
      </c>
      <c r="J596" s="11" t="s">
        <v>77</v>
      </c>
      <c r="K596" s="39" t="s">
        <v>315</v>
      </c>
      <c r="L596" s="40"/>
      <c r="N596" s="11">
        <v>6</v>
      </c>
    </row>
    <row r="597" spans="5:15" hidden="1" x14ac:dyDescent="0.2">
      <c r="E597" s="11" t="s">
        <v>19</v>
      </c>
      <c r="F597" s="11" t="s">
        <v>30</v>
      </c>
      <c r="G597" s="11" t="s">
        <v>73</v>
      </c>
      <c r="H597" s="11" t="s">
        <v>68</v>
      </c>
      <c r="I597" s="11" t="s">
        <v>83</v>
      </c>
      <c r="J597" s="11" t="s">
        <v>77</v>
      </c>
      <c r="K597" s="39" t="s">
        <v>315</v>
      </c>
      <c r="L597" s="40"/>
      <c r="N597" s="11">
        <v>6</v>
      </c>
    </row>
    <row r="598" spans="5:15" hidden="1" x14ac:dyDescent="0.2">
      <c r="E598" s="11" t="s">
        <v>19</v>
      </c>
      <c r="F598" s="11" t="s">
        <v>30</v>
      </c>
      <c r="G598" s="11" t="s">
        <v>73</v>
      </c>
      <c r="H598" s="11" t="s">
        <v>68</v>
      </c>
      <c r="I598" s="11" t="s">
        <v>84</v>
      </c>
      <c r="J598" s="11" t="s">
        <v>75</v>
      </c>
      <c r="K598" s="39" t="s">
        <v>315</v>
      </c>
      <c r="L598" s="40"/>
      <c r="N598" s="11">
        <v>6</v>
      </c>
    </row>
    <row r="599" spans="5:15" hidden="1" x14ac:dyDescent="0.2">
      <c r="E599" s="11" t="s">
        <v>19</v>
      </c>
      <c r="F599" s="11" t="s">
        <v>30</v>
      </c>
      <c r="G599" s="11" t="s">
        <v>73</v>
      </c>
      <c r="H599" s="11" t="s">
        <v>68</v>
      </c>
      <c r="I599" s="11" t="s">
        <v>85</v>
      </c>
      <c r="J599" s="11" t="s">
        <v>75</v>
      </c>
      <c r="K599" s="39" t="s">
        <v>315</v>
      </c>
      <c r="L599" s="40"/>
      <c r="N599" s="11">
        <v>6</v>
      </c>
    </row>
    <row r="600" spans="5:15" hidden="1" x14ac:dyDescent="0.2">
      <c r="E600" s="48" t="s">
        <v>19</v>
      </c>
      <c r="F600" s="49" t="s">
        <v>30</v>
      </c>
      <c r="G600" s="49" t="s">
        <v>111</v>
      </c>
      <c r="H600" s="47" t="s">
        <v>115</v>
      </c>
      <c r="I600" s="47" t="s">
        <v>316</v>
      </c>
      <c r="J600" s="47" t="s">
        <v>116</v>
      </c>
      <c r="K600" s="42" t="s">
        <v>52</v>
      </c>
      <c r="L600" s="50">
        <v>40</v>
      </c>
      <c r="M600" s="11" t="s">
        <v>66</v>
      </c>
      <c r="N600" s="51" t="b">
        <v>0</v>
      </c>
      <c r="O600" s="52"/>
    </row>
    <row r="601" spans="5:15" hidden="1" x14ac:dyDescent="0.2">
      <c r="E601" s="11" t="s">
        <v>19</v>
      </c>
      <c r="F601" s="11" t="s">
        <v>30</v>
      </c>
      <c r="G601" s="11" t="s">
        <v>73</v>
      </c>
      <c r="H601" s="11" t="s">
        <v>68</v>
      </c>
      <c r="I601" s="11" t="s">
        <v>86</v>
      </c>
      <c r="J601" s="11" t="s">
        <v>69</v>
      </c>
      <c r="K601" s="42" t="s">
        <v>52</v>
      </c>
      <c r="L601" s="40">
        <v>310</v>
      </c>
      <c r="M601" s="11" t="s">
        <v>317</v>
      </c>
      <c r="N601" s="11" t="b">
        <v>0</v>
      </c>
    </row>
    <row r="602" spans="5:15" hidden="1" x14ac:dyDescent="0.2">
      <c r="E602" s="11" t="s">
        <v>19</v>
      </c>
      <c r="F602" s="11" t="s">
        <v>30</v>
      </c>
      <c r="G602" s="11" t="s">
        <v>73</v>
      </c>
      <c r="H602" s="11" t="s">
        <v>68</v>
      </c>
      <c r="I602" s="11" t="s">
        <v>74</v>
      </c>
      <c r="J602" s="11" t="s">
        <v>77</v>
      </c>
      <c r="K602" s="39" t="s">
        <v>315</v>
      </c>
      <c r="L602" s="40"/>
      <c r="N602" s="11">
        <v>6</v>
      </c>
    </row>
    <row r="603" spans="5:15" hidden="1" x14ac:dyDescent="0.2">
      <c r="E603" s="11" t="s">
        <v>19</v>
      </c>
      <c r="F603" s="11" t="s">
        <v>30</v>
      </c>
      <c r="G603" s="11" t="s">
        <v>73</v>
      </c>
      <c r="H603" s="11" t="s">
        <v>68</v>
      </c>
      <c r="I603" s="11" t="s">
        <v>74</v>
      </c>
      <c r="J603" s="11" t="s">
        <v>88</v>
      </c>
      <c r="K603" s="39" t="s">
        <v>318</v>
      </c>
      <c r="L603" s="40"/>
      <c r="N603" s="11">
        <v>5</v>
      </c>
    </row>
    <row r="604" spans="5:15" hidden="1" x14ac:dyDescent="0.2">
      <c r="E604" s="11" t="s">
        <v>19</v>
      </c>
      <c r="F604" s="11" t="s">
        <v>30</v>
      </c>
      <c r="G604" s="11" t="s">
        <v>73</v>
      </c>
      <c r="H604" s="11" t="s">
        <v>68</v>
      </c>
      <c r="I604" s="11" t="s">
        <v>74</v>
      </c>
      <c r="J604" s="11" t="s">
        <v>88</v>
      </c>
      <c r="K604" s="39" t="s">
        <v>318</v>
      </c>
      <c r="L604" s="40"/>
      <c r="N604" s="11">
        <v>5</v>
      </c>
    </row>
    <row r="605" spans="5:15" hidden="1" x14ac:dyDescent="0.2">
      <c r="E605" s="11" t="s">
        <v>19</v>
      </c>
      <c r="F605" s="11" t="s">
        <v>30</v>
      </c>
      <c r="G605" s="11" t="s">
        <v>89</v>
      </c>
      <c r="H605" s="11" t="s">
        <v>90</v>
      </c>
      <c r="J605" s="11" t="s">
        <v>69</v>
      </c>
      <c r="K605" s="39" t="s">
        <v>315</v>
      </c>
      <c r="L605" s="40"/>
      <c r="N605" s="11">
        <v>6</v>
      </c>
    </row>
    <row r="606" spans="5:15" hidden="1" x14ac:dyDescent="0.2">
      <c r="E606" s="11" t="s">
        <v>19</v>
      </c>
      <c r="F606" s="11" t="s">
        <v>30</v>
      </c>
      <c r="G606" s="11" t="s">
        <v>89</v>
      </c>
      <c r="H606" s="11" t="s">
        <v>90</v>
      </c>
      <c r="J606" s="11" t="s">
        <v>88</v>
      </c>
      <c r="K606" s="39" t="s">
        <v>318</v>
      </c>
      <c r="L606" s="40"/>
      <c r="N606" s="11">
        <v>5</v>
      </c>
    </row>
    <row r="607" spans="5:15" hidden="1" x14ac:dyDescent="0.2">
      <c r="E607" s="11" t="s">
        <v>19</v>
      </c>
      <c r="F607" s="11" t="s">
        <v>30</v>
      </c>
      <c r="G607" s="11" t="s">
        <v>89</v>
      </c>
      <c r="H607" s="11" t="s">
        <v>91</v>
      </c>
      <c r="I607" s="11" t="s">
        <v>92</v>
      </c>
      <c r="J607" s="11" t="s">
        <v>69</v>
      </c>
      <c r="K607" s="39" t="s">
        <v>315</v>
      </c>
      <c r="L607" s="40"/>
      <c r="N607" s="11">
        <v>6</v>
      </c>
    </row>
    <row r="608" spans="5:15" hidden="1" x14ac:dyDescent="0.2">
      <c r="E608" s="11" t="s">
        <v>19</v>
      </c>
      <c r="F608" s="11" t="s">
        <v>30</v>
      </c>
      <c r="G608" s="11" t="s">
        <v>89</v>
      </c>
      <c r="H608" s="11" t="s">
        <v>91</v>
      </c>
      <c r="I608" s="11" t="s">
        <v>93</v>
      </c>
      <c r="J608" s="11" t="s">
        <v>69</v>
      </c>
      <c r="K608" s="39" t="s">
        <v>315</v>
      </c>
      <c r="L608" s="40"/>
      <c r="N608" s="11">
        <v>6</v>
      </c>
    </row>
    <row r="609" spans="5:14" hidden="1" x14ac:dyDescent="0.2">
      <c r="E609" s="11" t="s">
        <v>19</v>
      </c>
      <c r="F609" s="11" t="s">
        <v>30</v>
      </c>
      <c r="G609" s="11" t="s">
        <v>89</v>
      </c>
      <c r="H609" s="11" t="s">
        <v>91</v>
      </c>
      <c r="I609" s="11" t="s">
        <v>94</v>
      </c>
      <c r="J609" s="11" t="s">
        <v>69</v>
      </c>
      <c r="K609" s="39" t="s">
        <v>315</v>
      </c>
      <c r="L609" s="40"/>
      <c r="N609" s="11">
        <v>6</v>
      </c>
    </row>
    <row r="610" spans="5:14" hidden="1" x14ac:dyDescent="0.2">
      <c r="E610" s="11" t="s">
        <v>19</v>
      </c>
      <c r="F610" s="11" t="s">
        <v>30</v>
      </c>
      <c r="G610" s="11" t="s">
        <v>89</v>
      </c>
      <c r="H610" s="11" t="s">
        <v>91</v>
      </c>
      <c r="I610" s="11" t="s">
        <v>95</v>
      </c>
      <c r="J610" s="11" t="s">
        <v>69</v>
      </c>
      <c r="K610" s="39" t="s">
        <v>315</v>
      </c>
      <c r="L610" s="40"/>
      <c r="N610" s="11">
        <v>6</v>
      </c>
    </row>
    <row r="611" spans="5:14" hidden="1" x14ac:dyDescent="0.2">
      <c r="E611" s="11" t="s">
        <v>19</v>
      </c>
      <c r="F611" s="11" t="s">
        <v>30</v>
      </c>
      <c r="G611" s="11" t="s">
        <v>89</v>
      </c>
      <c r="H611" s="11" t="s">
        <v>91</v>
      </c>
      <c r="I611" s="11" t="s">
        <v>96</v>
      </c>
      <c r="J611" s="11" t="s">
        <v>69</v>
      </c>
      <c r="K611" s="39" t="s">
        <v>315</v>
      </c>
      <c r="L611" s="40"/>
      <c r="N611" s="11">
        <v>6</v>
      </c>
    </row>
    <row r="612" spans="5:14" hidden="1" x14ac:dyDescent="0.2">
      <c r="E612" s="11" t="s">
        <v>19</v>
      </c>
      <c r="F612" s="11" t="s">
        <v>30</v>
      </c>
      <c r="G612" s="11" t="s">
        <v>89</v>
      </c>
      <c r="H612" s="11" t="s">
        <v>91</v>
      </c>
      <c r="I612" s="11" t="s">
        <v>97</v>
      </c>
      <c r="J612" s="11" t="s">
        <v>69</v>
      </c>
      <c r="K612" s="39" t="s">
        <v>315</v>
      </c>
      <c r="L612" s="40"/>
      <c r="N612" s="11">
        <v>6</v>
      </c>
    </row>
    <row r="613" spans="5:14" hidden="1" x14ac:dyDescent="0.2">
      <c r="E613" s="11" t="s">
        <v>19</v>
      </c>
      <c r="F613" s="11" t="s">
        <v>30</v>
      </c>
      <c r="G613" s="11" t="s">
        <v>89</v>
      </c>
      <c r="H613" s="11" t="s">
        <v>91</v>
      </c>
      <c r="I613" s="11" t="s">
        <v>98</v>
      </c>
      <c r="J613" s="11" t="s">
        <v>69</v>
      </c>
      <c r="K613" s="39" t="s">
        <v>315</v>
      </c>
      <c r="L613" s="40"/>
      <c r="N613" s="11">
        <v>6</v>
      </c>
    </row>
    <row r="614" spans="5:14" hidden="1" x14ac:dyDescent="0.2">
      <c r="E614" s="11" t="s">
        <v>19</v>
      </c>
      <c r="F614" s="11" t="s">
        <v>30</v>
      </c>
      <c r="G614" s="11" t="s">
        <v>89</v>
      </c>
      <c r="H614" s="11" t="s">
        <v>91</v>
      </c>
      <c r="I614" s="11" t="s">
        <v>99</v>
      </c>
      <c r="J614" s="11" t="s">
        <v>69</v>
      </c>
      <c r="K614" s="39" t="s">
        <v>315</v>
      </c>
      <c r="L614" s="40"/>
      <c r="N614" s="11">
        <v>6</v>
      </c>
    </row>
    <row r="615" spans="5:14" hidden="1" x14ac:dyDescent="0.2">
      <c r="E615" s="11" t="s">
        <v>19</v>
      </c>
      <c r="F615" s="11" t="s">
        <v>30</v>
      </c>
      <c r="G615" s="11" t="s">
        <v>89</v>
      </c>
      <c r="H615" s="11" t="s">
        <v>91</v>
      </c>
      <c r="I615" s="11" t="s">
        <v>100</v>
      </c>
      <c r="J615" s="11" t="s">
        <v>69</v>
      </c>
      <c r="K615" s="39" t="s">
        <v>315</v>
      </c>
      <c r="L615" s="40"/>
      <c r="N615" s="11">
        <v>6</v>
      </c>
    </row>
    <row r="616" spans="5:14" hidden="1" x14ac:dyDescent="0.2">
      <c r="E616" s="11" t="s">
        <v>19</v>
      </c>
      <c r="F616" s="11" t="s">
        <v>30</v>
      </c>
      <c r="G616" s="11" t="s">
        <v>89</v>
      </c>
      <c r="H616" s="11" t="s">
        <v>91</v>
      </c>
      <c r="I616" s="11" t="s">
        <v>91</v>
      </c>
      <c r="J616" s="11" t="s">
        <v>88</v>
      </c>
      <c r="K616" s="39" t="s">
        <v>318</v>
      </c>
      <c r="L616" s="40"/>
      <c r="N616" s="11">
        <v>5</v>
      </c>
    </row>
    <row r="617" spans="5:14" hidden="1" x14ac:dyDescent="0.2">
      <c r="E617" s="11" t="s">
        <v>19</v>
      </c>
      <c r="F617" s="11" t="s">
        <v>30</v>
      </c>
      <c r="G617" s="11" t="s">
        <v>101</v>
      </c>
      <c r="H617" s="11" t="s">
        <v>102</v>
      </c>
      <c r="J617" s="11" t="s">
        <v>58</v>
      </c>
      <c r="K617" s="39" t="s">
        <v>318</v>
      </c>
      <c r="L617" s="40"/>
      <c r="N617" s="11">
        <v>5</v>
      </c>
    </row>
    <row r="618" spans="5:14" hidden="1" x14ac:dyDescent="0.2">
      <c r="E618" s="11" t="s">
        <v>19</v>
      </c>
      <c r="F618" s="11" t="s">
        <v>30</v>
      </c>
      <c r="G618" s="11" t="s">
        <v>101</v>
      </c>
      <c r="H618" s="11" t="s">
        <v>104</v>
      </c>
      <c r="J618" s="11" t="s">
        <v>58</v>
      </c>
      <c r="K618" s="39" t="s">
        <v>318</v>
      </c>
      <c r="L618" s="40"/>
      <c r="N618" s="11">
        <v>5</v>
      </c>
    </row>
    <row r="619" spans="5:14" hidden="1" x14ac:dyDescent="0.2">
      <c r="E619" s="11" t="s">
        <v>19</v>
      </c>
      <c r="F619" s="11" t="s">
        <v>30</v>
      </c>
      <c r="G619" s="11" t="s">
        <v>101</v>
      </c>
      <c r="H619" s="11" t="s">
        <v>105</v>
      </c>
      <c r="J619" s="11" t="s">
        <v>58</v>
      </c>
      <c r="K619" s="39" t="s">
        <v>318</v>
      </c>
      <c r="L619" s="40"/>
      <c r="N619" s="11">
        <v>5</v>
      </c>
    </row>
    <row r="620" spans="5:14" hidden="1" x14ac:dyDescent="0.2">
      <c r="E620" s="11" t="s">
        <v>19</v>
      </c>
      <c r="F620" s="11" t="s">
        <v>30</v>
      </c>
      <c r="G620" s="11" t="s">
        <v>101</v>
      </c>
      <c r="H620" s="11" t="s">
        <v>106</v>
      </c>
      <c r="J620" s="11" t="s">
        <v>58</v>
      </c>
      <c r="K620" s="39" t="s">
        <v>318</v>
      </c>
      <c r="L620" s="40"/>
      <c r="N620" s="11">
        <v>5</v>
      </c>
    </row>
    <row r="621" spans="5:14" hidden="1" x14ac:dyDescent="0.2">
      <c r="E621" s="11" t="s">
        <v>19</v>
      </c>
      <c r="F621" s="11" t="s">
        <v>30</v>
      </c>
      <c r="G621" s="11" t="s">
        <v>101</v>
      </c>
      <c r="H621" s="11" t="s">
        <v>107</v>
      </c>
      <c r="J621" s="11" t="s">
        <v>58</v>
      </c>
      <c r="K621" s="39" t="s">
        <v>318</v>
      </c>
      <c r="L621" s="40"/>
      <c r="N621" s="11">
        <v>5</v>
      </c>
    </row>
    <row r="622" spans="5:14" hidden="1" x14ac:dyDescent="0.2">
      <c r="E622" s="11" t="s">
        <v>19</v>
      </c>
      <c r="F622" s="11" t="s">
        <v>30</v>
      </c>
      <c r="G622" s="11" t="s">
        <v>108</v>
      </c>
      <c r="H622" s="11" t="s">
        <v>109</v>
      </c>
      <c r="I622" s="11" t="s">
        <v>110</v>
      </c>
      <c r="J622" s="11" t="s">
        <v>58</v>
      </c>
      <c r="K622" s="39" t="s">
        <v>318</v>
      </c>
      <c r="L622" s="40"/>
      <c r="N622" s="11">
        <v>5</v>
      </c>
    </row>
    <row r="623" spans="5:14" hidden="1" x14ac:dyDescent="0.2">
      <c r="E623" s="11" t="s">
        <v>19</v>
      </c>
      <c r="F623" s="11" t="s">
        <v>30</v>
      </c>
      <c r="G623" s="11" t="s">
        <v>111</v>
      </c>
      <c r="H623" s="11" t="s">
        <v>112</v>
      </c>
      <c r="J623" s="11" t="s">
        <v>58</v>
      </c>
      <c r="K623" s="39" t="s">
        <v>318</v>
      </c>
      <c r="L623" s="40"/>
      <c r="M623" s="11" t="s">
        <v>261</v>
      </c>
      <c r="N623" s="11">
        <v>5</v>
      </c>
    </row>
    <row r="624" spans="5:14" hidden="1" x14ac:dyDescent="0.2">
      <c r="E624" s="11" t="s">
        <v>19</v>
      </c>
      <c r="F624" s="11" t="s">
        <v>30</v>
      </c>
      <c r="G624" s="11" t="s">
        <v>111</v>
      </c>
      <c r="H624" s="11" t="s">
        <v>113</v>
      </c>
      <c r="J624" s="11" t="s">
        <v>58</v>
      </c>
      <c r="K624" s="39" t="s">
        <v>59</v>
      </c>
      <c r="L624" s="40"/>
      <c r="N624" s="11" t="b">
        <v>0</v>
      </c>
    </row>
    <row r="625" spans="5:14" hidden="1" x14ac:dyDescent="0.2">
      <c r="E625" s="11" t="s">
        <v>19</v>
      </c>
      <c r="F625" s="11" t="s">
        <v>30</v>
      </c>
      <c r="G625" s="11" t="s">
        <v>111</v>
      </c>
      <c r="H625" s="11" t="s">
        <v>114</v>
      </c>
      <c r="J625" s="11" t="s">
        <v>58</v>
      </c>
      <c r="K625" s="39" t="s">
        <v>59</v>
      </c>
      <c r="L625" s="40"/>
      <c r="N625" s="11">
        <v>1</v>
      </c>
    </row>
    <row r="626" spans="5:14" hidden="1" x14ac:dyDescent="0.2">
      <c r="E626" s="11" t="s">
        <v>19</v>
      </c>
      <c r="F626" s="11" t="s">
        <v>30</v>
      </c>
      <c r="G626" s="11" t="s">
        <v>111</v>
      </c>
      <c r="H626" s="11" t="s">
        <v>115</v>
      </c>
      <c r="I626" s="11" t="s">
        <v>319</v>
      </c>
      <c r="J626" s="11" t="s">
        <v>116</v>
      </c>
      <c r="K626" s="42" t="s">
        <v>52</v>
      </c>
      <c r="L626" s="46">
        <v>40</v>
      </c>
      <c r="M626" s="11" t="s">
        <v>66</v>
      </c>
      <c r="N626" s="11" t="b">
        <v>0</v>
      </c>
    </row>
    <row r="627" spans="5:14" hidden="1" x14ac:dyDescent="0.2">
      <c r="E627" s="11" t="s">
        <v>19</v>
      </c>
      <c r="F627" s="11" t="s">
        <v>30</v>
      </c>
      <c r="G627" s="11" t="s">
        <v>111</v>
      </c>
      <c r="H627" s="11" t="s">
        <v>115</v>
      </c>
      <c r="I627" s="11" t="s">
        <v>320</v>
      </c>
      <c r="J627" s="11" t="s">
        <v>116</v>
      </c>
      <c r="K627" s="42" t="s">
        <v>52</v>
      </c>
      <c r="L627" s="40">
        <v>40</v>
      </c>
      <c r="N627" s="11" t="b">
        <v>0</v>
      </c>
    </row>
    <row r="628" spans="5:14" hidden="1" x14ac:dyDescent="0.2">
      <c r="E628" s="11" t="s">
        <v>19</v>
      </c>
      <c r="F628" s="11" t="s">
        <v>30</v>
      </c>
      <c r="G628" s="11" t="s">
        <v>111</v>
      </c>
      <c r="H628" s="11" t="s">
        <v>118</v>
      </c>
      <c r="J628" s="11" t="s">
        <v>58</v>
      </c>
      <c r="K628" s="39" t="s">
        <v>78</v>
      </c>
      <c r="L628" s="40" t="str">
        <f>T_Mutuelle81934[[#This Row],[Remboursement (%)]]</f>
        <v>non mentionné</v>
      </c>
      <c r="N628" s="11">
        <v>0</v>
      </c>
    </row>
    <row r="629" spans="5:14" hidden="1" x14ac:dyDescent="0.2">
      <c r="E629" s="11" t="s">
        <v>19</v>
      </c>
      <c r="F629" s="11" t="s">
        <v>30</v>
      </c>
      <c r="G629" s="11" t="s">
        <v>119</v>
      </c>
      <c r="H629" s="11" t="s">
        <v>120</v>
      </c>
      <c r="J629" s="11" t="s">
        <v>58</v>
      </c>
      <c r="K629" s="39" t="s">
        <v>59</v>
      </c>
      <c r="L629" s="40"/>
      <c r="N629" s="11">
        <v>1</v>
      </c>
    </row>
    <row r="630" spans="5:14" hidden="1" x14ac:dyDescent="0.2">
      <c r="E630" s="11" t="s">
        <v>19</v>
      </c>
      <c r="F630" s="11" t="s">
        <v>30</v>
      </c>
      <c r="G630" s="11" t="s">
        <v>121</v>
      </c>
      <c r="H630" s="11" t="s">
        <v>122</v>
      </c>
      <c r="I630" s="11" t="s">
        <v>121</v>
      </c>
      <c r="J630" s="11" t="s">
        <v>123</v>
      </c>
      <c r="K630" s="39" t="s">
        <v>59</v>
      </c>
      <c r="L630" s="40"/>
      <c r="M630" s="11" t="s">
        <v>261</v>
      </c>
      <c r="N630" s="11">
        <v>1</v>
      </c>
    </row>
    <row r="631" spans="5:14" hidden="1" x14ac:dyDescent="0.2">
      <c r="E631" s="11" t="s">
        <v>19</v>
      </c>
      <c r="F631" s="11" t="s">
        <v>27</v>
      </c>
      <c r="G631" s="11" t="s">
        <v>126</v>
      </c>
      <c r="H631" s="11" t="s">
        <v>127</v>
      </c>
      <c r="I631" s="11" t="s">
        <v>128</v>
      </c>
      <c r="J631" s="11" t="s">
        <v>75</v>
      </c>
      <c r="K631" s="39" t="s">
        <v>321</v>
      </c>
      <c r="L631" s="40"/>
      <c r="N631" s="11">
        <v>7</v>
      </c>
    </row>
    <row r="632" spans="5:14" hidden="1" x14ac:dyDescent="0.2">
      <c r="E632" s="11" t="s">
        <v>19</v>
      </c>
      <c r="F632" s="11" t="s">
        <v>27</v>
      </c>
      <c r="G632" s="11" t="s">
        <v>126</v>
      </c>
      <c r="H632" s="11" t="s">
        <v>127</v>
      </c>
      <c r="I632" s="11" t="s">
        <v>128</v>
      </c>
      <c r="J632" s="11" t="s">
        <v>77</v>
      </c>
      <c r="K632" s="39" t="s">
        <v>87</v>
      </c>
      <c r="L632" s="40"/>
      <c r="N632" s="11">
        <v>6</v>
      </c>
    </row>
    <row r="633" spans="5:14" hidden="1" x14ac:dyDescent="0.2">
      <c r="E633" s="11" t="s">
        <v>19</v>
      </c>
      <c r="F633" s="11" t="s">
        <v>27</v>
      </c>
      <c r="G633" s="11" t="s">
        <v>126</v>
      </c>
      <c r="H633" s="11" t="s">
        <v>127</v>
      </c>
      <c r="I633" s="11" t="s">
        <v>128</v>
      </c>
      <c r="J633" s="11" t="s">
        <v>88</v>
      </c>
      <c r="K633" s="39" t="s">
        <v>87</v>
      </c>
      <c r="L633" s="40"/>
      <c r="N633" s="11">
        <v>6</v>
      </c>
    </row>
    <row r="634" spans="5:14" hidden="1" x14ac:dyDescent="0.2">
      <c r="E634" s="11" t="s">
        <v>19</v>
      </c>
      <c r="F634" s="11" t="s">
        <v>27</v>
      </c>
      <c r="G634" s="11" t="s">
        <v>126</v>
      </c>
      <c r="H634" s="11" t="s">
        <v>127</v>
      </c>
      <c r="I634" s="11" t="s">
        <v>131</v>
      </c>
      <c r="J634" s="11" t="s">
        <v>75</v>
      </c>
      <c r="K634" s="39" t="s">
        <v>78</v>
      </c>
      <c r="L634" s="40" t="str">
        <f>T_Mutuelle81934[[#This Row],[Remboursement (%)]]</f>
        <v>non mentionné</v>
      </c>
      <c r="N634" s="11">
        <v>0</v>
      </c>
    </row>
    <row r="635" spans="5:14" hidden="1" x14ac:dyDescent="0.2">
      <c r="E635" s="11" t="s">
        <v>19</v>
      </c>
      <c r="F635" s="11" t="s">
        <v>27</v>
      </c>
      <c r="G635" s="11" t="s">
        <v>126</v>
      </c>
      <c r="H635" s="11" t="s">
        <v>127</v>
      </c>
      <c r="I635" s="11" t="s">
        <v>133</v>
      </c>
      <c r="J635" s="11" t="s">
        <v>75</v>
      </c>
      <c r="K635" s="39" t="s">
        <v>141</v>
      </c>
      <c r="L635" s="40"/>
      <c r="N635" s="11">
        <v>7</v>
      </c>
    </row>
    <row r="636" spans="5:14" hidden="1" x14ac:dyDescent="0.2">
      <c r="E636" s="11" t="s">
        <v>19</v>
      </c>
      <c r="F636" s="11" t="s">
        <v>27</v>
      </c>
      <c r="G636" s="11" t="s">
        <v>126</v>
      </c>
      <c r="H636" s="11" t="s">
        <v>127</v>
      </c>
      <c r="I636" s="11" t="s">
        <v>135</v>
      </c>
      <c r="J636" s="11" t="s">
        <v>75</v>
      </c>
      <c r="K636" s="39" t="s">
        <v>78</v>
      </c>
      <c r="L636" s="40" t="str">
        <f>T_Mutuelle81934[[#This Row],[Remboursement (%)]]</f>
        <v>non mentionné</v>
      </c>
      <c r="N636" s="11">
        <v>0</v>
      </c>
    </row>
    <row r="637" spans="5:14" hidden="1" x14ac:dyDescent="0.2">
      <c r="E637" s="11" t="s">
        <v>19</v>
      </c>
      <c r="F637" s="11" t="s">
        <v>27</v>
      </c>
      <c r="G637" s="11" t="s">
        <v>126</v>
      </c>
      <c r="H637" s="11" t="s">
        <v>127</v>
      </c>
      <c r="I637" s="11" t="s">
        <v>136</v>
      </c>
      <c r="J637" s="11" t="s">
        <v>75</v>
      </c>
      <c r="K637" s="39" t="s">
        <v>318</v>
      </c>
      <c r="L637" s="40"/>
      <c r="N637" s="11">
        <v>5</v>
      </c>
    </row>
    <row r="638" spans="5:14" hidden="1" x14ac:dyDescent="0.2">
      <c r="E638" s="11" t="s">
        <v>19</v>
      </c>
      <c r="F638" s="11" t="s">
        <v>27</v>
      </c>
      <c r="G638" s="11" t="s">
        <v>126</v>
      </c>
      <c r="H638" s="11" t="s">
        <v>127</v>
      </c>
      <c r="I638" s="11" t="s">
        <v>137</v>
      </c>
      <c r="J638" s="11" t="s">
        <v>88</v>
      </c>
      <c r="K638" s="39" t="s">
        <v>141</v>
      </c>
      <c r="L638" s="40"/>
      <c r="N638" s="11">
        <v>7</v>
      </c>
    </row>
    <row r="639" spans="5:14" hidden="1" x14ac:dyDescent="0.2">
      <c r="E639" s="11" t="s">
        <v>19</v>
      </c>
      <c r="F639" s="11" t="s">
        <v>27</v>
      </c>
      <c r="G639" s="11" t="s">
        <v>126</v>
      </c>
      <c r="H639" s="11" t="s">
        <v>127</v>
      </c>
      <c r="I639" s="11" t="s">
        <v>131</v>
      </c>
      <c r="J639" s="11" t="s">
        <v>88</v>
      </c>
      <c r="K639" s="39" t="s">
        <v>315</v>
      </c>
      <c r="L639" s="40"/>
      <c r="N639" s="11">
        <v>6</v>
      </c>
    </row>
    <row r="640" spans="5:14" hidden="1" x14ac:dyDescent="0.2">
      <c r="E640" s="11" t="s">
        <v>19</v>
      </c>
      <c r="F640" s="11" t="s">
        <v>27</v>
      </c>
      <c r="G640" s="11" t="s">
        <v>126</v>
      </c>
      <c r="H640" s="11" t="s">
        <v>127</v>
      </c>
      <c r="I640" s="11" t="s">
        <v>136</v>
      </c>
      <c r="J640" s="11" t="s">
        <v>88</v>
      </c>
      <c r="K640" s="39" t="s">
        <v>318</v>
      </c>
      <c r="L640" s="40"/>
      <c r="N640" s="11">
        <v>5</v>
      </c>
    </row>
    <row r="641" spans="5:14" hidden="1" x14ac:dyDescent="0.2">
      <c r="E641" s="11" t="s">
        <v>19</v>
      </c>
      <c r="F641" s="11" t="s">
        <v>27</v>
      </c>
      <c r="G641" s="11" t="s">
        <v>126</v>
      </c>
      <c r="H641" s="11" t="s">
        <v>138</v>
      </c>
      <c r="I641" s="11" t="s">
        <v>139</v>
      </c>
      <c r="J641" s="11" t="s">
        <v>140</v>
      </c>
      <c r="K641" s="39" t="s">
        <v>141</v>
      </c>
      <c r="L641" s="40"/>
      <c r="N641" s="11">
        <v>7</v>
      </c>
    </row>
    <row r="642" spans="5:14" hidden="1" x14ac:dyDescent="0.2">
      <c r="E642" s="11" t="s">
        <v>19</v>
      </c>
      <c r="F642" s="11" t="s">
        <v>27</v>
      </c>
      <c r="G642" s="11" t="s">
        <v>126</v>
      </c>
      <c r="H642" s="11" t="s">
        <v>138</v>
      </c>
      <c r="I642" s="11" t="s">
        <v>139</v>
      </c>
      <c r="J642" s="11" t="s">
        <v>142</v>
      </c>
      <c r="K642" s="39" t="s">
        <v>59</v>
      </c>
      <c r="L642" s="40"/>
      <c r="N642" s="11">
        <v>1</v>
      </c>
    </row>
    <row r="643" spans="5:14" hidden="1" x14ac:dyDescent="0.2">
      <c r="E643" s="11" t="s">
        <v>19</v>
      </c>
      <c r="F643" s="11" t="s">
        <v>27</v>
      </c>
      <c r="G643" s="11" t="s">
        <v>126</v>
      </c>
      <c r="H643" s="11" t="s">
        <v>143</v>
      </c>
      <c r="I643" s="11" t="s">
        <v>143</v>
      </c>
      <c r="J643" s="11" t="s">
        <v>140</v>
      </c>
      <c r="K643" s="39" t="s">
        <v>141</v>
      </c>
      <c r="L643" s="40"/>
      <c r="N643" s="11">
        <v>7</v>
      </c>
    </row>
    <row r="644" spans="5:14" hidden="1" x14ac:dyDescent="0.2">
      <c r="E644" s="11" t="s">
        <v>19</v>
      </c>
      <c r="F644" s="11" t="s">
        <v>27</v>
      </c>
      <c r="G644" s="11" t="s">
        <v>126</v>
      </c>
      <c r="H644" s="11" t="s">
        <v>143</v>
      </c>
      <c r="I644" s="11" t="s">
        <v>143</v>
      </c>
      <c r="J644" s="11" t="s">
        <v>142</v>
      </c>
      <c r="K644" s="39" t="s">
        <v>318</v>
      </c>
      <c r="L644" s="40"/>
      <c r="N644" s="11">
        <v>5</v>
      </c>
    </row>
    <row r="645" spans="5:14" x14ac:dyDescent="0.2">
      <c r="E645" s="11" t="s">
        <v>19</v>
      </c>
      <c r="F645" s="11" t="s">
        <v>27</v>
      </c>
      <c r="G645" s="11" t="s">
        <v>126</v>
      </c>
      <c r="H645" s="11" t="s">
        <v>144</v>
      </c>
      <c r="I645" s="11" t="s">
        <v>144</v>
      </c>
      <c r="J645" s="11" t="s">
        <v>145</v>
      </c>
      <c r="K645" s="42" t="s">
        <v>52</v>
      </c>
      <c r="L645" s="40">
        <v>60</v>
      </c>
      <c r="M645" s="11" t="s">
        <v>322</v>
      </c>
      <c r="N645" s="11" t="b">
        <v>0</v>
      </c>
    </row>
    <row r="646" spans="5:14" hidden="1" x14ac:dyDescent="0.2">
      <c r="E646" s="11" t="s">
        <v>19</v>
      </c>
      <c r="F646" s="11" t="s">
        <v>27</v>
      </c>
      <c r="G646" s="11" t="s">
        <v>126</v>
      </c>
      <c r="H646" s="11" t="s">
        <v>144</v>
      </c>
      <c r="I646" s="11" t="s">
        <v>148</v>
      </c>
      <c r="J646" s="11" t="s">
        <v>149</v>
      </c>
      <c r="K646" s="39" t="s">
        <v>163</v>
      </c>
      <c r="L646" s="40" t="str">
        <f>T_Mutuelle81934[[#This Row],[Remboursement (%)]]</f>
        <v>non compris</v>
      </c>
      <c r="N646" s="11">
        <v>-1</v>
      </c>
    </row>
    <row r="647" spans="5:14" hidden="1" x14ac:dyDescent="0.2">
      <c r="E647" s="11" t="s">
        <v>19</v>
      </c>
      <c r="F647" s="11" t="s">
        <v>27</v>
      </c>
      <c r="G647" s="11" t="s">
        <v>126</v>
      </c>
      <c r="H647" s="11" t="s">
        <v>144</v>
      </c>
      <c r="I647" s="11" t="s">
        <v>150</v>
      </c>
      <c r="J647" s="11" t="s">
        <v>145</v>
      </c>
      <c r="K647" s="45" t="s">
        <v>152</v>
      </c>
      <c r="L647" s="46">
        <v>30</v>
      </c>
      <c r="M647" s="11" t="s">
        <v>323</v>
      </c>
      <c r="N647" s="11" t="b">
        <v>0</v>
      </c>
    </row>
    <row r="648" spans="5:14" hidden="1" x14ac:dyDescent="0.2">
      <c r="E648" s="11" t="s">
        <v>19</v>
      </c>
      <c r="F648" s="11" t="s">
        <v>27</v>
      </c>
      <c r="G648" s="11" t="s">
        <v>126</v>
      </c>
      <c r="H648" s="11" t="s">
        <v>144</v>
      </c>
      <c r="I648" s="11" t="s">
        <v>151</v>
      </c>
      <c r="J648" s="11" t="s">
        <v>145</v>
      </c>
      <c r="K648" s="45" t="s">
        <v>152</v>
      </c>
      <c r="L648" s="46">
        <v>15</v>
      </c>
      <c r="M648" s="11" t="s">
        <v>324</v>
      </c>
      <c r="N648" s="11" t="b">
        <v>0</v>
      </c>
    </row>
    <row r="649" spans="5:14" hidden="1" x14ac:dyDescent="0.2">
      <c r="E649" s="11" t="s">
        <v>19</v>
      </c>
      <c r="F649" s="11" t="s">
        <v>27</v>
      </c>
      <c r="G649" s="11" t="s">
        <v>126</v>
      </c>
      <c r="H649" s="11" t="s">
        <v>144</v>
      </c>
      <c r="I649" s="11" t="s">
        <v>150</v>
      </c>
      <c r="J649" s="11" t="s">
        <v>145</v>
      </c>
      <c r="K649" s="45" t="s">
        <v>152</v>
      </c>
      <c r="L649" s="46">
        <v>30</v>
      </c>
      <c r="M649" s="11" t="s">
        <v>325</v>
      </c>
      <c r="N649" s="11" t="b">
        <v>0</v>
      </c>
    </row>
    <row r="650" spans="5:14" hidden="1" x14ac:dyDescent="0.2">
      <c r="E650" s="11" t="s">
        <v>19</v>
      </c>
      <c r="F650" s="11" t="s">
        <v>27</v>
      </c>
      <c r="G650" s="11" t="s">
        <v>154</v>
      </c>
      <c r="H650" s="11" t="s">
        <v>155</v>
      </c>
      <c r="I650" s="11" t="s">
        <v>155</v>
      </c>
      <c r="J650" s="11" t="s">
        <v>116</v>
      </c>
      <c r="K650" s="39" t="s">
        <v>253</v>
      </c>
      <c r="L650" s="40"/>
      <c r="N650" s="11">
        <v>3</v>
      </c>
    </row>
    <row r="651" spans="5:14" hidden="1" x14ac:dyDescent="0.2">
      <c r="E651" s="11" t="s">
        <v>19</v>
      </c>
      <c r="F651" s="11" t="s">
        <v>27</v>
      </c>
      <c r="G651" s="11" t="s">
        <v>156</v>
      </c>
      <c r="H651" s="11" t="s">
        <v>127</v>
      </c>
      <c r="I651" s="11" t="s">
        <v>128</v>
      </c>
      <c r="J651" s="11" t="s">
        <v>77</v>
      </c>
      <c r="K651" s="39" t="s">
        <v>321</v>
      </c>
      <c r="L651" s="40"/>
      <c r="N651" s="11">
        <v>7</v>
      </c>
    </row>
    <row r="652" spans="5:14" hidden="1" x14ac:dyDescent="0.2">
      <c r="E652" s="11" t="s">
        <v>19</v>
      </c>
      <c r="F652" s="11" t="s">
        <v>27</v>
      </c>
      <c r="G652" s="11" t="s">
        <v>156</v>
      </c>
      <c r="H652" s="11" t="s">
        <v>127</v>
      </c>
      <c r="I652" s="11" t="s">
        <v>128</v>
      </c>
      <c r="J652" s="11" t="s">
        <v>88</v>
      </c>
      <c r="K652" s="39" t="s">
        <v>87</v>
      </c>
      <c r="L652" s="40"/>
      <c r="N652" s="11">
        <v>6</v>
      </c>
    </row>
    <row r="653" spans="5:14" hidden="1" x14ac:dyDescent="0.2">
      <c r="E653" s="11" t="s">
        <v>19</v>
      </c>
      <c r="F653" s="11" t="s">
        <v>27</v>
      </c>
      <c r="G653" s="11" t="s">
        <v>156</v>
      </c>
      <c r="H653" s="11" t="s">
        <v>143</v>
      </c>
      <c r="I653" s="11" t="s">
        <v>143</v>
      </c>
      <c r="J653" s="11" t="s">
        <v>140</v>
      </c>
      <c r="K653" s="39" t="s">
        <v>59</v>
      </c>
      <c r="L653" s="40"/>
      <c r="N653" s="11">
        <v>1</v>
      </c>
    </row>
    <row r="654" spans="5:14" hidden="1" x14ac:dyDescent="0.2">
      <c r="E654" s="11" t="s">
        <v>19</v>
      </c>
      <c r="F654" s="11" t="s">
        <v>27</v>
      </c>
      <c r="G654" s="11" t="s">
        <v>156</v>
      </c>
      <c r="H654" s="11" t="s">
        <v>143</v>
      </c>
      <c r="I654" s="11" t="s">
        <v>143</v>
      </c>
      <c r="J654" s="11" t="s">
        <v>142</v>
      </c>
      <c r="K654" s="39" t="s">
        <v>59</v>
      </c>
      <c r="L654" s="40"/>
      <c r="N654" s="11">
        <v>1</v>
      </c>
    </row>
    <row r="655" spans="5:14" hidden="1" x14ac:dyDescent="0.2">
      <c r="E655" s="11" t="s">
        <v>19</v>
      </c>
      <c r="F655" s="11" t="s">
        <v>27</v>
      </c>
      <c r="G655" s="11" t="s">
        <v>156</v>
      </c>
      <c r="H655" s="11" t="s">
        <v>144</v>
      </c>
      <c r="I655" s="11" t="s">
        <v>158</v>
      </c>
      <c r="J655" s="11" t="s">
        <v>142</v>
      </c>
      <c r="K655" s="39" t="s">
        <v>78</v>
      </c>
      <c r="L655" s="40" t="str">
        <f>T_Mutuelle81934[[#This Row],[Remboursement (%)]]</f>
        <v>non mentionné</v>
      </c>
      <c r="N655" s="11">
        <v>0</v>
      </c>
    </row>
    <row r="656" spans="5:14" x14ac:dyDescent="0.2">
      <c r="E656" s="11" t="s">
        <v>19</v>
      </c>
      <c r="F656" s="11" t="s">
        <v>27</v>
      </c>
      <c r="G656" s="11" t="s">
        <v>156</v>
      </c>
      <c r="H656" s="11" t="s">
        <v>144</v>
      </c>
      <c r="I656" s="11" t="s">
        <v>144</v>
      </c>
      <c r="J656" s="11" t="s">
        <v>145</v>
      </c>
      <c r="K656" s="45" t="s">
        <v>152</v>
      </c>
      <c r="L656" s="46">
        <v>30</v>
      </c>
      <c r="M656" s="11" t="s">
        <v>326</v>
      </c>
      <c r="N656" s="11" t="b">
        <v>0</v>
      </c>
    </row>
    <row r="657" spans="5:14" x14ac:dyDescent="0.2">
      <c r="E657" s="11" t="s">
        <v>19</v>
      </c>
      <c r="F657" s="11" t="s">
        <v>27</v>
      </c>
      <c r="G657" s="11" t="s">
        <v>156</v>
      </c>
      <c r="H657" s="11" t="s">
        <v>144</v>
      </c>
      <c r="I657" s="11" t="s">
        <v>144</v>
      </c>
      <c r="J657" s="11" t="s">
        <v>145</v>
      </c>
      <c r="K657" s="45" t="s">
        <v>152</v>
      </c>
      <c r="L657" s="46">
        <v>30</v>
      </c>
      <c r="M657" s="11" t="s">
        <v>326</v>
      </c>
      <c r="N657" s="11" t="b">
        <v>0</v>
      </c>
    </row>
    <row r="658" spans="5:14" hidden="1" x14ac:dyDescent="0.2">
      <c r="E658" s="11" t="s">
        <v>19</v>
      </c>
      <c r="F658" s="11" t="s">
        <v>27</v>
      </c>
      <c r="G658" s="11" t="s">
        <v>162</v>
      </c>
      <c r="H658" s="11" t="s">
        <v>144</v>
      </c>
      <c r="I658" s="11" t="s">
        <v>151</v>
      </c>
      <c r="J658" s="11" t="s">
        <v>140</v>
      </c>
      <c r="K658" s="39" t="s">
        <v>163</v>
      </c>
      <c r="L658" s="40" t="str">
        <f>T_Mutuelle81934[[#This Row],[Remboursement (%)]]</f>
        <v>non compris</v>
      </c>
      <c r="N658" s="11">
        <v>-1</v>
      </c>
    </row>
    <row r="659" spans="5:14" hidden="1" x14ac:dyDescent="0.2">
      <c r="E659" s="11" t="s">
        <v>19</v>
      </c>
      <c r="F659" s="11" t="s">
        <v>27</v>
      </c>
      <c r="G659" s="11" t="s">
        <v>162</v>
      </c>
      <c r="H659" s="11" t="s">
        <v>127</v>
      </c>
      <c r="I659" s="11" t="s">
        <v>128</v>
      </c>
      <c r="J659" s="11" t="s">
        <v>140</v>
      </c>
      <c r="K659" s="39" t="s">
        <v>315</v>
      </c>
      <c r="L659" s="40"/>
      <c r="N659" s="11">
        <v>6</v>
      </c>
    </row>
    <row r="660" spans="5:14" hidden="1" x14ac:dyDescent="0.2">
      <c r="E660" s="11" t="s">
        <v>19</v>
      </c>
      <c r="F660" s="11" t="s">
        <v>27</v>
      </c>
      <c r="G660" s="11" t="s">
        <v>162</v>
      </c>
      <c r="H660" s="11" t="s">
        <v>143</v>
      </c>
      <c r="I660" s="11" t="s">
        <v>143</v>
      </c>
      <c r="J660" s="11" t="s">
        <v>140</v>
      </c>
      <c r="K660" s="39" t="s">
        <v>78</v>
      </c>
      <c r="L660" s="40" t="str">
        <f>T_Mutuelle81934[[#This Row],[Remboursement (%)]]</f>
        <v>non mentionné</v>
      </c>
      <c r="N660" s="11">
        <v>0</v>
      </c>
    </row>
    <row r="661" spans="5:14" hidden="1" x14ac:dyDescent="0.2">
      <c r="E661" s="11" t="s">
        <v>19</v>
      </c>
      <c r="F661" s="11" t="s">
        <v>27</v>
      </c>
      <c r="G661" s="11" t="s">
        <v>162</v>
      </c>
      <c r="H661" s="11" t="s">
        <v>143</v>
      </c>
      <c r="I661" s="11" t="s">
        <v>143</v>
      </c>
      <c r="J661" s="11" t="s">
        <v>142</v>
      </c>
      <c r="K661" s="39" t="s">
        <v>78</v>
      </c>
      <c r="L661" s="40" t="str">
        <f>T_Mutuelle81934[[#This Row],[Remboursement (%)]]</f>
        <v>non mentionné</v>
      </c>
      <c r="N661" s="11">
        <v>0</v>
      </c>
    </row>
    <row r="662" spans="5:14" x14ac:dyDescent="0.2">
      <c r="E662" s="11" t="s">
        <v>19</v>
      </c>
      <c r="F662" s="11" t="s">
        <v>27</v>
      </c>
      <c r="G662" s="11" t="s">
        <v>162</v>
      </c>
      <c r="H662" s="11" t="s">
        <v>144</v>
      </c>
      <c r="I662" s="11" t="s">
        <v>144</v>
      </c>
      <c r="J662" s="11" t="s">
        <v>140</v>
      </c>
      <c r="K662" s="39" t="s">
        <v>163</v>
      </c>
      <c r="L662" s="40" t="str">
        <f>T_Mutuelle81934[[#This Row],[Remboursement (%)]]</f>
        <v>non compris</v>
      </c>
      <c r="N662" s="11">
        <v>-1</v>
      </c>
    </row>
    <row r="663" spans="5:14" hidden="1" x14ac:dyDescent="0.2">
      <c r="E663" s="11" t="s">
        <v>19</v>
      </c>
      <c r="F663" s="11" t="s">
        <v>27</v>
      </c>
      <c r="G663" s="11" t="s">
        <v>121</v>
      </c>
      <c r="H663" s="11" t="s">
        <v>122</v>
      </c>
      <c r="I663" s="11" t="s">
        <v>164</v>
      </c>
      <c r="J663" s="11" t="s">
        <v>149</v>
      </c>
      <c r="K663" s="39" t="s">
        <v>59</v>
      </c>
      <c r="L663" s="40"/>
      <c r="M663" s="11" t="s">
        <v>327</v>
      </c>
      <c r="N663" s="11">
        <v>1</v>
      </c>
    </row>
    <row r="664" spans="5:14" hidden="1" x14ac:dyDescent="0.2">
      <c r="E664" s="11" t="s">
        <v>19</v>
      </c>
      <c r="F664" s="11" t="s">
        <v>27</v>
      </c>
      <c r="G664" s="11" t="s">
        <v>121</v>
      </c>
      <c r="H664" s="11" t="s">
        <v>122</v>
      </c>
      <c r="I664" s="11" t="s">
        <v>165</v>
      </c>
      <c r="J664" s="11" t="s">
        <v>149</v>
      </c>
      <c r="K664" s="39" t="s">
        <v>278</v>
      </c>
      <c r="L664" s="40" t="str">
        <f>T_Mutuelle81934[[#This Row],[Remboursement (%)]]</f>
        <v>Non mentionné</v>
      </c>
      <c r="N664" s="11">
        <v>0</v>
      </c>
    </row>
    <row r="665" spans="5:14" hidden="1" x14ac:dyDescent="0.2">
      <c r="E665" s="11" t="s">
        <v>19</v>
      </c>
      <c r="F665" s="11" t="s">
        <v>166</v>
      </c>
      <c r="G665" s="11" t="s">
        <v>167</v>
      </c>
      <c r="H665" s="11" t="s">
        <v>167</v>
      </c>
      <c r="I665" s="11" t="s">
        <v>168</v>
      </c>
      <c r="J665" s="11" t="s">
        <v>116</v>
      </c>
      <c r="K665" s="39" t="s">
        <v>278</v>
      </c>
      <c r="L665" s="40" t="str">
        <f>T_Mutuelle81934[[#This Row],[Remboursement (%)]]</f>
        <v>Non mentionné</v>
      </c>
      <c r="M665" s="11" t="s">
        <v>328</v>
      </c>
      <c r="N665" s="11">
        <v>0</v>
      </c>
    </row>
    <row r="666" spans="5:14" hidden="1" x14ac:dyDescent="0.2">
      <c r="E666" s="11" t="s">
        <v>19</v>
      </c>
      <c r="F666" s="11" t="s">
        <v>166</v>
      </c>
      <c r="G666" s="11" t="s">
        <v>167</v>
      </c>
      <c r="H666" s="11" t="s">
        <v>167</v>
      </c>
      <c r="I666" s="11" t="s">
        <v>170</v>
      </c>
      <c r="J666" s="11" t="s">
        <v>116</v>
      </c>
      <c r="K666" s="39" t="s">
        <v>124</v>
      </c>
      <c r="L666" s="40" t="str">
        <f>T_Mutuelle81934[[#This Row],[Remboursement (%)]]</f>
        <v>inclus</v>
      </c>
      <c r="M666" s="11" t="s">
        <v>328</v>
      </c>
      <c r="N666" s="11">
        <v>0</v>
      </c>
    </row>
    <row r="667" spans="5:14" hidden="1" x14ac:dyDescent="0.2">
      <c r="E667" s="11" t="s">
        <v>19</v>
      </c>
      <c r="F667" s="11" t="s">
        <v>33</v>
      </c>
      <c r="G667" s="11" t="s">
        <v>172</v>
      </c>
      <c r="H667" s="11" t="s">
        <v>68</v>
      </c>
      <c r="I667" s="11" t="s">
        <v>173</v>
      </c>
      <c r="J667" s="11" t="s">
        <v>69</v>
      </c>
      <c r="K667" s="39" t="s">
        <v>318</v>
      </c>
      <c r="L667" s="40"/>
      <c r="N667" s="11">
        <v>5</v>
      </c>
    </row>
    <row r="668" spans="5:14" hidden="1" x14ac:dyDescent="0.2">
      <c r="E668" s="11" t="s">
        <v>19</v>
      </c>
      <c r="F668" s="11" t="s">
        <v>33</v>
      </c>
      <c r="G668" s="11" t="s">
        <v>172</v>
      </c>
      <c r="H668" s="11" t="s">
        <v>68</v>
      </c>
      <c r="I668" s="11" t="s">
        <v>175</v>
      </c>
      <c r="J668" s="11" t="s">
        <v>69</v>
      </c>
      <c r="K668" s="39" t="s">
        <v>318</v>
      </c>
      <c r="L668" s="40"/>
      <c r="N668" s="11">
        <v>5</v>
      </c>
    </row>
    <row r="669" spans="5:14" hidden="1" x14ac:dyDescent="0.2">
      <c r="E669" s="11" t="s">
        <v>19</v>
      </c>
      <c r="F669" s="11" t="s">
        <v>33</v>
      </c>
      <c r="G669" s="11" t="s">
        <v>172</v>
      </c>
      <c r="H669" s="11" t="s">
        <v>176</v>
      </c>
      <c r="I669" s="11" t="s">
        <v>177</v>
      </c>
      <c r="J669" s="11" t="s">
        <v>58</v>
      </c>
      <c r="K669" s="39" t="s">
        <v>87</v>
      </c>
      <c r="L669" s="40"/>
      <c r="N669" s="11">
        <v>6</v>
      </c>
    </row>
    <row r="670" spans="5:14" hidden="1" x14ac:dyDescent="0.2">
      <c r="E670" s="11" t="s">
        <v>19</v>
      </c>
      <c r="F670" s="11" t="s">
        <v>33</v>
      </c>
      <c r="G670" s="11" t="s">
        <v>172</v>
      </c>
      <c r="H670" s="11" t="s">
        <v>178</v>
      </c>
      <c r="I670" s="11" t="s">
        <v>179</v>
      </c>
      <c r="J670" s="11" t="s">
        <v>58</v>
      </c>
      <c r="K670" s="39" t="s">
        <v>87</v>
      </c>
      <c r="L670" s="40"/>
      <c r="N670" s="11">
        <v>6</v>
      </c>
    </row>
    <row r="671" spans="5:14" hidden="1" x14ac:dyDescent="0.2">
      <c r="E671" s="11" t="s">
        <v>19</v>
      </c>
      <c r="F671" s="11" t="s">
        <v>33</v>
      </c>
      <c r="G671" s="11" t="s">
        <v>172</v>
      </c>
      <c r="H671" s="11" t="s">
        <v>178</v>
      </c>
      <c r="I671" s="11" t="s">
        <v>180</v>
      </c>
      <c r="J671" s="11" t="s">
        <v>58</v>
      </c>
      <c r="K671" s="39" t="s">
        <v>87</v>
      </c>
      <c r="L671" s="40"/>
      <c r="N671" s="11">
        <v>6</v>
      </c>
    </row>
    <row r="672" spans="5:14" hidden="1" x14ac:dyDescent="0.2">
      <c r="E672" s="11" t="s">
        <v>19</v>
      </c>
      <c r="F672" s="11" t="s">
        <v>33</v>
      </c>
      <c r="G672" s="11" t="s">
        <v>172</v>
      </c>
      <c r="H672" s="11" t="s">
        <v>178</v>
      </c>
      <c r="I672" s="11" t="s">
        <v>181</v>
      </c>
      <c r="J672" s="11" t="s">
        <v>58</v>
      </c>
      <c r="K672" s="39" t="s">
        <v>87</v>
      </c>
      <c r="L672" s="40"/>
      <c r="N672" s="11">
        <v>6</v>
      </c>
    </row>
    <row r="673" spans="5:14" hidden="1" x14ac:dyDescent="0.2">
      <c r="E673" s="11" t="s">
        <v>19</v>
      </c>
      <c r="F673" s="11" t="s">
        <v>33</v>
      </c>
      <c r="G673" s="11" t="s">
        <v>172</v>
      </c>
      <c r="H673" s="11" t="s">
        <v>176</v>
      </c>
      <c r="I673" s="11" t="s">
        <v>182</v>
      </c>
      <c r="J673" s="11" t="s">
        <v>58</v>
      </c>
      <c r="K673" s="39" t="s">
        <v>87</v>
      </c>
      <c r="L673" s="40"/>
      <c r="N673" s="11">
        <v>6</v>
      </c>
    </row>
    <row r="674" spans="5:14" hidden="1" x14ac:dyDescent="0.2">
      <c r="E674" s="11" t="s">
        <v>19</v>
      </c>
      <c r="F674" s="11" t="s">
        <v>33</v>
      </c>
      <c r="G674" s="11" t="s">
        <v>172</v>
      </c>
      <c r="H674" s="11" t="s">
        <v>176</v>
      </c>
      <c r="I674" s="11" t="s">
        <v>183</v>
      </c>
      <c r="J674" s="11" t="s">
        <v>58</v>
      </c>
      <c r="K674" s="39" t="s">
        <v>87</v>
      </c>
      <c r="L674" s="40"/>
      <c r="N674" s="11">
        <v>6</v>
      </c>
    </row>
    <row r="675" spans="5:14" hidden="1" x14ac:dyDescent="0.2">
      <c r="E675" s="11" t="s">
        <v>19</v>
      </c>
      <c r="F675" s="11" t="s">
        <v>33</v>
      </c>
      <c r="G675" s="11" t="s">
        <v>172</v>
      </c>
      <c r="H675" s="11" t="s">
        <v>176</v>
      </c>
      <c r="I675" s="11" t="s">
        <v>184</v>
      </c>
      <c r="J675" s="11" t="s">
        <v>58</v>
      </c>
      <c r="K675" s="39" t="s">
        <v>87</v>
      </c>
      <c r="L675" s="40"/>
      <c r="N675" s="11">
        <v>6</v>
      </c>
    </row>
    <row r="676" spans="5:14" hidden="1" x14ac:dyDescent="0.2">
      <c r="E676" s="11" t="s">
        <v>19</v>
      </c>
      <c r="F676" s="11" t="s">
        <v>33</v>
      </c>
      <c r="G676" s="11" t="s">
        <v>172</v>
      </c>
      <c r="H676" s="11" t="s">
        <v>176</v>
      </c>
      <c r="I676" s="11" t="s">
        <v>185</v>
      </c>
      <c r="J676" s="11" t="s">
        <v>58</v>
      </c>
      <c r="K676" s="39" t="s">
        <v>87</v>
      </c>
      <c r="L676" s="40"/>
      <c r="N676" s="11">
        <v>6</v>
      </c>
    </row>
    <row r="677" spans="5:14" hidden="1" x14ac:dyDescent="0.2">
      <c r="E677" s="11" t="s">
        <v>19</v>
      </c>
      <c r="F677" s="11" t="s">
        <v>33</v>
      </c>
      <c r="G677" s="11" t="s">
        <v>172</v>
      </c>
      <c r="H677" s="11" t="s">
        <v>176</v>
      </c>
      <c r="I677" s="11" t="s">
        <v>186</v>
      </c>
      <c r="J677" s="11" t="s">
        <v>58</v>
      </c>
      <c r="K677" s="39" t="s">
        <v>87</v>
      </c>
      <c r="L677" s="40"/>
      <c r="N677" s="11">
        <v>6</v>
      </c>
    </row>
    <row r="678" spans="5:14" hidden="1" x14ac:dyDescent="0.2">
      <c r="E678" s="11" t="s">
        <v>19</v>
      </c>
      <c r="F678" s="11" t="s">
        <v>33</v>
      </c>
      <c r="G678" s="11" t="s">
        <v>187</v>
      </c>
      <c r="H678" s="11" t="s">
        <v>187</v>
      </c>
      <c r="I678" s="11" t="s">
        <v>188</v>
      </c>
      <c r="J678" s="11" t="s">
        <v>58</v>
      </c>
      <c r="K678" s="45" t="s">
        <v>52</v>
      </c>
      <c r="L678" s="46">
        <v>500</v>
      </c>
      <c r="M678" s="11" t="s">
        <v>66</v>
      </c>
      <c r="N678" s="11" t="b">
        <v>0</v>
      </c>
    </row>
    <row r="679" spans="5:14" hidden="1" x14ac:dyDescent="0.2">
      <c r="E679" s="11" t="s">
        <v>19</v>
      </c>
      <c r="F679" s="11" t="s">
        <v>33</v>
      </c>
      <c r="G679" s="11" t="s">
        <v>187</v>
      </c>
      <c r="H679" s="11" t="s">
        <v>187</v>
      </c>
      <c r="I679" s="11" t="s">
        <v>188</v>
      </c>
      <c r="J679" s="11" t="s">
        <v>65</v>
      </c>
      <c r="K679" s="45" t="s">
        <v>52</v>
      </c>
      <c r="L679" s="46">
        <v>200</v>
      </c>
      <c r="M679" s="11" t="s">
        <v>66</v>
      </c>
      <c r="N679" s="11" t="b">
        <v>0</v>
      </c>
    </row>
    <row r="680" spans="5:14" hidden="1" x14ac:dyDescent="0.2">
      <c r="E680" s="11" t="s">
        <v>19</v>
      </c>
      <c r="F680" s="11" t="s">
        <v>33</v>
      </c>
      <c r="G680" s="11" t="s">
        <v>172</v>
      </c>
      <c r="H680" s="11" t="s">
        <v>190</v>
      </c>
      <c r="I680" s="11" t="s">
        <v>190</v>
      </c>
      <c r="J680" s="11" t="s">
        <v>58</v>
      </c>
      <c r="K680" s="39" t="s">
        <v>87</v>
      </c>
      <c r="L680" s="40"/>
      <c r="N680" s="11">
        <v>6</v>
      </c>
    </row>
    <row r="681" spans="5:14" hidden="1" x14ac:dyDescent="0.2">
      <c r="E681" s="11" t="s">
        <v>19</v>
      </c>
      <c r="F681" s="11" t="s">
        <v>33</v>
      </c>
      <c r="G681" s="11" t="s">
        <v>172</v>
      </c>
      <c r="H681" s="11" t="s">
        <v>68</v>
      </c>
      <c r="I681" s="11" t="s">
        <v>175</v>
      </c>
      <c r="J681" s="11" t="s">
        <v>88</v>
      </c>
      <c r="K681" s="39" t="s">
        <v>315</v>
      </c>
      <c r="L681" s="40"/>
      <c r="N681" s="11">
        <v>6</v>
      </c>
    </row>
    <row r="682" spans="5:14" hidden="1" x14ac:dyDescent="0.2">
      <c r="E682" s="11" t="s">
        <v>19</v>
      </c>
      <c r="F682" s="11" t="s">
        <v>33</v>
      </c>
      <c r="G682" s="11" t="s">
        <v>191</v>
      </c>
      <c r="H682" s="11" t="s">
        <v>192</v>
      </c>
      <c r="I682" s="11" t="s">
        <v>193</v>
      </c>
      <c r="J682" s="11" t="s">
        <v>58</v>
      </c>
      <c r="K682" s="39" t="s">
        <v>59</v>
      </c>
      <c r="L682" s="40"/>
      <c r="N682" s="11">
        <v>1</v>
      </c>
    </row>
    <row r="683" spans="5:14" hidden="1" x14ac:dyDescent="0.2">
      <c r="E683" s="11" t="s">
        <v>19</v>
      </c>
      <c r="F683" s="11" t="s">
        <v>33</v>
      </c>
      <c r="G683" s="11" t="s">
        <v>172</v>
      </c>
      <c r="H683" s="11" t="s">
        <v>190</v>
      </c>
      <c r="I683" s="11" t="s">
        <v>190</v>
      </c>
      <c r="J683" s="11" t="s">
        <v>65</v>
      </c>
      <c r="K683" s="39" t="s">
        <v>163</v>
      </c>
      <c r="L683" s="40" t="str">
        <f>T_Mutuelle81934[[#This Row],[Remboursement (%)]]</f>
        <v>non compris</v>
      </c>
      <c r="N683" s="11">
        <v>-1</v>
      </c>
    </row>
    <row r="684" spans="5:14" hidden="1" x14ac:dyDescent="0.2">
      <c r="E684" s="11" t="s">
        <v>19</v>
      </c>
      <c r="F684" s="11" t="s">
        <v>33</v>
      </c>
      <c r="G684" s="11" t="s">
        <v>172</v>
      </c>
      <c r="H684" s="11" t="s">
        <v>176</v>
      </c>
      <c r="I684" s="11" t="s">
        <v>194</v>
      </c>
      <c r="J684" s="11" t="s">
        <v>65</v>
      </c>
      <c r="K684" s="39" t="s">
        <v>163</v>
      </c>
      <c r="L684" s="40" t="str">
        <f>T_Mutuelle81934[[#This Row],[Remboursement (%)]]</f>
        <v>non compris</v>
      </c>
      <c r="N684" s="11">
        <v>-1</v>
      </c>
    </row>
    <row r="685" spans="5:14" hidden="1" x14ac:dyDescent="0.2">
      <c r="E685" s="11" t="s">
        <v>19</v>
      </c>
      <c r="F685" s="11" t="s">
        <v>33</v>
      </c>
      <c r="G685" s="11" t="s">
        <v>191</v>
      </c>
      <c r="H685" s="11" t="s">
        <v>195</v>
      </c>
      <c r="I685" s="11" t="s">
        <v>196</v>
      </c>
      <c r="J685" s="11" t="s">
        <v>116</v>
      </c>
      <c r="K685" s="42" t="s">
        <v>52</v>
      </c>
      <c r="L685" s="40">
        <v>800</v>
      </c>
      <c r="M685" s="11" t="s">
        <v>329</v>
      </c>
      <c r="N685" s="11" t="b">
        <v>0</v>
      </c>
    </row>
    <row r="686" spans="5:14" hidden="1" x14ac:dyDescent="0.2">
      <c r="E686" s="11" t="s">
        <v>19</v>
      </c>
      <c r="F686" s="11" t="s">
        <v>33</v>
      </c>
      <c r="G686" s="11" t="s">
        <v>191</v>
      </c>
      <c r="H686" s="11" t="s">
        <v>192</v>
      </c>
      <c r="I686" s="11" t="s">
        <v>198</v>
      </c>
      <c r="J686" s="11" t="s">
        <v>58</v>
      </c>
      <c r="K686" s="39" t="s">
        <v>59</v>
      </c>
      <c r="L686" s="40"/>
      <c r="N686" s="11">
        <v>1</v>
      </c>
    </row>
    <row r="687" spans="5:14" hidden="1" x14ac:dyDescent="0.2">
      <c r="E687" s="11" t="s">
        <v>19</v>
      </c>
      <c r="F687" s="11" t="s">
        <v>33</v>
      </c>
      <c r="G687" s="11" t="s">
        <v>191</v>
      </c>
      <c r="H687" s="11" t="s">
        <v>192</v>
      </c>
      <c r="I687" s="11" t="s">
        <v>199</v>
      </c>
      <c r="J687" s="11" t="s">
        <v>58</v>
      </c>
      <c r="K687" s="39" t="s">
        <v>59</v>
      </c>
      <c r="L687" s="40"/>
      <c r="N687" s="11">
        <v>1</v>
      </c>
    </row>
    <row r="688" spans="5:14" hidden="1" x14ac:dyDescent="0.2">
      <c r="E688" s="11" t="s">
        <v>19</v>
      </c>
      <c r="F688" s="11" t="s">
        <v>33</v>
      </c>
      <c r="G688" s="11" t="s">
        <v>191</v>
      </c>
      <c r="H688" s="11" t="s">
        <v>192</v>
      </c>
      <c r="I688" s="11" t="s">
        <v>200</v>
      </c>
      <c r="J688" s="11" t="s">
        <v>58</v>
      </c>
      <c r="K688" s="39" t="s">
        <v>59</v>
      </c>
      <c r="L688" s="40"/>
      <c r="N688" s="11">
        <v>1</v>
      </c>
    </row>
    <row r="689" spans="5:14" hidden="1" x14ac:dyDescent="0.2">
      <c r="E689" s="11" t="s">
        <v>19</v>
      </c>
      <c r="F689" s="11" t="s">
        <v>33</v>
      </c>
      <c r="G689" s="11" t="s">
        <v>191</v>
      </c>
      <c r="H689" s="11" t="s">
        <v>192</v>
      </c>
      <c r="I689" s="11" t="s">
        <v>201</v>
      </c>
      <c r="J689" s="11" t="s">
        <v>58</v>
      </c>
      <c r="K689" s="39" t="s">
        <v>59</v>
      </c>
      <c r="L689" s="40"/>
      <c r="N689" s="11">
        <v>1</v>
      </c>
    </row>
    <row r="690" spans="5:14" hidden="1" x14ac:dyDescent="0.2">
      <c r="E690" s="11" t="s">
        <v>19</v>
      </c>
      <c r="F690" s="11" t="s">
        <v>33</v>
      </c>
      <c r="G690" s="11" t="s">
        <v>191</v>
      </c>
      <c r="H690" s="11" t="s">
        <v>192</v>
      </c>
      <c r="I690" s="11" t="s">
        <v>202</v>
      </c>
      <c r="J690" s="11" t="s">
        <v>58</v>
      </c>
      <c r="K690" s="39" t="s">
        <v>59</v>
      </c>
      <c r="L690" s="40"/>
      <c r="N690" s="11">
        <v>1</v>
      </c>
    </row>
    <row r="691" spans="5:14" hidden="1" x14ac:dyDescent="0.2">
      <c r="E691" s="11" t="s">
        <v>19</v>
      </c>
      <c r="F691" s="11" t="s">
        <v>33</v>
      </c>
      <c r="G691" s="11" t="s">
        <v>191</v>
      </c>
      <c r="H691" s="11" t="s">
        <v>192</v>
      </c>
      <c r="I691" s="11" t="s">
        <v>203</v>
      </c>
      <c r="J691" s="11" t="s">
        <v>58</v>
      </c>
      <c r="K691" s="39" t="s">
        <v>59</v>
      </c>
      <c r="L691" s="40"/>
      <c r="N691" s="11">
        <v>1</v>
      </c>
    </row>
    <row r="692" spans="5:14" hidden="1" x14ac:dyDescent="0.2">
      <c r="E692" s="11" t="s">
        <v>19</v>
      </c>
      <c r="F692" s="11" t="s">
        <v>33</v>
      </c>
      <c r="G692" s="11" t="s">
        <v>191</v>
      </c>
      <c r="H692" s="11" t="s">
        <v>192</v>
      </c>
      <c r="I692" s="11" t="s">
        <v>204</v>
      </c>
      <c r="J692" s="11" t="s">
        <v>58</v>
      </c>
      <c r="K692" s="39" t="s">
        <v>59</v>
      </c>
      <c r="L692" s="40"/>
      <c r="N692" s="11">
        <v>1</v>
      </c>
    </row>
    <row r="693" spans="5:14" hidden="1" x14ac:dyDescent="0.2">
      <c r="E693" s="11" t="s">
        <v>19</v>
      </c>
      <c r="F693" s="11" t="s">
        <v>33</v>
      </c>
      <c r="G693" s="11" t="s">
        <v>191</v>
      </c>
      <c r="H693" s="11" t="s">
        <v>192</v>
      </c>
      <c r="I693" s="11" t="s">
        <v>205</v>
      </c>
      <c r="J693" s="11" t="s">
        <v>65</v>
      </c>
      <c r="K693" s="39" t="s">
        <v>59</v>
      </c>
      <c r="L693" s="40"/>
      <c r="N693" s="11">
        <v>1</v>
      </c>
    </row>
    <row r="694" spans="5:14" hidden="1" x14ac:dyDescent="0.2">
      <c r="E694" s="11" t="s">
        <v>19</v>
      </c>
      <c r="F694" s="11" t="s">
        <v>33</v>
      </c>
      <c r="G694" s="11" t="s">
        <v>191</v>
      </c>
      <c r="H694" s="11" t="s">
        <v>206</v>
      </c>
      <c r="I694" s="11" t="s">
        <v>206</v>
      </c>
      <c r="J694" s="11" t="s">
        <v>207</v>
      </c>
      <c r="K694" s="42" t="s">
        <v>52</v>
      </c>
      <c r="L694" s="40">
        <v>400</v>
      </c>
      <c r="M694" s="11" t="s">
        <v>330</v>
      </c>
      <c r="N694" s="11" t="b">
        <v>0</v>
      </c>
    </row>
    <row r="695" spans="5:14" hidden="1" x14ac:dyDescent="0.2">
      <c r="E695" s="11" t="s">
        <v>19</v>
      </c>
      <c r="F695" s="11" t="s">
        <v>33</v>
      </c>
      <c r="G695" s="11" t="s">
        <v>191</v>
      </c>
      <c r="H695" s="11" t="s">
        <v>192</v>
      </c>
      <c r="I695" s="11" t="s">
        <v>208</v>
      </c>
      <c r="J695" s="11" t="s">
        <v>58</v>
      </c>
      <c r="K695" s="42" t="s">
        <v>52</v>
      </c>
      <c r="L695" s="40">
        <v>250</v>
      </c>
      <c r="M695" s="11" t="s">
        <v>331</v>
      </c>
      <c r="N695" s="11" t="b">
        <v>0</v>
      </c>
    </row>
    <row r="696" spans="5:14" hidden="1" x14ac:dyDescent="0.2">
      <c r="E696" s="11" t="s">
        <v>19</v>
      </c>
      <c r="F696" s="11" t="s">
        <v>34</v>
      </c>
      <c r="G696" s="11" t="s">
        <v>73</v>
      </c>
      <c r="H696" s="11" t="s">
        <v>68</v>
      </c>
      <c r="I696" s="11" t="s">
        <v>80</v>
      </c>
      <c r="J696" s="11" t="s">
        <v>77</v>
      </c>
      <c r="K696" s="39" t="s">
        <v>315</v>
      </c>
      <c r="L696" s="40"/>
      <c r="N696" s="11">
        <v>6</v>
      </c>
    </row>
    <row r="697" spans="5:14" hidden="1" x14ac:dyDescent="0.2">
      <c r="E697" s="11" t="s">
        <v>19</v>
      </c>
      <c r="F697" s="11" t="s">
        <v>34</v>
      </c>
      <c r="G697" s="11" t="s">
        <v>73</v>
      </c>
      <c r="H697" s="11" t="s">
        <v>209</v>
      </c>
      <c r="I697" s="11" t="s">
        <v>210</v>
      </c>
      <c r="J697" s="11" t="s">
        <v>65</v>
      </c>
      <c r="K697" s="42" t="s">
        <v>52</v>
      </c>
      <c r="L697" s="40">
        <v>200</v>
      </c>
      <c r="M697" s="11" t="s">
        <v>332</v>
      </c>
      <c r="N697" s="11" t="b">
        <v>0</v>
      </c>
    </row>
    <row r="698" spans="5:14" hidden="1" x14ac:dyDescent="0.2">
      <c r="E698" s="11" t="s">
        <v>19</v>
      </c>
      <c r="F698" s="11" t="s">
        <v>34</v>
      </c>
      <c r="G698" s="11" t="s">
        <v>212</v>
      </c>
      <c r="H698" s="11" t="s">
        <v>213</v>
      </c>
      <c r="J698" s="11" t="s">
        <v>116</v>
      </c>
      <c r="K698" s="39" t="s">
        <v>124</v>
      </c>
      <c r="L698" s="40" t="str">
        <f>T_Mutuelle81934[[#This Row],[Remboursement (%)]]</f>
        <v>inclus</v>
      </c>
      <c r="M698" s="11" t="s">
        <v>333</v>
      </c>
      <c r="N698" s="11">
        <v>0</v>
      </c>
    </row>
    <row r="699" spans="5:14" hidden="1" x14ac:dyDescent="0.2">
      <c r="E699" s="11" t="s">
        <v>19</v>
      </c>
      <c r="F699" s="11" t="s">
        <v>34</v>
      </c>
      <c r="G699" s="11" t="s">
        <v>212</v>
      </c>
      <c r="H699" s="11" t="s">
        <v>215</v>
      </c>
      <c r="J699" s="11" t="s">
        <v>116</v>
      </c>
      <c r="K699" s="42" t="s">
        <v>52</v>
      </c>
      <c r="L699" s="40">
        <v>200</v>
      </c>
      <c r="M699" s="11" t="s">
        <v>334</v>
      </c>
      <c r="N699" s="11" t="b">
        <v>0</v>
      </c>
    </row>
    <row r="700" spans="5:14" hidden="1" x14ac:dyDescent="0.2">
      <c r="E700" s="11" t="s">
        <v>19</v>
      </c>
      <c r="F700" s="11" t="s">
        <v>34</v>
      </c>
      <c r="G700" s="11" t="s">
        <v>212</v>
      </c>
      <c r="H700" s="11" t="s">
        <v>217</v>
      </c>
      <c r="J700" s="11" t="s">
        <v>116</v>
      </c>
      <c r="K700" s="42" t="s">
        <v>52</v>
      </c>
      <c r="L700" s="40">
        <v>300</v>
      </c>
      <c r="M700" s="11" t="s">
        <v>334</v>
      </c>
      <c r="N700" s="11" t="b">
        <v>0</v>
      </c>
    </row>
    <row r="701" spans="5:14" hidden="1" x14ac:dyDescent="0.2">
      <c r="E701" s="11" t="s">
        <v>19</v>
      </c>
      <c r="F701" s="11" t="s">
        <v>34</v>
      </c>
      <c r="G701" s="11" t="s">
        <v>212</v>
      </c>
      <c r="H701" s="11" t="s">
        <v>218</v>
      </c>
      <c r="J701" s="11" t="s">
        <v>116</v>
      </c>
      <c r="K701" s="42" t="s">
        <v>52</v>
      </c>
      <c r="L701" s="40">
        <v>350</v>
      </c>
      <c r="M701" s="11" t="s">
        <v>334</v>
      </c>
      <c r="N701" s="11" t="b">
        <v>0</v>
      </c>
    </row>
    <row r="702" spans="5:14" hidden="1" x14ac:dyDescent="0.2">
      <c r="E702" s="11" t="s">
        <v>19</v>
      </c>
      <c r="F702" s="11" t="s">
        <v>34</v>
      </c>
      <c r="G702" s="11" t="s">
        <v>212</v>
      </c>
      <c r="H702" s="11" t="s">
        <v>219</v>
      </c>
      <c r="J702" s="11" t="s">
        <v>58</v>
      </c>
      <c r="K702" s="45" t="s">
        <v>52</v>
      </c>
      <c r="L702" s="46">
        <v>150</v>
      </c>
      <c r="M702" s="11" t="s">
        <v>66</v>
      </c>
      <c r="N702" s="11" t="b">
        <v>0</v>
      </c>
    </row>
    <row r="703" spans="5:14" hidden="1" x14ac:dyDescent="0.2">
      <c r="E703" s="11" t="s">
        <v>19</v>
      </c>
      <c r="F703" s="11" t="s">
        <v>34</v>
      </c>
      <c r="G703" s="11" t="s">
        <v>212</v>
      </c>
      <c r="H703" s="11" t="s">
        <v>115</v>
      </c>
      <c r="I703" s="11" t="s">
        <v>220</v>
      </c>
      <c r="J703" s="11" t="s">
        <v>58</v>
      </c>
      <c r="K703" s="39" t="s">
        <v>163</v>
      </c>
      <c r="L703" s="40" t="str">
        <f>T_Mutuelle81934[[#This Row],[Remboursement (%)]]</f>
        <v>non compris</v>
      </c>
      <c r="N703" s="11">
        <v>-1</v>
      </c>
    </row>
    <row r="704" spans="5:14" hidden="1" x14ac:dyDescent="0.2">
      <c r="E704" s="11" t="s">
        <v>19</v>
      </c>
      <c r="F704" s="11" t="s">
        <v>34</v>
      </c>
      <c r="G704" s="11" t="s">
        <v>212</v>
      </c>
      <c r="H704" s="11" t="s">
        <v>221</v>
      </c>
      <c r="J704" s="11" t="s">
        <v>65</v>
      </c>
      <c r="K704" s="45" t="s">
        <v>52</v>
      </c>
      <c r="L704" s="46">
        <v>150</v>
      </c>
      <c r="M704" s="11" t="s">
        <v>66</v>
      </c>
      <c r="N704" s="11" t="b">
        <v>0</v>
      </c>
    </row>
    <row r="705" spans="5:14" hidden="1" x14ac:dyDescent="0.2">
      <c r="E705" s="11" t="s">
        <v>24</v>
      </c>
      <c r="F705" s="11" t="s">
        <v>36</v>
      </c>
      <c r="G705" s="11" t="s">
        <v>223</v>
      </c>
      <c r="H705" s="11" t="s">
        <v>224</v>
      </c>
      <c r="J705" s="11" t="s">
        <v>58</v>
      </c>
      <c r="K705" s="39" t="s">
        <v>254</v>
      </c>
      <c r="L705" s="40"/>
      <c r="M705" s="11" t="s">
        <v>335</v>
      </c>
      <c r="N705" s="11">
        <v>5</v>
      </c>
    </row>
    <row r="706" spans="5:14" hidden="1" x14ac:dyDescent="0.2">
      <c r="E706" s="11" t="s">
        <v>24</v>
      </c>
      <c r="F706" s="11" t="s">
        <v>36</v>
      </c>
      <c r="G706" s="11" t="s">
        <v>223</v>
      </c>
      <c r="H706" s="11" t="s">
        <v>224</v>
      </c>
      <c r="I706" s="11" t="s">
        <v>115</v>
      </c>
      <c r="J706" s="11" t="s">
        <v>58</v>
      </c>
      <c r="K706" s="39" t="s">
        <v>163</v>
      </c>
      <c r="L706" s="40" t="str">
        <f>T_Mutuelle81934[[#This Row],[Remboursement (%)]]</f>
        <v>non compris</v>
      </c>
      <c r="N706" s="11">
        <v>-1</v>
      </c>
    </row>
    <row r="707" spans="5:14" hidden="1" x14ac:dyDescent="0.2">
      <c r="E707" s="11" t="s">
        <v>19</v>
      </c>
      <c r="F707" s="11" t="s">
        <v>36</v>
      </c>
      <c r="G707" s="11" t="s">
        <v>223</v>
      </c>
      <c r="H707" s="11" t="s">
        <v>226</v>
      </c>
      <c r="I707" s="11" t="s">
        <v>115</v>
      </c>
      <c r="K707" s="39" t="s">
        <v>163</v>
      </c>
      <c r="L707" s="40" t="str">
        <f>T_Mutuelle81934[[#This Row],[Remboursement (%)]]</f>
        <v>non compris</v>
      </c>
      <c r="N707" s="11">
        <v>-1</v>
      </c>
    </row>
    <row r="708" spans="5:14" hidden="1" x14ac:dyDescent="0.2">
      <c r="E708" s="11" t="s">
        <v>19</v>
      </c>
      <c r="F708" s="11" t="s">
        <v>36</v>
      </c>
      <c r="G708" s="11" t="s">
        <v>223</v>
      </c>
      <c r="H708" s="11" t="s">
        <v>227</v>
      </c>
      <c r="J708" s="11" t="s">
        <v>58</v>
      </c>
      <c r="K708" s="39" t="s">
        <v>59</v>
      </c>
      <c r="L708" s="40"/>
      <c r="N708" s="11">
        <v>1</v>
      </c>
    </row>
    <row r="709" spans="5:14" hidden="1" x14ac:dyDescent="0.2">
      <c r="E709" s="11" t="s">
        <v>19</v>
      </c>
      <c r="F709" s="11" t="s">
        <v>35</v>
      </c>
      <c r="G709" s="11" t="s">
        <v>228</v>
      </c>
      <c r="H709" s="11" t="s">
        <v>229</v>
      </c>
      <c r="I709" s="11" t="s">
        <v>229</v>
      </c>
      <c r="J709" s="11" t="s">
        <v>65</v>
      </c>
      <c r="K709" s="42" t="s">
        <v>52</v>
      </c>
      <c r="L709" s="40">
        <v>120</v>
      </c>
      <c r="M709" s="11" t="s">
        <v>336</v>
      </c>
      <c r="N709" s="11" t="b">
        <v>0</v>
      </c>
    </row>
    <row r="710" spans="5:14" hidden="1" x14ac:dyDescent="0.2">
      <c r="E710" s="11" t="s">
        <v>19</v>
      </c>
      <c r="F710" s="11" t="s">
        <v>30</v>
      </c>
      <c r="G710" s="11" t="s">
        <v>101</v>
      </c>
      <c r="H710" s="11" t="s">
        <v>231</v>
      </c>
      <c r="J710" s="11" t="s">
        <v>58</v>
      </c>
      <c r="K710" s="39" t="s">
        <v>318</v>
      </c>
      <c r="L710" s="40"/>
      <c r="N710" s="11">
        <v>5</v>
      </c>
    </row>
    <row r="711" spans="5:14" hidden="1" x14ac:dyDescent="0.2">
      <c r="E711" s="11" t="s">
        <v>19</v>
      </c>
      <c r="F711" s="11" t="s">
        <v>30</v>
      </c>
      <c r="G711" s="11" t="s">
        <v>73</v>
      </c>
      <c r="H711" s="11" t="s">
        <v>68</v>
      </c>
      <c r="I711" s="11" t="s">
        <v>86</v>
      </c>
      <c r="J711" s="11" t="s">
        <v>232</v>
      </c>
      <c r="K711" s="42" t="s">
        <v>52</v>
      </c>
      <c r="L711" s="40">
        <v>310</v>
      </c>
      <c r="M711" s="11" t="s">
        <v>317</v>
      </c>
      <c r="N711" s="11" t="b">
        <v>0</v>
      </c>
    </row>
    <row r="712" spans="5:14" hidden="1" x14ac:dyDescent="0.2">
      <c r="E712" s="11" t="s">
        <v>19</v>
      </c>
      <c r="F712" s="11" t="s">
        <v>37</v>
      </c>
      <c r="G712" s="11" t="s">
        <v>68</v>
      </c>
      <c r="H712" s="11" t="s">
        <v>233</v>
      </c>
      <c r="I712" s="11" t="s">
        <v>234</v>
      </c>
      <c r="J712" s="11" t="s">
        <v>75</v>
      </c>
      <c r="K712" s="39" t="s">
        <v>315</v>
      </c>
      <c r="L712" s="40"/>
      <c r="N712" s="11">
        <v>6</v>
      </c>
    </row>
    <row r="713" spans="5:14" hidden="1" x14ac:dyDescent="0.2">
      <c r="E713" s="11" t="s">
        <v>19</v>
      </c>
      <c r="F713" s="11" t="s">
        <v>37</v>
      </c>
      <c r="G713" s="11" t="s">
        <v>68</v>
      </c>
      <c r="H713" s="11" t="s">
        <v>233</v>
      </c>
      <c r="J713" s="11" t="s">
        <v>88</v>
      </c>
      <c r="K713" s="39" t="s">
        <v>78</v>
      </c>
      <c r="L713" s="40" t="str">
        <f>T_Mutuelle81934[[#This Row],[Remboursement (%)]]</f>
        <v>non mentionné</v>
      </c>
      <c r="N713" s="11">
        <v>0</v>
      </c>
    </row>
    <row r="714" spans="5:14" hidden="1" x14ac:dyDescent="0.2">
      <c r="E714" s="11" t="s">
        <v>19</v>
      </c>
      <c r="F714" s="11" t="s">
        <v>37</v>
      </c>
      <c r="G714" s="11" t="s">
        <v>235</v>
      </c>
      <c r="H714" s="11" t="s">
        <v>236</v>
      </c>
      <c r="J714" s="11" t="s">
        <v>58</v>
      </c>
      <c r="K714" s="39" t="s">
        <v>59</v>
      </c>
      <c r="L714" s="40"/>
      <c r="N714" s="11">
        <v>1</v>
      </c>
    </row>
    <row r="715" spans="5:14" hidden="1" x14ac:dyDescent="0.2">
      <c r="E715" s="11" t="s">
        <v>19</v>
      </c>
      <c r="F715" s="11" t="s">
        <v>37</v>
      </c>
      <c r="G715" s="11" t="s">
        <v>235</v>
      </c>
      <c r="H715" s="11" t="s">
        <v>237</v>
      </c>
      <c r="J715" s="11" t="s">
        <v>58</v>
      </c>
      <c r="K715" s="39" t="s">
        <v>59</v>
      </c>
      <c r="L715" s="40"/>
      <c r="N715" s="11">
        <v>1</v>
      </c>
    </row>
    <row r="716" spans="5:14" hidden="1" x14ac:dyDescent="0.2">
      <c r="E716" s="11" t="s">
        <v>19</v>
      </c>
      <c r="F716" s="11" t="s">
        <v>37</v>
      </c>
      <c r="G716" s="11" t="s">
        <v>167</v>
      </c>
      <c r="H716" s="11" t="s">
        <v>167</v>
      </c>
      <c r="I716" s="11" t="s">
        <v>238</v>
      </c>
      <c r="J716" s="11" t="s">
        <v>207</v>
      </c>
      <c r="K716" s="42" t="s">
        <v>52</v>
      </c>
      <c r="L716" s="40">
        <v>200</v>
      </c>
      <c r="M716" s="43" t="s">
        <v>304</v>
      </c>
      <c r="N716" s="11" t="b">
        <v>0</v>
      </c>
    </row>
    <row r="717" spans="5:14" hidden="1" x14ac:dyDescent="0.2">
      <c r="E717" s="11" t="s">
        <v>19</v>
      </c>
      <c r="F717" s="11" t="s">
        <v>30</v>
      </c>
      <c r="G717" s="11" t="s">
        <v>239</v>
      </c>
      <c r="H717" s="11" t="s">
        <v>240</v>
      </c>
      <c r="J717" s="11" t="s">
        <v>58</v>
      </c>
      <c r="K717" s="39" t="s">
        <v>78</v>
      </c>
      <c r="L717" s="40" t="str">
        <f>T_Mutuelle81934[[#This Row],[Remboursement (%)]]</f>
        <v>non mentionné</v>
      </c>
      <c r="M717" s="11" t="s">
        <v>261</v>
      </c>
      <c r="N717" s="11">
        <v>0</v>
      </c>
    </row>
    <row r="718" spans="5:14" hidden="1" x14ac:dyDescent="0.2">
      <c r="E718" s="11" t="s">
        <v>19</v>
      </c>
      <c r="F718" s="11" t="s">
        <v>30</v>
      </c>
      <c r="G718" s="11" t="s">
        <v>239</v>
      </c>
      <c r="H718" s="11" t="s">
        <v>242</v>
      </c>
      <c r="I718" s="11" t="s">
        <v>243</v>
      </c>
      <c r="J718" s="11" t="s">
        <v>65</v>
      </c>
      <c r="K718" s="39" t="s">
        <v>141</v>
      </c>
      <c r="L718" s="40"/>
      <c r="M718" s="11" t="s">
        <v>337</v>
      </c>
      <c r="N718" s="11">
        <v>7</v>
      </c>
    </row>
    <row r="719" spans="5:14" hidden="1" x14ac:dyDescent="0.2">
      <c r="E719" s="11" t="s">
        <v>19</v>
      </c>
      <c r="F719" s="11" t="s">
        <v>166</v>
      </c>
      <c r="G719" s="11" t="s">
        <v>245</v>
      </c>
      <c r="H719" s="11" t="s">
        <v>246</v>
      </c>
      <c r="I719" s="11" t="s">
        <v>247</v>
      </c>
      <c r="J719" s="11" t="s">
        <v>116</v>
      </c>
      <c r="K719" s="39" t="s">
        <v>78</v>
      </c>
      <c r="L719" s="40" t="str">
        <f>T_Mutuelle81934[[#This Row],[Remboursement (%)]]</f>
        <v>non mentionné</v>
      </c>
      <c r="N719" s="11">
        <v>0</v>
      </c>
    </row>
    <row r="720" spans="5:14" hidden="1" x14ac:dyDescent="0.2">
      <c r="E720" s="11" t="s">
        <v>24</v>
      </c>
      <c r="F720" s="11" t="s">
        <v>30</v>
      </c>
      <c r="G720" s="11" t="s">
        <v>55</v>
      </c>
      <c r="H720" s="11" t="s">
        <v>56</v>
      </c>
      <c r="I720" s="11" t="s">
        <v>248</v>
      </c>
      <c r="J720" s="11" t="s">
        <v>58</v>
      </c>
      <c r="K720" s="39" t="s">
        <v>59</v>
      </c>
      <c r="L720" s="40"/>
      <c r="N720" s="11">
        <v>1</v>
      </c>
    </row>
    <row r="721" spans="5:14" hidden="1" x14ac:dyDescent="0.2">
      <c r="E721" s="11" t="s">
        <v>24</v>
      </c>
      <c r="F721" s="11" t="s">
        <v>30</v>
      </c>
      <c r="G721" s="11" t="s">
        <v>55</v>
      </c>
      <c r="H721" s="11" t="s">
        <v>56</v>
      </c>
      <c r="I721" s="11" t="s">
        <v>249</v>
      </c>
      <c r="J721" s="11" t="s">
        <v>58</v>
      </c>
      <c r="K721" s="39" t="s">
        <v>59</v>
      </c>
      <c r="L721" s="40"/>
      <c r="N721" s="11">
        <v>1</v>
      </c>
    </row>
    <row r="722" spans="5:14" hidden="1" x14ac:dyDescent="0.2">
      <c r="E722" s="11" t="s">
        <v>24</v>
      </c>
      <c r="F722" s="11" t="s">
        <v>30</v>
      </c>
      <c r="G722" s="11" t="s">
        <v>55</v>
      </c>
      <c r="H722" s="11" t="s">
        <v>56</v>
      </c>
      <c r="I722" s="11" t="s">
        <v>250</v>
      </c>
      <c r="J722" s="11" t="s">
        <v>58</v>
      </c>
      <c r="K722" s="39" t="s">
        <v>59</v>
      </c>
      <c r="L722" s="40"/>
      <c r="N722" s="11">
        <v>1</v>
      </c>
    </row>
    <row r="723" spans="5:14" hidden="1" x14ac:dyDescent="0.2">
      <c r="E723" s="11" t="s">
        <v>24</v>
      </c>
      <c r="F723" s="11" t="s">
        <v>30</v>
      </c>
      <c r="G723" s="11" t="s">
        <v>55</v>
      </c>
      <c r="H723" s="11" t="s">
        <v>56</v>
      </c>
      <c r="I723" s="11" t="s">
        <v>251</v>
      </c>
      <c r="J723" s="11" t="s">
        <v>58</v>
      </c>
      <c r="K723" s="39" t="s">
        <v>59</v>
      </c>
      <c r="L723" s="40"/>
      <c r="N723" s="11">
        <v>1</v>
      </c>
    </row>
    <row r="724" spans="5:14" hidden="1" x14ac:dyDescent="0.2">
      <c r="E724" s="11" t="s">
        <v>24</v>
      </c>
      <c r="F724" s="11" t="s">
        <v>30</v>
      </c>
      <c r="G724" s="11" t="s">
        <v>55</v>
      </c>
      <c r="H724" s="11" t="s">
        <v>56</v>
      </c>
      <c r="I724" s="11" t="s">
        <v>64</v>
      </c>
      <c r="J724" s="11" t="s">
        <v>65</v>
      </c>
      <c r="K724" s="42" t="s">
        <v>52</v>
      </c>
      <c r="L724" s="46">
        <v>35</v>
      </c>
      <c r="M724" s="11" t="s">
        <v>338</v>
      </c>
      <c r="N724" s="11" t="b">
        <v>0</v>
      </c>
    </row>
    <row r="725" spans="5:14" hidden="1" x14ac:dyDescent="0.2">
      <c r="E725" s="11" t="s">
        <v>24</v>
      </c>
      <c r="F725" s="11" t="s">
        <v>30</v>
      </c>
      <c r="G725" s="11" t="s">
        <v>67</v>
      </c>
      <c r="H725" s="11" t="s">
        <v>68</v>
      </c>
      <c r="I725" s="11" t="s">
        <v>68</v>
      </c>
      <c r="J725" s="11" t="s">
        <v>69</v>
      </c>
      <c r="K725" s="39" t="s">
        <v>87</v>
      </c>
      <c r="L725" s="40"/>
      <c r="N725" s="11">
        <v>6</v>
      </c>
    </row>
    <row r="726" spans="5:14" hidden="1" x14ac:dyDescent="0.2">
      <c r="E726" s="11" t="s">
        <v>24</v>
      </c>
      <c r="F726" s="11" t="s">
        <v>30</v>
      </c>
      <c r="G726" s="11" t="s">
        <v>67</v>
      </c>
      <c r="H726" s="11" t="s">
        <v>68</v>
      </c>
      <c r="I726" s="11" t="s">
        <v>71</v>
      </c>
      <c r="J726" s="11" t="s">
        <v>69</v>
      </c>
      <c r="K726" s="39" t="s">
        <v>87</v>
      </c>
      <c r="L726" s="40"/>
      <c r="N726" s="11">
        <v>6</v>
      </c>
    </row>
    <row r="727" spans="5:14" hidden="1" x14ac:dyDescent="0.2">
      <c r="E727" s="11" t="s">
        <v>24</v>
      </c>
      <c r="F727" s="11" t="s">
        <v>30</v>
      </c>
      <c r="G727" s="11" t="s">
        <v>67</v>
      </c>
      <c r="H727" s="11" t="s">
        <v>68</v>
      </c>
      <c r="I727" s="11" t="s">
        <v>72</v>
      </c>
      <c r="J727" s="11" t="s">
        <v>69</v>
      </c>
      <c r="K727" s="39" t="s">
        <v>87</v>
      </c>
      <c r="L727" s="40"/>
      <c r="N727" s="11">
        <v>6</v>
      </c>
    </row>
    <row r="728" spans="5:14" hidden="1" x14ac:dyDescent="0.2">
      <c r="E728" s="11" t="s">
        <v>24</v>
      </c>
      <c r="F728" s="11" t="s">
        <v>30</v>
      </c>
      <c r="G728" s="11" t="s">
        <v>73</v>
      </c>
      <c r="H728" s="11" t="s">
        <v>68</v>
      </c>
      <c r="I728" s="11" t="s">
        <v>74</v>
      </c>
      <c r="J728" s="11" t="s">
        <v>75</v>
      </c>
      <c r="K728" s="39" t="s">
        <v>87</v>
      </c>
      <c r="L728" s="40"/>
      <c r="N728" s="11">
        <v>6</v>
      </c>
    </row>
    <row r="729" spans="5:14" hidden="1" x14ac:dyDescent="0.2">
      <c r="E729" s="11" t="s">
        <v>24</v>
      </c>
      <c r="F729" s="11" t="s">
        <v>30</v>
      </c>
      <c r="G729" s="11" t="s">
        <v>73</v>
      </c>
      <c r="H729" s="11" t="s">
        <v>68</v>
      </c>
      <c r="I729" s="11" t="s">
        <v>76</v>
      </c>
      <c r="J729" s="11" t="s">
        <v>77</v>
      </c>
      <c r="K729" s="39" t="s">
        <v>87</v>
      </c>
      <c r="L729" s="40"/>
      <c r="N729" s="11">
        <v>6</v>
      </c>
    </row>
    <row r="730" spans="5:14" hidden="1" x14ac:dyDescent="0.2">
      <c r="E730" s="11" t="s">
        <v>24</v>
      </c>
      <c r="F730" s="11" t="s">
        <v>30</v>
      </c>
      <c r="G730" s="11" t="s">
        <v>73</v>
      </c>
      <c r="H730" s="11" t="s">
        <v>68</v>
      </c>
      <c r="I730" s="11" t="s">
        <v>68</v>
      </c>
      <c r="J730" s="11" t="s">
        <v>65</v>
      </c>
      <c r="K730" s="39" t="s">
        <v>278</v>
      </c>
      <c r="L730" s="40" t="str">
        <f>T_Mutuelle81934[[#This Row],[Remboursement (%)]]</f>
        <v>Non mentionné</v>
      </c>
      <c r="M730" s="11" t="s">
        <v>279</v>
      </c>
      <c r="N730" s="11">
        <v>0</v>
      </c>
    </row>
    <row r="731" spans="5:14" hidden="1" x14ac:dyDescent="0.2">
      <c r="E731" s="11" t="s">
        <v>24</v>
      </c>
      <c r="F731" s="11" t="s">
        <v>30</v>
      </c>
      <c r="G731" s="11" t="s">
        <v>73</v>
      </c>
      <c r="H731" s="11" t="s">
        <v>68</v>
      </c>
      <c r="I731" s="11" t="s">
        <v>80</v>
      </c>
      <c r="J731" s="11" t="s">
        <v>77</v>
      </c>
      <c r="K731" s="39" t="s">
        <v>87</v>
      </c>
      <c r="L731" s="40"/>
      <c r="N731" s="11">
        <v>6</v>
      </c>
    </row>
    <row r="732" spans="5:14" hidden="1" x14ac:dyDescent="0.2">
      <c r="E732" s="11" t="s">
        <v>24</v>
      </c>
      <c r="F732" s="11" t="s">
        <v>30</v>
      </c>
      <c r="G732" s="11" t="s">
        <v>73</v>
      </c>
      <c r="H732" s="11" t="s">
        <v>68</v>
      </c>
      <c r="I732" s="11" t="s">
        <v>83</v>
      </c>
      <c r="J732" s="11" t="s">
        <v>77</v>
      </c>
      <c r="K732" s="39" t="s">
        <v>87</v>
      </c>
      <c r="L732" s="40"/>
      <c r="N732" s="11">
        <v>6</v>
      </c>
    </row>
    <row r="733" spans="5:14" hidden="1" x14ac:dyDescent="0.2">
      <c r="E733" s="11" t="s">
        <v>24</v>
      </c>
      <c r="F733" s="11" t="s">
        <v>30</v>
      </c>
      <c r="G733" s="11" t="s">
        <v>73</v>
      </c>
      <c r="H733" s="11" t="s">
        <v>68</v>
      </c>
      <c r="I733" s="11" t="s">
        <v>84</v>
      </c>
      <c r="J733" s="11" t="s">
        <v>75</v>
      </c>
      <c r="K733" s="39" t="s">
        <v>87</v>
      </c>
      <c r="L733" s="40"/>
      <c r="N733" s="11">
        <v>6</v>
      </c>
    </row>
    <row r="734" spans="5:14" hidden="1" x14ac:dyDescent="0.2">
      <c r="E734" s="11" t="s">
        <v>24</v>
      </c>
      <c r="F734" s="11" t="s">
        <v>30</v>
      </c>
      <c r="G734" s="11" t="s">
        <v>73</v>
      </c>
      <c r="H734" s="11" t="s">
        <v>68</v>
      </c>
      <c r="I734" s="11" t="s">
        <v>85</v>
      </c>
      <c r="J734" s="11" t="s">
        <v>75</v>
      </c>
      <c r="K734" s="39" t="s">
        <v>87</v>
      </c>
      <c r="L734" s="40"/>
      <c r="N734" s="11">
        <v>6</v>
      </c>
    </row>
    <row r="735" spans="5:14" hidden="1" x14ac:dyDescent="0.2">
      <c r="E735" s="11" t="s">
        <v>24</v>
      </c>
      <c r="F735" s="11" t="s">
        <v>30</v>
      </c>
      <c r="G735" s="11" t="s">
        <v>73</v>
      </c>
      <c r="H735" s="11" t="s">
        <v>68</v>
      </c>
      <c r="I735" s="11" t="s">
        <v>86</v>
      </c>
      <c r="J735" s="11" t="s">
        <v>69</v>
      </c>
      <c r="K735" s="39" t="s">
        <v>87</v>
      </c>
      <c r="L735" s="40"/>
      <c r="N735" s="11">
        <v>6</v>
      </c>
    </row>
    <row r="736" spans="5:14" hidden="1" x14ac:dyDescent="0.2">
      <c r="E736" s="11" t="s">
        <v>24</v>
      </c>
      <c r="F736" s="11" t="s">
        <v>30</v>
      </c>
      <c r="G736" s="11" t="s">
        <v>73</v>
      </c>
      <c r="H736" s="11" t="s">
        <v>68</v>
      </c>
      <c r="I736" s="11" t="s">
        <v>74</v>
      </c>
      <c r="J736" s="11" t="s">
        <v>77</v>
      </c>
      <c r="K736" s="39" t="s">
        <v>87</v>
      </c>
      <c r="L736" s="40"/>
      <c r="N736" s="11">
        <v>6</v>
      </c>
    </row>
    <row r="737" spans="5:14" hidden="1" x14ac:dyDescent="0.2">
      <c r="E737" s="11" t="s">
        <v>24</v>
      </c>
      <c r="F737" s="11" t="s">
        <v>30</v>
      </c>
      <c r="G737" s="11" t="s">
        <v>73</v>
      </c>
      <c r="H737" s="11" t="s">
        <v>68</v>
      </c>
      <c r="I737" s="11" t="s">
        <v>74</v>
      </c>
      <c r="J737" s="11" t="s">
        <v>88</v>
      </c>
      <c r="K737" s="39" t="s">
        <v>157</v>
      </c>
      <c r="L737" s="40"/>
      <c r="N737" s="11">
        <v>5</v>
      </c>
    </row>
    <row r="738" spans="5:14" hidden="1" x14ac:dyDescent="0.2">
      <c r="E738" s="11" t="s">
        <v>24</v>
      </c>
      <c r="F738" s="11" t="s">
        <v>30</v>
      </c>
      <c r="G738" s="11" t="s">
        <v>73</v>
      </c>
      <c r="H738" s="11" t="s">
        <v>68</v>
      </c>
      <c r="I738" s="11" t="s">
        <v>74</v>
      </c>
      <c r="J738" s="11" t="s">
        <v>88</v>
      </c>
      <c r="K738" s="39" t="s">
        <v>157</v>
      </c>
      <c r="L738" s="40"/>
      <c r="N738" s="11">
        <v>5</v>
      </c>
    </row>
    <row r="739" spans="5:14" hidden="1" x14ac:dyDescent="0.2">
      <c r="E739" s="11" t="s">
        <v>24</v>
      </c>
      <c r="F739" s="11" t="s">
        <v>30</v>
      </c>
      <c r="G739" s="11" t="s">
        <v>89</v>
      </c>
      <c r="H739" s="11" t="s">
        <v>90</v>
      </c>
      <c r="J739" s="11" t="s">
        <v>69</v>
      </c>
      <c r="K739" s="39" t="s">
        <v>254</v>
      </c>
      <c r="L739" s="40"/>
      <c r="N739" s="11">
        <v>5</v>
      </c>
    </row>
    <row r="740" spans="5:14" hidden="1" x14ac:dyDescent="0.2">
      <c r="E740" s="11" t="s">
        <v>24</v>
      </c>
      <c r="F740" s="11" t="s">
        <v>30</v>
      </c>
      <c r="G740" s="11" t="s">
        <v>89</v>
      </c>
      <c r="H740" s="11" t="s">
        <v>90</v>
      </c>
      <c r="J740" s="11" t="s">
        <v>88</v>
      </c>
      <c r="K740" s="39" t="s">
        <v>339</v>
      </c>
      <c r="L740" s="40"/>
      <c r="N740" s="11">
        <v>3</v>
      </c>
    </row>
    <row r="741" spans="5:14" hidden="1" x14ac:dyDescent="0.2">
      <c r="E741" s="11" t="s">
        <v>24</v>
      </c>
      <c r="F741" s="11" t="s">
        <v>30</v>
      </c>
      <c r="G741" s="11" t="s">
        <v>89</v>
      </c>
      <c r="H741" s="11" t="s">
        <v>91</v>
      </c>
      <c r="I741" s="11" t="s">
        <v>92</v>
      </c>
      <c r="J741" s="11" t="s">
        <v>69</v>
      </c>
      <c r="K741" s="39" t="s">
        <v>59</v>
      </c>
      <c r="L741" s="40"/>
      <c r="N741" s="11">
        <v>1</v>
      </c>
    </row>
    <row r="742" spans="5:14" hidden="1" x14ac:dyDescent="0.2">
      <c r="E742" s="11" t="s">
        <v>24</v>
      </c>
      <c r="F742" s="11" t="s">
        <v>30</v>
      </c>
      <c r="G742" s="11" t="s">
        <v>89</v>
      </c>
      <c r="H742" s="11" t="s">
        <v>91</v>
      </c>
      <c r="I742" s="11" t="s">
        <v>93</v>
      </c>
      <c r="J742" s="11" t="s">
        <v>69</v>
      </c>
      <c r="K742" s="39" t="s">
        <v>59</v>
      </c>
      <c r="L742" s="40"/>
      <c r="N742" s="11">
        <v>1</v>
      </c>
    </row>
    <row r="743" spans="5:14" hidden="1" x14ac:dyDescent="0.2">
      <c r="E743" s="11" t="s">
        <v>24</v>
      </c>
      <c r="F743" s="11" t="s">
        <v>30</v>
      </c>
      <c r="G743" s="11" t="s">
        <v>89</v>
      </c>
      <c r="H743" s="11" t="s">
        <v>91</v>
      </c>
      <c r="I743" s="11" t="s">
        <v>94</v>
      </c>
      <c r="J743" s="11" t="s">
        <v>69</v>
      </c>
      <c r="K743" s="39" t="s">
        <v>59</v>
      </c>
      <c r="L743" s="40"/>
      <c r="N743" s="11">
        <v>1</v>
      </c>
    </row>
    <row r="744" spans="5:14" hidden="1" x14ac:dyDescent="0.2">
      <c r="E744" s="11" t="s">
        <v>24</v>
      </c>
      <c r="F744" s="11" t="s">
        <v>30</v>
      </c>
      <c r="G744" s="11" t="s">
        <v>89</v>
      </c>
      <c r="H744" s="11" t="s">
        <v>91</v>
      </c>
      <c r="I744" s="11" t="s">
        <v>95</v>
      </c>
      <c r="J744" s="11" t="s">
        <v>69</v>
      </c>
      <c r="K744" s="39" t="s">
        <v>59</v>
      </c>
      <c r="L744" s="40"/>
      <c r="N744" s="11">
        <v>1</v>
      </c>
    </row>
    <row r="745" spans="5:14" hidden="1" x14ac:dyDescent="0.2">
      <c r="E745" s="11" t="s">
        <v>24</v>
      </c>
      <c r="F745" s="11" t="s">
        <v>30</v>
      </c>
      <c r="G745" s="11" t="s">
        <v>89</v>
      </c>
      <c r="H745" s="11" t="s">
        <v>91</v>
      </c>
      <c r="I745" s="11" t="s">
        <v>96</v>
      </c>
      <c r="J745" s="11" t="s">
        <v>69</v>
      </c>
      <c r="K745" s="39" t="s">
        <v>59</v>
      </c>
      <c r="L745" s="40"/>
      <c r="N745" s="11">
        <v>1</v>
      </c>
    </row>
    <row r="746" spans="5:14" hidden="1" x14ac:dyDescent="0.2">
      <c r="E746" s="11" t="s">
        <v>24</v>
      </c>
      <c r="F746" s="11" t="s">
        <v>30</v>
      </c>
      <c r="G746" s="11" t="s">
        <v>89</v>
      </c>
      <c r="H746" s="11" t="s">
        <v>91</v>
      </c>
      <c r="I746" s="11" t="s">
        <v>97</v>
      </c>
      <c r="J746" s="11" t="s">
        <v>69</v>
      </c>
      <c r="K746" s="39" t="s">
        <v>59</v>
      </c>
      <c r="L746" s="40"/>
      <c r="N746" s="11">
        <v>1</v>
      </c>
    </row>
    <row r="747" spans="5:14" hidden="1" x14ac:dyDescent="0.2">
      <c r="E747" s="11" t="s">
        <v>24</v>
      </c>
      <c r="F747" s="11" t="s">
        <v>30</v>
      </c>
      <c r="G747" s="11" t="s">
        <v>89</v>
      </c>
      <c r="H747" s="11" t="s">
        <v>91</v>
      </c>
      <c r="I747" s="11" t="s">
        <v>98</v>
      </c>
      <c r="J747" s="11" t="s">
        <v>69</v>
      </c>
      <c r="K747" s="39" t="s">
        <v>59</v>
      </c>
      <c r="L747" s="40"/>
      <c r="N747" s="11">
        <v>1</v>
      </c>
    </row>
    <row r="748" spans="5:14" hidden="1" x14ac:dyDescent="0.2">
      <c r="E748" s="11" t="s">
        <v>24</v>
      </c>
      <c r="F748" s="11" t="s">
        <v>30</v>
      </c>
      <c r="G748" s="11" t="s">
        <v>89</v>
      </c>
      <c r="H748" s="11" t="s">
        <v>91</v>
      </c>
      <c r="I748" s="11" t="s">
        <v>99</v>
      </c>
      <c r="J748" s="11" t="s">
        <v>69</v>
      </c>
      <c r="K748" s="39" t="s">
        <v>59</v>
      </c>
      <c r="L748" s="40"/>
      <c r="N748" s="11">
        <v>1</v>
      </c>
    </row>
    <row r="749" spans="5:14" hidden="1" x14ac:dyDescent="0.2">
      <c r="E749" s="11" t="s">
        <v>24</v>
      </c>
      <c r="F749" s="11" t="s">
        <v>30</v>
      </c>
      <c r="G749" s="11" t="s">
        <v>89</v>
      </c>
      <c r="H749" s="11" t="s">
        <v>91</v>
      </c>
      <c r="I749" s="11" t="s">
        <v>100</v>
      </c>
      <c r="J749" s="11" t="s">
        <v>69</v>
      </c>
      <c r="K749" s="39" t="s">
        <v>59</v>
      </c>
      <c r="L749" s="40"/>
      <c r="N749" s="11">
        <v>1</v>
      </c>
    </row>
    <row r="750" spans="5:14" hidden="1" x14ac:dyDescent="0.2">
      <c r="E750" s="11" t="s">
        <v>24</v>
      </c>
      <c r="F750" s="11" t="s">
        <v>30</v>
      </c>
      <c r="G750" s="11" t="s">
        <v>89</v>
      </c>
      <c r="H750" s="11" t="s">
        <v>91</v>
      </c>
      <c r="I750" s="11" t="s">
        <v>91</v>
      </c>
      <c r="J750" s="11" t="s">
        <v>88</v>
      </c>
      <c r="K750" s="39" t="s">
        <v>59</v>
      </c>
      <c r="L750" s="40"/>
      <c r="N750" s="11">
        <v>1</v>
      </c>
    </row>
    <row r="751" spans="5:14" hidden="1" x14ac:dyDescent="0.2">
      <c r="E751" s="11" t="s">
        <v>24</v>
      </c>
      <c r="F751" s="11" t="s">
        <v>30</v>
      </c>
      <c r="G751" s="11" t="s">
        <v>101</v>
      </c>
      <c r="H751" s="11" t="s">
        <v>102</v>
      </c>
      <c r="J751" s="11" t="s">
        <v>58</v>
      </c>
      <c r="K751" s="39" t="s">
        <v>254</v>
      </c>
      <c r="L751" s="40"/>
      <c r="M751" s="11" t="s">
        <v>261</v>
      </c>
      <c r="N751" s="11">
        <v>5</v>
      </c>
    </row>
    <row r="752" spans="5:14" hidden="1" x14ac:dyDescent="0.2">
      <c r="E752" s="11" t="s">
        <v>24</v>
      </c>
      <c r="F752" s="11" t="s">
        <v>30</v>
      </c>
      <c r="G752" s="11" t="s">
        <v>101</v>
      </c>
      <c r="H752" s="11" t="s">
        <v>104</v>
      </c>
      <c r="J752" s="11" t="s">
        <v>58</v>
      </c>
      <c r="K752" s="39" t="s">
        <v>254</v>
      </c>
      <c r="L752" s="40"/>
      <c r="M752" s="11" t="s">
        <v>261</v>
      </c>
      <c r="N752" s="11">
        <v>5</v>
      </c>
    </row>
    <row r="753" spans="5:14" hidden="1" x14ac:dyDescent="0.2">
      <c r="E753" s="11" t="s">
        <v>24</v>
      </c>
      <c r="F753" s="11" t="s">
        <v>30</v>
      </c>
      <c r="G753" s="11" t="s">
        <v>101</v>
      </c>
      <c r="H753" s="11" t="s">
        <v>105</v>
      </c>
      <c r="J753" s="11" t="s">
        <v>58</v>
      </c>
      <c r="K753" s="39" t="s">
        <v>254</v>
      </c>
      <c r="L753" s="40"/>
      <c r="M753" s="11" t="s">
        <v>261</v>
      </c>
      <c r="N753" s="11">
        <v>5</v>
      </c>
    </row>
    <row r="754" spans="5:14" hidden="1" x14ac:dyDescent="0.2">
      <c r="E754" s="11" t="s">
        <v>24</v>
      </c>
      <c r="F754" s="11" t="s">
        <v>30</v>
      </c>
      <c r="G754" s="11" t="s">
        <v>101</v>
      </c>
      <c r="H754" s="11" t="s">
        <v>106</v>
      </c>
      <c r="J754" s="11" t="s">
        <v>58</v>
      </c>
      <c r="K754" s="39" t="s">
        <v>254</v>
      </c>
      <c r="L754" s="40"/>
      <c r="M754" s="11" t="s">
        <v>261</v>
      </c>
      <c r="N754" s="11">
        <v>5</v>
      </c>
    </row>
    <row r="755" spans="5:14" hidden="1" x14ac:dyDescent="0.2">
      <c r="E755" s="11" t="s">
        <v>24</v>
      </c>
      <c r="F755" s="11" t="s">
        <v>30</v>
      </c>
      <c r="G755" s="11" t="s">
        <v>101</v>
      </c>
      <c r="H755" s="11" t="s">
        <v>107</v>
      </c>
      <c r="J755" s="11" t="s">
        <v>58</v>
      </c>
      <c r="K755" s="39" t="s">
        <v>254</v>
      </c>
      <c r="L755" s="40"/>
      <c r="M755" s="11" t="s">
        <v>261</v>
      </c>
      <c r="N755" s="11">
        <v>5</v>
      </c>
    </row>
    <row r="756" spans="5:14" hidden="1" x14ac:dyDescent="0.2">
      <c r="E756" s="11" t="s">
        <v>24</v>
      </c>
      <c r="F756" s="11" t="s">
        <v>30</v>
      </c>
      <c r="G756" s="11" t="s">
        <v>108</v>
      </c>
      <c r="H756" s="11" t="s">
        <v>109</v>
      </c>
      <c r="I756" s="11" t="s">
        <v>110</v>
      </c>
      <c r="J756" s="11" t="s">
        <v>58</v>
      </c>
      <c r="K756" s="39" t="s">
        <v>59</v>
      </c>
      <c r="L756" s="40"/>
      <c r="N756" s="11">
        <v>1</v>
      </c>
    </row>
    <row r="757" spans="5:14" hidden="1" x14ac:dyDescent="0.2">
      <c r="E757" s="11" t="s">
        <v>24</v>
      </c>
      <c r="F757" s="11" t="s">
        <v>30</v>
      </c>
      <c r="G757" s="11" t="s">
        <v>111</v>
      </c>
      <c r="H757" s="11" t="s">
        <v>112</v>
      </c>
      <c r="J757" s="11" t="s">
        <v>58</v>
      </c>
      <c r="K757" s="39" t="s">
        <v>253</v>
      </c>
      <c r="L757" s="40"/>
      <c r="N757" s="11">
        <v>3</v>
      </c>
    </row>
    <row r="758" spans="5:14" hidden="1" x14ac:dyDescent="0.2">
      <c r="E758" s="11" t="s">
        <v>24</v>
      </c>
      <c r="F758" s="11" t="s">
        <v>30</v>
      </c>
      <c r="G758" s="11" t="s">
        <v>111</v>
      </c>
      <c r="H758" s="11" t="s">
        <v>113</v>
      </c>
      <c r="J758" s="11" t="s">
        <v>58</v>
      </c>
      <c r="K758" s="39" t="s">
        <v>253</v>
      </c>
      <c r="L758" s="40"/>
      <c r="N758" s="11">
        <v>3</v>
      </c>
    </row>
    <row r="759" spans="5:14" hidden="1" x14ac:dyDescent="0.2">
      <c r="E759" s="11" t="s">
        <v>24</v>
      </c>
      <c r="F759" s="11" t="s">
        <v>30</v>
      </c>
      <c r="G759" s="11" t="s">
        <v>111</v>
      </c>
      <c r="H759" s="11" t="s">
        <v>114</v>
      </c>
      <c r="J759" s="11" t="s">
        <v>58</v>
      </c>
      <c r="K759" s="39" t="s">
        <v>253</v>
      </c>
      <c r="L759" s="40"/>
      <c r="N759" s="11">
        <v>3</v>
      </c>
    </row>
    <row r="760" spans="5:14" hidden="1" x14ac:dyDescent="0.2">
      <c r="E760" s="11" t="s">
        <v>24</v>
      </c>
      <c r="F760" s="11" t="s">
        <v>30</v>
      </c>
      <c r="G760" s="11" t="s">
        <v>111</v>
      </c>
      <c r="H760" s="11" t="s">
        <v>115</v>
      </c>
      <c r="J760" s="11" t="s">
        <v>116</v>
      </c>
      <c r="K760" s="39" t="s">
        <v>163</v>
      </c>
      <c r="L760" s="40" t="str">
        <f>T_Mutuelle81934[[#This Row],[Remboursement (%)]]</f>
        <v>non compris</v>
      </c>
      <c r="N760" s="11">
        <v>-1</v>
      </c>
    </row>
    <row r="761" spans="5:14" hidden="1" x14ac:dyDescent="0.2">
      <c r="E761" s="11" t="s">
        <v>24</v>
      </c>
      <c r="F761" s="11" t="s">
        <v>30</v>
      </c>
      <c r="G761" s="11" t="s">
        <v>111</v>
      </c>
      <c r="H761" s="11" t="s">
        <v>118</v>
      </c>
      <c r="J761" s="11" t="s">
        <v>58</v>
      </c>
      <c r="K761" s="39" t="s">
        <v>253</v>
      </c>
      <c r="L761" s="40"/>
      <c r="N761" s="11">
        <v>3</v>
      </c>
    </row>
    <row r="762" spans="5:14" hidden="1" x14ac:dyDescent="0.2">
      <c r="E762" s="11" t="s">
        <v>24</v>
      </c>
      <c r="F762" s="11" t="s">
        <v>30</v>
      </c>
      <c r="G762" s="11" t="s">
        <v>119</v>
      </c>
      <c r="H762" s="11" t="s">
        <v>120</v>
      </c>
      <c r="J762" s="11" t="s">
        <v>58</v>
      </c>
      <c r="K762" s="39" t="s">
        <v>59</v>
      </c>
      <c r="L762" s="40"/>
      <c r="N762" s="11">
        <v>1</v>
      </c>
    </row>
    <row r="763" spans="5:14" hidden="1" x14ac:dyDescent="0.2">
      <c r="E763" s="11" t="s">
        <v>24</v>
      </c>
      <c r="F763" s="11" t="s">
        <v>30</v>
      </c>
      <c r="G763" s="11" t="s">
        <v>121</v>
      </c>
      <c r="H763" s="11" t="s">
        <v>122</v>
      </c>
      <c r="I763" s="11" t="s">
        <v>121</v>
      </c>
      <c r="J763" s="11" t="s">
        <v>123</v>
      </c>
      <c r="K763" s="39" t="s">
        <v>278</v>
      </c>
      <c r="L763" s="40" t="str">
        <f>T_Mutuelle81934[[#This Row],[Remboursement (%)]]</f>
        <v>Non mentionné</v>
      </c>
      <c r="N763" s="11">
        <v>0</v>
      </c>
    </row>
    <row r="764" spans="5:14" hidden="1" x14ac:dyDescent="0.2">
      <c r="E764" s="11" t="s">
        <v>24</v>
      </c>
      <c r="F764" s="11" t="s">
        <v>27</v>
      </c>
      <c r="G764" s="11" t="s">
        <v>126</v>
      </c>
      <c r="H764" s="11" t="s">
        <v>127</v>
      </c>
      <c r="I764" s="11" t="s">
        <v>128</v>
      </c>
      <c r="J764" s="11" t="s">
        <v>75</v>
      </c>
      <c r="K764" s="39" t="s">
        <v>254</v>
      </c>
      <c r="L764" s="40"/>
      <c r="N764" s="11">
        <v>5</v>
      </c>
    </row>
    <row r="765" spans="5:14" hidden="1" x14ac:dyDescent="0.2">
      <c r="E765" s="11" t="s">
        <v>24</v>
      </c>
      <c r="F765" s="11" t="s">
        <v>27</v>
      </c>
      <c r="G765" s="11" t="s">
        <v>126</v>
      </c>
      <c r="H765" s="11" t="s">
        <v>127</v>
      </c>
      <c r="I765" s="11" t="s">
        <v>128</v>
      </c>
      <c r="J765" s="11" t="s">
        <v>77</v>
      </c>
      <c r="K765" s="39" t="s">
        <v>254</v>
      </c>
      <c r="L765" s="40"/>
      <c r="N765" s="11">
        <v>5</v>
      </c>
    </row>
    <row r="766" spans="5:14" hidden="1" x14ac:dyDescent="0.2">
      <c r="E766" s="11" t="s">
        <v>24</v>
      </c>
      <c r="F766" s="11" t="s">
        <v>27</v>
      </c>
      <c r="G766" s="11" t="s">
        <v>126</v>
      </c>
      <c r="H766" s="11" t="s">
        <v>127</v>
      </c>
      <c r="I766" s="11" t="s">
        <v>128</v>
      </c>
      <c r="J766" s="11" t="s">
        <v>88</v>
      </c>
      <c r="K766" s="39" t="s">
        <v>339</v>
      </c>
      <c r="L766" s="40"/>
      <c r="N766" s="11">
        <v>3</v>
      </c>
    </row>
    <row r="767" spans="5:14" hidden="1" x14ac:dyDescent="0.2">
      <c r="E767" s="11" t="s">
        <v>24</v>
      </c>
      <c r="F767" s="11" t="s">
        <v>27</v>
      </c>
      <c r="G767" s="11" t="s">
        <v>126</v>
      </c>
      <c r="H767" s="11" t="s">
        <v>127</v>
      </c>
      <c r="I767" s="11" t="s">
        <v>131</v>
      </c>
      <c r="J767" s="11" t="s">
        <v>75</v>
      </c>
      <c r="K767" s="39" t="s">
        <v>141</v>
      </c>
      <c r="L767" s="40"/>
      <c r="N767" s="11">
        <v>7</v>
      </c>
    </row>
    <row r="768" spans="5:14" hidden="1" x14ac:dyDescent="0.2">
      <c r="E768" s="11" t="s">
        <v>24</v>
      </c>
      <c r="F768" s="11" t="s">
        <v>27</v>
      </c>
      <c r="G768" s="11" t="s">
        <v>126</v>
      </c>
      <c r="H768" s="11" t="s">
        <v>127</v>
      </c>
      <c r="I768" s="11" t="s">
        <v>133</v>
      </c>
      <c r="J768" s="11" t="s">
        <v>75</v>
      </c>
      <c r="K768" s="39" t="s">
        <v>78</v>
      </c>
      <c r="L768" s="40" t="str">
        <f>T_Mutuelle81934[[#This Row],[Remboursement (%)]]</f>
        <v>non mentionné</v>
      </c>
      <c r="N768" s="11">
        <v>0</v>
      </c>
    </row>
    <row r="769" spans="5:14" hidden="1" x14ac:dyDescent="0.2">
      <c r="E769" s="11" t="s">
        <v>24</v>
      </c>
      <c r="F769" s="11" t="s">
        <v>27</v>
      </c>
      <c r="G769" s="11" t="s">
        <v>126</v>
      </c>
      <c r="H769" s="11" t="s">
        <v>127</v>
      </c>
      <c r="I769" s="11" t="s">
        <v>135</v>
      </c>
      <c r="J769" s="11" t="s">
        <v>75</v>
      </c>
      <c r="K769" s="39" t="s">
        <v>141</v>
      </c>
      <c r="L769" s="40"/>
      <c r="N769" s="11">
        <v>7</v>
      </c>
    </row>
    <row r="770" spans="5:14" hidden="1" x14ac:dyDescent="0.2">
      <c r="E770" s="11" t="s">
        <v>24</v>
      </c>
      <c r="F770" s="11" t="s">
        <v>27</v>
      </c>
      <c r="G770" s="11" t="s">
        <v>126</v>
      </c>
      <c r="H770" s="11" t="s">
        <v>127</v>
      </c>
      <c r="I770" s="11" t="s">
        <v>136</v>
      </c>
      <c r="J770" s="11" t="s">
        <v>75</v>
      </c>
      <c r="K770" s="39" t="s">
        <v>78</v>
      </c>
      <c r="L770" s="40" t="str">
        <f>T_Mutuelle81934[[#This Row],[Remboursement (%)]]</f>
        <v>non mentionné</v>
      </c>
      <c r="M770" s="11" t="s">
        <v>340</v>
      </c>
      <c r="N770" s="11">
        <v>0</v>
      </c>
    </row>
    <row r="771" spans="5:14" hidden="1" x14ac:dyDescent="0.2">
      <c r="E771" s="11" t="s">
        <v>24</v>
      </c>
      <c r="F771" s="11" t="s">
        <v>27</v>
      </c>
      <c r="G771" s="11" t="s">
        <v>126</v>
      </c>
      <c r="H771" s="11" t="s">
        <v>127</v>
      </c>
      <c r="I771" s="11" t="s">
        <v>137</v>
      </c>
      <c r="J771" s="11" t="s">
        <v>88</v>
      </c>
      <c r="K771" s="39" t="s">
        <v>278</v>
      </c>
      <c r="L771" s="40" t="str">
        <f>T_Mutuelle81934[[#This Row],[Remboursement (%)]]</f>
        <v>Non mentionné</v>
      </c>
      <c r="N771" s="11">
        <v>0</v>
      </c>
    </row>
    <row r="772" spans="5:14" hidden="1" x14ac:dyDescent="0.2">
      <c r="E772" s="11" t="s">
        <v>24</v>
      </c>
      <c r="F772" s="11" t="s">
        <v>27</v>
      </c>
      <c r="G772" s="11" t="s">
        <v>126</v>
      </c>
      <c r="H772" s="11" t="s">
        <v>127</v>
      </c>
      <c r="I772" s="11" t="s">
        <v>131</v>
      </c>
      <c r="J772" s="11" t="s">
        <v>88</v>
      </c>
      <c r="K772" s="39" t="s">
        <v>141</v>
      </c>
      <c r="L772" s="40"/>
      <c r="M772" s="11" t="s">
        <v>341</v>
      </c>
      <c r="N772" s="11">
        <v>7</v>
      </c>
    </row>
    <row r="773" spans="5:14" hidden="1" x14ac:dyDescent="0.2">
      <c r="E773" s="11" t="s">
        <v>24</v>
      </c>
      <c r="F773" s="11" t="s">
        <v>27</v>
      </c>
      <c r="G773" s="11" t="s">
        <v>126</v>
      </c>
      <c r="H773" s="11" t="s">
        <v>127</v>
      </c>
      <c r="I773" s="11" t="s">
        <v>136</v>
      </c>
      <c r="J773" s="11" t="s">
        <v>88</v>
      </c>
      <c r="K773" s="39" t="s">
        <v>78</v>
      </c>
      <c r="L773" s="40" t="str">
        <f>T_Mutuelle81934[[#This Row],[Remboursement (%)]]</f>
        <v>non mentionné</v>
      </c>
      <c r="M773" s="11" t="s">
        <v>340</v>
      </c>
      <c r="N773" s="11">
        <v>0</v>
      </c>
    </row>
    <row r="774" spans="5:14" hidden="1" x14ac:dyDescent="0.2">
      <c r="E774" s="11" t="s">
        <v>24</v>
      </c>
      <c r="F774" s="11" t="s">
        <v>27</v>
      </c>
      <c r="G774" s="11" t="s">
        <v>126</v>
      </c>
      <c r="H774" s="11" t="s">
        <v>138</v>
      </c>
      <c r="I774" s="11" t="s">
        <v>139</v>
      </c>
      <c r="J774" s="11" t="s">
        <v>140</v>
      </c>
      <c r="K774" s="39" t="s">
        <v>141</v>
      </c>
      <c r="L774" s="40"/>
      <c r="M774" s="11" t="s">
        <v>342</v>
      </c>
      <c r="N774" s="11">
        <v>7</v>
      </c>
    </row>
    <row r="775" spans="5:14" hidden="1" x14ac:dyDescent="0.2">
      <c r="E775" s="11" t="s">
        <v>24</v>
      </c>
      <c r="F775" s="11" t="s">
        <v>27</v>
      </c>
      <c r="G775" s="11" t="s">
        <v>126</v>
      </c>
      <c r="H775" s="11" t="s">
        <v>138</v>
      </c>
      <c r="I775" s="11" t="s">
        <v>139</v>
      </c>
      <c r="J775" s="11" t="s">
        <v>142</v>
      </c>
      <c r="K775" s="39" t="s">
        <v>59</v>
      </c>
      <c r="L775" s="40"/>
      <c r="N775" s="11">
        <v>1</v>
      </c>
    </row>
    <row r="776" spans="5:14" hidden="1" x14ac:dyDescent="0.2">
      <c r="E776" s="11" t="s">
        <v>24</v>
      </c>
      <c r="F776" s="11" t="s">
        <v>27</v>
      </c>
      <c r="G776" s="11" t="s">
        <v>126</v>
      </c>
      <c r="H776" s="11" t="s">
        <v>143</v>
      </c>
      <c r="I776" s="11" t="s">
        <v>143</v>
      </c>
      <c r="J776" s="11" t="s">
        <v>140</v>
      </c>
      <c r="K776" s="39" t="s">
        <v>141</v>
      </c>
      <c r="L776" s="40"/>
      <c r="M776" s="11" t="s">
        <v>342</v>
      </c>
      <c r="N776" s="11">
        <v>7</v>
      </c>
    </row>
    <row r="777" spans="5:14" hidden="1" x14ac:dyDescent="0.2">
      <c r="E777" s="11" t="s">
        <v>24</v>
      </c>
      <c r="F777" s="11" t="s">
        <v>27</v>
      </c>
      <c r="G777" s="11" t="s">
        <v>126</v>
      </c>
      <c r="H777" s="11" t="s">
        <v>143</v>
      </c>
      <c r="I777" s="11" t="s">
        <v>143</v>
      </c>
      <c r="J777" s="11" t="s">
        <v>142</v>
      </c>
      <c r="K777" s="39" t="s">
        <v>59</v>
      </c>
      <c r="L777" s="40"/>
      <c r="M777" s="11" t="s">
        <v>342</v>
      </c>
      <c r="N777" s="11">
        <v>1</v>
      </c>
    </row>
    <row r="778" spans="5:14" x14ac:dyDescent="0.2">
      <c r="E778" s="11" t="s">
        <v>24</v>
      </c>
      <c r="F778" s="11" t="s">
        <v>27</v>
      </c>
      <c r="G778" s="11" t="s">
        <v>126</v>
      </c>
      <c r="H778" s="11" t="s">
        <v>144</v>
      </c>
      <c r="I778" s="11" t="s">
        <v>144</v>
      </c>
      <c r="J778" s="11" t="s">
        <v>145</v>
      </c>
      <c r="K778" s="42" t="s">
        <v>52</v>
      </c>
      <c r="L778" s="40">
        <v>60</v>
      </c>
      <c r="M778" s="11" t="s">
        <v>146</v>
      </c>
      <c r="N778" s="11" t="b">
        <v>0</v>
      </c>
    </row>
    <row r="779" spans="5:14" hidden="1" x14ac:dyDescent="0.2">
      <c r="E779" s="11" t="s">
        <v>24</v>
      </c>
      <c r="F779" s="11" t="s">
        <v>27</v>
      </c>
      <c r="G779" s="11" t="s">
        <v>126</v>
      </c>
      <c r="H779" s="11" t="s">
        <v>144</v>
      </c>
      <c r="I779" s="11" t="s">
        <v>148</v>
      </c>
      <c r="J779" s="11" t="s">
        <v>149</v>
      </c>
      <c r="K779" s="39" t="s">
        <v>163</v>
      </c>
      <c r="L779" s="40" t="str">
        <f>T_Mutuelle81934[[#This Row],[Remboursement (%)]]</f>
        <v>non compris</v>
      </c>
      <c r="N779" s="11">
        <v>-1</v>
      </c>
    </row>
    <row r="780" spans="5:14" hidden="1" x14ac:dyDescent="0.2">
      <c r="E780" s="11" t="s">
        <v>24</v>
      </c>
      <c r="F780" s="11" t="s">
        <v>27</v>
      </c>
      <c r="G780" s="11" t="s">
        <v>126</v>
      </c>
      <c r="H780" s="11" t="s">
        <v>144</v>
      </c>
      <c r="I780" s="11" t="s">
        <v>150</v>
      </c>
      <c r="J780" s="11" t="s">
        <v>140</v>
      </c>
      <c r="K780" s="39" t="s">
        <v>78</v>
      </c>
      <c r="L780" s="40" t="str">
        <f>T_Mutuelle81934[[#This Row],[Remboursement (%)]]</f>
        <v>non mentionné</v>
      </c>
      <c r="N780" s="11">
        <v>0</v>
      </c>
    </row>
    <row r="781" spans="5:14" hidden="1" x14ac:dyDescent="0.2">
      <c r="E781" s="11" t="s">
        <v>24</v>
      </c>
      <c r="F781" s="11" t="s">
        <v>27</v>
      </c>
      <c r="G781" s="11" t="s">
        <v>126</v>
      </c>
      <c r="H781" s="11" t="s">
        <v>144</v>
      </c>
      <c r="I781" s="11" t="s">
        <v>151</v>
      </c>
      <c r="J781" s="11" t="s">
        <v>145</v>
      </c>
      <c r="K781" s="45" t="s">
        <v>152</v>
      </c>
      <c r="L781" s="46">
        <v>15</v>
      </c>
      <c r="M781" s="11" t="s">
        <v>146</v>
      </c>
      <c r="N781" s="11" t="b">
        <v>0</v>
      </c>
    </row>
    <row r="782" spans="5:14" hidden="1" x14ac:dyDescent="0.2">
      <c r="E782" s="11" t="s">
        <v>24</v>
      </c>
      <c r="F782" s="11" t="s">
        <v>27</v>
      </c>
      <c r="G782" s="11" t="s">
        <v>126</v>
      </c>
      <c r="H782" s="11" t="s">
        <v>144</v>
      </c>
      <c r="I782" s="11" t="s">
        <v>150</v>
      </c>
      <c r="J782" s="11" t="s">
        <v>142</v>
      </c>
      <c r="K782" s="39" t="s">
        <v>78</v>
      </c>
      <c r="L782" s="40" t="str">
        <f>T_Mutuelle81934[[#This Row],[Remboursement (%)]]</f>
        <v>non mentionné</v>
      </c>
      <c r="N782" s="11">
        <v>0</v>
      </c>
    </row>
    <row r="783" spans="5:14" hidden="1" x14ac:dyDescent="0.2">
      <c r="E783" s="11" t="s">
        <v>24</v>
      </c>
      <c r="F783" s="11" t="s">
        <v>27</v>
      </c>
      <c r="G783" s="11" t="s">
        <v>154</v>
      </c>
      <c r="H783" s="11" t="s">
        <v>155</v>
      </c>
      <c r="I783" s="11" t="s">
        <v>155</v>
      </c>
      <c r="J783" s="11" t="s">
        <v>116</v>
      </c>
      <c r="K783" s="39" t="s">
        <v>278</v>
      </c>
      <c r="L783" s="40" t="str">
        <f>T_Mutuelle81934[[#This Row],[Remboursement (%)]]</f>
        <v>Non mentionné</v>
      </c>
      <c r="N783" s="11">
        <v>0</v>
      </c>
    </row>
    <row r="784" spans="5:14" hidden="1" x14ac:dyDescent="0.2">
      <c r="E784" s="11" t="s">
        <v>24</v>
      </c>
      <c r="F784" s="11" t="s">
        <v>27</v>
      </c>
      <c r="G784" s="11" t="s">
        <v>156</v>
      </c>
      <c r="H784" s="11" t="s">
        <v>127</v>
      </c>
      <c r="I784" s="11" t="s">
        <v>128</v>
      </c>
      <c r="J784" s="11" t="s">
        <v>77</v>
      </c>
      <c r="K784" s="39" t="s">
        <v>254</v>
      </c>
      <c r="L784" s="40"/>
      <c r="N784" s="11">
        <v>5</v>
      </c>
    </row>
    <row r="785" spans="5:14" hidden="1" x14ac:dyDescent="0.2">
      <c r="E785" s="11" t="s">
        <v>24</v>
      </c>
      <c r="F785" s="11" t="s">
        <v>27</v>
      </c>
      <c r="G785" s="11" t="s">
        <v>156</v>
      </c>
      <c r="H785" s="11" t="s">
        <v>127</v>
      </c>
      <c r="I785" s="11" t="s">
        <v>128</v>
      </c>
      <c r="J785" s="11" t="s">
        <v>88</v>
      </c>
      <c r="K785" s="39" t="s">
        <v>339</v>
      </c>
      <c r="L785" s="40"/>
      <c r="N785" s="11">
        <v>3</v>
      </c>
    </row>
    <row r="786" spans="5:14" hidden="1" x14ac:dyDescent="0.2">
      <c r="E786" s="11" t="s">
        <v>24</v>
      </c>
      <c r="F786" s="11" t="s">
        <v>27</v>
      </c>
      <c r="G786" s="11" t="s">
        <v>156</v>
      </c>
      <c r="H786" s="11" t="s">
        <v>143</v>
      </c>
      <c r="I786" s="11" t="s">
        <v>143</v>
      </c>
      <c r="J786" s="11" t="s">
        <v>140</v>
      </c>
      <c r="K786" s="39" t="s">
        <v>141</v>
      </c>
      <c r="L786" s="40"/>
      <c r="M786" s="11" t="s">
        <v>343</v>
      </c>
      <c r="N786" s="11">
        <v>7</v>
      </c>
    </row>
    <row r="787" spans="5:14" hidden="1" x14ac:dyDescent="0.2">
      <c r="E787" s="11" t="s">
        <v>24</v>
      </c>
      <c r="F787" s="11" t="s">
        <v>27</v>
      </c>
      <c r="G787" s="11" t="s">
        <v>156</v>
      </c>
      <c r="H787" s="11" t="s">
        <v>143</v>
      </c>
      <c r="I787" s="11" t="s">
        <v>143</v>
      </c>
      <c r="J787" s="11" t="s">
        <v>142</v>
      </c>
      <c r="K787" s="39" t="s">
        <v>141</v>
      </c>
      <c r="L787" s="40"/>
      <c r="M787" s="11" t="s">
        <v>343</v>
      </c>
      <c r="N787" s="11">
        <v>7</v>
      </c>
    </row>
    <row r="788" spans="5:14" hidden="1" x14ac:dyDescent="0.2">
      <c r="E788" s="11" t="s">
        <v>24</v>
      </c>
      <c r="F788" s="11" t="s">
        <v>27</v>
      </c>
      <c r="G788" s="11" t="s">
        <v>121</v>
      </c>
      <c r="H788" s="11" t="s">
        <v>122</v>
      </c>
      <c r="I788" s="11" t="s">
        <v>164</v>
      </c>
      <c r="J788" s="11" t="s">
        <v>149</v>
      </c>
      <c r="K788" s="39" t="s">
        <v>59</v>
      </c>
      <c r="L788" s="40"/>
      <c r="M788" s="11" t="s">
        <v>261</v>
      </c>
      <c r="N788" s="11">
        <v>1</v>
      </c>
    </row>
    <row r="789" spans="5:14" hidden="1" x14ac:dyDescent="0.2">
      <c r="E789" s="11" t="s">
        <v>24</v>
      </c>
      <c r="F789" s="11" t="s">
        <v>27</v>
      </c>
      <c r="G789" s="11" t="s">
        <v>121</v>
      </c>
      <c r="H789" s="11" t="s">
        <v>122</v>
      </c>
      <c r="I789" s="11" t="s">
        <v>165</v>
      </c>
      <c r="J789" s="11" t="s">
        <v>149</v>
      </c>
      <c r="K789" s="39" t="s">
        <v>278</v>
      </c>
      <c r="L789" s="40" t="str">
        <f>T_Mutuelle81934[[#This Row],[Remboursement (%)]]</f>
        <v>Non mentionné</v>
      </c>
      <c r="N789" s="11">
        <v>0</v>
      </c>
    </row>
    <row r="790" spans="5:14" x14ac:dyDescent="0.2">
      <c r="E790" s="11" t="s">
        <v>24</v>
      </c>
      <c r="F790" s="11" t="s">
        <v>27</v>
      </c>
      <c r="G790" s="11" t="s">
        <v>156</v>
      </c>
      <c r="H790" s="11" t="s">
        <v>144</v>
      </c>
      <c r="I790" s="11" t="s">
        <v>144</v>
      </c>
      <c r="J790" s="11" t="s">
        <v>145</v>
      </c>
      <c r="K790" s="42" t="s">
        <v>52</v>
      </c>
      <c r="L790" s="40">
        <v>60</v>
      </c>
      <c r="M790" s="11" t="s">
        <v>344</v>
      </c>
      <c r="N790" s="11" t="b">
        <v>0</v>
      </c>
    </row>
    <row r="791" spans="5:14" x14ac:dyDescent="0.2">
      <c r="E791" s="11" t="s">
        <v>24</v>
      </c>
      <c r="F791" s="11" t="s">
        <v>27</v>
      </c>
      <c r="G791" s="11" t="s">
        <v>156</v>
      </c>
      <c r="H791" s="11" t="s">
        <v>144</v>
      </c>
      <c r="I791" s="11" t="s">
        <v>144</v>
      </c>
      <c r="J791" s="11" t="s">
        <v>145</v>
      </c>
      <c r="K791" s="42" t="s">
        <v>52</v>
      </c>
      <c r="L791" s="40">
        <v>60</v>
      </c>
      <c r="M791" s="11" t="s">
        <v>344</v>
      </c>
      <c r="N791" s="11" t="b">
        <v>0</v>
      </c>
    </row>
    <row r="792" spans="5:14" hidden="1" x14ac:dyDescent="0.2">
      <c r="E792" s="11" t="s">
        <v>24</v>
      </c>
      <c r="F792" s="11" t="s">
        <v>27</v>
      </c>
      <c r="G792" s="11" t="s">
        <v>162</v>
      </c>
      <c r="H792" s="11" t="s">
        <v>144</v>
      </c>
      <c r="I792" s="11" t="s">
        <v>151</v>
      </c>
      <c r="J792" s="11" t="s">
        <v>145</v>
      </c>
      <c r="K792" s="45" t="s">
        <v>152</v>
      </c>
      <c r="L792" s="46">
        <v>15</v>
      </c>
      <c r="M792" s="11" t="s">
        <v>345</v>
      </c>
      <c r="N792" s="11" t="b">
        <v>0</v>
      </c>
    </row>
    <row r="793" spans="5:14" hidden="1" x14ac:dyDescent="0.2">
      <c r="E793" s="11" t="s">
        <v>24</v>
      </c>
      <c r="F793" s="11" t="s">
        <v>27</v>
      </c>
      <c r="G793" s="11" t="s">
        <v>162</v>
      </c>
      <c r="H793" s="11" t="s">
        <v>127</v>
      </c>
      <c r="I793" s="11" t="s">
        <v>128</v>
      </c>
      <c r="J793" s="11" t="s">
        <v>140</v>
      </c>
      <c r="K793" s="39" t="s">
        <v>254</v>
      </c>
      <c r="L793" s="40"/>
      <c r="N793" s="11">
        <v>5</v>
      </c>
    </row>
    <row r="794" spans="5:14" hidden="1" x14ac:dyDescent="0.2">
      <c r="E794" s="11" t="s">
        <v>24</v>
      </c>
      <c r="F794" s="11" t="s">
        <v>27</v>
      </c>
      <c r="G794" s="11" t="s">
        <v>162</v>
      </c>
      <c r="H794" s="11" t="s">
        <v>143</v>
      </c>
      <c r="I794" s="11" t="s">
        <v>143</v>
      </c>
      <c r="J794" s="11" t="s">
        <v>140</v>
      </c>
      <c r="K794" s="39" t="s">
        <v>141</v>
      </c>
      <c r="L794" s="40"/>
      <c r="M794" s="11" t="s">
        <v>346</v>
      </c>
      <c r="N794" s="11">
        <v>7</v>
      </c>
    </row>
    <row r="795" spans="5:14" hidden="1" x14ac:dyDescent="0.2">
      <c r="E795" s="11" t="s">
        <v>24</v>
      </c>
      <c r="F795" s="11" t="s">
        <v>27</v>
      </c>
      <c r="G795" s="11" t="s">
        <v>162</v>
      </c>
      <c r="H795" s="11" t="s">
        <v>143</v>
      </c>
      <c r="I795" s="11" t="s">
        <v>143</v>
      </c>
      <c r="J795" s="11" t="s">
        <v>142</v>
      </c>
      <c r="K795" s="39" t="s">
        <v>141</v>
      </c>
      <c r="L795" s="40"/>
      <c r="M795" s="11" t="s">
        <v>346</v>
      </c>
      <c r="N795" s="11">
        <v>7</v>
      </c>
    </row>
    <row r="796" spans="5:14" x14ac:dyDescent="0.2">
      <c r="E796" s="11" t="s">
        <v>24</v>
      </c>
      <c r="F796" s="11" t="s">
        <v>27</v>
      </c>
      <c r="G796" s="11" t="s">
        <v>162</v>
      </c>
      <c r="H796" s="11" t="s">
        <v>144</v>
      </c>
      <c r="I796" s="11" t="s">
        <v>144</v>
      </c>
      <c r="J796" s="11" t="s">
        <v>145</v>
      </c>
      <c r="K796" s="42" t="s">
        <v>52</v>
      </c>
      <c r="L796" s="40">
        <v>60</v>
      </c>
      <c r="M796" s="11" t="s">
        <v>347</v>
      </c>
      <c r="N796" s="11" t="b">
        <v>0</v>
      </c>
    </row>
    <row r="797" spans="5:14" hidden="1" x14ac:dyDescent="0.2">
      <c r="E797" s="11" t="s">
        <v>24</v>
      </c>
      <c r="F797" s="11" t="s">
        <v>27</v>
      </c>
      <c r="G797" s="11" t="s">
        <v>121</v>
      </c>
      <c r="H797" s="11" t="s">
        <v>122</v>
      </c>
      <c r="I797" s="11" t="s">
        <v>164</v>
      </c>
      <c r="J797" s="11" t="s">
        <v>149</v>
      </c>
      <c r="K797" s="39" t="s">
        <v>59</v>
      </c>
      <c r="L797" s="40"/>
      <c r="M797" s="11" t="s">
        <v>261</v>
      </c>
      <c r="N797" s="11">
        <v>1</v>
      </c>
    </row>
    <row r="798" spans="5:14" hidden="1" x14ac:dyDescent="0.2">
      <c r="E798" s="11" t="s">
        <v>24</v>
      </c>
      <c r="F798" s="11" t="s">
        <v>27</v>
      </c>
      <c r="G798" s="11" t="s">
        <v>121</v>
      </c>
      <c r="H798" s="11" t="s">
        <v>122</v>
      </c>
      <c r="I798" s="11" t="s">
        <v>165</v>
      </c>
      <c r="J798" s="11" t="s">
        <v>149</v>
      </c>
      <c r="K798" s="39" t="s">
        <v>278</v>
      </c>
      <c r="L798" s="40" t="str">
        <f>T_Mutuelle81934[[#This Row],[Remboursement (%)]]</f>
        <v>Non mentionné</v>
      </c>
      <c r="N798" s="11">
        <v>0</v>
      </c>
    </row>
    <row r="799" spans="5:14" hidden="1" x14ac:dyDescent="0.2">
      <c r="E799" s="11" t="s">
        <v>24</v>
      </c>
      <c r="F799" s="11" t="s">
        <v>166</v>
      </c>
      <c r="G799" s="11" t="s">
        <v>167</v>
      </c>
      <c r="H799" s="11" t="s">
        <v>167</v>
      </c>
      <c r="I799" s="11" t="s">
        <v>168</v>
      </c>
      <c r="J799" s="11" t="s">
        <v>116</v>
      </c>
      <c r="K799" s="39" t="s">
        <v>278</v>
      </c>
      <c r="L799" s="40" t="str">
        <f>T_Mutuelle81934[[#This Row],[Remboursement (%)]]</f>
        <v>Non mentionné</v>
      </c>
      <c r="N799" s="11">
        <v>0</v>
      </c>
    </row>
    <row r="800" spans="5:14" hidden="1" x14ac:dyDescent="0.2">
      <c r="E800" s="11" t="s">
        <v>24</v>
      </c>
      <c r="F800" s="11" t="s">
        <v>166</v>
      </c>
      <c r="G800" s="11" t="s">
        <v>167</v>
      </c>
      <c r="H800" s="11" t="s">
        <v>167</v>
      </c>
      <c r="I800" s="11" t="s">
        <v>170</v>
      </c>
      <c r="J800" s="11" t="s">
        <v>116</v>
      </c>
      <c r="K800" s="39" t="s">
        <v>124</v>
      </c>
      <c r="L800" s="40" t="str">
        <f>T_Mutuelle81934[[#This Row],[Remboursement (%)]]</f>
        <v>inclus</v>
      </c>
      <c r="M800" s="11" t="s">
        <v>348</v>
      </c>
      <c r="N800" s="11">
        <v>0</v>
      </c>
    </row>
    <row r="801" spans="5:14" hidden="1" x14ac:dyDescent="0.2">
      <c r="E801" s="11" t="s">
        <v>24</v>
      </c>
      <c r="F801" s="11" t="s">
        <v>33</v>
      </c>
      <c r="G801" s="11" t="s">
        <v>172</v>
      </c>
      <c r="H801" s="11" t="s">
        <v>68</v>
      </c>
      <c r="I801" s="11" t="s">
        <v>173</v>
      </c>
      <c r="J801" s="11" t="s">
        <v>69</v>
      </c>
      <c r="K801" s="39" t="s">
        <v>59</v>
      </c>
      <c r="L801" s="40"/>
      <c r="N801" s="11">
        <v>1</v>
      </c>
    </row>
    <row r="802" spans="5:14" hidden="1" x14ac:dyDescent="0.2">
      <c r="E802" s="11" t="s">
        <v>24</v>
      </c>
      <c r="F802" s="11" t="s">
        <v>33</v>
      </c>
      <c r="G802" s="11" t="s">
        <v>172</v>
      </c>
      <c r="H802" s="11" t="s">
        <v>68</v>
      </c>
      <c r="I802" s="11" t="s">
        <v>175</v>
      </c>
      <c r="J802" s="11" t="s">
        <v>69</v>
      </c>
      <c r="K802" s="39" t="s">
        <v>59</v>
      </c>
      <c r="L802" s="40"/>
      <c r="N802" s="11">
        <v>1</v>
      </c>
    </row>
    <row r="803" spans="5:14" hidden="1" x14ac:dyDescent="0.2">
      <c r="E803" s="11" t="s">
        <v>24</v>
      </c>
      <c r="F803" s="11" t="s">
        <v>33</v>
      </c>
      <c r="G803" s="11" t="s">
        <v>172</v>
      </c>
      <c r="H803" s="11" t="s">
        <v>176</v>
      </c>
      <c r="I803" s="11" t="s">
        <v>177</v>
      </c>
      <c r="J803" s="11" t="s">
        <v>58</v>
      </c>
      <c r="K803" s="39" t="s">
        <v>59</v>
      </c>
      <c r="L803" s="40"/>
      <c r="N803" s="11">
        <v>1</v>
      </c>
    </row>
    <row r="804" spans="5:14" hidden="1" x14ac:dyDescent="0.2">
      <c r="E804" s="11" t="s">
        <v>24</v>
      </c>
      <c r="F804" s="11" t="s">
        <v>33</v>
      </c>
      <c r="G804" s="11" t="s">
        <v>172</v>
      </c>
      <c r="H804" s="11" t="s">
        <v>178</v>
      </c>
      <c r="I804" s="11" t="s">
        <v>179</v>
      </c>
      <c r="J804" s="11" t="s">
        <v>58</v>
      </c>
      <c r="K804" s="39" t="s">
        <v>59</v>
      </c>
      <c r="L804" s="40"/>
      <c r="N804" s="11">
        <v>1</v>
      </c>
    </row>
    <row r="805" spans="5:14" hidden="1" x14ac:dyDescent="0.2">
      <c r="E805" s="11" t="s">
        <v>24</v>
      </c>
      <c r="F805" s="11" t="s">
        <v>33</v>
      </c>
      <c r="G805" s="11" t="s">
        <v>172</v>
      </c>
      <c r="H805" s="11" t="s">
        <v>178</v>
      </c>
      <c r="I805" s="11" t="s">
        <v>180</v>
      </c>
      <c r="J805" s="11" t="s">
        <v>58</v>
      </c>
      <c r="K805" s="39" t="s">
        <v>59</v>
      </c>
      <c r="L805" s="40"/>
      <c r="N805" s="11">
        <v>1</v>
      </c>
    </row>
    <row r="806" spans="5:14" hidden="1" x14ac:dyDescent="0.2">
      <c r="E806" s="11" t="s">
        <v>24</v>
      </c>
      <c r="F806" s="11" t="s">
        <v>33</v>
      </c>
      <c r="G806" s="11" t="s">
        <v>172</v>
      </c>
      <c r="H806" s="11" t="s">
        <v>178</v>
      </c>
      <c r="I806" s="11" t="s">
        <v>181</v>
      </c>
      <c r="J806" s="11" t="s">
        <v>58</v>
      </c>
      <c r="K806" s="39" t="s">
        <v>59</v>
      </c>
      <c r="L806" s="40"/>
      <c r="N806" s="11">
        <v>1</v>
      </c>
    </row>
    <row r="807" spans="5:14" hidden="1" x14ac:dyDescent="0.2">
      <c r="E807" s="11" t="s">
        <v>24</v>
      </c>
      <c r="F807" s="11" t="s">
        <v>33</v>
      </c>
      <c r="G807" s="11" t="s">
        <v>172</v>
      </c>
      <c r="H807" s="11" t="s">
        <v>176</v>
      </c>
      <c r="I807" s="11" t="s">
        <v>182</v>
      </c>
      <c r="J807" s="11" t="s">
        <v>58</v>
      </c>
      <c r="K807" s="39" t="s">
        <v>59</v>
      </c>
      <c r="L807" s="40"/>
      <c r="N807" s="11">
        <v>1</v>
      </c>
    </row>
    <row r="808" spans="5:14" hidden="1" x14ac:dyDescent="0.2">
      <c r="E808" s="11" t="s">
        <v>24</v>
      </c>
      <c r="F808" s="11" t="s">
        <v>33</v>
      </c>
      <c r="G808" s="11" t="s">
        <v>172</v>
      </c>
      <c r="H808" s="11" t="s">
        <v>176</v>
      </c>
      <c r="I808" s="11" t="s">
        <v>183</v>
      </c>
      <c r="J808" s="11" t="s">
        <v>58</v>
      </c>
      <c r="K808" s="39" t="s">
        <v>59</v>
      </c>
      <c r="L808" s="40"/>
      <c r="N808" s="11">
        <v>1</v>
      </c>
    </row>
    <row r="809" spans="5:14" hidden="1" x14ac:dyDescent="0.2">
      <c r="E809" s="11" t="s">
        <v>24</v>
      </c>
      <c r="F809" s="11" t="s">
        <v>33</v>
      </c>
      <c r="G809" s="11" t="s">
        <v>172</v>
      </c>
      <c r="H809" s="11" t="s">
        <v>176</v>
      </c>
      <c r="I809" s="11" t="s">
        <v>184</v>
      </c>
      <c r="J809" s="11" t="s">
        <v>58</v>
      </c>
      <c r="K809" s="39" t="s">
        <v>59</v>
      </c>
      <c r="L809" s="40"/>
      <c r="N809" s="11">
        <v>1</v>
      </c>
    </row>
    <row r="810" spans="5:14" hidden="1" x14ac:dyDescent="0.2">
      <c r="E810" s="11" t="s">
        <v>24</v>
      </c>
      <c r="F810" s="11" t="s">
        <v>33</v>
      </c>
      <c r="G810" s="11" t="s">
        <v>172</v>
      </c>
      <c r="H810" s="11" t="s">
        <v>176</v>
      </c>
      <c r="I810" s="11" t="s">
        <v>185</v>
      </c>
      <c r="J810" s="11" t="s">
        <v>58</v>
      </c>
      <c r="K810" s="39" t="s">
        <v>59</v>
      </c>
      <c r="L810" s="40"/>
      <c r="N810" s="11">
        <v>1</v>
      </c>
    </row>
    <row r="811" spans="5:14" hidden="1" x14ac:dyDescent="0.2">
      <c r="E811" s="11" t="s">
        <v>24</v>
      </c>
      <c r="F811" s="11" t="s">
        <v>33</v>
      </c>
      <c r="G811" s="11" t="s">
        <v>172</v>
      </c>
      <c r="H811" s="11" t="s">
        <v>176</v>
      </c>
      <c r="I811" s="11" t="s">
        <v>186</v>
      </c>
      <c r="J811" s="11" t="s">
        <v>58</v>
      </c>
      <c r="K811" s="39" t="s">
        <v>59</v>
      </c>
      <c r="L811" s="40"/>
      <c r="N811" s="11">
        <v>1</v>
      </c>
    </row>
    <row r="812" spans="5:14" hidden="1" x14ac:dyDescent="0.2">
      <c r="E812" s="11" t="s">
        <v>24</v>
      </c>
      <c r="F812" s="11" t="s">
        <v>33</v>
      </c>
      <c r="G812" s="11" t="s">
        <v>187</v>
      </c>
      <c r="H812" s="11" t="s">
        <v>187</v>
      </c>
      <c r="I812" s="11" t="s">
        <v>188</v>
      </c>
      <c r="J812" s="11" t="s">
        <v>58</v>
      </c>
      <c r="K812" s="39" t="s">
        <v>59</v>
      </c>
      <c r="L812" s="40"/>
      <c r="N812" s="11">
        <v>1</v>
      </c>
    </row>
    <row r="813" spans="5:14" hidden="1" x14ac:dyDescent="0.2">
      <c r="E813" s="11" t="s">
        <v>24</v>
      </c>
      <c r="F813" s="11" t="s">
        <v>33</v>
      </c>
      <c r="G813" s="11" t="s">
        <v>187</v>
      </c>
      <c r="H813" s="11" t="s">
        <v>187</v>
      </c>
      <c r="I813" s="11" t="s">
        <v>188</v>
      </c>
      <c r="J813" s="11" t="s">
        <v>65</v>
      </c>
      <c r="K813" s="39" t="s">
        <v>163</v>
      </c>
      <c r="L813" s="40" t="str">
        <f>T_Mutuelle81934[[#This Row],[Remboursement (%)]]</f>
        <v>non compris</v>
      </c>
      <c r="N813" s="11">
        <v>-1</v>
      </c>
    </row>
    <row r="814" spans="5:14" hidden="1" x14ac:dyDescent="0.2">
      <c r="E814" s="11" t="s">
        <v>24</v>
      </c>
      <c r="F814" s="11" t="s">
        <v>33</v>
      </c>
      <c r="G814" s="11" t="s">
        <v>172</v>
      </c>
      <c r="H814" s="11" t="s">
        <v>190</v>
      </c>
      <c r="I814" s="11" t="s">
        <v>190</v>
      </c>
      <c r="J814" s="11" t="s">
        <v>58</v>
      </c>
      <c r="K814" s="39" t="s">
        <v>59</v>
      </c>
      <c r="L814" s="40"/>
      <c r="N814" s="11">
        <v>1</v>
      </c>
    </row>
    <row r="815" spans="5:14" hidden="1" x14ac:dyDescent="0.2">
      <c r="E815" s="11" t="s">
        <v>24</v>
      </c>
      <c r="F815" s="11" t="s">
        <v>33</v>
      </c>
      <c r="G815" s="11" t="s">
        <v>172</v>
      </c>
      <c r="H815" s="11" t="s">
        <v>68</v>
      </c>
      <c r="I815" s="11" t="s">
        <v>175</v>
      </c>
      <c r="J815" s="11" t="s">
        <v>88</v>
      </c>
      <c r="K815" s="39" t="s">
        <v>59</v>
      </c>
      <c r="L815" s="40"/>
      <c r="N815" s="11">
        <v>1</v>
      </c>
    </row>
    <row r="816" spans="5:14" hidden="1" x14ac:dyDescent="0.2">
      <c r="E816" s="11" t="s">
        <v>24</v>
      </c>
      <c r="F816" s="11" t="s">
        <v>33</v>
      </c>
      <c r="G816" s="11" t="s">
        <v>191</v>
      </c>
      <c r="H816" s="11" t="s">
        <v>192</v>
      </c>
      <c r="I816" s="11" t="s">
        <v>193</v>
      </c>
      <c r="J816" s="11" t="s">
        <v>58</v>
      </c>
      <c r="K816" s="39" t="s">
        <v>254</v>
      </c>
      <c r="L816" s="40"/>
      <c r="N816" s="11">
        <v>5</v>
      </c>
    </row>
    <row r="817" spans="5:15" hidden="1" x14ac:dyDescent="0.2">
      <c r="E817" s="11" t="s">
        <v>24</v>
      </c>
      <c r="F817" s="11" t="s">
        <v>33</v>
      </c>
      <c r="G817" s="11" t="s">
        <v>172</v>
      </c>
      <c r="H817" s="11" t="s">
        <v>190</v>
      </c>
      <c r="I817" s="11" t="s">
        <v>190</v>
      </c>
      <c r="J817" s="11" t="s">
        <v>65</v>
      </c>
      <c r="K817" s="39" t="s">
        <v>163</v>
      </c>
      <c r="L817" s="40" t="str">
        <f>T_Mutuelle81934[[#This Row],[Remboursement (%)]]</f>
        <v>non compris</v>
      </c>
      <c r="N817" s="11">
        <v>-1</v>
      </c>
    </row>
    <row r="818" spans="5:15" hidden="1" x14ac:dyDescent="0.2">
      <c r="E818" s="11" t="s">
        <v>24</v>
      </c>
      <c r="F818" s="11" t="s">
        <v>33</v>
      </c>
      <c r="G818" s="11" t="s">
        <v>172</v>
      </c>
      <c r="H818" s="11" t="s">
        <v>176</v>
      </c>
      <c r="I818" s="11" t="s">
        <v>194</v>
      </c>
      <c r="J818" s="11" t="s">
        <v>65</v>
      </c>
      <c r="K818" s="39" t="s">
        <v>163</v>
      </c>
      <c r="L818" s="40" t="str">
        <f>T_Mutuelle81934[[#This Row],[Remboursement (%)]]</f>
        <v>non compris</v>
      </c>
      <c r="M818" s="11" t="s">
        <v>349</v>
      </c>
      <c r="N818" s="11">
        <v>-1</v>
      </c>
    </row>
    <row r="819" spans="5:15" hidden="1" x14ac:dyDescent="0.2">
      <c r="E819" s="11" t="s">
        <v>24</v>
      </c>
      <c r="F819" s="11" t="s">
        <v>33</v>
      </c>
      <c r="G819" s="11" t="s">
        <v>191</v>
      </c>
      <c r="H819" s="11" t="s">
        <v>195</v>
      </c>
      <c r="I819" s="11" t="s">
        <v>196</v>
      </c>
      <c r="J819" s="11" t="s">
        <v>116</v>
      </c>
      <c r="K819" s="42" t="s">
        <v>52</v>
      </c>
      <c r="L819" s="40">
        <v>700</v>
      </c>
      <c r="M819" s="11" t="s">
        <v>350</v>
      </c>
      <c r="N819" s="35" t="b">
        <v>0</v>
      </c>
      <c r="O819" s="53"/>
    </row>
    <row r="820" spans="5:15" hidden="1" x14ac:dyDescent="0.2">
      <c r="E820" s="11" t="s">
        <v>24</v>
      </c>
      <c r="F820" s="11" t="s">
        <v>33</v>
      </c>
      <c r="G820" s="11" t="s">
        <v>191</v>
      </c>
      <c r="H820" s="11" t="s">
        <v>192</v>
      </c>
      <c r="I820" s="11" t="s">
        <v>198</v>
      </c>
      <c r="J820" s="11" t="s">
        <v>58</v>
      </c>
      <c r="K820" s="39" t="s">
        <v>254</v>
      </c>
      <c r="L820" s="40"/>
      <c r="N820" s="11">
        <v>5</v>
      </c>
    </row>
    <row r="821" spans="5:15" hidden="1" x14ac:dyDescent="0.2">
      <c r="E821" s="11" t="s">
        <v>24</v>
      </c>
      <c r="F821" s="11" t="s">
        <v>33</v>
      </c>
      <c r="G821" s="11" t="s">
        <v>191</v>
      </c>
      <c r="H821" s="11" t="s">
        <v>192</v>
      </c>
      <c r="I821" s="11" t="s">
        <v>199</v>
      </c>
      <c r="J821" s="11" t="s">
        <v>58</v>
      </c>
      <c r="K821" s="39" t="s">
        <v>254</v>
      </c>
      <c r="L821" s="40"/>
      <c r="N821" s="11">
        <v>5</v>
      </c>
    </row>
    <row r="822" spans="5:15" hidden="1" x14ac:dyDescent="0.2">
      <c r="E822" s="11" t="s">
        <v>24</v>
      </c>
      <c r="F822" s="11" t="s">
        <v>33</v>
      </c>
      <c r="G822" s="11" t="s">
        <v>191</v>
      </c>
      <c r="H822" s="11" t="s">
        <v>192</v>
      </c>
      <c r="I822" s="11" t="s">
        <v>200</v>
      </c>
      <c r="J822" s="11" t="s">
        <v>58</v>
      </c>
      <c r="K822" s="39" t="s">
        <v>254</v>
      </c>
      <c r="L822" s="40"/>
      <c r="N822" s="11">
        <v>5</v>
      </c>
    </row>
    <row r="823" spans="5:15" hidden="1" x14ac:dyDescent="0.2">
      <c r="E823" s="11" t="s">
        <v>24</v>
      </c>
      <c r="F823" s="11" t="s">
        <v>33</v>
      </c>
      <c r="G823" s="11" t="s">
        <v>191</v>
      </c>
      <c r="H823" s="11" t="s">
        <v>192</v>
      </c>
      <c r="I823" s="11" t="s">
        <v>201</v>
      </c>
      <c r="J823" s="11" t="s">
        <v>58</v>
      </c>
      <c r="K823" s="39" t="s">
        <v>254</v>
      </c>
      <c r="L823" s="40"/>
      <c r="N823" s="11">
        <v>5</v>
      </c>
    </row>
    <row r="824" spans="5:15" hidden="1" x14ac:dyDescent="0.2">
      <c r="E824" s="11" t="s">
        <v>24</v>
      </c>
      <c r="F824" s="11" t="s">
        <v>33</v>
      </c>
      <c r="G824" s="11" t="s">
        <v>191</v>
      </c>
      <c r="H824" s="11" t="s">
        <v>192</v>
      </c>
      <c r="I824" s="11" t="s">
        <v>202</v>
      </c>
      <c r="J824" s="11" t="s">
        <v>58</v>
      </c>
      <c r="K824" s="39" t="s">
        <v>254</v>
      </c>
      <c r="L824" s="40"/>
      <c r="N824" s="11">
        <v>5</v>
      </c>
    </row>
    <row r="825" spans="5:15" hidden="1" x14ac:dyDescent="0.2">
      <c r="E825" s="11" t="s">
        <v>24</v>
      </c>
      <c r="F825" s="11" t="s">
        <v>33</v>
      </c>
      <c r="G825" s="11" t="s">
        <v>191</v>
      </c>
      <c r="H825" s="11" t="s">
        <v>192</v>
      </c>
      <c r="I825" s="11" t="s">
        <v>203</v>
      </c>
      <c r="J825" s="11" t="s">
        <v>58</v>
      </c>
      <c r="K825" s="39" t="s">
        <v>254</v>
      </c>
      <c r="L825" s="40"/>
      <c r="N825" s="11">
        <v>5</v>
      </c>
    </row>
    <row r="826" spans="5:15" hidden="1" x14ac:dyDescent="0.2">
      <c r="E826" s="11" t="s">
        <v>24</v>
      </c>
      <c r="F826" s="11" t="s">
        <v>33</v>
      </c>
      <c r="G826" s="11" t="s">
        <v>191</v>
      </c>
      <c r="H826" s="11" t="s">
        <v>192</v>
      </c>
      <c r="I826" s="11" t="s">
        <v>204</v>
      </c>
      <c r="J826" s="11" t="s">
        <v>58</v>
      </c>
      <c r="K826" s="39" t="s">
        <v>254</v>
      </c>
      <c r="L826" s="40"/>
      <c r="N826" s="11">
        <v>5</v>
      </c>
    </row>
    <row r="827" spans="5:15" ht="33.75" hidden="1" x14ac:dyDescent="0.2">
      <c r="E827" s="11" t="s">
        <v>24</v>
      </c>
      <c r="F827" s="11" t="s">
        <v>33</v>
      </c>
      <c r="G827" s="11" t="s">
        <v>191</v>
      </c>
      <c r="H827" s="11" t="s">
        <v>192</v>
      </c>
      <c r="I827" s="11" t="s">
        <v>205</v>
      </c>
      <c r="J827" s="11" t="s">
        <v>65</v>
      </c>
      <c r="K827" s="42" t="s">
        <v>52</v>
      </c>
      <c r="L827" s="40">
        <v>200</v>
      </c>
      <c r="M827" s="43" t="s">
        <v>351</v>
      </c>
      <c r="N827" s="35" t="b">
        <v>0</v>
      </c>
      <c r="O827" s="53"/>
    </row>
    <row r="828" spans="5:15" hidden="1" x14ac:dyDescent="0.2">
      <c r="E828" s="11" t="s">
        <v>24</v>
      </c>
      <c r="F828" s="11" t="s">
        <v>33</v>
      </c>
      <c r="G828" s="11" t="s">
        <v>191</v>
      </c>
      <c r="H828" s="11" t="s">
        <v>206</v>
      </c>
      <c r="I828" s="11" t="s">
        <v>206</v>
      </c>
      <c r="J828" s="11" t="s">
        <v>207</v>
      </c>
      <c r="K828" s="45" t="s">
        <v>52</v>
      </c>
      <c r="L828" s="46">
        <v>200</v>
      </c>
      <c r="M828" s="11" t="s">
        <v>265</v>
      </c>
      <c r="N828" s="35" t="b">
        <v>0</v>
      </c>
      <c r="O828" s="53"/>
    </row>
    <row r="829" spans="5:15" hidden="1" x14ac:dyDescent="0.2">
      <c r="E829" s="11" t="s">
        <v>24</v>
      </c>
      <c r="F829" s="11" t="s">
        <v>33</v>
      </c>
      <c r="G829" s="11" t="s">
        <v>191</v>
      </c>
      <c r="H829" s="11" t="s">
        <v>192</v>
      </c>
      <c r="I829" s="11" t="s">
        <v>208</v>
      </c>
      <c r="J829" s="11" t="s">
        <v>58</v>
      </c>
      <c r="K829" s="39" t="s">
        <v>163</v>
      </c>
      <c r="L829" s="40" t="str">
        <f>T_Mutuelle81934[[#This Row],[Remboursement (%)]]</f>
        <v>non compris</v>
      </c>
      <c r="N829" s="11">
        <v>-1</v>
      </c>
    </row>
    <row r="830" spans="5:15" hidden="1" x14ac:dyDescent="0.2">
      <c r="E830" s="11" t="s">
        <v>24</v>
      </c>
      <c r="F830" s="11" t="s">
        <v>34</v>
      </c>
      <c r="G830" s="11" t="s">
        <v>73</v>
      </c>
      <c r="H830" s="11" t="s">
        <v>68</v>
      </c>
      <c r="I830" s="11" t="s">
        <v>80</v>
      </c>
      <c r="J830" s="11" t="s">
        <v>77</v>
      </c>
      <c r="K830" s="39" t="s">
        <v>87</v>
      </c>
      <c r="L830" s="40"/>
      <c r="N830" s="11">
        <v>6</v>
      </c>
    </row>
    <row r="831" spans="5:15" hidden="1" x14ac:dyDescent="0.2">
      <c r="E831" s="11" t="s">
        <v>24</v>
      </c>
      <c r="F831" s="11" t="s">
        <v>34</v>
      </c>
      <c r="G831" s="11" t="s">
        <v>73</v>
      </c>
      <c r="H831" s="11" t="s">
        <v>209</v>
      </c>
      <c r="I831" s="11" t="s">
        <v>210</v>
      </c>
      <c r="J831" s="11" t="s">
        <v>65</v>
      </c>
      <c r="K831" s="42" t="s">
        <v>52</v>
      </c>
      <c r="L831" s="40">
        <v>100</v>
      </c>
      <c r="M831" s="11" t="s">
        <v>352</v>
      </c>
      <c r="N831" s="11" t="b">
        <v>0</v>
      </c>
    </row>
    <row r="832" spans="5:15" hidden="1" x14ac:dyDescent="0.2">
      <c r="E832" s="11" t="s">
        <v>24</v>
      </c>
      <c r="F832" s="11" t="s">
        <v>34</v>
      </c>
      <c r="G832" s="11" t="s">
        <v>212</v>
      </c>
      <c r="H832" s="11" t="s">
        <v>213</v>
      </c>
      <c r="J832" s="11" t="s">
        <v>116</v>
      </c>
      <c r="K832" s="39" t="s">
        <v>124</v>
      </c>
      <c r="L832" s="40" t="str">
        <f>T_Mutuelle81934[[#This Row],[Remboursement (%)]]</f>
        <v>inclus</v>
      </c>
      <c r="M832" s="11" t="s">
        <v>353</v>
      </c>
      <c r="N832" s="11">
        <v>0</v>
      </c>
    </row>
    <row r="833" spans="5:14" hidden="1" x14ac:dyDescent="0.2">
      <c r="E833" s="11" t="s">
        <v>24</v>
      </c>
      <c r="F833" s="11" t="s">
        <v>34</v>
      </c>
      <c r="G833" s="11" t="s">
        <v>212</v>
      </c>
      <c r="H833" s="11" t="s">
        <v>215</v>
      </c>
      <c r="J833" s="11" t="s">
        <v>116</v>
      </c>
      <c r="K833" s="42" t="s">
        <v>52</v>
      </c>
      <c r="L833" s="40">
        <v>250</v>
      </c>
      <c r="M833" s="11" t="s">
        <v>334</v>
      </c>
      <c r="N833" s="11" t="b">
        <v>0</v>
      </c>
    </row>
    <row r="834" spans="5:14" hidden="1" x14ac:dyDescent="0.2">
      <c r="E834" s="11" t="s">
        <v>24</v>
      </c>
      <c r="F834" s="11" t="s">
        <v>34</v>
      </c>
      <c r="G834" s="11" t="s">
        <v>212</v>
      </c>
      <c r="H834" s="11" t="s">
        <v>217</v>
      </c>
      <c r="J834" s="11" t="s">
        <v>116</v>
      </c>
      <c r="K834" s="42" t="s">
        <v>52</v>
      </c>
      <c r="L834" s="40">
        <v>350</v>
      </c>
      <c r="M834" s="11" t="s">
        <v>354</v>
      </c>
      <c r="N834" s="11" t="b">
        <v>0</v>
      </c>
    </row>
    <row r="835" spans="5:14" hidden="1" x14ac:dyDescent="0.2">
      <c r="E835" s="11" t="s">
        <v>24</v>
      </c>
      <c r="F835" s="11" t="s">
        <v>34</v>
      </c>
      <c r="G835" s="11" t="s">
        <v>212</v>
      </c>
      <c r="H835" s="11" t="s">
        <v>218</v>
      </c>
      <c r="J835" s="11" t="s">
        <v>116</v>
      </c>
      <c r="K835" s="42" t="s">
        <v>52</v>
      </c>
      <c r="L835" s="40">
        <v>350</v>
      </c>
      <c r="M835" s="11" t="s">
        <v>355</v>
      </c>
      <c r="N835" s="11" t="b">
        <v>0</v>
      </c>
    </row>
    <row r="836" spans="5:14" hidden="1" x14ac:dyDescent="0.2">
      <c r="E836" s="11" t="s">
        <v>24</v>
      </c>
      <c r="F836" s="11" t="s">
        <v>34</v>
      </c>
      <c r="G836" s="11" t="s">
        <v>212</v>
      </c>
      <c r="H836" s="11" t="s">
        <v>219</v>
      </c>
      <c r="J836" s="11" t="s">
        <v>58</v>
      </c>
      <c r="K836" s="39" t="s">
        <v>59</v>
      </c>
      <c r="L836" s="40"/>
      <c r="N836" s="11">
        <v>1</v>
      </c>
    </row>
    <row r="837" spans="5:14" hidden="1" x14ac:dyDescent="0.2">
      <c r="E837" s="11" t="s">
        <v>24</v>
      </c>
      <c r="F837" s="11" t="s">
        <v>34</v>
      </c>
      <c r="G837" s="11" t="s">
        <v>212</v>
      </c>
      <c r="H837" s="11" t="s">
        <v>115</v>
      </c>
      <c r="I837" s="11" t="s">
        <v>220</v>
      </c>
      <c r="J837" s="11" t="s">
        <v>58</v>
      </c>
      <c r="K837" s="39" t="s">
        <v>163</v>
      </c>
      <c r="L837" s="40" t="str">
        <f>T_Mutuelle81934[[#This Row],[Remboursement (%)]]</f>
        <v>non compris</v>
      </c>
      <c r="N837" s="11">
        <v>-1</v>
      </c>
    </row>
    <row r="838" spans="5:14" hidden="1" x14ac:dyDescent="0.2">
      <c r="E838" s="11" t="s">
        <v>24</v>
      </c>
      <c r="F838" s="11" t="s">
        <v>34</v>
      </c>
      <c r="G838" s="11" t="s">
        <v>212</v>
      </c>
      <c r="H838" s="11" t="s">
        <v>221</v>
      </c>
      <c r="J838" s="11" t="s">
        <v>65</v>
      </c>
      <c r="K838" s="39" t="s">
        <v>163</v>
      </c>
      <c r="L838" s="40" t="str">
        <f>T_Mutuelle81934[[#This Row],[Remboursement (%)]]</f>
        <v>non compris</v>
      </c>
      <c r="N838" s="11">
        <v>-1</v>
      </c>
    </row>
    <row r="839" spans="5:14" hidden="1" x14ac:dyDescent="0.2">
      <c r="E839" s="11" t="s">
        <v>25</v>
      </c>
      <c r="F839" s="11" t="s">
        <v>36</v>
      </c>
      <c r="G839" s="11" t="s">
        <v>223</v>
      </c>
      <c r="H839" s="11" t="s">
        <v>224</v>
      </c>
      <c r="J839" s="11" t="s">
        <v>58</v>
      </c>
      <c r="K839" s="39" t="s">
        <v>59</v>
      </c>
      <c r="L839" s="40"/>
      <c r="N839" s="11">
        <v>1</v>
      </c>
    </row>
    <row r="840" spans="5:14" hidden="1" x14ac:dyDescent="0.2">
      <c r="E840" s="11" t="s">
        <v>25</v>
      </c>
      <c r="F840" s="11" t="s">
        <v>36</v>
      </c>
      <c r="G840" s="11" t="s">
        <v>223</v>
      </c>
      <c r="H840" s="11" t="s">
        <v>224</v>
      </c>
      <c r="I840" s="11" t="s">
        <v>115</v>
      </c>
      <c r="J840" s="11" t="s">
        <v>58</v>
      </c>
      <c r="K840" s="42" t="s">
        <v>52</v>
      </c>
      <c r="L840" s="40">
        <v>2300</v>
      </c>
      <c r="M840" s="11" t="s">
        <v>295</v>
      </c>
      <c r="N840" s="11" t="b">
        <v>0</v>
      </c>
    </row>
    <row r="841" spans="5:14" hidden="1" x14ac:dyDescent="0.2">
      <c r="E841" s="11" t="s">
        <v>24</v>
      </c>
      <c r="F841" s="11" t="s">
        <v>36</v>
      </c>
      <c r="G841" s="11" t="s">
        <v>223</v>
      </c>
      <c r="H841" s="11" t="s">
        <v>226</v>
      </c>
      <c r="I841" s="11" t="s">
        <v>115</v>
      </c>
      <c r="K841" s="39" t="s">
        <v>163</v>
      </c>
      <c r="L841" s="40" t="str">
        <f>T_Mutuelle81934[[#This Row],[Remboursement (%)]]</f>
        <v>non compris</v>
      </c>
      <c r="N841" s="11">
        <v>-1</v>
      </c>
    </row>
    <row r="842" spans="5:14" hidden="1" x14ac:dyDescent="0.2">
      <c r="E842" s="11" t="s">
        <v>24</v>
      </c>
      <c r="F842" s="11" t="s">
        <v>36</v>
      </c>
      <c r="G842" s="11" t="s">
        <v>223</v>
      </c>
      <c r="H842" s="11" t="s">
        <v>227</v>
      </c>
      <c r="J842" s="11" t="s">
        <v>58</v>
      </c>
      <c r="K842" s="45" t="s">
        <v>52</v>
      </c>
      <c r="L842" s="46">
        <v>150</v>
      </c>
      <c r="M842" s="11" t="s">
        <v>265</v>
      </c>
      <c r="N842" s="11" t="b">
        <v>0</v>
      </c>
    </row>
    <row r="843" spans="5:14" hidden="1" x14ac:dyDescent="0.2">
      <c r="E843" s="11" t="s">
        <v>24</v>
      </c>
      <c r="F843" s="11" t="s">
        <v>35</v>
      </c>
      <c r="G843" s="11" t="s">
        <v>228</v>
      </c>
      <c r="H843" s="11" t="s">
        <v>229</v>
      </c>
      <c r="I843" s="11" t="s">
        <v>229</v>
      </c>
      <c r="J843" s="11" t="s">
        <v>65</v>
      </c>
      <c r="K843" s="42" t="s">
        <v>52</v>
      </c>
      <c r="L843" s="40">
        <v>160</v>
      </c>
      <c r="M843" s="11" t="s">
        <v>356</v>
      </c>
      <c r="N843" s="11" t="b">
        <v>0</v>
      </c>
    </row>
    <row r="844" spans="5:14" hidden="1" x14ac:dyDescent="0.2">
      <c r="E844" s="11" t="s">
        <v>24</v>
      </c>
      <c r="F844" s="11" t="s">
        <v>30</v>
      </c>
      <c r="G844" s="11" t="s">
        <v>101</v>
      </c>
      <c r="H844" s="11" t="s">
        <v>231</v>
      </c>
      <c r="J844" s="11" t="s">
        <v>58</v>
      </c>
      <c r="K844" s="39" t="s">
        <v>254</v>
      </c>
      <c r="L844" s="40"/>
      <c r="M844" s="11" t="s">
        <v>261</v>
      </c>
      <c r="N844" s="11">
        <v>5</v>
      </c>
    </row>
    <row r="845" spans="5:14" hidden="1" x14ac:dyDescent="0.2">
      <c r="E845" s="11" t="s">
        <v>24</v>
      </c>
      <c r="F845" s="11" t="s">
        <v>30</v>
      </c>
      <c r="G845" s="11" t="s">
        <v>73</v>
      </c>
      <c r="H845" s="11" t="s">
        <v>68</v>
      </c>
      <c r="I845" s="11" t="s">
        <v>86</v>
      </c>
      <c r="J845" s="11" t="s">
        <v>232</v>
      </c>
      <c r="K845" s="39" t="s">
        <v>87</v>
      </c>
      <c r="L845" s="40"/>
      <c r="N845" s="11">
        <v>6</v>
      </c>
    </row>
    <row r="846" spans="5:14" hidden="1" x14ac:dyDescent="0.2">
      <c r="E846" s="11" t="s">
        <v>24</v>
      </c>
      <c r="F846" s="11" t="s">
        <v>37</v>
      </c>
      <c r="G846" s="11" t="s">
        <v>68</v>
      </c>
      <c r="H846" s="11" t="s">
        <v>233</v>
      </c>
      <c r="I846" s="11" t="s">
        <v>234</v>
      </c>
      <c r="J846" s="11" t="s">
        <v>75</v>
      </c>
      <c r="K846" s="39" t="s">
        <v>59</v>
      </c>
      <c r="L846" s="40"/>
      <c r="N846" s="11">
        <v>1</v>
      </c>
    </row>
    <row r="847" spans="5:14" hidden="1" x14ac:dyDescent="0.2">
      <c r="E847" s="11" t="s">
        <v>24</v>
      </c>
      <c r="F847" s="11" t="s">
        <v>37</v>
      </c>
      <c r="G847" s="11" t="s">
        <v>68</v>
      </c>
      <c r="H847" s="11" t="s">
        <v>233</v>
      </c>
      <c r="J847" s="11" t="s">
        <v>88</v>
      </c>
      <c r="K847" s="39" t="s">
        <v>59</v>
      </c>
      <c r="L847" s="40"/>
      <c r="N847" s="11">
        <v>1</v>
      </c>
    </row>
    <row r="848" spans="5:14" hidden="1" x14ac:dyDescent="0.2">
      <c r="E848" s="11" t="s">
        <v>24</v>
      </c>
      <c r="F848" s="11" t="s">
        <v>37</v>
      </c>
      <c r="G848" s="11" t="s">
        <v>235</v>
      </c>
      <c r="H848" s="11" t="s">
        <v>236</v>
      </c>
      <c r="J848" s="11" t="s">
        <v>58</v>
      </c>
      <c r="K848" s="39" t="s">
        <v>59</v>
      </c>
      <c r="L848" s="40"/>
      <c r="N848" s="11">
        <v>1</v>
      </c>
    </row>
    <row r="849" spans="5:14" hidden="1" x14ac:dyDescent="0.2">
      <c r="E849" s="11" t="s">
        <v>24</v>
      </c>
      <c r="F849" s="11" t="s">
        <v>37</v>
      </c>
      <c r="G849" s="11" t="s">
        <v>235</v>
      </c>
      <c r="H849" s="11" t="s">
        <v>237</v>
      </c>
      <c r="J849" s="11" t="s">
        <v>58</v>
      </c>
      <c r="K849" s="39" t="s">
        <v>59</v>
      </c>
      <c r="L849" s="40"/>
      <c r="N849" s="11">
        <v>1</v>
      </c>
    </row>
    <row r="850" spans="5:14" hidden="1" x14ac:dyDescent="0.2">
      <c r="E850" s="11" t="s">
        <v>24</v>
      </c>
      <c r="F850" s="11" t="s">
        <v>37</v>
      </c>
      <c r="G850" s="11" t="s">
        <v>167</v>
      </c>
      <c r="H850" s="11" t="s">
        <v>167</v>
      </c>
      <c r="I850" s="11" t="s">
        <v>238</v>
      </c>
      <c r="J850" s="11" t="s">
        <v>207</v>
      </c>
      <c r="K850" s="42" t="s">
        <v>52</v>
      </c>
      <c r="L850" s="40">
        <v>250</v>
      </c>
      <c r="M850" s="11" t="s">
        <v>357</v>
      </c>
      <c r="N850" s="11" t="b">
        <v>0</v>
      </c>
    </row>
    <row r="851" spans="5:14" hidden="1" x14ac:dyDescent="0.2">
      <c r="E851" s="11" t="s">
        <v>24</v>
      </c>
      <c r="F851" s="11" t="s">
        <v>30</v>
      </c>
      <c r="G851" s="11" t="s">
        <v>239</v>
      </c>
      <c r="H851" s="11" t="s">
        <v>240</v>
      </c>
      <c r="J851" s="11" t="s">
        <v>58</v>
      </c>
      <c r="K851" s="39" t="s">
        <v>59</v>
      </c>
      <c r="L851" s="40"/>
      <c r="M851" s="11" t="s">
        <v>358</v>
      </c>
      <c r="N851" s="11">
        <v>1</v>
      </c>
    </row>
    <row r="852" spans="5:14" hidden="1" x14ac:dyDescent="0.2">
      <c r="E852" s="11" t="s">
        <v>24</v>
      </c>
      <c r="F852" s="11" t="s">
        <v>30</v>
      </c>
      <c r="G852" s="11" t="s">
        <v>239</v>
      </c>
      <c r="H852" s="11" t="s">
        <v>242</v>
      </c>
      <c r="I852" s="11" t="s">
        <v>243</v>
      </c>
      <c r="J852" s="11" t="s">
        <v>65</v>
      </c>
      <c r="K852" s="39" t="s">
        <v>163</v>
      </c>
      <c r="L852" s="40" t="str">
        <f>T_Mutuelle81934[[#This Row],[Remboursement (%)]]</f>
        <v>non compris</v>
      </c>
      <c r="M852" s="11" t="s">
        <v>359</v>
      </c>
      <c r="N852" s="11">
        <v>-1</v>
      </c>
    </row>
    <row r="853" spans="5:14" hidden="1" x14ac:dyDescent="0.2">
      <c r="E853" s="11" t="s">
        <v>24</v>
      </c>
      <c r="F853" s="11" t="s">
        <v>166</v>
      </c>
      <c r="G853" s="11" t="s">
        <v>245</v>
      </c>
      <c r="H853" s="11" t="s">
        <v>246</v>
      </c>
      <c r="I853" s="11" t="s">
        <v>247</v>
      </c>
      <c r="J853" s="11" t="s">
        <v>116</v>
      </c>
      <c r="K853" s="39" t="s">
        <v>360</v>
      </c>
      <c r="L853" s="40" t="str">
        <f>T_Mutuelle81934[[#This Row],[Remboursement (%)]]</f>
        <v>Intégral</v>
      </c>
      <c r="N853" s="11">
        <v>7</v>
      </c>
    </row>
    <row r="854" spans="5:14" hidden="1" x14ac:dyDescent="0.2">
      <c r="E854" s="11" t="s">
        <v>22</v>
      </c>
      <c r="F854" s="11" t="s">
        <v>30</v>
      </c>
      <c r="G854" s="11" t="s">
        <v>55</v>
      </c>
      <c r="H854" s="11" t="s">
        <v>56</v>
      </c>
      <c r="I854" s="11" t="s">
        <v>248</v>
      </c>
      <c r="J854" s="11" t="s">
        <v>58</v>
      </c>
      <c r="K854" s="39" t="s">
        <v>59</v>
      </c>
      <c r="L854" s="40"/>
      <c r="N854" s="11">
        <v>1</v>
      </c>
    </row>
    <row r="855" spans="5:14" hidden="1" x14ac:dyDescent="0.2">
      <c r="E855" s="11" t="s">
        <v>22</v>
      </c>
      <c r="F855" s="11" t="s">
        <v>30</v>
      </c>
      <c r="G855" s="11" t="s">
        <v>55</v>
      </c>
      <c r="H855" s="11" t="s">
        <v>56</v>
      </c>
      <c r="I855" s="11" t="s">
        <v>249</v>
      </c>
      <c r="J855" s="11" t="s">
        <v>58</v>
      </c>
      <c r="K855" s="39" t="s">
        <v>59</v>
      </c>
      <c r="L855" s="40"/>
      <c r="N855" s="11">
        <v>1</v>
      </c>
    </row>
    <row r="856" spans="5:14" hidden="1" x14ac:dyDescent="0.2">
      <c r="E856" s="11" t="s">
        <v>22</v>
      </c>
      <c r="F856" s="11" t="s">
        <v>30</v>
      </c>
      <c r="G856" s="11" t="s">
        <v>55</v>
      </c>
      <c r="H856" s="11" t="s">
        <v>56</v>
      </c>
      <c r="I856" s="11" t="s">
        <v>250</v>
      </c>
      <c r="J856" s="11" t="s">
        <v>58</v>
      </c>
      <c r="K856" s="39" t="s">
        <v>59</v>
      </c>
      <c r="L856" s="40"/>
      <c r="N856" s="11">
        <v>1</v>
      </c>
    </row>
    <row r="857" spans="5:14" hidden="1" x14ac:dyDescent="0.2">
      <c r="E857" s="11" t="s">
        <v>22</v>
      </c>
      <c r="F857" s="11" t="s">
        <v>30</v>
      </c>
      <c r="G857" s="11" t="s">
        <v>55</v>
      </c>
      <c r="H857" s="11" t="s">
        <v>56</v>
      </c>
      <c r="I857" s="11" t="s">
        <v>251</v>
      </c>
      <c r="J857" s="11" t="s">
        <v>58</v>
      </c>
      <c r="K857" s="39" t="s">
        <v>59</v>
      </c>
      <c r="L857" s="40"/>
      <c r="N857" s="11">
        <v>1</v>
      </c>
    </row>
    <row r="858" spans="5:14" hidden="1" x14ac:dyDescent="0.2">
      <c r="E858" s="11" t="s">
        <v>22</v>
      </c>
      <c r="F858" s="11" t="s">
        <v>30</v>
      </c>
      <c r="G858" s="11" t="s">
        <v>55</v>
      </c>
      <c r="H858" s="11" t="s">
        <v>56</v>
      </c>
      <c r="I858" s="11" t="s">
        <v>64</v>
      </c>
      <c r="J858" s="11" t="s">
        <v>65</v>
      </c>
      <c r="K858" s="42" t="s">
        <v>52</v>
      </c>
      <c r="L858" s="40">
        <v>80</v>
      </c>
      <c r="M858" s="11" t="s">
        <v>361</v>
      </c>
      <c r="N858" s="11" t="b">
        <v>0</v>
      </c>
    </row>
    <row r="859" spans="5:14" hidden="1" x14ac:dyDescent="0.2">
      <c r="E859" s="11" t="s">
        <v>22</v>
      </c>
      <c r="F859" s="11" t="s">
        <v>30</v>
      </c>
      <c r="G859" s="11" t="s">
        <v>67</v>
      </c>
      <c r="H859" s="11" t="s">
        <v>68</v>
      </c>
      <c r="I859" s="11" t="s">
        <v>68</v>
      </c>
      <c r="J859" s="11" t="s">
        <v>69</v>
      </c>
      <c r="K859" s="39" t="s">
        <v>70</v>
      </c>
      <c r="L859" s="40"/>
      <c r="N859" s="11">
        <v>7</v>
      </c>
    </row>
    <row r="860" spans="5:14" hidden="1" x14ac:dyDescent="0.2">
      <c r="E860" s="11" t="s">
        <v>22</v>
      </c>
      <c r="F860" s="11" t="s">
        <v>30</v>
      </c>
      <c r="G860" s="11" t="s">
        <v>67</v>
      </c>
      <c r="H860" s="11" t="s">
        <v>68</v>
      </c>
      <c r="I860" s="11" t="s">
        <v>71</v>
      </c>
      <c r="J860" s="11" t="s">
        <v>69</v>
      </c>
      <c r="K860" s="39" t="s">
        <v>70</v>
      </c>
      <c r="L860" s="40"/>
      <c r="N860" s="11">
        <v>7</v>
      </c>
    </row>
    <row r="861" spans="5:14" hidden="1" x14ac:dyDescent="0.2">
      <c r="E861" s="11" t="s">
        <v>22</v>
      </c>
      <c r="F861" s="11" t="s">
        <v>30</v>
      </c>
      <c r="G861" s="11" t="s">
        <v>67</v>
      </c>
      <c r="H861" s="11" t="s">
        <v>68</v>
      </c>
      <c r="I861" s="11" t="s">
        <v>72</v>
      </c>
      <c r="J861" s="11" t="s">
        <v>69</v>
      </c>
      <c r="K861" s="39" t="s">
        <v>70</v>
      </c>
      <c r="L861" s="40"/>
      <c r="N861" s="11">
        <v>7</v>
      </c>
    </row>
    <row r="862" spans="5:14" hidden="1" x14ac:dyDescent="0.2">
      <c r="E862" s="11" t="s">
        <v>22</v>
      </c>
      <c r="F862" s="11" t="s">
        <v>30</v>
      </c>
      <c r="G862" s="11" t="s">
        <v>73</v>
      </c>
      <c r="H862" s="11" t="s">
        <v>68</v>
      </c>
      <c r="I862" s="11" t="s">
        <v>74</v>
      </c>
      <c r="J862" s="11" t="s">
        <v>75</v>
      </c>
      <c r="K862" s="39" t="s">
        <v>70</v>
      </c>
      <c r="L862" s="40"/>
      <c r="N862" s="11">
        <v>7</v>
      </c>
    </row>
    <row r="863" spans="5:14" hidden="1" x14ac:dyDescent="0.2">
      <c r="E863" s="11" t="s">
        <v>22</v>
      </c>
      <c r="F863" s="11" t="s">
        <v>30</v>
      </c>
      <c r="G863" s="11" t="s">
        <v>73</v>
      </c>
      <c r="H863" s="11" t="s">
        <v>68</v>
      </c>
      <c r="I863" s="11" t="s">
        <v>76</v>
      </c>
      <c r="J863" s="11" t="s">
        <v>77</v>
      </c>
      <c r="K863" s="39" t="s">
        <v>70</v>
      </c>
      <c r="L863" s="40"/>
      <c r="N863" s="11">
        <v>7</v>
      </c>
    </row>
    <row r="864" spans="5:14" hidden="1" x14ac:dyDescent="0.2">
      <c r="E864" s="11" t="s">
        <v>22</v>
      </c>
      <c r="F864" s="11" t="s">
        <v>30</v>
      </c>
      <c r="G864" s="11" t="s">
        <v>73</v>
      </c>
      <c r="H864" s="11" t="s">
        <v>68</v>
      </c>
      <c r="I864" s="11" t="s">
        <v>68</v>
      </c>
      <c r="J864" s="11" t="s">
        <v>65</v>
      </c>
      <c r="K864" s="39" t="s">
        <v>78</v>
      </c>
      <c r="L864" s="40" t="str">
        <f>T_Mutuelle81934[[#This Row],[Remboursement (%)]]</f>
        <v>non mentionné</v>
      </c>
      <c r="M864" s="11" t="s">
        <v>279</v>
      </c>
      <c r="N864" s="11">
        <v>0</v>
      </c>
    </row>
    <row r="865" spans="5:14" hidden="1" x14ac:dyDescent="0.2">
      <c r="E865" s="11" t="s">
        <v>22</v>
      </c>
      <c r="F865" s="11" t="s">
        <v>30</v>
      </c>
      <c r="G865" s="11" t="s">
        <v>73</v>
      </c>
      <c r="H865" s="11" t="s">
        <v>68</v>
      </c>
      <c r="I865" s="11" t="s">
        <v>80</v>
      </c>
      <c r="J865" s="11" t="s">
        <v>77</v>
      </c>
      <c r="K865" s="39" t="s">
        <v>70</v>
      </c>
      <c r="L865" s="40"/>
      <c r="N865" s="11">
        <v>7</v>
      </c>
    </row>
    <row r="866" spans="5:14" hidden="1" x14ac:dyDescent="0.2">
      <c r="E866" s="11" t="s">
        <v>22</v>
      </c>
      <c r="F866" s="11" t="s">
        <v>30</v>
      </c>
      <c r="G866" s="11" t="s">
        <v>73</v>
      </c>
      <c r="H866" s="11" t="s">
        <v>68</v>
      </c>
      <c r="I866" s="11" t="s">
        <v>83</v>
      </c>
      <c r="J866" s="11" t="s">
        <v>77</v>
      </c>
      <c r="K866" s="39" t="s">
        <v>70</v>
      </c>
      <c r="L866" s="40"/>
      <c r="N866" s="11">
        <v>7</v>
      </c>
    </row>
    <row r="867" spans="5:14" hidden="1" x14ac:dyDescent="0.2">
      <c r="E867" s="11" t="s">
        <v>22</v>
      </c>
      <c r="F867" s="11" t="s">
        <v>30</v>
      </c>
      <c r="G867" s="11" t="s">
        <v>73</v>
      </c>
      <c r="H867" s="11" t="s">
        <v>68</v>
      </c>
      <c r="I867" s="11" t="s">
        <v>84</v>
      </c>
      <c r="J867" s="11" t="s">
        <v>75</v>
      </c>
      <c r="K867" s="39" t="s">
        <v>70</v>
      </c>
      <c r="L867" s="40"/>
      <c r="N867" s="11">
        <v>7</v>
      </c>
    </row>
    <row r="868" spans="5:14" hidden="1" x14ac:dyDescent="0.2">
      <c r="E868" s="11" t="s">
        <v>22</v>
      </c>
      <c r="F868" s="11" t="s">
        <v>30</v>
      </c>
      <c r="G868" s="11" t="s">
        <v>73</v>
      </c>
      <c r="H868" s="11" t="s">
        <v>68</v>
      </c>
      <c r="I868" s="11" t="s">
        <v>85</v>
      </c>
      <c r="J868" s="11" t="s">
        <v>75</v>
      </c>
      <c r="K868" s="39" t="s">
        <v>70</v>
      </c>
      <c r="L868" s="40"/>
      <c r="N868" s="11">
        <v>7</v>
      </c>
    </row>
    <row r="869" spans="5:14" hidden="1" x14ac:dyDescent="0.2">
      <c r="E869" s="11" t="s">
        <v>22</v>
      </c>
      <c r="F869" s="11" t="s">
        <v>30</v>
      </c>
      <c r="G869" s="11" t="s">
        <v>73</v>
      </c>
      <c r="H869" s="11" t="s">
        <v>68</v>
      </c>
      <c r="I869" s="11" t="s">
        <v>86</v>
      </c>
      <c r="J869" s="11" t="s">
        <v>69</v>
      </c>
      <c r="K869" s="39" t="s">
        <v>59</v>
      </c>
      <c r="L869" s="40"/>
      <c r="M869" s="11" t="s">
        <v>362</v>
      </c>
      <c r="N869" s="11">
        <v>1</v>
      </c>
    </row>
    <row r="870" spans="5:14" hidden="1" x14ac:dyDescent="0.2">
      <c r="E870" s="11" t="s">
        <v>22</v>
      </c>
      <c r="F870" s="11" t="s">
        <v>30</v>
      </c>
      <c r="G870" s="11" t="s">
        <v>73</v>
      </c>
      <c r="H870" s="11" t="s">
        <v>68</v>
      </c>
      <c r="I870" s="11" t="s">
        <v>74</v>
      </c>
      <c r="J870" s="11" t="s">
        <v>77</v>
      </c>
      <c r="K870" s="39" t="s">
        <v>70</v>
      </c>
      <c r="L870" s="40"/>
      <c r="N870" s="11">
        <v>7</v>
      </c>
    </row>
    <row r="871" spans="5:14" hidden="1" x14ac:dyDescent="0.2">
      <c r="E871" s="11" t="s">
        <v>22</v>
      </c>
      <c r="F871" s="11" t="s">
        <v>30</v>
      </c>
      <c r="G871" s="11" t="s">
        <v>73</v>
      </c>
      <c r="H871" s="11" t="s">
        <v>68</v>
      </c>
      <c r="I871" s="11" t="s">
        <v>74</v>
      </c>
      <c r="J871" s="11" t="s">
        <v>88</v>
      </c>
      <c r="K871" s="39" t="s">
        <v>157</v>
      </c>
      <c r="L871" s="40"/>
      <c r="N871" s="11">
        <v>5</v>
      </c>
    </row>
    <row r="872" spans="5:14" hidden="1" x14ac:dyDescent="0.2">
      <c r="E872" s="11" t="s">
        <v>22</v>
      </c>
      <c r="F872" s="11" t="s">
        <v>30</v>
      </c>
      <c r="G872" s="11" t="s">
        <v>73</v>
      </c>
      <c r="H872" s="11" t="s">
        <v>68</v>
      </c>
      <c r="I872" s="11" t="s">
        <v>74</v>
      </c>
      <c r="J872" s="11" t="s">
        <v>88</v>
      </c>
      <c r="K872" s="39" t="s">
        <v>157</v>
      </c>
      <c r="L872" s="40"/>
      <c r="N872" s="11">
        <v>5</v>
      </c>
    </row>
    <row r="873" spans="5:14" hidden="1" x14ac:dyDescent="0.2">
      <c r="E873" s="11" t="s">
        <v>22</v>
      </c>
      <c r="F873" s="11" t="s">
        <v>30</v>
      </c>
      <c r="G873" s="11" t="s">
        <v>89</v>
      </c>
      <c r="H873" s="11" t="s">
        <v>90</v>
      </c>
      <c r="J873" s="11" t="s">
        <v>69</v>
      </c>
      <c r="K873" s="39" t="s">
        <v>70</v>
      </c>
      <c r="L873" s="40"/>
      <c r="N873" s="11">
        <v>7</v>
      </c>
    </row>
    <row r="874" spans="5:14" hidden="1" x14ac:dyDescent="0.2">
      <c r="E874" s="11" t="s">
        <v>22</v>
      </c>
      <c r="F874" s="11" t="s">
        <v>30</v>
      </c>
      <c r="G874" s="11" t="s">
        <v>89</v>
      </c>
      <c r="H874" s="11" t="s">
        <v>90</v>
      </c>
      <c r="J874" s="11" t="s">
        <v>88</v>
      </c>
      <c r="K874" s="39" t="s">
        <v>87</v>
      </c>
      <c r="L874" s="40"/>
      <c r="N874" s="11">
        <v>6</v>
      </c>
    </row>
    <row r="875" spans="5:14" hidden="1" x14ac:dyDescent="0.2">
      <c r="E875" s="11" t="s">
        <v>22</v>
      </c>
      <c r="F875" s="11" t="s">
        <v>30</v>
      </c>
      <c r="G875" s="11" t="s">
        <v>89</v>
      </c>
      <c r="H875" s="11" t="s">
        <v>91</v>
      </c>
      <c r="I875" s="11" t="s">
        <v>92</v>
      </c>
      <c r="J875" s="11" t="s">
        <v>69</v>
      </c>
      <c r="K875" s="39" t="s">
        <v>70</v>
      </c>
      <c r="L875" s="40"/>
      <c r="N875" s="11">
        <v>7</v>
      </c>
    </row>
    <row r="876" spans="5:14" hidden="1" x14ac:dyDescent="0.2">
      <c r="E876" s="11" t="s">
        <v>22</v>
      </c>
      <c r="F876" s="11" t="s">
        <v>30</v>
      </c>
      <c r="G876" s="11" t="s">
        <v>89</v>
      </c>
      <c r="H876" s="11" t="s">
        <v>91</v>
      </c>
      <c r="I876" s="11" t="s">
        <v>93</v>
      </c>
      <c r="J876" s="11" t="s">
        <v>69</v>
      </c>
      <c r="K876" s="39" t="s">
        <v>70</v>
      </c>
      <c r="L876" s="40"/>
      <c r="N876" s="11">
        <v>7</v>
      </c>
    </row>
    <row r="877" spans="5:14" hidden="1" x14ac:dyDescent="0.2">
      <c r="E877" s="11" t="s">
        <v>22</v>
      </c>
      <c r="F877" s="11" t="s">
        <v>30</v>
      </c>
      <c r="G877" s="11" t="s">
        <v>89</v>
      </c>
      <c r="H877" s="11" t="s">
        <v>91</v>
      </c>
      <c r="I877" s="11" t="s">
        <v>94</v>
      </c>
      <c r="J877" s="11" t="s">
        <v>69</v>
      </c>
      <c r="K877" s="39" t="s">
        <v>70</v>
      </c>
      <c r="L877" s="40"/>
      <c r="N877" s="11">
        <v>7</v>
      </c>
    </row>
    <row r="878" spans="5:14" hidden="1" x14ac:dyDescent="0.2">
      <c r="E878" s="11" t="s">
        <v>22</v>
      </c>
      <c r="F878" s="11" t="s">
        <v>30</v>
      </c>
      <c r="G878" s="11" t="s">
        <v>89</v>
      </c>
      <c r="H878" s="11" t="s">
        <v>91</v>
      </c>
      <c r="I878" s="11" t="s">
        <v>95</v>
      </c>
      <c r="J878" s="11" t="s">
        <v>69</v>
      </c>
      <c r="K878" s="39" t="s">
        <v>70</v>
      </c>
      <c r="L878" s="40"/>
      <c r="N878" s="11">
        <v>7</v>
      </c>
    </row>
    <row r="879" spans="5:14" hidden="1" x14ac:dyDescent="0.2">
      <c r="E879" s="11" t="s">
        <v>22</v>
      </c>
      <c r="F879" s="11" t="s">
        <v>30</v>
      </c>
      <c r="G879" s="11" t="s">
        <v>89</v>
      </c>
      <c r="H879" s="11" t="s">
        <v>91</v>
      </c>
      <c r="I879" s="11" t="s">
        <v>96</v>
      </c>
      <c r="J879" s="11" t="s">
        <v>69</v>
      </c>
      <c r="K879" s="39" t="s">
        <v>70</v>
      </c>
      <c r="L879" s="40"/>
      <c r="N879" s="11">
        <v>7</v>
      </c>
    </row>
    <row r="880" spans="5:14" hidden="1" x14ac:dyDescent="0.2">
      <c r="E880" s="11" t="s">
        <v>22</v>
      </c>
      <c r="F880" s="11" t="s">
        <v>30</v>
      </c>
      <c r="G880" s="11" t="s">
        <v>89</v>
      </c>
      <c r="H880" s="11" t="s">
        <v>91</v>
      </c>
      <c r="I880" s="11" t="s">
        <v>97</v>
      </c>
      <c r="J880" s="11" t="s">
        <v>69</v>
      </c>
      <c r="K880" s="39" t="s">
        <v>70</v>
      </c>
      <c r="L880" s="40"/>
      <c r="N880" s="11">
        <v>7</v>
      </c>
    </row>
    <row r="881" spans="5:14" hidden="1" x14ac:dyDescent="0.2">
      <c r="E881" s="11" t="s">
        <v>22</v>
      </c>
      <c r="F881" s="11" t="s">
        <v>30</v>
      </c>
      <c r="G881" s="11" t="s">
        <v>89</v>
      </c>
      <c r="H881" s="11" t="s">
        <v>91</v>
      </c>
      <c r="I881" s="11" t="s">
        <v>98</v>
      </c>
      <c r="J881" s="11" t="s">
        <v>69</v>
      </c>
      <c r="K881" s="39" t="s">
        <v>70</v>
      </c>
      <c r="L881" s="40"/>
      <c r="N881" s="11">
        <v>7</v>
      </c>
    </row>
    <row r="882" spans="5:14" hidden="1" x14ac:dyDescent="0.2">
      <c r="E882" s="11" t="s">
        <v>22</v>
      </c>
      <c r="F882" s="11" t="s">
        <v>30</v>
      </c>
      <c r="G882" s="11" t="s">
        <v>89</v>
      </c>
      <c r="H882" s="11" t="s">
        <v>91</v>
      </c>
      <c r="I882" s="11" t="s">
        <v>99</v>
      </c>
      <c r="J882" s="11" t="s">
        <v>69</v>
      </c>
      <c r="K882" s="39" t="s">
        <v>70</v>
      </c>
      <c r="L882" s="40"/>
      <c r="N882" s="11">
        <v>7</v>
      </c>
    </row>
    <row r="883" spans="5:14" hidden="1" x14ac:dyDescent="0.2">
      <c r="E883" s="11" t="s">
        <v>22</v>
      </c>
      <c r="F883" s="11" t="s">
        <v>30</v>
      </c>
      <c r="G883" s="11" t="s">
        <v>89</v>
      </c>
      <c r="H883" s="11" t="s">
        <v>91</v>
      </c>
      <c r="I883" s="11" t="s">
        <v>100</v>
      </c>
      <c r="J883" s="11" t="s">
        <v>69</v>
      </c>
      <c r="K883" s="39" t="s">
        <v>70</v>
      </c>
      <c r="L883" s="40"/>
      <c r="N883" s="11">
        <v>7</v>
      </c>
    </row>
    <row r="884" spans="5:14" hidden="1" x14ac:dyDescent="0.2">
      <c r="E884" s="11" t="s">
        <v>22</v>
      </c>
      <c r="F884" s="11" t="s">
        <v>30</v>
      </c>
      <c r="G884" s="11" t="s">
        <v>89</v>
      </c>
      <c r="H884" s="11" t="s">
        <v>91</v>
      </c>
      <c r="I884" s="11" t="s">
        <v>91</v>
      </c>
      <c r="J884" s="11" t="s">
        <v>88</v>
      </c>
      <c r="K884" s="39" t="s">
        <v>87</v>
      </c>
      <c r="L884" s="40"/>
      <c r="N884" s="11">
        <v>6</v>
      </c>
    </row>
    <row r="885" spans="5:14" hidden="1" x14ac:dyDescent="0.2">
      <c r="E885" s="11" t="s">
        <v>22</v>
      </c>
      <c r="F885" s="11" t="s">
        <v>30</v>
      </c>
      <c r="G885" s="11" t="s">
        <v>101</v>
      </c>
      <c r="H885" s="11" t="s">
        <v>102</v>
      </c>
      <c r="J885" s="11" t="s">
        <v>58</v>
      </c>
      <c r="K885" s="39" t="s">
        <v>87</v>
      </c>
      <c r="L885" s="40"/>
      <c r="N885" s="11">
        <v>6</v>
      </c>
    </row>
    <row r="886" spans="5:14" hidden="1" x14ac:dyDescent="0.2">
      <c r="E886" s="11" t="s">
        <v>22</v>
      </c>
      <c r="F886" s="11" t="s">
        <v>30</v>
      </c>
      <c r="G886" s="11" t="s">
        <v>101</v>
      </c>
      <c r="H886" s="11" t="s">
        <v>104</v>
      </c>
      <c r="J886" s="11" t="s">
        <v>58</v>
      </c>
      <c r="K886" s="39" t="s">
        <v>87</v>
      </c>
      <c r="L886" s="40"/>
      <c r="N886" s="11">
        <v>6</v>
      </c>
    </row>
    <row r="887" spans="5:14" hidden="1" x14ac:dyDescent="0.2">
      <c r="E887" s="11" t="s">
        <v>22</v>
      </c>
      <c r="F887" s="11" t="s">
        <v>30</v>
      </c>
      <c r="G887" s="11" t="s">
        <v>101</v>
      </c>
      <c r="H887" s="11" t="s">
        <v>105</v>
      </c>
      <c r="J887" s="11" t="s">
        <v>58</v>
      </c>
      <c r="K887" s="39" t="s">
        <v>87</v>
      </c>
      <c r="L887" s="40"/>
      <c r="N887" s="11">
        <v>6</v>
      </c>
    </row>
    <row r="888" spans="5:14" hidden="1" x14ac:dyDescent="0.2">
      <c r="E888" s="11" t="s">
        <v>22</v>
      </c>
      <c r="F888" s="11" t="s">
        <v>30</v>
      </c>
      <c r="G888" s="11" t="s">
        <v>101</v>
      </c>
      <c r="H888" s="11" t="s">
        <v>106</v>
      </c>
      <c r="J888" s="11" t="s">
        <v>58</v>
      </c>
      <c r="K888" s="39" t="s">
        <v>87</v>
      </c>
      <c r="L888" s="40"/>
      <c r="N888" s="11">
        <v>6</v>
      </c>
    </row>
    <row r="889" spans="5:14" hidden="1" x14ac:dyDescent="0.2">
      <c r="E889" s="11" t="s">
        <v>22</v>
      </c>
      <c r="F889" s="11" t="s">
        <v>30</v>
      </c>
      <c r="G889" s="11" t="s">
        <v>101</v>
      </c>
      <c r="H889" s="11" t="s">
        <v>107</v>
      </c>
      <c r="J889" s="11" t="s">
        <v>58</v>
      </c>
      <c r="K889" s="39" t="s">
        <v>87</v>
      </c>
      <c r="L889" s="40"/>
      <c r="N889" s="11">
        <v>6</v>
      </c>
    </row>
    <row r="890" spans="5:14" hidden="1" x14ac:dyDescent="0.2">
      <c r="E890" s="11" t="s">
        <v>22</v>
      </c>
      <c r="F890" s="11" t="s">
        <v>30</v>
      </c>
      <c r="G890" s="11" t="s">
        <v>108</v>
      </c>
      <c r="H890" s="11" t="s">
        <v>109</v>
      </c>
      <c r="I890" s="11" t="s">
        <v>110</v>
      </c>
      <c r="J890" s="11" t="s">
        <v>58</v>
      </c>
      <c r="K890" s="39" t="s">
        <v>59</v>
      </c>
      <c r="L890" s="40"/>
      <c r="N890" s="11">
        <v>1</v>
      </c>
    </row>
    <row r="891" spans="5:14" hidden="1" x14ac:dyDescent="0.2">
      <c r="E891" s="11" t="s">
        <v>22</v>
      </c>
      <c r="F891" s="11" t="s">
        <v>30</v>
      </c>
      <c r="G891" s="11" t="s">
        <v>111</v>
      </c>
      <c r="H891" s="11" t="s">
        <v>112</v>
      </c>
      <c r="J891" s="11" t="s">
        <v>58</v>
      </c>
      <c r="K891" s="39" t="s">
        <v>87</v>
      </c>
      <c r="L891" s="40"/>
      <c r="N891" s="11">
        <v>6</v>
      </c>
    </row>
    <row r="892" spans="5:14" hidden="1" x14ac:dyDescent="0.2">
      <c r="E892" s="11" t="s">
        <v>22</v>
      </c>
      <c r="F892" s="11" t="s">
        <v>30</v>
      </c>
      <c r="G892" s="11" t="s">
        <v>111</v>
      </c>
      <c r="H892" s="11" t="s">
        <v>113</v>
      </c>
      <c r="J892" s="11" t="s">
        <v>58</v>
      </c>
      <c r="K892" s="39" t="s">
        <v>87</v>
      </c>
      <c r="L892" s="40"/>
      <c r="N892" s="11">
        <v>6</v>
      </c>
    </row>
    <row r="893" spans="5:14" hidden="1" x14ac:dyDescent="0.2">
      <c r="E893" s="11" t="s">
        <v>22</v>
      </c>
      <c r="F893" s="11" t="s">
        <v>30</v>
      </c>
      <c r="G893" s="11" t="s">
        <v>111</v>
      </c>
      <c r="H893" s="11" t="s">
        <v>114</v>
      </c>
      <c r="J893" s="11" t="s">
        <v>58</v>
      </c>
      <c r="K893" s="39" t="s">
        <v>87</v>
      </c>
      <c r="L893" s="40"/>
      <c r="N893" s="11">
        <v>6</v>
      </c>
    </row>
    <row r="894" spans="5:14" hidden="1" x14ac:dyDescent="0.2">
      <c r="E894" s="11" t="s">
        <v>22</v>
      </c>
      <c r="F894" s="11" t="s">
        <v>30</v>
      </c>
      <c r="G894" s="11" t="s">
        <v>111</v>
      </c>
      <c r="H894" s="11" t="s">
        <v>115</v>
      </c>
      <c r="J894" s="11" t="s">
        <v>116</v>
      </c>
      <c r="K894" s="39" t="s">
        <v>78</v>
      </c>
      <c r="L894" s="40" t="str">
        <f>T_Mutuelle81934[[#This Row],[Remboursement (%)]]</f>
        <v>non mentionné</v>
      </c>
      <c r="N894" s="11">
        <v>0</v>
      </c>
    </row>
    <row r="895" spans="5:14" hidden="1" x14ac:dyDescent="0.2">
      <c r="E895" s="11" t="s">
        <v>22</v>
      </c>
      <c r="F895" s="11" t="s">
        <v>30</v>
      </c>
      <c r="G895" s="11" t="s">
        <v>111</v>
      </c>
      <c r="H895" s="11" t="s">
        <v>118</v>
      </c>
      <c r="J895" s="11" t="s">
        <v>58</v>
      </c>
      <c r="K895" s="39" t="s">
        <v>87</v>
      </c>
      <c r="L895" s="40"/>
      <c r="N895" s="11">
        <v>6</v>
      </c>
    </row>
    <row r="896" spans="5:14" hidden="1" x14ac:dyDescent="0.2">
      <c r="E896" s="11" t="s">
        <v>22</v>
      </c>
      <c r="F896" s="11" t="s">
        <v>30</v>
      </c>
      <c r="G896" s="11" t="s">
        <v>119</v>
      </c>
      <c r="H896" s="11" t="s">
        <v>120</v>
      </c>
      <c r="J896" s="11" t="s">
        <v>58</v>
      </c>
      <c r="K896" s="39" t="s">
        <v>59</v>
      </c>
      <c r="L896" s="40"/>
      <c r="N896" s="11">
        <v>1</v>
      </c>
    </row>
    <row r="897" spans="5:14" hidden="1" x14ac:dyDescent="0.2">
      <c r="E897" s="11" t="s">
        <v>22</v>
      </c>
      <c r="F897" s="11" t="s">
        <v>30</v>
      </c>
      <c r="G897" s="11" t="s">
        <v>121</v>
      </c>
      <c r="H897" s="11" t="s">
        <v>122</v>
      </c>
      <c r="I897" s="11" t="s">
        <v>121</v>
      </c>
      <c r="J897" s="11" t="s">
        <v>123</v>
      </c>
      <c r="K897" s="39" t="s">
        <v>59</v>
      </c>
      <c r="L897" s="40"/>
      <c r="M897" s="11" t="s">
        <v>363</v>
      </c>
      <c r="N897" s="11">
        <v>1</v>
      </c>
    </row>
    <row r="898" spans="5:14" hidden="1" x14ac:dyDescent="0.2">
      <c r="E898" s="11" t="s">
        <v>22</v>
      </c>
      <c r="F898" s="11" t="s">
        <v>27</v>
      </c>
      <c r="G898" s="11" t="s">
        <v>126</v>
      </c>
      <c r="H898" s="11" t="s">
        <v>127</v>
      </c>
      <c r="I898" s="11" t="s">
        <v>128</v>
      </c>
      <c r="J898" s="11" t="s">
        <v>75</v>
      </c>
      <c r="K898" s="39" t="s">
        <v>70</v>
      </c>
      <c r="L898" s="40"/>
      <c r="N898" s="11">
        <v>7</v>
      </c>
    </row>
    <row r="899" spans="5:14" hidden="1" x14ac:dyDescent="0.2">
      <c r="E899" s="11" t="s">
        <v>22</v>
      </c>
      <c r="F899" s="11" t="s">
        <v>27</v>
      </c>
      <c r="G899" s="11" t="s">
        <v>126</v>
      </c>
      <c r="H899" s="11" t="s">
        <v>127</v>
      </c>
      <c r="I899" s="11" t="s">
        <v>128</v>
      </c>
      <c r="J899" s="11" t="s">
        <v>77</v>
      </c>
      <c r="K899" s="39" t="s">
        <v>70</v>
      </c>
      <c r="L899" s="40"/>
      <c r="N899" s="11">
        <v>7</v>
      </c>
    </row>
    <row r="900" spans="5:14" hidden="1" x14ac:dyDescent="0.2">
      <c r="E900" s="11" t="s">
        <v>22</v>
      </c>
      <c r="F900" s="11" t="s">
        <v>27</v>
      </c>
      <c r="G900" s="11" t="s">
        <v>126</v>
      </c>
      <c r="H900" s="11" t="s">
        <v>127</v>
      </c>
      <c r="I900" s="11" t="s">
        <v>128</v>
      </c>
      <c r="J900" s="11" t="s">
        <v>88</v>
      </c>
      <c r="K900" s="39" t="s">
        <v>59</v>
      </c>
      <c r="L900" s="40"/>
      <c r="N900" s="11">
        <v>1</v>
      </c>
    </row>
    <row r="901" spans="5:14" hidden="1" x14ac:dyDescent="0.2">
      <c r="E901" s="11" t="s">
        <v>22</v>
      </c>
      <c r="F901" s="11" t="s">
        <v>27</v>
      </c>
      <c r="G901" s="11" t="s">
        <v>126</v>
      </c>
      <c r="H901" s="11" t="s">
        <v>127</v>
      </c>
      <c r="I901" s="11" t="s">
        <v>131</v>
      </c>
      <c r="J901" s="11" t="s">
        <v>75</v>
      </c>
      <c r="K901" s="39" t="s">
        <v>141</v>
      </c>
      <c r="L901" s="40"/>
      <c r="M901" s="11" t="s">
        <v>364</v>
      </c>
      <c r="N901" s="11">
        <v>7</v>
      </c>
    </row>
    <row r="902" spans="5:14" hidden="1" x14ac:dyDescent="0.2">
      <c r="E902" s="11" t="s">
        <v>22</v>
      </c>
      <c r="F902" s="11" t="s">
        <v>27</v>
      </c>
      <c r="G902" s="11" t="s">
        <v>126</v>
      </c>
      <c r="H902" s="11" t="s">
        <v>127</v>
      </c>
      <c r="I902" s="11" t="s">
        <v>133</v>
      </c>
      <c r="J902" s="11" t="s">
        <v>75</v>
      </c>
      <c r="K902" s="39" t="s">
        <v>141</v>
      </c>
      <c r="L902" s="40"/>
      <c r="N902" s="11">
        <v>7</v>
      </c>
    </row>
    <row r="903" spans="5:14" hidden="1" x14ac:dyDescent="0.2">
      <c r="E903" s="11" t="s">
        <v>22</v>
      </c>
      <c r="F903" s="11" t="s">
        <v>27</v>
      </c>
      <c r="G903" s="11" t="s">
        <v>126</v>
      </c>
      <c r="H903" s="11" t="s">
        <v>127</v>
      </c>
      <c r="I903" s="11" t="s">
        <v>135</v>
      </c>
      <c r="J903" s="11" t="s">
        <v>75</v>
      </c>
      <c r="K903" s="39" t="s">
        <v>141</v>
      </c>
      <c r="L903" s="40"/>
      <c r="N903" s="11">
        <v>7</v>
      </c>
    </row>
    <row r="904" spans="5:14" hidden="1" x14ac:dyDescent="0.2">
      <c r="E904" s="11" t="s">
        <v>22</v>
      </c>
      <c r="F904" s="11" t="s">
        <v>27</v>
      </c>
      <c r="G904" s="11" t="s">
        <v>126</v>
      </c>
      <c r="H904" s="11" t="s">
        <v>127</v>
      </c>
      <c r="I904" s="11" t="s">
        <v>136</v>
      </c>
      <c r="J904" s="11" t="s">
        <v>75</v>
      </c>
      <c r="K904" s="39" t="s">
        <v>70</v>
      </c>
      <c r="L904" s="40"/>
      <c r="N904" s="11">
        <v>7</v>
      </c>
    </row>
    <row r="905" spans="5:14" hidden="1" x14ac:dyDescent="0.2">
      <c r="E905" s="11" t="s">
        <v>22</v>
      </c>
      <c r="F905" s="11" t="s">
        <v>27</v>
      </c>
      <c r="G905" s="11" t="s">
        <v>126</v>
      </c>
      <c r="H905" s="11" t="s">
        <v>127</v>
      </c>
      <c r="I905" s="11" t="s">
        <v>137</v>
      </c>
      <c r="J905" s="11" t="s">
        <v>88</v>
      </c>
      <c r="K905" s="39" t="s">
        <v>141</v>
      </c>
      <c r="L905" s="40"/>
      <c r="N905" s="11">
        <v>7</v>
      </c>
    </row>
    <row r="906" spans="5:14" hidden="1" x14ac:dyDescent="0.2">
      <c r="E906" s="11" t="s">
        <v>22</v>
      </c>
      <c r="F906" s="11" t="s">
        <v>27</v>
      </c>
      <c r="G906" s="11" t="s">
        <v>126</v>
      </c>
      <c r="H906" s="11" t="s">
        <v>127</v>
      </c>
      <c r="I906" s="11" t="s">
        <v>131</v>
      </c>
      <c r="J906" s="11" t="s">
        <v>88</v>
      </c>
      <c r="K906" s="39" t="s">
        <v>141</v>
      </c>
      <c r="L906" s="40"/>
      <c r="M906" s="11" t="s">
        <v>364</v>
      </c>
      <c r="N906" s="11">
        <v>7</v>
      </c>
    </row>
    <row r="907" spans="5:14" hidden="1" x14ac:dyDescent="0.2">
      <c r="E907" s="11" t="s">
        <v>22</v>
      </c>
      <c r="F907" s="11" t="s">
        <v>27</v>
      </c>
      <c r="G907" s="11" t="s">
        <v>126</v>
      </c>
      <c r="H907" s="11" t="s">
        <v>127</v>
      </c>
      <c r="I907" s="11" t="s">
        <v>136</v>
      </c>
      <c r="J907" s="11" t="s">
        <v>88</v>
      </c>
      <c r="K907" s="39" t="s">
        <v>59</v>
      </c>
      <c r="L907" s="40"/>
      <c r="N907" s="11">
        <v>1</v>
      </c>
    </row>
    <row r="908" spans="5:14" hidden="1" x14ac:dyDescent="0.2">
      <c r="E908" s="11" t="s">
        <v>22</v>
      </c>
      <c r="F908" s="11" t="s">
        <v>27</v>
      </c>
      <c r="G908" s="11" t="s">
        <v>126</v>
      </c>
      <c r="H908" s="11" t="s">
        <v>138</v>
      </c>
      <c r="I908" s="11" t="s">
        <v>139</v>
      </c>
      <c r="J908" s="11" t="s">
        <v>140</v>
      </c>
      <c r="K908" s="39" t="s">
        <v>141</v>
      </c>
      <c r="L908" s="40"/>
      <c r="N908" s="11">
        <v>7</v>
      </c>
    </row>
    <row r="909" spans="5:14" hidden="1" x14ac:dyDescent="0.2">
      <c r="E909" s="11" t="s">
        <v>22</v>
      </c>
      <c r="F909" s="11" t="s">
        <v>27</v>
      </c>
      <c r="G909" s="11" t="s">
        <v>126</v>
      </c>
      <c r="H909" s="11" t="s">
        <v>138</v>
      </c>
      <c r="I909" s="11" t="s">
        <v>139</v>
      </c>
      <c r="J909" s="11" t="s">
        <v>142</v>
      </c>
      <c r="K909" s="39" t="s">
        <v>59</v>
      </c>
      <c r="L909" s="40"/>
      <c r="N909" s="11">
        <v>1</v>
      </c>
    </row>
    <row r="910" spans="5:14" hidden="1" x14ac:dyDescent="0.2">
      <c r="E910" s="11" t="s">
        <v>22</v>
      </c>
      <c r="F910" s="11" t="s">
        <v>27</v>
      </c>
      <c r="G910" s="11" t="s">
        <v>126</v>
      </c>
      <c r="H910" s="11" t="s">
        <v>143</v>
      </c>
      <c r="I910" s="11" t="s">
        <v>143</v>
      </c>
      <c r="J910" s="11" t="s">
        <v>140</v>
      </c>
      <c r="K910" s="39" t="s">
        <v>141</v>
      </c>
      <c r="L910" s="40"/>
      <c r="N910" s="11">
        <v>7</v>
      </c>
    </row>
    <row r="911" spans="5:14" hidden="1" x14ac:dyDescent="0.2">
      <c r="E911" s="11" t="s">
        <v>22</v>
      </c>
      <c r="F911" s="11" t="s">
        <v>27</v>
      </c>
      <c r="G911" s="11" t="s">
        <v>126</v>
      </c>
      <c r="H911" s="11" t="s">
        <v>143</v>
      </c>
      <c r="I911" s="11" t="s">
        <v>143</v>
      </c>
      <c r="J911" s="11" t="s">
        <v>142</v>
      </c>
      <c r="K911" s="39" t="s">
        <v>59</v>
      </c>
      <c r="L911" s="40"/>
      <c r="N911" s="11">
        <v>1</v>
      </c>
    </row>
    <row r="912" spans="5:14" x14ac:dyDescent="0.2">
      <c r="E912" s="11" t="s">
        <v>22</v>
      </c>
      <c r="F912" s="11" t="s">
        <v>27</v>
      </c>
      <c r="G912" s="11" t="s">
        <v>126</v>
      </c>
      <c r="H912" s="11" t="s">
        <v>144</v>
      </c>
      <c r="I912" s="11" t="s">
        <v>144</v>
      </c>
      <c r="J912" s="11" t="s">
        <v>365</v>
      </c>
      <c r="K912" s="45" t="s">
        <v>52</v>
      </c>
      <c r="L912" s="46">
        <v>100</v>
      </c>
      <c r="M912" s="11" t="s">
        <v>366</v>
      </c>
      <c r="N912" s="11" t="b">
        <v>0</v>
      </c>
    </row>
    <row r="913" spans="5:14" hidden="1" x14ac:dyDescent="0.2">
      <c r="E913" s="11" t="s">
        <v>22</v>
      </c>
      <c r="F913" s="11" t="s">
        <v>27</v>
      </c>
      <c r="G913" s="11" t="s">
        <v>126</v>
      </c>
      <c r="H913" s="11" t="s">
        <v>144</v>
      </c>
      <c r="I913" s="11" t="s">
        <v>284</v>
      </c>
      <c r="J913" s="11" t="s">
        <v>142</v>
      </c>
      <c r="K913" s="39" t="s">
        <v>163</v>
      </c>
      <c r="L913" s="40" t="str">
        <f>T_Mutuelle81934[[#This Row],[Remboursement (%)]]</f>
        <v>non compris</v>
      </c>
      <c r="M913" s="11" t="s">
        <v>367</v>
      </c>
      <c r="N913" s="11">
        <v>-1</v>
      </c>
    </row>
    <row r="914" spans="5:14" hidden="1" x14ac:dyDescent="0.2">
      <c r="E914" s="11" t="s">
        <v>22</v>
      </c>
      <c r="F914" s="11" t="s">
        <v>27</v>
      </c>
      <c r="G914" s="11" t="s">
        <v>126</v>
      </c>
      <c r="H914" s="11" t="s">
        <v>144</v>
      </c>
      <c r="I914" s="11" t="s">
        <v>148</v>
      </c>
      <c r="J914" s="11" t="s">
        <v>149</v>
      </c>
      <c r="K914" s="39" t="s">
        <v>163</v>
      </c>
      <c r="L914" s="40" t="str">
        <f>T_Mutuelle81934[[#This Row],[Remboursement (%)]]</f>
        <v>non compris</v>
      </c>
      <c r="N914" s="11">
        <v>-1</v>
      </c>
    </row>
    <row r="915" spans="5:14" hidden="1" x14ac:dyDescent="0.2">
      <c r="E915" s="11" t="s">
        <v>22</v>
      </c>
      <c r="F915" s="11" t="s">
        <v>27</v>
      </c>
      <c r="G915" s="11" t="s">
        <v>126</v>
      </c>
      <c r="H915" s="11" t="s">
        <v>144</v>
      </c>
      <c r="I915" s="11" t="s">
        <v>150</v>
      </c>
      <c r="J915" s="11" t="s">
        <v>365</v>
      </c>
      <c r="K915" s="45" t="s">
        <v>152</v>
      </c>
      <c r="L915" s="46">
        <v>40</v>
      </c>
      <c r="N915" s="11" t="b">
        <v>0</v>
      </c>
    </row>
    <row r="916" spans="5:14" hidden="1" x14ac:dyDescent="0.2">
      <c r="E916" s="11" t="s">
        <v>22</v>
      </c>
      <c r="F916" s="11" t="s">
        <v>27</v>
      </c>
      <c r="G916" s="11" t="s">
        <v>126</v>
      </c>
      <c r="H916" s="11" t="s">
        <v>144</v>
      </c>
      <c r="I916" s="11" t="s">
        <v>151</v>
      </c>
      <c r="J916" s="11" t="s">
        <v>365</v>
      </c>
      <c r="K916" s="45" t="s">
        <v>152</v>
      </c>
      <c r="L916" s="46">
        <v>40</v>
      </c>
      <c r="N916" s="11" t="b">
        <v>0</v>
      </c>
    </row>
    <row r="917" spans="5:14" hidden="1" x14ac:dyDescent="0.2">
      <c r="E917" s="11" t="s">
        <v>22</v>
      </c>
      <c r="F917" s="11" t="s">
        <v>27</v>
      </c>
      <c r="G917" s="11" t="s">
        <v>126</v>
      </c>
      <c r="H917" s="11" t="s">
        <v>144</v>
      </c>
      <c r="I917" s="11" t="s">
        <v>285</v>
      </c>
      <c r="J917" s="11" t="s">
        <v>142</v>
      </c>
      <c r="K917" s="39" t="s">
        <v>163</v>
      </c>
      <c r="L917" s="40" t="str">
        <f>T_Mutuelle81934[[#This Row],[Remboursement (%)]]</f>
        <v>non compris</v>
      </c>
      <c r="N917" s="11">
        <v>-1</v>
      </c>
    </row>
    <row r="918" spans="5:14" hidden="1" x14ac:dyDescent="0.2">
      <c r="E918" s="11" t="s">
        <v>22</v>
      </c>
      <c r="F918" s="11" t="s">
        <v>27</v>
      </c>
      <c r="G918" s="11" t="s">
        <v>126</v>
      </c>
      <c r="H918" s="11" t="s">
        <v>144</v>
      </c>
      <c r="I918" s="11" t="s">
        <v>150</v>
      </c>
      <c r="J918" s="11" t="s">
        <v>142</v>
      </c>
      <c r="K918" s="39" t="s">
        <v>163</v>
      </c>
      <c r="L918" s="40" t="str">
        <f>T_Mutuelle81934[[#This Row],[Remboursement (%)]]</f>
        <v>non compris</v>
      </c>
      <c r="N918" s="11">
        <v>-1</v>
      </c>
    </row>
    <row r="919" spans="5:14" hidden="1" x14ac:dyDescent="0.2">
      <c r="E919" s="11" t="s">
        <v>22</v>
      </c>
      <c r="F919" s="11" t="s">
        <v>27</v>
      </c>
      <c r="G919" s="11" t="s">
        <v>154</v>
      </c>
      <c r="H919" s="11" t="s">
        <v>155</v>
      </c>
      <c r="I919" s="11" t="s">
        <v>155</v>
      </c>
      <c r="J919" s="11" t="s">
        <v>116</v>
      </c>
      <c r="K919" s="39" t="s">
        <v>78</v>
      </c>
      <c r="L919" s="40" t="str">
        <f>T_Mutuelle81934[[#This Row],[Remboursement (%)]]</f>
        <v>non mentionné</v>
      </c>
      <c r="N919" s="11">
        <v>0</v>
      </c>
    </row>
    <row r="920" spans="5:14" hidden="1" x14ac:dyDescent="0.2">
      <c r="E920" s="11" t="s">
        <v>22</v>
      </c>
      <c r="F920" s="11" t="s">
        <v>27</v>
      </c>
      <c r="G920" s="11" t="s">
        <v>156</v>
      </c>
      <c r="H920" s="11" t="s">
        <v>127</v>
      </c>
      <c r="I920" s="11" t="s">
        <v>128</v>
      </c>
      <c r="J920" s="11" t="s">
        <v>77</v>
      </c>
      <c r="K920" s="39" t="s">
        <v>59</v>
      </c>
      <c r="L920" s="40"/>
      <c r="N920" s="11">
        <v>1</v>
      </c>
    </row>
    <row r="921" spans="5:14" hidden="1" x14ac:dyDescent="0.2">
      <c r="E921" s="11" t="s">
        <v>22</v>
      </c>
      <c r="F921" s="11" t="s">
        <v>27</v>
      </c>
      <c r="G921" s="11" t="s">
        <v>156</v>
      </c>
      <c r="H921" s="11" t="s">
        <v>127</v>
      </c>
      <c r="I921" s="11" t="s">
        <v>128</v>
      </c>
      <c r="J921" s="11" t="s">
        <v>88</v>
      </c>
      <c r="K921" s="39" t="s">
        <v>59</v>
      </c>
      <c r="L921" s="40"/>
      <c r="N921" s="11">
        <v>1</v>
      </c>
    </row>
    <row r="922" spans="5:14" hidden="1" x14ac:dyDescent="0.2">
      <c r="E922" s="11" t="s">
        <v>22</v>
      </c>
      <c r="F922" s="11" t="s">
        <v>27</v>
      </c>
      <c r="G922" s="11" t="s">
        <v>156</v>
      </c>
      <c r="H922" s="11" t="s">
        <v>143</v>
      </c>
      <c r="I922" s="11" t="s">
        <v>143</v>
      </c>
      <c r="J922" s="11" t="s">
        <v>140</v>
      </c>
      <c r="K922" s="39" t="s">
        <v>141</v>
      </c>
      <c r="L922" s="40"/>
      <c r="N922" s="11">
        <v>7</v>
      </c>
    </row>
    <row r="923" spans="5:14" hidden="1" x14ac:dyDescent="0.2">
      <c r="E923" s="11" t="s">
        <v>22</v>
      </c>
      <c r="F923" s="11" t="s">
        <v>27</v>
      </c>
      <c r="G923" s="11" t="s">
        <v>156</v>
      </c>
      <c r="H923" s="11" t="s">
        <v>143</v>
      </c>
      <c r="I923" s="11" t="s">
        <v>143</v>
      </c>
      <c r="J923" s="11" t="s">
        <v>142</v>
      </c>
      <c r="K923" s="39" t="s">
        <v>78</v>
      </c>
      <c r="L923" s="40" t="str">
        <f>T_Mutuelle81934[[#This Row],[Remboursement (%)]]</f>
        <v>non mentionné</v>
      </c>
      <c r="N923" s="11">
        <v>0</v>
      </c>
    </row>
    <row r="924" spans="5:14" hidden="1" x14ac:dyDescent="0.2">
      <c r="E924" s="11" t="s">
        <v>22</v>
      </c>
      <c r="F924" s="11" t="s">
        <v>27</v>
      </c>
      <c r="G924" s="11" t="s">
        <v>156</v>
      </c>
      <c r="H924" s="11" t="s">
        <v>144</v>
      </c>
      <c r="I924" s="11" t="s">
        <v>158</v>
      </c>
      <c r="J924" s="11" t="s">
        <v>142</v>
      </c>
      <c r="K924" s="39" t="s">
        <v>78</v>
      </c>
      <c r="L924" s="40" t="str">
        <f>T_Mutuelle81934[[#This Row],[Remboursement (%)]]</f>
        <v>non mentionné</v>
      </c>
      <c r="N924" s="11">
        <v>0</v>
      </c>
    </row>
    <row r="925" spans="5:14" hidden="1" x14ac:dyDescent="0.2">
      <c r="E925" s="11" t="s">
        <v>22</v>
      </c>
      <c r="F925" s="11" t="s">
        <v>27</v>
      </c>
      <c r="G925" s="11" t="s">
        <v>156</v>
      </c>
      <c r="H925" s="11" t="s">
        <v>144</v>
      </c>
      <c r="I925" s="11" t="s">
        <v>159</v>
      </c>
      <c r="J925" s="11" t="s">
        <v>142</v>
      </c>
      <c r="K925" s="39" t="s">
        <v>78</v>
      </c>
      <c r="L925" s="40" t="str">
        <f>T_Mutuelle81934[[#This Row],[Remboursement (%)]]</f>
        <v>non mentionné</v>
      </c>
      <c r="N925" s="11">
        <v>0</v>
      </c>
    </row>
    <row r="926" spans="5:14" hidden="1" x14ac:dyDescent="0.2">
      <c r="E926" s="11" t="s">
        <v>22</v>
      </c>
      <c r="F926" s="11" t="s">
        <v>27</v>
      </c>
      <c r="G926" s="11" t="s">
        <v>156</v>
      </c>
      <c r="H926" s="11" t="s">
        <v>144</v>
      </c>
      <c r="I926" s="11" t="s">
        <v>160</v>
      </c>
      <c r="J926" s="11" t="s">
        <v>142</v>
      </c>
      <c r="K926" s="39" t="s">
        <v>78</v>
      </c>
      <c r="L926" s="40" t="str">
        <f>T_Mutuelle81934[[#This Row],[Remboursement (%)]]</f>
        <v>non mentionné</v>
      </c>
      <c r="N926" s="11">
        <v>0</v>
      </c>
    </row>
    <row r="927" spans="5:14" x14ac:dyDescent="0.2">
      <c r="E927" s="11" t="s">
        <v>22</v>
      </c>
      <c r="F927" s="11" t="s">
        <v>27</v>
      </c>
      <c r="G927" s="11" t="s">
        <v>156</v>
      </c>
      <c r="H927" s="11" t="s">
        <v>144</v>
      </c>
      <c r="I927" s="11" t="s">
        <v>144</v>
      </c>
      <c r="J927" s="11" t="s">
        <v>365</v>
      </c>
      <c r="K927" s="42" t="s">
        <v>52</v>
      </c>
      <c r="L927" s="40">
        <v>100</v>
      </c>
      <c r="M927" s="11" t="s">
        <v>368</v>
      </c>
      <c r="N927" s="11" t="b">
        <v>0</v>
      </c>
    </row>
    <row r="928" spans="5:14" hidden="1" x14ac:dyDescent="0.2">
      <c r="E928" s="11" t="s">
        <v>22</v>
      </c>
      <c r="F928" s="11" t="s">
        <v>27</v>
      </c>
      <c r="G928" s="11" t="s">
        <v>162</v>
      </c>
      <c r="H928" s="11" t="s">
        <v>144</v>
      </c>
      <c r="I928" s="11" t="s">
        <v>151</v>
      </c>
      <c r="J928" s="11" t="s">
        <v>140</v>
      </c>
      <c r="K928" s="39" t="s">
        <v>59</v>
      </c>
      <c r="L928" s="40"/>
      <c r="N928" s="11">
        <v>1</v>
      </c>
    </row>
    <row r="929" spans="5:14" hidden="1" x14ac:dyDescent="0.2">
      <c r="E929" s="11" t="s">
        <v>22</v>
      </c>
      <c r="F929" s="11" t="s">
        <v>27</v>
      </c>
      <c r="G929" s="11" t="s">
        <v>162</v>
      </c>
      <c r="H929" s="11" t="s">
        <v>127</v>
      </c>
      <c r="I929" s="11" t="s">
        <v>128</v>
      </c>
      <c r="J929" s="11" t="s">
        <v>140</v>
      </c>
      <c r="K929" s="39" t="s">
        <v>59</v>
      </c>
      <c r="L929" s="40"/>
      <c r="N929" s="11">
        <v>1</v>
      </c>
    </row>
    <row r="930" spans="5:14" hidden="1" x14ac:dyDescent="0.2">
      <c r="E930" s="11" t="s">
        <v>22</v>
      </c>
      <c r="F930" s="11" t="s">
        <v>27</v>
      </c>
      <c r="G930" s="11" t="s">
        <v>162</v>
      </c>
      <c r="H930" s="11" t="s">
        <v>143</v>
      </c>
      <c r="I930" s="11" t="s">
        <v>143</v>
      </c>
      <c r="J930" s="11" t="s">
        <v>140</v>
      </c>
      <c r="K930" s="39" t="s">
        <v>141</v>
      </c>
      <c r="L930" s="40"/>
      <c r="N930" s="11">
        <v>7</v>
      </c>
    </row>
    <row r="931" spans="5:14" hidden="1" x14ac:dyDescent="0.2">
      <c r="E931" s="11" t="s">
        <v>22</v>
      </c>
      <c r="F931" s="11" t="s">
        <v>27</v>
      </c>
      <c r="G931" s="11" t="s">
        <v>162</v>
      </c>
      <c r="H931" s="11" t="s">
        <v>143</v>
      </c>
      <c r="I931" s="11" t="s">
        <v>143</v>
      </c>
      <c r="J931" s="11" t="s">
        <v>142</v>
      </c>
      <c r="K931" s="39" t="s">
        <v>78</v>
      </c>
      <c r="L931" s="40" t="str">
        <f>T_Mutuelle81934[[#This Row],[Remboursement (%)]]</f>
        <v>non mentionné</v>
      </c>
      <c r="N931" s="11">
        <v>0</v>
      </c>
    </row>
    <row r="932" spans="5:14" x14ac:dyDescent="0.2">
      <c r="E932" s="11" t="s">
        <v>22</v>
      </c>
      <c r="F932" s="11" t="s">
        <v>27</v>
      </c>
      <c r="G932" s="11" t="s">
        <v>162</v>
      </c>
      <c r="H932" s="11" t="s">
        <v>144</v>
      </c>
      <c r="I932" s="11" t="s">
        <v>144</v>
      </c>
      <c r="J932" s="11" t="s">
        <v>140</v>
      </c>
      <c r="K932" s="39" t="s">
        <v>78</v>
      </c>
      <c r="L932" s="40" t="str">
        <f>T_Mutuelle81934[[#This Row],[Remboursement (%)]]</f>
        <v>non mentionné</v>
      </c>
      <c r="N932" s="11">
        <v>0</v>
      </c>
    </row>
    <row r="933" spans="5:14" hidden="1" x14ac:dyDescent="0.2">
      <c r="E933" s="11" t="s">
        <v>22</v>
      </c>
      <c r="F933" s="11" t="s">
        <v>27</v>
      </c>
      <c r="G933" s="11" t="s">
        <v>121</v>
      </c>
      <c r="H933" s="11" t="s">
        <v>122</v>
      </c>
      <c r="I933" s="11" t="s">
        <v>164</v>
      </c>
      <c r="J933" s="11" t="s">
        <v>149</v>
      </c>
      <c r="K933" s="39" t="s">
        <v>59</v>
      </c>
      <c r="L933" s="40"/>
      <c r="M933" s="11" t="s">
        <v>369</v>
      </c>
      <c r="N933" s="11">
        <v>1</v>
      </c>
    </row>
    <row r="934" spans="5:14" hidden="1" x14ac:dyDescent="0.2">
      <c r="E934" s="11" t="s">
        <v>22</v>
      </c>
      <c r="F934" s="11" t="s">
        <v>27</v>
      </c>
      <c r="G934" s="11" t="s">
        <v>121</v>
      </c>
      <c r="H934" s="11" t="s">
        <v>122</v>
      </c>
      <c r="I934" s="11" t="s">
        <v>165</v>
      </c>
      <c r="J934" s="11" t="s">
        <v>149</v>
      </c>
      <c r="K934" s="39" t="s">
        <v>59</v>
      </c>
      <c r="L934" s="40"/>
      <c r="M934" s="11" t="s">
        <v>369</v>
      </c>
      <c r="N934" s="11">
        <v>1</v>
      </c>
    </row>
    <row r="935" spans="5:14" hidden="1" x14ac:dyDescent="0.2">
      <c r="E935" s="11" t="s">
        <v>22</v>
      </c>
      <c r="F935" s="11" t="s">
        <v>166</v>
      </c>
      <c r="G935" s="11" t="s">
        <v>167</v>
      </c>
      <c r="H935" s="11" t="s">
        <v>167</v>
      </c>
      <c r="I935" s="11" t="s">
        <v>168</v>
      </c>
      <c r="J935" s="11" t="s">
        <v>116</v>
      </c>
      <c r="K935" s="45" t="s">
        <v>152</v>
      </c>
      <c r="L935" s="46">
        <v>40</v>
      </c>
      <c r="M935" s="11" t="s">
        <v>66</v>
      </c>
      <c r="N935" s="11" t="b">
        <v>0</v>
      </c>
    </row>
    <row r="936" spans="5:14" hidden="1" x14ac:dyDescent="0.2">
      <c r="E936" s="11" t="s">
        <v>22</v>
      </c>
      <c r="F936" s="11" t="s">
        <v>166</v>
      </c>
      <c r="G936" s="11" t="s">
        <v>167</v>
      </c>
      <c r="H936" s="11" t="s">
        <v>167</v>
      </c>
      <c r="I936" s="11" t="s">
        <v>170</v>
      </c>
      <c r="J936" s="11" t="s">
        <v>116</v>
      </c>
      <c r="K936" s="39" t="s">
        <v>163</v>
      </c>
      <c r="L936" s="40" t="str">
        <f>T_Mutuelle81934[[#This Row],[Remboursement (%)]]</f>
        <v>non compris</v>
      </c>
      <c r="N936" s="11">
        <v>-1</v>
      </c>
    </row>
    <row r="937" spans="5:14" hidden="1" x14ac:dyDescent="0.2">
      <c r="E937" s="11" t="s">
        <v>22</v>
      </c>
      <c r="F937" s="11" t="s">
        <v>33</v>
      </c>
      <c r="G937" s="11" t="s">
        <v>172</v>
      </c>
      <c r="H937" s="11" t="s">
        <v>68</v>
      </c>
      <c r="I937" s="11" t="s">
        <v>173</v>
      </c>
      <c r="J937" s="11" t="s">
        <v>69</v>
      </c>
      <c r="K937" s="39" t="s">
        <v>297</v>
      </c>
      <c r="L937" s="40"/>
      <c r="N937" s="11">
        <v>7</v>
      </c>
    </row>
    <row r="938" spans="5:14" hidden="1" x14ac:dyDescent="0.2">
      <c r="E938" s="11" t="s">
        <v>22</v>
      </c>
      <c r="F938" s="11" t="s">
        <v>33</v>
      </c>
      <c r="G938" s="11" t="s">
        <v>172</v>
      </c>
      <c r="H938" s="11" t="s">
        <v>68</v>
      </c>
      <c r="I938" s="11" t="s">
        <v>175</v>
      </c>
      <c r="J938" s="11" t="s">
        <v>69</v>
      </c>
      <c r="K938" s="39" t="s">
        <v>297</v>
      </c>
      <c r="L938" s="40"/>
      <c r="N938" s="11">
        <v>7</v>
      </c>
    </row>
    <row r="939" spans="5:14" hidden="1" x14ac:dyDescent="0.2">
      <c r="E939" s="11" t="s">
        <v>22</v>
      </c>
      <c r="F939" s="11" t="s">
        <v>33</v>
      </c>
      <c r="G939" s="11" t="s">
        <v>172</v>
      </c>
      <c r="H939" s="11" t="s">
        <v>176</v>
      </c>
      <c r="I939" s="11" t="s">
        <v>177</v>
      </c>
      <c r="J939" s="11" t="s">
        <v>58</v>
      </c>
      <c r="K939" s="39" t="s">
        <v>297</v>
      </c>
      <c r="L939" s="40"/>
      <c r="N939" s="11">
        <v>7</v>
      </c>
    </row>
    <row r="940" spans="5:14" hidden="1" x14ac:dyDescent="0.2">
      <c r="E940" s="11" t="s">
        <v>22</v>
      </c>
      <c r="F940" s="11" t="s">
        <v>33</v>
      </c>
      <c r="G940" s="11" t="s">
        <v>172</v>
      </c>
      <c r="H940" s="11" t="s">
        <v>178</v>
      </c>
      <c r="I940" s="11" t="s">
        <v>179</v>
      </c>
      <c r="J940" s="11" t="s">
        <v>58</v>
      </c>
      <c r="K940" s="39" t="s">
        <v>297</v>
      </c>
      <c r="L940" s="40"/>
      <c r="N940" s="11">
        <v>7</v>
      </c>
    </row>
    <row r="941" spans="5:14" hidden="1" x14ac:dyDescent="0.2">
      <c r="E941" s="11" t="s">
        <v>22</v>
      </c>
      <c r="F941" s="11" t="s">
        <v>33</v>
      </c>
      <c r="G941" s="11" t="s">
        <v>172</v>
      </c>
      <c r="H941" s="11" t="s">
        <v>178</v>
      </c>
      <c r="I941" s="11" t="s">
        <v>180</v>
      </c>
      <c r="J941" s="11" t="s">
        <v>58</v>
      </c>
      <c r="K941" s="39" t="s">
        <v>297</v>
      </c>
      <c r="L941" s="40"/>
      <c r="N941" s="11">
        <v>7</v>
      </c>
    </row>
    <row r="942" spans="5:14" hidden="1" x14ac:dyDescent="0.2">
      <c r="E942" s="11" t="s">
        <v>22</v>
      </c>
      <c r="F942" s="11" t="s">
        <v>33</v>
      </c>
      <c r="G942" s="11" t="s">
        <v>172</v>
      </c>
      <c r="H942" s="11" t="s">
        <v>178</v>
      </c>
      <c r="I942" s="11" t="s">
        <v>181</v>
      </c>
      <c r="J942" s="11" t="s">
        <v>58</v>
      </c>
      <c r="K942" s="39" t="s">
        <v>297</v>
      </c>
      <c r="L942" s="40"/>
      <c r="N942" s="11">
        <v>7</v>
      </c>
    </row>
    <row r="943" spans="5:14" hidden="1" x14ac:dyDescent="0.2">
      <c r="E943" s="11" t="s">
        <v>22</v>
      </c>
      <c r="F943" s="11" t="s">
        <v>33</v>
      </c>
      <c r="G943" s="11" t="s">
        <v>172</v>
      </c>
      <c r="H943" s="11" t="s">
        <v>176</v>
      </c>
      <c r="I943" s="11" t="s">
        <v>182</v>
      </c>
      <c r="J943" s="11" t="s">
        <v>58</v>
      </c>
      <c r="K943" s="39" t="s">
        <v>297</v>
      </c>
      <c r="L943" s="40"/>
      <c r="N943" s="11">
        <v>7</v>
      </c>
    </row>
    <row r="944" spans="5:14" hidden="1" x14ac:dyDescent="0.2">
      <c r="E944" s="11" t="s">
        <v>22</v>
      </c>
      <c r="F944" s="11" t="s">
        <v>33</v>
      </c>
      <c r="G944" s="11" t="s">
        <v>172</v>
      </c>
      <c r="H944" s="11" t="s">
        <v>176</v>
      </c>
      <c r="I944" s="11" t="s">
        <v>183</v>
      </c>
      <c r="J944" s="11" t="s">
        <v>58</v>
      </c>
      <c r="K944" s="39" t="s">
        <v>297</v>
      </c>
      <c r="L944" s="40"/>
      <c r="N944" s="11">
        <v>7</v>
      </c>
    </row>
    <row r="945" spans="5:14" hidden="1" x14ac:dyDescent="0.2">
      <c r="E945" s="11" t="s">
        <v>22</v>
      </c>
      <c r="F945" s="11" t="s">
        <v>33</v>
      </c>
      <c r="G945" s="11" t="s">
        <v>172</v>
      </c>
      <c r="H945" s="11" t="s">
        <v>176</v>
      </c>
      <c r="I945" s="11" t="s">
        <v>184</v>
      </c>
      <c r="J945" s="11" t="s">
        <v>58</v>
      </c>
      <c r="K945" s="39" t="s">
        <v>297</v>
      </c>
      <c r="L945" s="40"/>
      <c r="N945" s="11">
        <v>7</v>
      </c>
    </row>
    <row r="946" spans="5:14" hidden="1" x14ac:dyDescent="0.2">
      <c r="E946" s="11" t="s">
        <v>22</v>
      </c>
      <c r="F946" s="11" t="s">
        <v>33</v>
      </c>
      <c r="G946" s="11" t="s">
        <v>172</v>
      </c>
      <c r="H946" s="11" t="s">
        <v>176</v>
      </c>
      <c r="I946" s="11" t="s">
        <v>185</v>
      </c>
      <c r="J946" s="11" t="s">
        <v>58</v>
      </c>
      <c r="K946" s="39" t="s">
        <v>297</v>
      </c>
      <c r="L946" s="40"/>
      <c r="N946" s="11">
        <v>7</v>
      </c>
    </row>
    <row r="947" spans="5:14" hidden="1" x14ac:dyDescent="0.2">
      <c r="E947" s="11" t="s">
        <v>22</v>
      </c>
      <c r="F947" s="11" t="s">
        <v>33</v>
      </c>
      <c r="G947" s="11" t="s">
        <v>172</v>
      </c>
      <c r="H947" s="11" t="s">
        <v>176</v>
      </c>
      <c r="I947" s="11" t="s">
        <v>186</v>
      </c>
      <c r="J947" s="11" t="s">
        <v>58</v>
      </c>
      <c r="K947" s="39" t="s">
        <v>297</v>
      </c>
      <c r="L947" s="40"/>
      <c r="N947" s="11">
        <v>7</v>
      </c>
    </row>
    <row r="948" spans="5:14" hidden="1" x14ac:dyDescent="0.2">
      <c r="E948" s="11" t="s">
        <v>22</v>
      </c>
      <c r="F948" s="11" t="s">
        <v>33</v>
      </c>
      <c r="G948" s="11" t="s">
        <v>187</v>
      </c>
      <c r="H948" s="11" t="s">
        <v>187</v>
      </c>
      <c r="I948" s="11" t="s">
        <v>188</v>
      </c>
      <c r="J948" s="11" t="s">
        <v>58</v>
      </c>
      <c r="K948" s="39" t="s">
        <v>59</v>
      </c>
      <c r="L948" s="40"/>
      <c r="N948" s="11">
        <v>1</v>
      </c>
    </row>
    <row r="949" spans="5:14" hidden="1" x14ac:dyDescent="0.2">
      <c r="E949" s="11" t="s">
        <v>22</v>
      </c>
      <c r="F949" s="11" t="s">
        <v>33</v>
      </c>
      <c r="G949" s="11" t="s">
        <v>187</v>
      </c>
      <c r="H949" s="11" t="s">
        <v>187</v>
      </c>
      <c r="I949" s="11" t="s">
        <v>188</v>
      </c>
      <c r="J949" s="11" t="s">
        <v>65</v>
      </c>
      <c r="K949" s="39" t="s">
        <v>163</v>
      </c>
      <c r="L949" s="40" t="str">
        <f>T_Mutuelle81934[[#This Row],[Remboursement (%)]]</f>
        <v>non compris</v>
      </c>
      <c r="M949" s="11" t="s">
        <v>370</v>
      </c>
      <c r="N949" s="11">
        <v>-1</v>
      </c>
    </row>
    <row r="950" spans="5:14" hidden="1" x14ac:dyDescent="0.2">
      <c r="E950" s="11" t="s">
        <v>22</v>
      </c>
      <c r="F950" s="11" t="s">
        <v>33</v>
      </c>
      <c r="G950" s="11" t="s">
        <v>172</v>
      </c>
      <c r="H950" s="11" t="s">
        <v>190</v>
      </c>
      <c r="I950" s="11" t="s">
        <v>190</v>
      </c>
      <c r="J950" s="11" t="s">
        <v>58</v>
      </c>
      <c r="K950" s="39" t="s">
        <v>297</v>
      </c>
      <c r="L950" s="40"/>
      <c r="N950" s="11">
        <v>7</v>
      </c>
    </row>
    <row r="951" spans="5:14" hidden="1" x14ac:dyDescent="0.2">
      <c r="E951" s="11" t="s">
        <v>22</v>
      </c>
      <c r="F951" s="11" t="s">
        <v>33</v>
      </c>
      <c r="G951" s="11" t="s">
        <v>172</v>
      </c>
      <c r="H951" s="11" t="s">
        <v>68</v>
      </c>
      <c r="I951" s="11" t="s">
        <v>175</v>
      </c>
      <c r="J951" s="11" t="s">
        <v>88</v>
      </c>
      <c r="K951" s="39" t="s">
        <v>297</v>
      </c>
      <c r="L951" s="40"/>
      <c r="N951" s="11">
        <v>7</v>
      </c>
    </row>
    <row r="952" spans="5:14" hidden="1" x14ac:dyDescent="0.2">
      <c r="E952" s="11" t="s">
        <v>22</v>
      </c>
      <c r="F952" s="11" t="s">
        <v>33</v>
      </c>
      <c r="G952" s="11" t="s">
        <v>191</v>
      </c>
      <c r="H952" s="11" t="s">
        <v>192</v>
      </c>
      <c r="I952" s="11" t="s">
        <v>193</v>
      </c>
      <c r="J952" s="11" t="s">
        <v>58</v>
      </c>
      <c r="K952" s="39" t="s">
        <v>174</v>
      </c>
      <c r="L952" s="40"/>
      <c r="M952" s="11" t="s">
        <v>371</v>
      </c>
      <c r="N952" s="11">
        <v>7</v>
      </c>
    </row>
    <row r="953" spans="5:14" hidden="1" x14ac:dyDescent="0.2">
      <c r="E953" s="11" t="s">
        <v>22</v>
      </c>
      <c r="F953" s="11" t="s">
        <v>33</v>
      </c>
      <c r="G953" s="11" t="s">
        <v>172</v>
      </c>
      <c r="H953" s="11" t="s">
        <v>190</v>
      </c>
      <c r="I953" s="11" t="s">
        <v>190</v>
      </c>
      <c r="J953" s="11" t="s">
        <v>65</v>
      </c>
      <c r="K953" s="39" t="s">
        <v>163</v>
      </c>
      <c r="L953" s="40" t="str">
        <f>T_Mutuelle81934[[#This Row],[Remboursement (%)]]</f>
        <v>non compris</v>
      </c>
      <c r="M953" s="11" t="s">
        <v>370</v>
      </c>
      <c r="N953" s="11">
        <v>-1</v>
      </c>
    </row>
    <row r="954" spans="5:14" hidden="1" x14ac:dyDescent="0.2">
      <c r="E954" s="11" t="s">
        <v>22</v>
      </c>
      <c r="F954" s="11" t="s">
        <v>33</v>
      </c>
      <c r="G954" s="11" t="s">
        <v>172</v>
      </c>
      <c r="H954" s="11" t="s">
        <v>176</v>
      </c>
      <c r="I954" s="11" t="s">
        <v>194</v>
      </c>
      <c r="J954" s="11" t="s">
        <v>65</v>
      </c>
      <c r="K954" s="39" t="s">
        <v>163</v>
      </c>
      <c r="L954" s="40" t="str">
        <f>T_Mutuelle81934[[#This Row],[Remboursement (%)]]</f>
        <v>non compris</v>
      </c>
      <c r="M954" s="11" t="s">
        <v>370</v>
      </c>
      <c r="N954" s="11">
        <v>-1</v>
      </c>
    </row>
    <row r="955" spans="5:14" hidden="1" x14ac:dyDescent="0.2">
      <c r="E955" s="11" t="s">
        <v>22</v>
      </c>
      <c r="F955" s="11" t="s">
        <v>33</v>
      </c>
      <c r="G955" s="11" t="s">
        <v>191</v>
      </c>
      <c r="H955" s="11" t="s">
        <v>195</v>
      </c>
      <c r="I955" s="11" t="s">
        <v>196</v>
      </c>
      <c r="J955" s="11" t="s">
        <v>116</v>
      </c>
      <c r="K955" s="42" t="s">
        <v>52</v>
      </c>
      <c r="L955" s="40">
        <v>1800</v>
      </c>
      <c r="M955" s="11" t="s">
        <v>372</v>
      </c>
      <c r="N955" s="11" t="b">
        <v>0</v>
      </c>
    </row>
    <row r="956" spans="5:14" hidden="1" x14ac:dyDescent="0.2">
      <c r="E956" s="11" t="s">
        <v>22</v>
      </c>
      <c r="F956" s="11" t="s">
        <v>33</v>
      </c>
      <c r="G956" s="11" t="s">
        <v>191</v>
      </c>
      <c r="H956" s="11" t="s">
        <v>192</v>
      </c>
      <c r="I956" s="11" t="s">
        <v>198</v>
      </c>
      <c r="J956" s="11" t="s">
        <v>58</v>
      </c>
      <c r="K956" s="39" t="s">
        <v>174</v>
      </c>
      <c r="L956" s="40"/>
      <c r="N956" s="11">
        <v>7</v>
      </c>
    </row>
    <row r="957" spans="5:14" hidden="1" x14ac:dyDescent="0.2">
      <c r="E957" s="11" t="s">
        <v>22</v>
      </c>
      <c r="F957" s="11" t="s">
        <v>33</v>
      </c>
      <c r="G957" s="11" t="s">
        <v>191</v>
      </c>
      <c r="H957" s="11" t="s">
        <v>192</v>
      </c>
      <c r="I957" s="11" t="s">
        <v>199</v>
      </c>
      <c r="J957" s="11" t="s">
        <v>58</v>
      </c>
      <c r="K957" s="39" t="s">
        <v>174</v>
      </c>
      <c r="L957" s="40"/>
      <c r="N957" s="11">
        <v>7</v>
      </c>
    </row>
    <row r="958" spans="5:14" hidden="1" x14ac:dyDescent="0.2">
      <c r="E958" s="11" t="s">
        <v>22</v>
      </c>
      <c r="F958" s="11" t="s">
        <v>33</v>
      </c>
      <c r="G958" s="11" t="s">
        <v>191</v>
      </c>
      <c r="H958" s="11" t="s">
        <v>192</v>
      </c>
      <c r="I958" s="11" t="s">
        <v>200</v>
      </c>
      <c r="J958" s="11" t="s">
        <v>58</v>
      </c>
      <c r="K958" s="39" t="s">
        <v>174</v>
      </c>
      <c r="L958" s="40"/>
      <c r="N958" s="11">
        <v>7</v>
      </c>
    </row>
    <row r="959" spans="5:14" hidden="1" x14ac:dyDescent="0.2">
      <c r="E959" s="11" t="s">
        <v>22</v>
      </c>
      <c r="F959" s="11" t="s">
        <v>33</v>
      </c>
      <c r="G959" s="11" t="s">
        <v>191</v>
      </c>
      <c r="H959" s="11" t="s">
        <v>192</v>
      </c>
      <c r="I959" s="11" t="s">
        <v>201</v>
      </c>
      <c r="J959" s="11" t="s">
        <v>58</v>
      </c>
      <c r="K959" s="39" t="s">
        <v>174</v>
      </c>
      <c r="L959" s="40"/>
      <c r="N959" s="11">
        <v>7</v>
      </c>
    </row>
    <row r="960" spans="5:14" hidden="1" x14ac:dyDescent="0.2">
      <c r="E960" s="11" t="s">
        <v>22</v>
      </c>
      <c r="F960" s="11" t="s">
        <v>33</v>
      </c>
      <c r="G960" s="11" t="s">
        <v>191</v>
      </c>
      <c r="H960" s="11" t="s">
        <v>192</v>
      </c>
      <c r="I960" s="11" t="s">
        <v>202</v>
      </c>
      <c r="J960" s="11" t="s">
        <v>58</v>
      </c>
      <c r="K960" s="39" t="s">
        <v>174</v>
      </c>
      <c r="L960" s="40"/>
      <c r="N960" s="11">
        <v>7</v>
      </c>
    </row>
    <row r="961" spans="5:14" hidden="1" x14ac:dyDescent="0.2">
      <c r="E961" s="11" t="s">
        <v>22</v>
      </c>
      <c r="F961" s="11" t="s">
        <v>33</v>
      </c>
      <c r="G961" s="11" t="s">
        <v>191</v>
      </c>
      <c r="H961" s="11" t="s">
        <v>192</v>
      </c>
      <c r="I961" s="11" t="s">
        <v>203</v>
      </c>
      <c r="J961" s="11" t="s">
        <v>58</v>
      </c>
      <c r="K961" s="39" t="s">
        <v>174</v>
      </c>
      <c r="L961" s="40"/>
      <c r="N961" s="11">
        <v>7</v>
      </c>
    </row>
    <row r="962" spans="5:14" hidden="1" x14ac:dyDescent="0.2">
      <c r="E962" s="11" t="s">
        <v>22</v>
      </c>
      <c r="F962" s="11" t="s">
        <v>33</v>
      </c>
      <c r="G962" s="11" t="s">
        <v>191</v>
      </c>
      <c r="H962" s="11" t="s">
        <v>192</v>
      </c>
      <c r="I962" s="11" t="s">
        <v>204</v>
      </c>
      <c r="J962" s="11" t="s">
        <v>58</v>
      </c>
      <c r="K962" s="39" t="s">
        <v>174</v>
      </c>
      <c r="L962" s="40"/>
      <c r="N962" s="11">
        <v>7</v>
      </c>
    </row>
    <row r="963" spans="5:14" hidden="1" x14ac:dyDescent="0.2">
      <c r="E963" s="11" t="s">
        <v>22</v>
      </c>
      <c r="F963" s="11" t="s">
        <v>33</v>
      </c>
      <c r="G963" s="11" t="s">
        <v>191</v>
      </c>
      <c r="H963" s="11" t="s">
        <v>192</v>
      </c>
      <c r="I963" s="11" t="s">
        <v>205</v>
      </c>
      <c r="J963" s="11" t="s">
        <v>65</v>
      </c>
      <c r="K963" s="42" t="s">
        <v>52</v>
      </c>
      <c r="L963" s="40">
        <v>350</v>
      </c>
      <c r="M963" s="11" t="s">
        <v>373</v>
      </c>
      <c r="N963" s="11" t="b">
        <v>0</v>
      </c>
    </row>
    <row r="964" spans="5:14" hidden="1" x14ac:dyDescent="0.2">
      <c r="E964" s="11" t="s">
        <v>22</v>
      </c>
      <c r="F964" s="11" t="s">
        <v>33</v>
      </c>
      <c r="G964" s="11" t="s">
        <v>191</v>
      </c>
      <c r="H964" s="11" t="s">
        <v>206</v>
      </c>
      <c r="I964" s="11" t="s">
        <v>206</v>
      </c>
      <c r="J964" s="11" t="s">
        <v>207</v>
      </c>
      <c r="K964" s="39" t="s">
        <v>163</v>
      </c>
      <c r="L964" s="40" t="str">
        <f>T_Mutuelle81934[[#This Row],[Remboursement (%)]]</f>
        <v>non compris</v>
      </c>
      <c r="M964" s="11" t="s">
        <v>374</v>
      </c>
      <c r="N964" s="11">
        <v>-1</v>
      </c>
    </row>
    <row r="965" spans="5:14" hidden="1" x14ac:dyDescent="0.2">
      <c r="E965" s="11" t="s">
        <v>22</v>
      </c>
      <c r="F965" s="11" t="s">
        <v>33</v>
      </c>
      <c r="G965" s="11" t="s">
        <v>191</v>
      </c>
      <c r="H965" s="11" t="s">
        <v>192</v>
      </c>
      <c r="I965" s="11" t="s">
        <v>208</v>
      </c>
      <c r="J965" s="11" t="s">
        <v>58</v>
      </c>
      <c r="K965" s="39" t="s">
        <v>163</v>
      </c>
      <c r="L965" s="40" t="str">
        <f>T_Mutuelle81934[[#This Row],[Remboursement (%)]]</f>
        <v>non compris</v>
      </c>
      <c r="N965" s="11">
        <v>-1</v>
      </c>
    </row>
    <row r="966" spans="5:14" hidden="1" x14ac:dyDescent="0.2">
      <c r="E966" s="11" t="s">
        <v>22</v>
      </c>
      <c r="F966" s="11" t="s">
        <v>34</v>
      </c>
      <c r="G966" s="11" t="s">
        <v>73</v>
      </c>
      <c r="H966" s="11" t="s">
        <v>68</v>
      </c>
      <c r="I966" s="11" t="s">
        <v>80</v>
      </c>
      <c r="J966" s="11" t="s">
        <v>77</v>
      </c>
      <c r="K966" s="39" t="s">
        <v>70</v>
      </c>
      <c r="L966" s="40"/>
      <c r="N966" s="11">
        <v>7</v>
      </c>
    </row>
    <row r="967" spans="5:14" hidden="1" x14ac:dyDescent="0.2">
      <c r="E967" s="11" t="s">
        <v>22</v>
      </c>
      <c r="F967" s="11" t="s">
        <v>34</v>
      </c>
      <c r="G967" s="11" t="s">
        <v>73</v>
      </c>
      <c r="H967" s="11" t="s">
        <v>209</v>
      </c>
      <c r="I967" s="11" t="s">
        <v>210</v>
      </c>
      <c r="J967" s="11" t="s">
        <v>65</v>
      </c>
      <c r="K967" s="42" t="s">
        <v>52</v>
      </c>
      <c r="L967" s="40">
        <v>300</v>
      </c>
      <c r="M967" s="11" t="s">
        <v>375</v>
      </c>
      <c r="N967" s="11" t="b">
        <v>0</v>
      </c>
    </row>
    <row r="968" spans="5:14" hidden="1" x14ac:dyDescent="0.2">
      <c r="E968" s="11" t="s">
        <v>22</v>
      </c>
      <c r="F968" s="11" t="s">
        <v>34</v>
      </c>
      <c r="G968" s="11" t="s">
        <v>212</v>
      </c>
      <c r="H968" s="11" t="s">
        <v>213</v>
      </c>
      <c r="J968" s="11" t="s">
        <v>116</v>
      </c>
      <c r="K968" s="39" t="s">
        <v>124</v>
      </c>
      <c r="L968" s="40" t="str">
        <f>T_Mutuelle81934[[#This Row],[Remboursement (%)]]</f>
        <v>inclus</v>
      </c>
      <c r="M968" s="11" t="s">
        <v>294</v>
      </c>
      <c r="N968" s="11">
        <v>0</v>
      </c>
    </row>
    <row r="969" spans="5:14" hidden="1" x14ac:dyDescent="0.2">
      <c r="E969" s="11" t="s">
        <v>22</v>
      </c>
      <c r="F969" s="11" t="s">
        <v>34</v>
      </c>
      <c r="G969" s="11" t="s">
        <v>212</v>
      </c>
      <c r="H969" s="11" t="s">
        <v>215</v>
      </c>
      <c r="J969" s="11" t="s">
        <v>116</v>
      </c>
      <c r="K969" s="42" t="s">
        <v>52</v>
      </c>
      <c r="L969" s="40">
        <v>300</v>
      </c>
      <c r="N969" s="11" t="b">
        <v>0</v>
      </c>
    </row>
    <row r="970" spans="5:14" hidden="1" x14ac:dyDescent="0.2">
      <c r="E970" s="11" t="s">
        <v>22</v>
      </c>
      <c r="F970" s="11" t="s">
        <v>34</v>
      </c>
      <c r="G970" s="11" t="s">
        <v>212</v>
      </c>
      <c r="H970" s="11" t="s">
        <v>217</v>
      </c>
      <c r="J970" s="11" t="s">
        <v>116</v>
      </c>
      <c r="K970" s="42" t="s">
        <v>52</v>
      </c>
      <c r="L970" s="40">
        <v>500</v>
      </c>
      <c r="N970" s="11" t="b">
        <v>0</v>
      </c>
    </row>
    <row r="971" spans="5:14" hidden="1" x14ac:dyDescent="0.2">
      <c r="E971" s="11" t="s">
        <v>22</v>
      </c>
      <c r="F971" s="11" t="s">
        <v>34</v>
      </c>
      <c r="G971" s="11" t="s">
        <v>212</v>
      </c>
      <c r="H971" s="11" t="s">
        <v>218</v>
      </c>
      <c r="J971" s="11" t="s">
        <v>116</v>
      </c>
      <c r="K971" s="42" t="s">
        <v>52</v>
      </c>
      <c r="L971" s="40">
        <v>500</v>
      </c>
      <c r="N971" s="11" t="b">
        <v>0</v>
      </c>
    </row>
    <row r="972" spans="5:14" hidden="1" x14ac:dyDescent="0.2">
      <c r="E972" s="11" t="s">
        <v>22</v>
      </c>
      <c r="F972" s="11" t="s">
        <v>34</v>
      </c>
      <c r="G972" s="11" t="s">
        <v>212</v>
      </c>
      <c r="H972" s="11" t="s">
        <v>219</v>
      </c>
      <c r="J972" s="11" t="s">
        <v>58</v>
      </c>
      <c r="K972" s="54" t="s">
        <v>59</v>
      </c>
      <c r="L972" s="40"/>
      <c r="N972" s="11" t="b">
        <v>0</v>
      </c>
    </row>
    <row r="973" spans="5:14" hidden="1" x14ac:dyDescent="0.2">
      <c r="E973" s="11" t="s">
        <v>22</v>
      </c>
      <c r="F973" s="11" t="s">
        <v>34</v>
      </c>
      <c r="G973" s="11" t="s">
        <v>212</v>
      </c>
      <c r="H973" s="11" t="s">
        <v>115</v>
      </c>
      <c r="I973" s="11" t="s">
        <v>220</v>
      </c>
      <c r="J973" s="11" t="s">
        <v>58</v>
      </c>
      <c r="K973" s="45" t="s">
        <v>52</v>
      </c>
      <c r="L973" s="46">
        <v>220</v>
      </c>
      <c r="M973" s="11" t="s">
        <v>66</v>
      </c>
      <c r="N973" s="11" t="b">
        <v>0</v>
      </c>
    </row>
    <row r="974" spans="5:14" hidden="1" x14ac:dyDescent="0.2">
      <c r="E974" s="11" t="s">
        <v>22</v>
      </c>
      <c r="F974" s="11" t="s">
        <v>34</v>
      </c>
      <c r="G974" s="11" t="s">
        <v>212</v>
      </c>
      <c r="H974" s="11" t="s">
        <v>221</v>
      </c>
      <c r="J974" s="11" t="s">
        <v>65</v>
      </c>
      <c r="K974" s="42" t="s">
        <v>52</v>
      </c>
      <c r="L974" s="40">
        <v>250</v>
      </c>
      <c r="N974" s="11" t="b">
        <v>0</v>
      </c>
    </row>
    <row r="975" spans="5:14" hidden="1" x14ac:dyDescent="0.2">
      <c r="E975" s="11" t="s">
        <v>20</v>
      </c>
      <c r="F975" s="11" t="s">
        <v>36</v>
      </c>
      <c r="G975" s="11" t="s">
        <v>223</v>
      </c>
      <c r="H975" s="11" t="s">
        <v>224</v>
      </c>
      <c r="I975" s="11" t="s">
        <v>115</v>
      </c>
      <c r="J975" s="11" t="s">
        <v>58</v>
      </c>
      <c r="K975" s="42" t="s">
        <v>52</v>
      </c>
      <c r="L975" s="40">
        <v>1200</v>
      </c>
      <c r="M975" s="11" t="s">
        <v>295</v>
      </c>
      <c r="N975" s="11" t="b">
        <v>0</v>
      </c>
    </row>
    <row r="976" spans="5:14" hidden="1" x14ac:dyDescent="0.2">
      <c r="E976" s="11" t="s">
        <v>21</v>
      </c>
      <c r="F976" s="11" t="s">
        <v>36</v>
      </c>
      <c r="G976" s="11" t="s">
        <v>223</v>
      </c>
      <c r="H976" s="11" t="s">
        <v>226</v>
      </c>
      <c r="I976" s="11" t="s">
        <v>259</v>
      </c>
      <c r="K976" s="42" t="s">
        <v>52</v>
      </c>
      <c r="L976" s="40">
        <v>120</v>
      </c>
      <c r="M976" s="11" t="s">
        <v>66</v>
      </c>
      <c r="N976" s="11" t="b">
        <v>0</v>
      </c>
    </row>
    <row r="977" spans="5:14" hidden="1" x14ac:dyDescent="0.2">
      <c r="E977" s="11" t="s">
        <v>22</v>
      </c>
      <c r="F977" s="11" t="s">
        <v>36</v>
      </c>
      <c r="G977" s="11" t="s">
        <v>223</v>
      </c>
      <c r="H977" s="11" t="s">
        <v>226</v>
      </c>
      <c r="I977" s="11" t="s">
        <v>115</v>
      </c>
      <c r="K977" s="39" t="s">
        <v>163</v>
      </c>
      <c r="L977" s="40" t="str">
        <f>T_Mutuelle81934[[#This Row],[Remboursement (%)]]</f>
        <v>non compris</v>
      </c>
      <c r="N977" s="11">
        <v>-1</v>
      </c>
    </row>
    <row r="978" spans="5:14" hidden="1" x14ac:dyDescent="0.2">
      <c r="E978" s="11" t="s">
        <v>22</v>
      </c>
      <c r="F978" s="11" t="s">
        <v>36</v>
      </c>
      <c r="G978" s="11" t="s">
        <v>223</v>
      </c>
      <c r="H978" s="11" t="s">
        <v>227</v>
      </c>
      <c r="J978" s="11" t="s">
        <v>58</v>
      </c>
      <c r="K978" s="39" t="s">
        <v>59</v>
      </c>
      <c r="L978" s="40"/>
      <c r="N978" s="11">
        <v>1</v>
      </c>
    </row>
    <row r="979" spans="5:14" hidden="1" x14ac:dyDescent="0.2">
      <c r="E979" s="11" t="s">
        <v>22</v>
      </c>
      <c r="F979" s="11" t="s">
        <v>35</v>
      </c>
      <c r="G979" s="11" t="s">
        <v>228</v>
      </c>
      <c r="H979" s="11" t="s">
        <v>229</v>
      </c>
      <c r="I979" s="11" t="s">
        <v>229</v>
      </c>
      <c r="J979" s="11" t="s">
        <v>65</v>
      </c>
      <c r="K979" s="42" t="s">
        <v>52</v>
      </c>
      <c r="L979" s="40">
        <v>120</v>
      </c>
      <c r="M979" s="11" t="s">
        <v>376</v>
      </c>
      <c r="N979" s="11" t="b">
        <v>0</v>
      </c>
    </row>
    <row r="980" spans="5:14" hidden="1" x14ac:dyDescent="0.2">
      <c r="E980" s="11" t="s">
        <v>22</v>
      </c>
      <c r="F980" s="11" t="s">
        <v>30</v>
      </c>
      <c r="G980" s="11" t="s">
        <v>101</v>
      </c>
      <c r="H980" s="11" t="s">
        <v>231</v>
      </c>
      <c r="J980" s="11" t="s">
        <v>58</v>
      </c>
      <c r="K980" s="39" t="s">
        <v>87</v>
      </c>
      <c r="L980" s="40"/>
      <c r="N980" s="11">
        <v>6</v>
      </c>
    </row>
    <row r="981" spans="5:14" hidden="1" x14ac:dyDescent="0.2">
      <c r="E981" s="11" t="s">
        <v>22</v>
      </c>
      <c r="F981" s="11" t="s">
        <v>30</v>
      </c>
      <c r="G981" s="11" t="s">
        <v>73</v>
      </c>
      <c r="H981" s="11" t="s">
        <v>68</v>
      </c>
      <c r="I981" s="11" t="s">
        <v>86</v>
      </c>
      <c r="J981" s="11" t="s">
        <v>232</v>
      </c>
      <c r="K981" s="39" t="s">
        <v>59</v>
      </c>
      <c r="L981" s="40"/>
      <c r="M981" s="11" t="s">
        <v>362</v>
      </c>
      <c r="N981" s="11">
        <v>1</v>
      </c>
    </row>
    <row r="982" spans="5:14" hidden="1" x14ac:dyDescent="0.2">
      <c r="E982" s="11" t="s">
        <v>22</v>
      </c>
      <c r="F982" s="11" t="s">
        <v>37</v>
      </c>
      <c r="G982" s="11" t="s">
        <v>68</v>
      </c>
      <c r="H982" s="11" t="s">
        <v>233</v>
      </c>
      <c r="I982" s="11" t="s">
        <v>234</v>
      </c>
      <c r="J982" s="11" t="s">
        <v>75</v>
      </c>
      <c r="K982" s="39" t="s">
        <v>59</v>
      </c>
      <c r="L982" s="40"/>
      <c r="N982" s="11">
        <v>1</v>
      </c>
    </row>
    <row r="983" spans="5:14" hidden="1" x14ac:dyDescent="0.2">
      <c r="E983" s="11" t="s">
        <v>22</v>
      </c>
      <c r="F983" s="11" t="s">
        <v>37</v>
      </c>
      <c r="G983" s="11" t="s">
        <v>68</v>
      </c>
      <c r="H983" s="11" t="s">
        <v>233</v>
      </c>
      <c r="J983" s="11" t="s">
        <v>88</v>
      </c>
      <c r="K983" s="39" t="s">
        <v>78</v>
      </c>
      <c r="L983" s="40" t="str">
        <f>T_Mutuelle81934[[#This Row],[Remboursement (%)]]</f>
        <v>non mentionné</v>
      </c>
      <c r="N983" s="11">
        <v>0</v>
      </c>
    </row>
    <row r="984" spans="5:14" hidden="1" x14ac:dyDescent="0.2">
      <c r="E984" s="11" t="s">
        <v>22</v>
      </c>
      <c r="F984" s="11" t="s">
        <v>37</v>
      </c>
      <c r="G984" s="11" t="s">
        <v>235</v>
      </c>
      <c r="H984" s="11" t="s">
        <v>236</v>
      </c>
      <c r="J984" s="11" t="s">
        <v>58</v>
      </c>
      <c r="K984" s="39" t="s">
        <v>59</v>
      </c>
      <c r="L984" s="40"/>
      <c r="N984" s="11">
        <v>1</v>
      </c>
    </row>
    <row r="985" spans="5:14" hidden="1" x14ac:dyDescent="0.2">
      <c r="E985" s="11" t="s">
        <v>22</v>
      </c>
      <c r="F985" s="11" t="s">
        <v>37</v>
      </c>
      <c r="G985" s="11" t="s">
        <v>235</v>
      </c>
      <c r="H985" s="11" t="s">
        <v>237</v>
      </c>
      <c r="J985" s="11" t="s">
        <v>58</v>
      </c>
      <c r="K985" s="39" t="s">
        <v>59</v>
      </c>
      <c r="L985" s="40"/>
      <c r="N985" s="11">
        <v>1</v>
      </c>
    </row>
    <row r="986" spans="5:14" hidden="1" x14ac:dyDescent="0.2">
      <c r="E986" s="11" t="s">
        <v>22</v>
      </c>
      <c r="F986" s="11" t="s">
        <v>37</v>
      </c>
      <c r="G986" s="11" t="s">
        <v>167</v>
      </c>
      <c r="H986" s="11" t="s">
        <v>167</v>
      </c>
      <c r="I986" s="11" t="s">
        <v>238</v>
      </c>
      <c r="J986" s="11" t="s">
        <v>207</v>
      </c>
      <c r="K986" s="45" t="s">
        <v>52</v>
      </c>
      <c r="L986" s="46">
        <v>350</v>
      </c>
      <c r="M986" s="11" t="s">
        <v>66</v>
      </c>
      <c r="N986" s="11" t="b">
        <v>0</v>
      </c>
    </row>
    <row r="987" spans="5:14" hidden="1" x14ac:dyDescent="0.2">
      <c r="E987" s="11" t="s">
        <v>22</v>
      </c>
      <c r="F987" s="11" t="s">
        <v>30</v>
      </c>
      <c r="G987" s="11" t="s">
        <v>239</v>
      </c>
      <c r="H987" s="11" t="s">
        <v>240</v>
      </c>
      <c r="J987" s="11" t="s">
        <v>58</v>
      </c>
      <c r="K987" s="39" t="s">
        <v>59</v>
      </c>
      <c r="L987" s="40"/>
      <c r="N987" s="11">
        <v>1</v>
      </c>
    </row>
    <row r="988" spans="5:14" hidden="1" x14ac:dyDescent="0.2">
      <c r="E988" s="11" t="s">
        <v>22</v>
      </c>
      <c r="F988" s="11" t="s">
        <v>30</v>
      </c>
      <c r="G988" s="11" t="s">
        <v>239</v>
      </c>
      <c r="H988" s="11" t="s">
        <v>242</v>
      </c>
      <c r="I988" s="11" t="s">
        <v>243</v>
      </c>
      <c r="J988" s="11" t="s">
        <v>65</v>
      </c>
      <c r="K988" s="39" t="s">
        <v>163</v>
      </c>
      <c r="L988" s="40" t="str">
        <f>T_Mutuelle81934[[#This Row],[Remboursement (%)]]</f>
        <v>non compris</v>
      </c>
      <c r="M988" s="11" t="s">
        <v>377</v>
      </c>
      <c r="N988" s="11">
        <v>-1</v>
      </c>
    </row>
    <row r="989" spans="5:14" hidden="1" x14ac:dyDescent="0.2">
      <c r="E989" s="11" t="s">
        <v>22</v>
      </c>
      <c r="F989" s="11" t="s">
        <v>166</v>
      </c>
      <c r="G989" s="11" t="s">
        <v>245</v>
      </c>
      <c r="H989" s="11" t="s">
        <v>246</v>
      </c>
      <c r="I989" s="11" t="s">
        <v>247</v>
      </c>
      <c r="J989" s="11" t="s">
        <v>116</v>
      </c>
      <c r="K989" s="39" t="s">
        <v>378</v>
      </c>
      <c r="L989" s="40" t="str">
        <f>T_Mutuelle81934[[#This Row],[Remboursement (%)]]</f>
        <v>intégral</v>
      </c>
      <c r="N989" s="11">
        <v>7</v>
      </c>
    </row>
    <row r="990" spans="5:14" hidden="1" x14ac:dyDescent="0.2">
      <c r="E990" s="11" t="s">
        <v>20</v>
      </c>
      <c r="F990" s="11" t="s">
        <v>30</v>
      </c>
      <c r="G990" s="11" t="s">
        <v>55</v>
      </c>
      <c r="H990" s="11" t="s">
        <v>56</v>
      </c>
      <c r="I990" s="11" t="s">
        <v>248</v>
      </c>
      <c r="J990" s="11" t="s">
        <v>58</v>
      </c>
      <c r="K990" s="39" t="s">
        <v>59</v>
      </c>
      <c r="L990" s="40"/>
      <c r="N990" s="11">
        <v>1</v>
      </c>
    </row>
    <row r="991" spans="5:14" hidden="1" x14ac:dyDescent="0.2">
      <c r="E991" s="11" t="s">
        <v>20</v>
      </c>
      <c r="F991" s="11" t="s">
        <v>30</v>
      </c>
      <c r="G991" s="11" t="s">
        <v>55</v>
      </c>
      <c r="H991" s="11" t="s">
        <v>56</v>
      </c>
      <c r="I991" s="11" t="s">
        <v>249</v>
      </c>
      <c r="J991" s="11" t="s">
        <v>58</v>
      </c>
      <c r="K991" s="39" t="s">
        <v>59</v>
      </c>
      <c r="L991" s="40"/>
      <c r="N991" s="11">
        <v>1</v>
      </c>
    </row>
    <row r="992" spans="5:14" hidden="1" x14ac:dyDescent="0.2">
      <c r="E992" s="11" t="s">
        <v>20</v>
      </c>
      <c r="F992" s="11" t="s">
        <v>30</v>
      </c>
      <c r="G992" s="11" t="s">
        <v>55</v>
      </c>
      <c r="H992" s="11" t="s">
        <v>56</v>
      </c>
      <c r="I992" s="11" t="s">
        <v>250</v>
      </c>
      <c r="J992" s="11" t="s">
        <v>58</v>
      </c>
      <c r="K992" s="39" t="s">
        <v>59</v>
      </c>
      <c r="L992" s="40"/>
      <c r="N992" s="11">
        <v>1</v>
      </c>
    </row>
    <row r="993" spans="5:14" hidden="1" x14ac:dyDescent="0.2">
      <c r="E993" s="11" t="s">
        <v>20</v>
      </c>
      <c r="F993" s="11" t="s">
        <v>30</v>
      </c>
      <c r="G993" s="11" t="s">
        <v>55</v>
      </c>
      <c r="H993" s="11" t="s">
        <v>56</v>
      </c>
      <c r="I993" s="11" t="s">
        <v>251</v>
      </c>
      <c r="J993" s="11" t="s">
        <v>58</v>
      </c>
      <c r="K993" s="39" t="s">
        <v>59</v>
      </c>
      <c r="L993" s="40"/>
      <c r="N993" s="11">
        <v>1</v>
      </c>
    </row>
    <row r="994" spans="5:14" hidden="1" x14ac:dyDescent="0.2">
      <c r="E994" s="11" t="s">
        <v>20</v>
      </c>
      <c r="F994" s="11" t="s">
        <v>30</v>
      </c>
      <c r="G994" s="11" t="s">
        <v>55</v>
      </c>
      <c r="H994" s="11" t="s">
        <v>56</v>
      </c>
      <c r="I994" s="11" t="s">
        <v>64</v>
      </c>
      <c r="J994" s="11" t="s">
        <v>65</v>
      </c>
      <c r="K994" s="42" t="s">
        <v>52</v>
      </c>
      <c r="L994" s="46">
        <v>100</v>
      </c>
      <c r="M994" s="11" t="s">
        <v>66</v>
      </c>
      <c r="N994" s="11" t="b">
        <v>0</v>
      </c>
    </row>
    <row r="995" spans="5:14" hidden="1" x14ac:dyDescent="0.2">
      <c r="E995" s="11" t="s">
        <v>20</v>
      </c>
      <c r="F995" s="11" t="s">
        <v>30</v>
      </c>
      <c r="G995" s="11" t="s">
        <v>67</v>
      </c>
      <c r="H995" s="11" t="s">
        <v>68</v>
      </c>
      <c r="I995" s="11" t="s">
        <v>68</v>
      </c>
      <c r="J995" s="11" t="s">
        <v>69</v>
      </c>
      <c r="K995" s="39" t="s">
        <v>254</v>
      </c>
      <c r="L995" s="40"/>
      <c r="N995" s="11">
        <v>5</v>
      </c>
    </row>
    <row r="996" spans="5:14" hidden="1" x14ac:dyDescent="0.2">
      <c r="E996" s="11" t="s">
        <v>20</v>
      </c>
      <c r="F996" s="11" t="s">
        <v>30</v>
      </c>
      <c r="G996" s="11" t="s">
        <v>67</v>
      </c>
      <c r="H996" s="11" t="s">
        <v>68</v>
      </c>
      <c r="I996" s="11" t="s">
        <v>71</v>
      </c>
      <c r="J996" s="11" t="s">
        <v>69</v>
      </c>
      <c r="K996" s="39" t="s">
        <v>254</v>
      </c>
      <c r="L996" s="40"/>
      <c r="N996" s="11">
        <v>5</v>
      </c>
    </row>
    <row r="997" spans="5:14" hidden="1" x14ac:dyDescent="0.2">
      <c r="E997" s="11" t="s">
        <v>20</v>
      </c>
      <c r="F997" s="11" t="s">
        <v>30</v>
      </c>
      <c r="G997" s="11" t="s">
        <v>67</v>
      </c>
      <c r="H997" s="11" t="s">
        <v>68</v>
      </c>
      <c r="I997" s="11" t="s">
        <v>72</v>
      </c>
      <c r="J997" s="11" t="s">
        <v>69</v>
      </c>
      <c r="K997" s="39" t="s">
        <v>254</v>
      </c>
      <c r="L997" s="40"/>
      <c r="N997" s="11">
        <v>5</v>
      </c>
    </row>
    <row r="998" spans="5:14" hidden="1" x14ac:dyDescent="0.2">
      <c r="E998" s="11" t="s">
        <v>20</v>
      </c>
      <c r="F998" s="11" t="s">
        <v>30</v>
      </c>
      <c r="G998" s="11" t="s">
        <v>73</v>
      </c>
      <c r="H998" s="11" t="s">
        <v>68</v>
      </c>
      <c r="I998" s="11" t="s">
        <v>74</v>
      </c>
      <c r="J998" s="11" t="s">
        <v>75</v>
      </c>
      <c r="K998" s="39" t="s">
        <v>254</v>
      </c>
      <c r="L998" s="40"/>
      <c r="N998" s="11">
        <v>5</v>
      </c>
    </row>
    <row r="999" spans="5:14" hidden="1" x14ac:dyDescent="0.2">
      <c r="E999" s="11" t="s">
        <v>20</v>
      </c>
      <c r="F999" s="11" t="s">
        <v>30</v>
      </c>
      <c r="G999" s="11" t="s">
        <v>73</v>
      </c>
      <c r="H999" s="11" t="s">
        <v>68</v>
      </c>
      <c r="I999" s="11" t="s">
        <v>76</v>
      </c>
      <c r="J999" s="11" t="s">
        <v>77</v>
      </c>
      <c r="K999" s="39" t="s">
        <v>254</v>
      </c>
      <c r="L999" s="40"/>
      <c r="N999" s="11">
        <v>5</v>
      </c>
    </row>
    <row r="1000" spans="5:14" hidden="1" x14ac:dyDescent="0.2">
      <c r="E1000" s="11" t="s">
        <v>19</v>
      </c>
      <c r="F1000" s="11" t="s">
        <v>30</v>
      </c>
      <c r="G1000" s="11" t="s">
        <v>73</v>
      </c>
      <c r="H1000" s="11" t="s">
        <v>68</v>
      </c>
      <c r="I1000" s="11" t="s">
        <v>68</v>
      </c>
      <c r="J1000" s="11" t="s">
        <v>65</v>
      </c>
      <c r="K1000" s="39" t="s">
        <v>78</v>
      </c>
      <c r="L1000" s="40" t="str">
        <f>T_Mutuelle81934[[#This Row],[Remboursement (%)]]</f>
        <v>non mentionné</v>
      </c>
      <c r="M1000" s="11" t="s">
        <v>279</v>
      </c>
      <c r="N1000" s="11">
        <v>0</v>
      </c>
    </row>
    <row r="1001" spans="5:14" hidden="1" x14ac:dyDescent="0.2">
      <c r="E1001" s="11" t="s">
        <v>20</v>
      </c>
      <c r="F1001" s="11" t="s">
        <v>30</v>
      </c>
      <c r="G1001" s="11" t="s">
        <v>73</v>
      </c>
      <c r="H1001" s="11" t="s">
        <v>68</v>
      </c>
      <c r="I1001" s="11" t="s">
        <v>80</v>
      </c>
      <c r="J1001" s="11" t="s">
        <v>77</v>
      </c>
      <c r="K1001" s="39" t="s">
        <v>254</v>
      </c>
      <c r="L1001" s="40"/>
      <c r="N1001" s="11">
        <v>5</v>
      </c>
    </row>
    <row r="1002" spans="5:14" hidden="1" x14ac:dyDescent="0.2">
      <c r="E1002" s="11" t="s">
        <v>20</v>
      </c>
      <c r="F1002" s="11" t="s">
        <v>30</v>
      </c>
      <c r="G1002" s="11" t="s">
        <v>73</v>
      </c>
      <c r="H1002" s="11" t="s">
        <v>68</v>
      </c>
      <c r="I1002" s="11" t="s">
        <v>83</v>
      </c>
      <c r="J1002" s="11" t="s">
        <v>77</v>
      </c>
      <c r="K1002" s="39" t="s">
        <v>254</v>
      </c>
      <c r="L1002" s="40"/>
      <c r="N1002" s="11">
        <v>5</v>
      </c>
    </row>
    <row r="1003" spans="5:14" hidden="1" x14ac:dyDescent="0.2">
      <c r="E1003" s="11" t="s">
        <v>20</v>
      </c>
      <c r="F1003" s="11" t="s">
        <v>30</v>
      </c>
      <c r="G1003" s="11" t="s">
        <v>73</v>
      </c>
      <c r="H1003" s="11" t="s">
        <v>68</v>
      </c>
      <c r="I1003" s="11" t="s">
        <v>84</v>
      </c>
      <c r="J1003" s="11" t="s">
        <v>75</v>
      </c>
      <c r="K1003" s="39" t="s">
        <v>254</v>
      </c>
      <c r="L1003" s="40"/>
      <c r="N1003" s="11">
        <v>5</v>
      </c>
    </row>
    <row r="1004" spans="5:14" hidden="1" x14ac:dyDescent="0.2">
      <c r="E1004" s="11" t="s">
        <v>20</v>
      </c>
      <c r="F1004" s="11" t="s">
        <v>30</v>
      </c>
      <c r="G1004" s="11" t="s">
        <v>73</v>
      </c>
      <c r="H1004" s="11" t="s">
        <v>68</v>
      </c>
      <c r="I1004" s="11" t="s">
        <v>85</v>
      </c>
      <c r="J1004" s="11" t="s">
        <v>75</v>
      </c>
      <c r="K1004" s="39" t="s">
        <v>254</v>
      </c>
      <c r="L1004" s="40"/>
      <c r="N1004" s="11">
        <v>5</v>
      </c>
    </row>
    <row r="1005" spans="5:14" hidden="1" x14ac:dyDescent="0.2">
      <c r="E1005" s="11" t="s">
        <v>20</v>
      </c>
      <c r="F1005" s="11" t="s">
        <v>30</v>
      </c>
      <c r="G1005" s="11" t="s">
        <v>73</v>
      </c>
      <c r="H1005" s="11" t="s">
        <v>68</v>
      </c>
      <c r="I1005" s="11" t="s">
        <v>86</v>
      </c>
      <c r="J1005" s="11" t="s">
        <v>69</v>
      </c>
      <c r="K1005" s="39" t="s">
        <v>78</v>
      </c>
      <c r="L1005" s="40" t="str">
        <f>T_Mutuelle81934[[#This Row],[Remboursement (%)]]</f>
        <v>non mentionné</v>
      </c>
      <c r="M1005" s="11" t="s">
        <v>379</v>
      </c>
      <c r="N1005" s="11">
        <v>0</v>
      </c>
    </row>
    <row r="1006" spans="5:14" hidden="1" x14ac:dyDescent="0.2">
      <c r="E1006" s="11" t="s">
        <v>20</v>
      </c>
      <c r="F1006" s="11" t="s">
        <v>30</v>
      </c>
      <c r="G1006" s="11" t="s">
        <v>73</v>
      </c>
      <c r="H1006" s="11" t="s">
        <v>68</v>
      </c>
      <c r="I1006" s="11" t="s">
        <v>74</v>
      </c>
      <c r="J1006" s="11" t="s">
        <v>77</v>
      </c>
      <c r="K1006" s="39" t="s">
        <v>254</v>
      </c>
      <c r="L1006" s="40"/>
      <c r="N1006" s="11">
        <v>5</v>
      </c>
    </row>
    <row r="1007" spans="5:14" hidden="1" x14ac:dyDescent="0.2">
      <c r="E1007" s="11" t="s">
        <v>20</v>
      </c>
      <c r="F1007" s="11" t="s">
        <v>30</v>
      </c>
      <c r="G1007" s="11" t="s">
        <v>73</v>
      </c>
      <c r="H1007" s="11" t="s">
        <v>68</v>
      </c>
      <c r="I1007" s="11" t="s">
        <v>74</v>
      </c>
      <c r="J1007" s="11" t="s">
        <v>88</v>
      </c>
      <c r="K1007" s="39" t="s">
        <v>339</v>
      </c>
      <c r="L1007" s="40"/>
      <c r="N1007" s="11">
        <v>3</v>
      </c>
    </row>
    <row r="1008" spans="5:14" hidden="1" x14ac:dyDescent="0.2">
      <c r="E1008" s="11" t="s">
        <v>20</v>
      </c>
      <c r="F1008" s="11" t="s">
        <v>30</v>
      </c>
      <c r="G1008" s="11" t="s">
        <v>73</v>
      </c>
      <c r="H1008" s="11" t="s">
        <v>68</v>
      </c>
      <c r="I1008" s="11" t="s">
        <v>74</v>
      </c>
      <c r="J1008" s="11" t="s">
        <v>88</v>
      </c>
      <c r="K1008" s="39" t="s">
        <v>339</v>
      </c>
      <c r="L1008" s="40"/>
      <c r="N1008" s="11">
        <v>3</v>
      </c>
    </row>
    <row r="1009" spans="5:14" hidden="1" x14ac:dyDescent="0.2">
      <c r="E1009" s="11" t="s">
        <v>20</v>
      </c>
      <c r="F1009" s="11" t="s">
        <v>30</v>
      </c>
      <c r="G1009" s="11" t="s">
        <v>89</v>
      </c>
      <c r="H1009" s="11" t="s">
        <v>90</v>
      </c>
      <c r="J1009" s="11" t="s">
        <v>69</v>
      </c>
      <c r="K1009" s="39" t="s">
        <v>59</v>
      </c>
      <c r="L1009" s="40"/>
      <c r="N1009" s="11">
        <v>1</v>
      </c>
    </row>
    <row r="1010" spans="5:14" hidden="1" x14ac:dyDescent="0.2">
      <c r="E1010" s="11" t="s">
        <v>20</v>
      </c>
      <c r="F1010" s="11" t="s">
        <v>30</v>
      </c>
      <c r="G1010" s="11" t="s">
        <v>89</v>
      </c>
      <c r="H1010" s="11" t="s">
        <v>90</v>
      </c>
      <c r="J1010" s="11" t="s">
        <v>88</v>
      </c>
      <c r="K1010" s="39" t="s">
        <v>59</v>
      </c>
      <c r="L1010" s="40"/>
      <c r="N1010" s="11">
        <v>1</v>
      </c>
    </row>
    <row r="1011" spans="5:14" hidden="1" x14ac:dyDescent="0.2">
      <c r="E1011" s="11" t="s">
        <v>20</v>
      </c>
      <c r="F1011" s="11" t="s">
        <v>30</v>
      </c>
      <c r="G1011" s="11" t="s">
        <v>89</v>
      </c>
      <c r="H1011" s="11" t="s">
        <v>91</v>
      </c>
      <c r="I1011" s="11" t="s">
        <v>92</v>
      </c>
      <c r="J1011" s="11" t="s">
        <v>69</v>
      </c>
      <c r="K1011" s="39" t="s">
        <v>339</v>
      </c>
      <c r="L1011" s="40"/>
      <c r="N1011" s="11">
        <v>3</v>
      </c>
    </row>
    <row r="1012" spans="5:14" hidden="1" x14ac:dyDescent="0.2">
      <c r="E1012" s="11" t="s">
        <v>20</v>
      </c>
      <c r="F1012" s="11" t="s">
        <v>30</v>
      </c>
      <c r="G1012" s="11" t="s">
        <v>89</v>
      </c>
      <c r="H1012" s="11" t="s">
        <v>91</v>
      </c>
      <c r="I1012" s="11" t="s">
        <v>93</v>
      </c>
      <c r="J1012" s="11" t="s">
        <v>69</v>
      </c>
      <c r="K1012" s="39" t="s">
        <v>339</v>
      </c>
      <c r="L1012" s="40"/>
      <c r="N1012" s="11">
        <v>3</v>
      </c>
    </row>
    <row r="1013" spans="5:14" hidden="1" x14ac:dyDescent="0.2">
      <c r="E1013" s="11" t="s">
        <v>20</v>
      </c>
      <c r="F1013" s="11" t="s">
        <v>30</v>
      </c>
      <c r="G1013" s="11" t="s">
        <v>89</v>
      </c>
      <c r="H1013" s="11" t="s">
        <v>91</v>
      </c>
      <c r="I1013" s="11" t="s">
        <v>94</v>
      </c>
      <c r="J1013" s="11" t="s">
        <v>69</v>
      </c>
      <c r="K1013" s="39" t="s">
        <v>339</v>
      </c>
      <c r="L1013" s="40"/>
      <c r="N1013" s="11">
        <v>3</v>
      </c>
    </row>
    <row r="1014" spans="5:14" hidden="1" x14ac:dyDescent="0.2">
      <c r="E1014" s="11" t="s">
        <v>20</v>
      </c>
      <c r="F1014" s="11" t="s">
        <v>30</v>
      </c>
      <c r="G1014" s="11" t="s">
        <v>89</v>
      </c>
      <c r="H1014" s="11" t="s">
        <v>91</v>
      </c>
      <c r="I1014" s="11" t="s">
        <v>95</v>
      </c>
      <c r="J1014" s="11" t="s">
        <v>69</v>
      </c>
      <c r="K1014" s="39" t="s">
        <v>339</v>
      </c>
      <c r="L1014" s="40"/>
      <c r="N1014" s="11">
        <v>3</v>
      </c>
    </row>
    <row r="1015" spans="5:14" hidden="1" x14ac:dyDescent="0.2">
      <c r="E1015" s="11" t="s">
        <v>20</v>
      </c>
      <c r="F1015" s="11" t="s">
        <v>30</v>
      </c>
      <c r="G1015" s="11" t="s">
        <v>89</v>
      </c>
      <c r="H1015" s="11" t="s">
        <v>91</v>
      </c>
      <c r="I1015" s="11" t="s">
        <v>96</v>
      </c>
      <c r="J1015" s="11" t="s">
        <v>69</v>
      </c>
      <c r="K1015" s="39" t="s">
        <v>339</v>
      </c>
      <c r="L1015" s="40"/>
      <c r="N1015" s="11">
        <v>3</v>
      </c>
    </row>
    <row r="1016" spans="5:14" hidden="1" x14ac:dyDescent="0.2">
      <c r="E1016" s="11" t="s">
        <v>20</v>
      </c>
      <c r="F1016" s="11" t="s">
        <v>30</v>
      </c>
      <c r="G1016" s="11" t="s">
        <v>89</v>
      </c>
      <c r="H1016" s="11" t="s">
        <v>91</v>
      </c>
      <c r="I1016" s="11" t="s">
        <v>97</v>
      </c>
      <c r="J1016" s="11" t="s">
        <v>69</v>
      </c>
      <c r="K1016" s="39" t="s">
        <v>339</v>
      </c>
      <c r="L1016" s="40"/>
      <c r="N1016" s="11">
        <v>3</v>
      </c>
    </row>
    <row r="1017" spans="5:14" hidden="1" x14ac:dyDescent="0.2">
      <c r="E1017" s="11" t="s">
        <v>20</v>
      </c>
      <c r="F1017" s="11" t="s">
        <v>30</v>
      </c>
      <c r="G1017" s="11" t="s">
        <v>89</v>
      </c>
      <c r="H1017" s="11" t="s">
        <v>91</v>
      </c>
      <c r="I1017" s="11" t="s">
        <v>98</v>
      </c>
      <c r="J1017" s="11" t="s">
        <v>69</v>
      </c>
      <c r="K1017" s="39" t="s">
        <v>339</v>
      </c>
      <c r="L1017" s="40"/>
      <c r="N1017" s="11">
        <v>3</v>
      </c>
    </row>
    <row r="1018" spans="5:14" hidden="1" x14ac:dyDescent="0.2">
      <c r="E1018" s="11" t="s">
        <v>20</v>
      </c>
      <c r="F1018" s="11" t="s">
        <v>30</v>
      </c>
      <c r="G1018" s="11" t="s">
        <v>89</v>
      </c>
      <c r="H1018" s="11" t="s">
        <v>91</v>
      </c>
      <c r="I1018" s="11" t="s">
        <v>99</v>
      </c>
      <c r="J1018" s="11" t="s">
        <v>69</v>
      </c>
      <c r="K1018" s="39" t="s">
        <v>339</v>
      </c>
      <c r="L1018" s="40"/>
      <c r="N1018" s="11">
        <v>3</v>
      </c>
    </row>
    <row r="1019" spans="5:14" hidden="1" x14ac:dyDescent="0.2">
      <c r="E1019" s="11" t="s">
        <v>20</v>
      </c>
      <c r="F1019" s="11" t="s">
        <v>30</v>
      </c>
      <c r="G1019" s="11" t="s">
        <v>89</v>
      </c>
      <c r="H1019" s="11" t="s">
        <v>91</v>
      </c>
      <c r="I1019" s="11" t="s">
        <v>100</v>
      </c>
      <c r="J1019" s="11" t="s">
        <v>69</v>
      </c>
      <c r="K1019" s="39" t="s">
        <v>339</v>
      </c>
      <c r="L1019" s="40"/>
      <c r="N1019" s="11">
        <v>3</v>
      </c>
    </row>
    <row r="1020" spans="5:14" hidden="1" x14ac:dyDescent="0.2">
      <c r="E1020" s="11" t="s">
        <v>20</v>
      </c>
      <c r="F1020" s="11" t="s">
        <v>30</v>
      </c>
      <c r="G1020" s="11" t="s">
        <v>89</v>
      </c>
      <c r="H1020" s="11" t="s">
        <v>91</v>
      </c>
      <c r="I1020" s="11" t="s">
        <v>91</v>
      </c>
      <c r="J1020" s="11" t="s">
        <v>88</v>
      </c>
      <c r="K1020" s="39" t="s">
        <v>339</v>
      </c>
      <c r="L1020" s="40"/>
      <c r="N1020" s="11">
        <v>3</v>
      </c>
    </row>
    <row r="1021" spans="5:14" hidden="1" x14ac:dyDescent="0.2">
      <c r="E1021" s="11" t="s">
        <v>20</v>
      </c>
      <c r="F1021" s="11" t="s">
        <v>30</v>
      </c>
      <c r="G1021" s="11" t="s">
        <v>101</v>
      </c>
      <c r="H1021" s="11" t="s">
        <v>102</v>
      </c>
      <c r="J1021" s="11" t="s">
        <v>58</v>
      </c>
      <c r="K1021" s="39" t="s">
        <v>254</v>
      </c>
      <c r="L1021" s="40"/>
      <c r="M1021" s="11" t="s">
        <v>261</v>
      </c>
      <c r="N1021" s="11">
        <v>5</v>
      </c>
    </row>
    <row r="1022" spans="5:14" hidden="1" x14ac:dyDescent="0.2">
      <c r="E1022" s="11" t="s">
        <v>20</v>
      </c>
      <c r="F1022" s="11" t="s">
        <v>30</v>
      </c>
      <c r="G1022" s="11" t="s">
        <v>101</v>
      </c>
      <c r="H1022" s="11" t="s">
        <v>104</v>
      </c>
      <c r="J1022" s="11" t="s">
        <v>58</v>
      </c>
      <c r="K1022" s="39" t="s">
        <v>254</v>
      </c>
      <c r="L1022" s="40"/>
      <c r="M1022" s="11" t="s">
        <v>261</v>
      </c>
      <c r="N1022" s="11">
        <v>5</v>
      </c>
    </row>
    <row r="1023" spans="5:14" hidden="1" x14ac:dyDescent="0.2">
      <c r="E1023" s="11" t="s">
        <v>20</v>
      </c>
      <c r="F1023" s="11" t="s">
        <v>30</v>
      </c>
      <c r="G1023" s="11" t="s">
        <v>101</v>
      </c>
      <c r="H1023" s="11" t="s">
        <v>105</v>
      </c>
      <c r="J1023" s="11" t="s">
        <v>58</v>
      </c>
      <c r="K1023" s="39" t="s">
        <v>254</v>
      </c>
      <c r="L1023" s="40"/>
      <c r="M1023" s="11" t="s">
        <v>261</v>
      </c>
      <c r="N1023" s="11">
        <v>5</v>
      </c>
    </row>
    <row r="1024" spans="5:14" hidden="1" x14ac:dyDescent="0.2">
      <c r="E1024" s="11" t="s">
        <v>20</v>
      </c>
      <c r="F1024" s="11" t="s">
        <v>30</v>
      </c>
      <c r="G1024" s="11" t="s">
        <v>101</v>
      </c>
      <c r="H1024" s="11" t="s">
        <v>106</v>
      </c>
      <c r="J1024" s="11" t="s">
        <v>58</v>
      </c>
      <c r="K1024" s="39" t="s">
        <v>254</v>
      </c>
      <c r="L1024" s="40"/>
      <c r="M1024" s="11" t="s">
        <v>261</v>
      </c>
      <c r="N1024" s="11">
        <v>5</v>
      </c>
    </row>
    <row r="1025" spans="5:14" hidden="1" x14ac:dyDescent="0.2">
      <c r="E1025" s="11" t="s">
        <v>20</v>
      </c>
      <c r="F1025" s="11" t="s">
        <v>30</v>
      </c>
      <c r="G1025" s="11" t="s">
        <v>101</v>
      </c>
      <c r="H1025" s="11" t="s">
        <v>107</v>
      </c>
      <c r="J1025" s="11" t="s">
        <v>58</v>
      </c>
      <c r="K1025" s="39" t="s">
        <v>254</v>
      </c>
      <c r="L1025" s="40"/>
      <c r="M1025" s="11" t="s">
        <v>261</v>
      </c>
      <c r="N1025" s="11">
        <v>5</v>
      </c>
    </row>
    <row r="1026" spans="5:14" hidden="1" x14ac:dyDescent="0.2">
      <c r="E1026" s="11" t="s">
        <v>20</v>
      </c>
      <c r="F1026" s="11" t="s">
        <v>30</v>
      </c>
      <c r="G1026" s="11" t="s">
        <v>108</v>
      </c>
      <c r="H1026" s="11" t="s">
        <v>109</v>
      </c>
      <c r="I1026" s="11" t="s">
        <v>110</v>
      </c>
      <c r="J1026" s="11" t="s">
        <v>58</v>
      </c>
      <c r="K1026" s="39" t="s">
        <v>254</v>
      </c>
      <c r="L1026" s="40"/>
      <c r="N1026" s="11">
        <v>5</v>
      </c>
    </row>
    <row r="1027" spans="5:14" hidden="1" x14ac:dyDescent="0.2">
      <c r="E1027" s="11" t="s">
        <v>20</v>
      </c>
      <c r="F1027" s="11" t="s">
        <v>30</v>
      </c>
      <c r="G1027" s="11" t="s">
        <v>111</v>
      </c>
      <c r="H1027" s="11" t="s">
        <v>112</v>
      </c>
      <c r="J1027" s="11" t="s">
        <v>58</v>
      </c>
      <c r="K1027" s="39" t="s">
        <v>254</v>
      </c>
      <c r="L1027" s="40"/>
      <c r="N1027" s="11">
        <v>5</v>
      </c>
    </row>
    <row r="1028" spans="5:14" hidden="1" x14ac:dyDescent="0.2">
      <c r="E1028" s="11" t="s">
        <v>20</v>
      </c>
      <c r="F1028" s="11" t="s">
        <v>30</v>
      </c>
      <c r="G1028" s="11" t="s">
        <v>111</v>
      </c>
      <c r="H1028" s="11" t="s">
        <v>113</v>
      </c>
      <c r="J1028" s="11" t="s">
        <v>58</v>
      </c>
      <c r="K1028" s="39" t="s">
        <v>254</v>
      </c>
      <c r="L1028" s="40"/>
      <c r="N1028" s="11">
        <v>5</v>
      </c>
    </row>
    <row r="1029" spans="5:14" hidden="1" x14ac:dyDescent="0.2">
      <c r="E1029" s="11" t="s">
        <v>20</v>
      </c>
      <c r="F1029" s="11" t="s">
        <v>30</v>
      </c>
      <c r="G1029" s="11" t="s">
        <v>111</v>
      </c>
      <c r="H1029" s="11" t="s">
        <v>114</v>
      </c>
      <c r="J1029" s="11" t="s">
        <v>58</v>
      </c>
      <c r="K1029" s="39" t="s">
        <v>254</v>
      </c>
      <c r="L1029" s="40"/>
      <c r="N1029" s="11">
        <v>5</v>
      </c>
    </row>
    <row r="1030" spans="5:14" hidden="1" x14ac:dyDescent="0.2">
      <c r="E1030" s="11" t="s">
        <v>20</v>
      </c>
      <c r="F1030" s="11" t="s">
        <v>30</v>
      </c>
      <c r="G1030" s="11" t="s">
        <v>111</v>
      </c>
      <c r="H1030" s="11" t="s">
        <v>115</v>
      </c>
      <c r="J1030" s="11" t="s">
        <v>116</v>
      </c>
      <c r="K1030" s="42" t="s">
        <v>52</v>
      </c>
      <c r="L1030" s="40">
        <v>100</v>
      </c>
      <c r="M1030" s="11" t="s">
        <v>380</v>
      </c>
      <c r="N1030" s="11" t="b">
        <v>0</v>
      </c>
    </row>
    <row r="1031" spans="5:14" hidden="1" x14ac:dyDescent="0.2">
      <c r="E1031" s="11" t="s">
        <v>20</v>
      </c>
      <c r="F1031" s="11" t="s">
        <v>30</v>
      </c>
      <c r="G1031" s="11" t="s">
        <v>111</v>
      </c>
      <c r="H1031" s="11" t="s">
        <v>118</v>
      </c>
      <c r="J1031" s="11" t="s">
        <v>58</v>
      </c>
      <c r="K1031" s="39" t="s">
        <v>78</v>
      </c>
      <c r="L1031" s="40" t="str">
        <f>T_Mutuelle81934[[#This Row],[Remboursement (%)]]</f>
        <v>non mentionné</v>
      </c>
      <c r="N1031" s="11">
        <v>0</v>
      </c>
    </row>
    <row r="1032" spans="5:14" hidden="1" x14ac:dyDescent="0.2">
      <c r="E1032" s="11" t="s">
        <v>20</v>
      </c>
      <c r="F1032" s="11" t="s">
        <v>30</v>
      </c>
      <c r="G1032" s="11" t="s">
        <v>119</v>
      </c>
      <c r="H1032" s="11" t="s">
        <v>120</v>
      </c>
      <c r="J1032" s="11" t="s">
        <v>58</v>
      </c>
      <c r="K1032" s="39" t="s">
        <v>78</v>
      </c>
      <c r="L1032" s="40" t="str">
        <f>T_Mutuelle81934[[#This Row],[Remboursement (%)]]</f>
        <v>non mentionné</v>
      </c>
      <c r="N1032" s="11">
        <v>0</v>
      </c>
    </row>
    <row r="1033" spans="5:14" hidden="1" x14ac:dyDescent="0.2">
      <c r="E1033" s="11" t="s">
        <v>20</v>
      </c>
      <c r="F1033" s="11" t="s">
        <v>30</v>
      </c>
      <c r="G1033" s="11" t="s">
        <v>121</v>
      </c>
      <c r="H1033" s="11" t="s">
        <v>122</v>
      </c>
      <c r="I1033" s="11" t="s">
        <v>121</v>
      </c>
      <c r="J1033" s="11" t="s">
        <v>123</v>
      </c>
      <c r="K1033" s="39" t="s">
        <v>59</v>
      </c>
      <c r="L1033" s="40"/>
      <c r="N1033" s="11">
        <v>1</v>
      </c>
    </row>
    <row r="1034" spans="5:14" hidden="1" x14ac:dyDescent="0.2">
      <c r="E1034" s="11" t="s">
        <v>20</v>
      </c>
      <c r="F1034" s="11" t="s">
        <v>27</v>
      </c>
      <c r="G1034" s="11" t="s">
        <v>126</v>
      </c>
      <c r="H1034" s="11" t="s">
        <v>127</v>
      </c>
      <c r="I1034" s="11" t="s">
        <v>128</v>
      </c>
      <c r="J1034" s="11" t="s">
        <v>75</v>
      </c>
      <c r="K1034" s="39" t="s">
        <v>254</v>
      </c>
      <c r="L1034" s="40"/>
      <c r="N1034" s="11">
        <v>5</v>
      </c>
    </row>
    <row r="1035" spans="5:14" hidden="1" x14ac:dyDescent="0.2">
      <c r="E1035" s="11" t="s">
        <v>20</v>
      </c>
      <c r="F1035" s="11" t="s">
        <v>27</v>
      </c>
      <c r="G1035" s="11" t="s">
        <v>126</v>
      </c>
      <c r="H1035" s="11" t="s">
        <v>127</v>
      </c>
      <c r="I1035" s="11" t="s">
        <v>128</v>
      </c>
      <c r="J1035" s="11" t="s">
        <v>77</v>
      </c>
      <c r="K1035" s="39" t="s">
        <v>254</v>
      </c>
      <c r="L1035" s="40"/>
      <c r="N1035" s="11">
        <v>5</v>
      </c>
    </row>
    <row r="1036" spans="5:14" hidden="1" x14ac:dyDescent="0.2">
      <c r="E1036" s="11" t="s">
        <v>20</v>
      </c>
      <c r="F1036" s="11" t="s">
        <v>27</v>
      </c>
      <c r="G1036" s="11" t="s">
        <v>126</v>
      </c>
      <c r="H1036" s="11" t="s">
        <v>127</v>
      </c>
      <c r="I1036" s="11" t="s">
        <v>128</v>
      </c>
      <c r="J1036" s="11" t="s">
        <v>88</v>
      </c>
      <c r="K1036" s="39" t="s">
        <v>339</v>
      </c>
      <c r="L1036" s="40"/>
      <c r="N1036" s="11">
        <v>3</v>
      </c>
    </row>
    <row r="1037" spans="5:14" hidden="1" x14ac:dyDescent="0.2">
      <c r="E1037" s="11" t="s">
        <v>20</v>
      </c>
      <c r="F1037" s="11" t="s">
        <v>27</v>
      </c>
      <c r="G1037" s="11" t="s">
        <v>126</v>
      </c>
      <c r="H1037" s="11" t="s">
        <v>127</v>
      </c>
      <c r="I1037" s="11" t="s">
        <v>131</v>
      </c>
      <c r="J1037" s="11" t="s">
        <v>75</v>
      </c>
      <c r="K1037" s="39" t="s">
        <v>163</v>
      </c>
      <c r="L1037" s="40" t="str">
        <f>T_Mutuelle81934[[#This Row],[Remboursement (%)]]</f>
        <v>non compris</v>
      </c>
      <c r="M1037" s="11" t="s">
        <v>381</v>
      </c>
      <c r="N1037" s="11">
        <v>-1</v>
      </c>
    </row>
    <row r="1038" spans="5:14" hidden="1" x14ac:dyDescent="0.2">
      <c r="E1038" s="11" t="s">
        <v>20</v>
      </c>
      <c r="F1038" s="11" t="s">
        <v>27</v>
      </c>
      <c r="G1038" s="11" t="s">
        <v>126</v>
      </c>
      <c r="H1038" s="11" t="s">
        <v>127</v>
      </c>
      <c r="I1038" s="11" t="s">
        <v>133</v>
      </c>
      <c r="J1038" s="11" t="s">
        <v>75</v>
      </c>
      <c r="K1038" s="39" t="s">
        <v>78</v>
      </c>
      <c r="L1038" s="40" t="str">
        <f>T_Mutuelle81934[[#This Row],[Remboursement (%)]]</f>
        <v>non mentionné</v>
      </c>
      <c r="N1038" s="11">
        <v>0</v>
      </c>
    </row>
    <row r="1039" spans="5:14" hidden="1" x14ac:dyDescent="0.2">
      <c r="E1039" s="11" t="s">
        <v>20</v>
      </c>
      <c r="F1039" s="11" t="s">
        <v>27</v>
      </c>
      <c r="G1039" s="11" t="s">
        <v>126</v>
      </c>
      <c r="H1039" s="11" t="s">
        <v>127</v>
      </c>
      <c r="I1039" s="11" t="s">
        <v>135</v>
      </c>
      <c r="J1039" s="11" t="s">
        <v>75</v>
      </c>
      <c r="K1039" s="39" t="s">
        <v>141</v>
      </c>
      <c r="L1039" s="40"/>
      <c r="N1039" s="11">
        <v>7</v>
      </c>
    </row>
    <row r="1040" spans="5:14" hidden="1" x14ac:dyDescent="0.2">
      <c r="E1040" s="11" t="s">
        <v>20</v>
      </c>
      <c r="F1040" s="11" t="s">
        <v>27</v>
      </c>
      <c r="G1040" s="11" t="s">
        <v>126</v>
      </c>
      <c r="H1040" s="11" t="s">
        <v>127</v>
      </c>
      <c r="I1040" s="11" t="s">
        <v>136</v>
      </c>
      <c r="J1040" s="11" t="s">
        <v>75</v>
      </c>
      <c r="K1040" s="39" t="s">
        <v>254</v>
      </c>
      <c r="L1040" s="40"/>
      <c r="N1040" s="11">
        <v>5</v>
      </c>
    </row>
    <row r="1041" spans="5:14" hidden="1" x14ac:dyDescent="0.2">
      <c r="E1041" s="11" t="s">
        <v>20</v>
      </c>
      <c r="F1041" s="11" t="s">
        <v>27</v>
      </c>
      <c r="G1041" s="11" t="s">
        <v>126</v>
      </c>
      <c r="H1041" s="11" t="s">
        <v>127</v>
      </c>
      <c r="I1041" s="11" t="s">
        <v>137</v>
      </c>
      <c r="J1041" s="11" t="s">
        <v>88</v>
      </c>
      <c r="K1041" s="39" t="s">
        <v>163</v>
      </c>
      <c r="L1041" s="40" t="str">
        <f>T_Mutuelle81934[[#This Row],[Remboursement (%)]]</f>
        <v>non compris</v>
      </c>
      <c r="N1041" s="11">
        <v>-1</v>
      </c>
    </row>
    <row r="1042" spans="5:14" hidden="1" x14ac:dyDescent="0.2">
      <c r="E1042" s="11" t="s">
        <v>20</v>
      </c>
      <c r="F1042" s="11" t="s">
        <v>27</v>
      </c>
      <c r="G1042" s="11" t="s">
        <v>126</v>
      </c>
      <c r="H1042" s="11" t="s">
        <v>127</v>
      </c>
      <c r="I1042" s="11" t="s">
        <v>131</v>
      </c>
      <c r="J1042" s="11" t="s">
        <v>88</v>
      </c>
      <c r="K1042" s="39" t="s">
        <v>78</v>
      </c>
      <c r="L1042" s="40" t="str">
        <f>T_Mutuelle81934[[#This Row],[Remboursement (%)]]</f>
        <v>non mentionné</v>
      </c>
      <c r="M1042" s="11" t="s">
        <v>211</v>
      </c>
      <c r="N1042" s="11">
        <v>0</v>
      </c>
    </row>
    <row r="1043" spans="5:14" hidden="1" x14ac:dyDescent="0.2">
      <c r="E1043" s="11" t="s">
        <v>20</v>
      </c>
      <c r="F1043" s="11" t="s">
        <v>27</v>
      </c>
      <c r="G1043" s="11" t="s">
        <v>126</v>
      </c>
      <c r="H1043" s="11" t="s">
        <v>127</v>
      </c>
      <c r="I1043" s="11" t="s">
        <v>136</v>
      </c>
      <c r="J1043" s="11" t="s">
        <v>88</v>
      </c>
      <c r="K1043" s="39" t="s">
        <v>339</v>
      </c>
      <c r="L1043" s="40"/>
      <c r="N1043" s="11">
        <v>3</v>
      </c>
    </row>
    <row r="1044" spans="5:14" hidden="1" x14ac:dyDescent="0.2">
      <c r="E1044" s="11" t="s">
        <v>20</v>
      </c>
      <c r="F1044" s="11" t="s">
        <v>27</v>
      </c>
      <c r="G1044" s="11" t="s">
        <v>126</v>
      </c>
      <c r="H1044" s="11" t="s">
        <v>138</v>
      </c>
      <c r="I1044" s="11" t="s">
        <v>139</v>
      </c>
      <c r="J1044" s="11" t="s">
        <v>140</v>
      </c>
      <c r="K1044" s="39" t="s">
        <v>141</v>
      </c>
      <c r="L1044" s="40"/>
      <c r="M1044" s="11" t="s">
        <v>283</v>
      </c>
      <c r="N1044" s="11">
        <v>7</v>
      </c>
    </row>
    <row r="1045" spans="5:14" hidden="1" x14ac:dyDescent="0.2">
      <c r="E1045" s="11" t="s">
        <v>20</v>
      </c>
      <c r="F1045" s="11" t="s">
        <v>27</v>
      </c>
      <c r="G1045" s="11" t="s">
        <v>126</v>
      </c>
      <c r="H1045" s="11" t="s">
        <v>138</v>
      </c>
      <c r="I1045" s="11" t="s">
        <v>139</v>
      </c>
      <c r="J1045" s="11" t="s">
        <v>142</v>
      </c>
      <c r="K1045" s="39" t="s">
        <v>59</v>
      </c>
      <c r="L1045" s="40"/>
      <c r="N1045" s="11">
        <v>1</v>
      </c>
    </row>
    <row r="1046" spans="5:14" hidden="1" x14ac:dyDescent="0.2">
      <c r="E1046" s="11" t="s">
        <v>20</v>
      </c>
      <c r="F1046" s="11" t="s">
        <v>27</v>
      </c>
      <c r="G1046" s="11" t="s">
        <v>126</v>
      </c>
      <c r="H1046" s="11" t="s">
        <v>143</v>
      </c>
      <c r="I1046" s="11" t="s">
        <v>143</v>
      </c>
      <c r="J1046" s="11" t="s">
        <v>140</v>
      </c>
      <c r="K1046" s="39" t="s">
        <v>254</v>
      </c>
      <c r="L1046" s="40"/>
      <c r="N1046" s="11">
        <v>5</v>
      </c>
    </row>
    <row r="1047" spans="5:14" hidden="1" x14ac:dyDescent="0.2">
      <c r="E1047" s="11" t="s">
        <v>20</v>
      </c>
      <c r="F1047" s="11" t="s">
        <v>27</v>
      </c>
      <c r="G1047" s="11" t="s">
        <v>126</v>
      </c>
      <c r="H1047" s="11" t="s">
        <v>143</v>
      </c>
      <c r="I1047" s="11" t="s">
        <v>143</v>
      </c>
      <c r="J1047" s="11" t="s">
        <v>142</v>
      </c>
      <c r="K1047" s="39" t="s">
        <v>254</v>
      </c>
      <c r="L1047" s="40"/>
      <c r="N1047" s="11">
        <v>5</v>
      </c>
    </row>
    <row r="1048" spans="5:14" x14ac:dyDescent="0.2">
      <c r="E1048" s="11" t="s">
        <v>20</v>
      </c>
      <c r="F1048" s="11" t="s">
        <v>27</v>
      </c>
      <c r="G1048" s="11" t="s">
        <v>126</v>
      </c>
      <c r="H1048" s="11" t="s">
        <v>144</v>
      </c>
      <c r="I1048" s="11" t="s">
        <v>144</v>
      </c>
      <c r="J1048" s="11" t="s">
        <v>145</v>
      </c>
      <c r="K1048" s="39" t="s">
        <v>52</v>
      </c>
      <c r="L1048" s="40">
        <v>50</v>
      </c>
      <c r="M1048" s="11" t="s">
        <v>146</v>
      </c>
      <c r="N1048" s="11" t="b">
        <v>0</v>
      </c>
    </row>
    <row r="1049" spans="5:14" hidden="1" x14ac:dyDescent="0.2">
      <c r="E1049" s="11" t="s">
        <v>20</v>
      </c>
      <c r="F1049" s="11" t="s">
        <v>27</v>
      </c>
      <c r="G1049" s="11" t="s">
        <v>126</v>
      </c>
      <c r="H1049" s="11" t="s">
        <v>144</v>
      </c>
      <c r="I1049" s="11" t="s">
        <v>148</v>
      </c>
      <c r="J1049" s="11" t="s">
        <v>145</v>
      </c>
      <c r="K1049" s="45" t="s">
        <v>152</v>
      </c>
      <c r="L1049" s="46">
        <v>20</v>
      </c>
      <c r="M1049" s="11" t="s">
        <v>382</v>
      </c>
      <c r="N1049" s="11" t="b">
        <v>0</v>
      </c>
    </row>
    <row r="1050" spans="5:14" hidden="1" x14ac:dyDescent="0.2">
      <c r="E1050" s="11" t="s">
        <v>20</v>
      </c>
      <c r="F1050" s="11" t="s">
        <v>27</v>
      </c>
      <c r="G1050" s="11" t="s">
        <v>126</v>
      </c>
      <c r="H1050" s="11" t="s">
        <v>144</v>
      </c>
      <c r="I1050" s="11" t="s">
        <v>150</v>
      </c>
      <c r="J1050" s="11" t="s">
        <v>140</v>
      </c>
      <c r="K1050" s="39" t="s">
        <v>78</v>
      </c>
      <c r="L1050" s="40" t="str">
        <f>T_Mutuelle81934[[#This Row],[Remboursement (%)]]</f>
        <v>non mentionné</v>
      </c>
      <c r="N1050" s="11">
        <v>0</v>
      </c>
    </row>
    <row r="1051" spans="5:14" hidden="1" x14ac:dyDescent="0.2">
      <c r="E1051" s="11" t="s">
        <v>20</v>
      </c>
      <c r="F1051" s="11" t="s">
        <v>27</v>
      </c>
      <c r="G1051" s="11" t="s">
        <v>126</v>
      </c>
      <c r="H1051" s="11" t="s">
        <v>144</v>
      </c>
      <c r="I1051" s="11" t="s">
        <v>285</v>
      </c>
      <c r="J1051" s="11" t="s">
        <v>140</v>
      </c>
      <c r="K1051" s="39" t="s">
        <v>78</v>
      </c>
      <c r="L1051" s="40" t="str">
        <f>T_Mutuelle81934[[#This Row],[Remboursement (%)]]</f>
        <v>non mentionné</v>
      </c>
      <c r="N1051" s="11">
        <v>0</v>
      </c>
    </row>
    <row r="1052" spans="5:14" hidden="1" x14ac:dyDescent="0.2">
      <c r="E1052" s="11" t="s">
        <v>20</v>
      </c>
      <c r="F1052" s="11" t="s">
        <v>27</v>
      </c>
      <c r="G1052" s="11" t="s">
        <v>126</v>
      </c>
      <c r="H1052" s="11" t="s">
        <v>144</v>
      </c>
      <c r="I1052" s="11" t="s">
        <v>151</v>
      </c>
      <c r="J1052" s="11" t="s">
        <v>145</v>
      </c>
      <c r="K1052" s="45" t="s">
        <v>152</v>
      </c>
      <c r="L1052" s="46">
        <v>15</v>
      </c>
      <c r="M1052" s="11" t="s">
        <v>383</v>
      </c>
      <c r="N1052" s="11" t="b">
        <v>0</v>
      </c>
    </row>
    <row r="1053" spans="5:14" hidden="1" x14ac:dyDescent="0.2">
      <c r="E1053" s="11" t="s">
        <v>20</v>
      </c>
      <c r="F1053" s="11" t="s">
        <v>27</v>
      </c>
      <c r="G1053" s="11" t="s">
        <v>126</v>
      </c>
      <c r="H1053" s="11" t="s">
        <v>144</v>
      </c>
      <c r="I1053" s="11" t="s">
        <v>150</v>
      </c>
      <c r="J1053" s="11" t="s">
        <v>142</v>
      </c>
      <c r="K1053" s="39" t="s">
        <v>78</v>
      </c>
      <c r="L1053" s="40" t="str">
        <f>T_Mutuelle81934[[#This Row],[Remboursement (%)]]</f>
        <v>non mentionné</v>
      </c>
      <c r="N1053" s="11">
        <v>0</v>
      </c>
    </row>
    <row r="1054" spans="5:14" hidden="1" x14ac:dyDescent="0.2">
      <c r="E1054" s="11" t="s">
        <v>20</v>
      </c>
      <c r="F1054" s="11" t="s">
        <v>27</v>
      </c>
      <c r="G1054" s="11" t="s">
        <v>154</v>
      </c>
      <c r="H1054" s="11" t="s">
        <v>155</v>
      </c>
      <c r="I1054" s="11" t="s">
        <v>155</v>
      </c>
      <c r="J1054" s="11" t="s">
        <v>116</v>
      </c>
      <c r="K1054" s="39" t="s">
        <v>254</v>
      </c>
      <c r="L1054" s="40"/>
      <c r="N1054" s="11">
        <v>5</v>
      </c>
    </row>
    <row r="1055" spans="5:14" hidden="1" x14ac:dyDescent="0.2">
      <c r="E1055" s="11" t="s">
        <v>20</v>
      </c>
      <c r="F1055" s="11" t="s">
        <v>27</v>
      </c>
      <c r="G1055" s="11" t="s">
        <v>156</v>
      </c>
      <c r="H1055" s="11" t="s">
        <v>127</v>
      </c>
      <c r="I1055" s="11" t="s">
        <v>128</v>
      </c>
      <c r="J1055" s="11" t="s">
        <v>77</v>
      </c>
      <c r="K1055" s="39" t="s">
        <v>254</v>
      </c>
      <c r="L1055" s="40"/>
      <c r="N1055" s="11">
        <v>5</v>
      </c>
    </row>
    <row r="1056" spans="5:14" hidden="1" x14ac:dyDescent="0.2">
      <c r="E1056" s="11" t="s">
        <v>20</v>
      </c>
      <c r="F1056" s="11" t="s">
        <v>27</v>
      </c>
      <c r="G1056" s="11" t="s">
        <v>156</v>
      </c>
      <c r="H1056" s="11" t="s">
        <v>127</v>
      </c>
      <c r="I1056" s="11" t="s">
        <v>128</v>
      </c>
      <c r="J1056" s="11" t="s">
        <v>88</v>
      </c>
      <c r="K1056" s="39" t="s">
        <v>339</v>
      </c>
      <c r="L1056" s="40"/>
      <c r="N1056" s="11">
        <v>3</v>
      </c>
    </row>
    <row r="1057" spans="5:14" hidden="1" x14ac:dyDescent="0.2">
      <c r="E1057" s="11" t="s">
        <v>20</v>
      </c>
      <c r="F1057" s="11" t="s">
        <v>27</v>
      </c>
      <c r="G1057" s="11" t="s">
        <v>156</v>
      </c>
      <c r="H1057" s="11" t="s">
        <v>143</v>
      </c>
      <c r="I1057" s="11" t="s">
        <v>143</v>
      </c>
      <c r="J1057" s="11" t="s">
        <v>140</v>
      </c>
      <c r="K1057" s="39" t="s">
        <v>78</v>
      </c>
      <c r="L1057" s="40" t="str">
        <f>T_Mutuelle81934[[#This Row],[Remboursement (%)]]</f>
        <v>non mentionné</v>
      </c>
      <c r="N1057" s="11">
        <v>0</v>
      </c>
    </row>
    <row r="1058" spans="5:14" hidden="1" x14ac:dyDescent="0.2">
      <c r="E1058" s="11" t="s">
        <v>20</v>
      </c>
      <c r="F1058" s="11" t="s">
        <v>27</v>
      </c>
      <c r="G1058" s="11" t="s">
        <v>156</v>
      </c>
      <c r="H1058" s="11" t="s">
        <v>143</v>
      </c>
      <c r="I1058" s="11" t="s">
        <v>143</v>
      </c>
      <c r="J1058" s="11" t="s">
        <v>142</v>
      </c>
      <c r="K1058" s="39" t="s">
        <v>254</v>
      </c>
      <c r="L1058" s="40"/>
      <c r="N1058" s="11">
        <v>5</v>
      </c>
    </row>
    <row r="1059" spans="5:14" hidden="1" x14ac:dyDescent="0.2">
      <c r="E1059" s="11" t="s">
        <v>20</v>
      </c>
      <c r="F1059" s="11" t="s">
        <v>27</v>
      </c>
      <c r="G1059" s="11" t="s">
        <v>156</v>
      </c>
      <c r="H1059" s="11" t="s">
        <v>144</v>
      </c>
      <c r="I1059" s="11" t="s">
        <v>158</v>
      </c>
      <c r="J1059" s="11" t="s">
        <v>142</v>
      </c>
      <c r="K1059" s="39" t="s">
        <v>163</v>
      </c>
      <c r="L1059" s="40" t="str">
        <f>T_Mutuelle81934[[#This Row],[Remboursement (%)]]</f>
        <v>non compris</v>
      </c>
      <c r="N1059" s="11">
        <v>-1</v>
      </c>
    </row>
    <row r="1060" spans="5:14" hidden="1" x14ac:dyDescent="0.2">
      <c r="E1060" s="11" t="s">
        <v>20</v>
      </c>
      <c r="F1060" s="11" t="s">
        <v>27</v>
      </c>
      <c r="G1060" s="11" t="s">
        <v>156</v>
      </c>
      <c r="H1060" s="11" t="s">
        <v>144</v>
      </c>
      <c r="I1060" s="11" t="s">
        <v>159</v>
      </c>
      <c r="J1060" s="11" t="s">
        <v>142</v>
      </c>
      <c r="K1060" s="39" t="s">
        <v>163</v>
      </c>
      <c r="L1060" s="40" t="str">
        <f>T_Mutuelle81934[[#This Row],[Remboursement (%)]]</f>
        <v>non compris</v>
      </c>
      <c r="N1060" s="11">
        <v>-1</v>
      </c>
    </row>
    <row r="1061" spans="5:14" hidden="1" x14ac:dyDescent="0.2">
      <c r="E1061" s="11" t="s">
        <v>20</v>
      </c>
      <c r="F1061" s="11" t="s">
        <v>27</v>
      </c>
      <c r="G1061" s="11" t="s">
        <v>156</v>
      </c>
      <c r="H1061" s="11" t="s">
        <v>144</v>
      </c>
      <c r="I1061" s="11" t="s">
        <v>160</v>
      </c>
      <c r="J1061" s="11" t="s">
        <v>142</v>
      </c>
      <c r="K1061" s="39" t="s">
        <v>163</v>
      </c>
      <c r="L1061" s="40" t="str">
        <f>T_Mutuelle81934[[#This Row],[Remboursement (%)]]</f>
        <v>non compris</v>
      </c>
      <c r="N1061" s="11">
        <v>-1</v>
      </c>
    </row>
    <row r="1062" spans="5:14" x14ac:dyDescent="0.2">
      <c r="E1062" s="11" t="s">
        <v>20</v>
      </c>
      <c r="F1062" s="11" t="s">
        <v>27</v>
      </c>
      <c r="G1062" s="11" t="s">
        <v>156</v>
      </c>
      <c r="H1062" s="11" t="s">
        <v>144</v>
      </c>
      <c r="I1062" s="11" t="s">
        <v>144</v>
      </c>
      <c r="J1062" s="11" t="s">
        <v>140</v>
      </c>
      <c r="K1062" s="39" t="s">
        <v>163</v>
      </c>
      <c r="L1062" s="40" t="str">
        <f>T_Mutuelle81934[[#This Row],[Remboursement (%)]]</f>
        <v>non compris</v>
      </c>
      <c r="N1062" s="11">
        <v>-1</v>
      </c>
    </row>
    <row r="1063" spans="5:14" hidden="1" x14ac:dyDescent="0.2">
      <c r="E1063" s="11" t="s">
        <v>20</v>
      </c>
      <c r="F1063" s="11" t="s">
        <v>27</v>
      </c>
      <c r="G1063" s="11" t="s">
        <v>162</v>
      </c>
      <c r="H1063" s="11" t="s">
        <v>144</v>
      </c>
      <c r="I1063" s="11" t="s">
        <v>151</v>
      </c>
      <c r="J1063" s="11" t="s">
        <v>140</v>
      </c>
      <c r="K1063" s="39" t="s">
        <v>163</v>
      </c>
      <c r="L1063" s="40" t="str">
        <f>T_Mutuelle81934[[#This Row],[Remboursement (%)]]</f>
        <v>non compris</v>
      </c>
      <c r="M1063" s="11" t="s">
        <v>384</v>
      </c>
      <c r="N1063" s="11">
        <v>-1</v>
      </c>
    </row>
    <row r="1064" spans="5:14" hidden="1" x14ac:dyDescent="0.2">
      <c r="E1064" s="11" t="s">
        <v>20</v>
      </c>
      <c r="F1064" s="11" t="s">
        <v>27</v>
      </c>
      <c r="G1064" s="11" t="s">
        <v>162</v>
      </c>
      <c r="H1064" s="11" t="s">
        <v>127</v>
      </c>
      <c r="I1064" s="11" t="s">
        <v>128</v>
      </c>
      <c r="J1064" s="11" t="s">
        <v>140</v>
      </c>
      <c r="K1064" s="39" t="s">
        <v>254</v>
      </c>
      <c r="L1064" s="40"/>
      <c r="N1064" s="11">
        <v>5</v>
      </c>
    </row>
    <row r="1065" spans="5:14" hidden="1" x14ac:dyDescent="0.2">
      <c r="E1065" s="11" t="s">
        <v>20</v>
      </c>
      <c r="F1065" s="11" t="s">
        <v>27</v>
      </c>
      <c r="G1065" s="11" t="s">
        <v>162</v>
      </c>
      <c r="H1065" s="11" t="s">
        <v>143</v>
      </c>
      <c r="I1065" s="11" t="s">
        <v>143</v>
      </c>
      <c r="J1065" s="11" t="s">
        <v>140</v>
      </c>
      <c r="K1065" s="39" t="s">
        <v>254</v>
      </c>
      <c r="L1065" s="40"/>
      <c r="N1065" s="11">
        <v>5</v>
      </c>
    </row>
    <row r="1066" spans="5:14" hidden="1" x14ac:dyDescent="0.2">
      <c r="E1066" s="11" t="s">
        <v>20</v>
      </c>
      <c r="F1066" s="11" t="s">
        <v>27</v>
      </c>
      <c r="G1066" s="11" t="s">
        <v>162</v>
      </c>
      <c r="H1066" s="11" t="s">
        <v>143</v>
      </c>
      <c r="I1066" s="11" t="s">
        <v>143</v>
      </c>
      <c r="J1066" s="11" t="s">
        <v>142</v>
      </c>
      <c r="K1066" s="39" t="s">
        <v>59</v>
      </c>
      <c r="L1066" s="40"/>
      <c r="N1066" s="11">
        <v>1</v>
      </c>
    </row>
    <row r="1067" spans="5:14" x14ac:dyDescent="0.2">
      <c r="E1067" s="11" t="s">
        <v>20</v>
      </c>
      <c r="F1067" s="11" t="s">
        <v>27</v>
      </c>
      <c r="G1067" s="11" t="s">
        <v>162</v>
      </c>
      <c r="H1067" s="11" t="s">
        <v>144</v>
      </c>
      <c r="I1067" s="11" t="s">
        <v>144</v>
      </c>
      <c r="J1067" s="11" t="s">
        <v>140</v>
      </c>
      <c r="K1067" s="39" t="s">
        <v>163</v>
      </c>
      <c r="L1067" s="40" t="str">
        <f>T_Mutuelle81934[[#This Row],[Remboursement (%)]]</f>
        <v>non compris</v>
      </c>
      <c r="N1067" s="11">
        <v>-1</v>
      </c>
    </row>
    <row r="1068" spans="5:14" hidden="1" x14ac:dyDescent="0.2">
      <c r="E1068" s="11" t="s">
        <v>20</v>
      </c>
      <c r="F1068" s="11" t="s">
        <v>27</v>
      </c>
      <c r="G1068" s="11" t="s">
        <v>121</v>
      </c>
      <c r="H1068" s="11" t="s">
        <v>122</v>
      </c>
      <c r="I1068" s="11" t="s">
        <v>164</v>
      </c>
      <c r="J1068" s="11" t="s">
        <v>149</v>
      </c>
      <c r="K1068" s="39" t="s">
        <v>59</v>
      </c>
      <c r="L1068" s="40"/>
      <c r="N1068" s="11">
        <v>1</v>
      </c>
    </row>
    <row r="1069" spans="5:14" hidden="1" x14ac:dyDescent="0.2">
      <c r="E1069" s="11" t="s">
        <v>20</v>
      </c>
      <c r="F1069" s="11" t="s">
        <v>27</v>
      </c>
      <c r="G1069" s="11" t="s">
        <v>121</v>
      </c>
      <c r="H1069" s="11" t="s">
        <v>122</v>
      </c>
      <c r="I1069" s="11" t="s">
        <v>165</v>
      </c>
      <c r="J1069" s="11" t="s">
        <v>149</v>
      </c>
      <c r="K1069" s="39" t="s">
        <v>59</v>
      </c>
      <c r="L1069" s="40"/>
      <c r="N1069" s="11">
        <v>1</v>
      </c>
    </row>
    <row r="1070" spans="5:14" hidden="1" x14ac:dyDescent="0.2">
      <c r="E1070" s="11" t="s">
        <v>20</v>
      </c>
      <c r="F1070" s="11" t="s">
        <v>166</v>
      </c>
      <c r="G1070" s="11" t="s">
        <v>167</v>
      </c>
      <c r="H1070" s="11" t="s">
        <v>167</v>
      </c>
      <c r="I1070" s="11" t="s">
        <v>168</v>
      </c>
      <c r="J1070" s="11" t="s">
        <v>116</v>
      </c>
      <c r="K1070" s="45" t="s">
        <v>152</v>
      </c>
      <c r="L1070" s="46">
        <v>5</v>
      </c>
      <c r="M1070" s="11" t="s">
        <v>385</v>
      </c>
      <c r="N1070" s="11" t="b">
        <v>0</v>
      </c>
    </row>
    <row r="1071" spans="5:14" hidden="1" x14ac:dyDescent="0.2">
      <c r="E1071" s="11" t="s">
        <v>20</v>
      </c>
      <c r="F1071" s="11" t="s">
        <v>166</v>
      </c>
      <c r="G1071" s="11" t="s">
        <v>167</v>
      </c>
      <c r="H1071" s="11" t="s">
        <v>167</v>
      </c>
      <c r="I1071" s="11" t="s">
        <v>170</v>
      </c>
      <c r="J1071" s="11" t="s">
        <v>116</v>
      </c>
      <c r="K1071" s="39" t="s">
        <v>124</v>
      </c>
      <c r="L1071" s="40" t="str">
        <f>T_Mutuelle81934[[#This Row],[Remboursement (%)]]</f>
        <v>inclus</v>
      </c>
      <c r="M1071" s="11" t="s">
        <v>386</v>
      </c>
      <c r="N1071" s="11">
        <v>0</v>
      </c>
    </row>
    <row r="1072" spans="5:14" hidden="1" x14ac:dyDescent="0.2">
      <c r="E1072" s="11" t="s">
        <v>20</v>
      </c>
      <c r="F1072" s="11" t="s">
        <v>33</v>
      </c>
      <c r="G1072" s="11" t="s">
        <v>172</v>
      </c>
      <c r="H1072" s="11" t="s">
        <v>68</v>
      </c>
      <c r="I1072" s="11" t="s">
        <v>173</v>
      </c>
      <c r="J1072" s="11" t="s">
        <v>69</v>
      </c>
      <c r="K1072" s="39" t="s">
        <v>254</v>
      </c>
      <c r="L1072" s="40"/>
      <c r="N1072" s="11">
        <v>5</v>
      </c>
    </row>
    <row r="1073" spans="5:14" hidden="1" x14ac:dyDescent="0.2">
      <c r="E1073" s="11" t="s">
        <v>20</v>
      </c>
      <c r="F1073" s="11" t="s">
        <v>33</v>
      </c>
      <c r="G1073" s="11" t="s">
        <v>172</v>
      </c>
      <c r="H1073" s="11" t="s">
        <v>68</v>
      </c>
      <c r="I1073" s="11" t="s">
        <v>175</v>
      </c>
      <c r="J1073" s="11" t="s">
        <v>69</v>
      </c>
      <c r="K1073" s="39" t="s">
        <v>254</v>
      </c>
      <c r="L1073" s="40"/>
      <c r="N1073" s="11">
        <v>5</v>
      </c>
    </row>
    <row r="1074" spans="5:14" hidden="1" x14ac:dyDescent="0.2">
      <c r="E1074" s="11" t="s">
        <v>20</v>
      </c>
      <c r="F1074" s="11" t="s">
        <v>33</v>
      </c>
      <c r="G1074" s="11" t="s">
        <v>172</v>
      </c>
      <c r="H1074" s="11" t="s">
        <v>176</v>
      </c>
      <c r="I1074" s="11" t="s">
        <v>177</v>
      </c>
      <c r="J1074" s="11" t="s">
        <v>58</v>
      </c>
      <c r="K1074" s="39" t="s">
        <v>254</v>
      </c>
      <c r="L1074" s="40"/>
      <c r="N1074" s="11">
        <v>5</v>
      </c>
    </row>
    <row r="1075" spans="5:14" hidden="1" x14ac:dyDescent="0.2">
      <c r="E1075" s="11" t="s">
        <v>20</v>
      </c>
      <c r="F1075" s="11" t="s">
        <v>33</v>
      </c>
      <c r="G1075" s="11" t="s">
        <v>172</v>
      </c>
      <c r="H1075" s="11" t="s">
        <v>178</v>
      </c>
      <c r="I1075" s="11" t="s">
        <v>179</v>
      </c>
      <c r="J1075" s="11" t="s">
        <v>58</v>
      </c>
      <c r="K1075" s="39" t="s">
        <v>254</v>
      </c>
      <c r="L1075" s="40"/>
      <c r="N1075" s="11">
        <v>5</v>
      </c>
    </row>
    <row r="1076" spans="5:14" hidden="1" x14ac:dyDescent="0.2">
      <c r="E1076" s="11" t="s">
        <v>20</v>
      </c>
      <c r="F1076" s="11" t="s">
        <v>33</v>
      </c>
      <c r="G1076" s="11" t="s">
        <v>172</v>
      </c>
      <c r="H1076" s="11" t="s">
        <v>178</v>
      </c>
      <c r="I1076" s="11" t="s">
        <v>180</v>
      </c>
      <c r="J1076" s="11" t="s">
        <v>58</v>
      </c>
      <c r="K1076" s="39" t="s">
        <v>254</v>
      </c>
      <c r="L1076" s="40"/>
      <c r="N1076" s="11">
        <v>5</v>
      </c>
    </row>
    <row r="1077" spans="5:14" hidden="1" x14ac:dyDescent="0.2">
      <c r="E1077" s="11" t="s">
        <v>20</v>
      </c>
      <c r="F1077" s="11" t="s">
        <v>33</v>
      </c>
      <c r="G1077" s="11" t="s">
        <v>172</v>
      </c>
      <c r="H1077" s="11" t="s">
        <v>178</v>
      </c>
      <c r="I1077" s="11" t="s">
        <v>181</v>
      </c>
      <c r="J1077" s="11" t="s">
        <v>58</v>
      </c>
      <c r="K1077" s="39" t="s">
        <v>254</v>
      </c>
      <c r="L1077" s="40"/>
      <c r="N1077" s="11">
        <v>5</v>
      </c>
    </row>
    <row r="1078" spans="5:14" hidden="1" x14ac:dyDescent="0.2">
      <c r="E1078" s="11" t="s">
        <v>20</v>
      </c>
      <c r="F1078" s="11" t="s">
        <v>33</v>
      </c>
      <c r="G1078" s="11" t="s">
        <v>172</v>
      </c>
      <c r="H1078" s="11" t="s">
        <v>176</v>
      </c>
      <c r="I1078" s="11" t="s">
        <v>182</v>
      </c>
      <c r="J1078" s="11" t="s">
        <v>58</v>
      </c>
      <c r="K1078" s="39" t="s">
        <v>254</v>
      </c>
      <c r="L1078" s="40"/>
      <c r="N1078" s="11">
        <v>5</v>
      </c>
    </row>
    <row r="1079" spans="5:14" hidden="1" x14ac:dyDescent="0.2">
      <c r="E1079" s="11" t="s">
        <v>20</v>
      </c>
      <c r="F1079" s="11" t="s">
        <v>33</v>
      </c>
      <c r="G1079" s="11" t="s">
        <v>172</v>
      </c>
      <c r="H1079" s="11" t="s">
        <v>176</v>
      </c>
      <c r="I1079" s="11" t="s">
        <v>183</v>
      </c>
      <c r="J1079" s="11" t="s">
        <v>58</v>
      </c>
      <c r="K1079" s="39" t="s">
        <v>254</v>
      </c>
      <c r="L1079" s="40"/>
      <c r="N1079" s="11">
        <v>5</v>
      </c>
    </row>
    <row r="1080" spans="5:14" hidden="1" x14ac:dyDescent="0.2">
      <c r="E1080" s="11" t="s">
        <v>20</v>
      </c>
      <c r="F1080" s="11" t="s">
        <v>33</v>
      </c>
      <c r="G1080" s="11" t="s">
        <v>172</v>
      </c>
      <c r="H1080" s="11" t="s">
        <v>176</v>
      </c>
      <c r="I1080" s="11" t="s">
        <v>184</v>
      </c>
      <c r="J1080" s="11" t="s">
        <v>58</v>
      </c>
      <c r="K1080" s="39" t="s">
        <v>254</v>
      </c>
      <c r="L1080" s="40"/>
      <c r="N1080" s="11">
        <v>5</v>
      </c>
    </row>
    <row r="1081" spans="5:14" hidden="1" x14ac:dyDescent="0.2">
      <c r="E1081" s="11" t="s">
        <v>20</v>
      </c>
      <c r="F1081" s="11" t="s">
        <v>33</v>
      </c>
      <c r="G1081" s="11" t="s">
        <v>172</v>
      </c>
      <c r="H1081" s="11" t="s">
        <v>176</v>
      </c>
      <c r="I1081" s="11" t="s">
        <v>185</v>
      </c>
      <c r="J1081" s="11" t="s">
        <v>58</v>
      </c>
      <c r="K1081" s="39" t="s">
        <v>254</v>
      </c>
      <c r="L1081" s="40"/>
      <c r="N1081" s="11">
        <v>5</v>
      </c>
    </row>
    <row r="1082" spans="5:14" hidden="1" x14ac:dyDescent="0.2">
      <c r="E1082" s="11" t="s">
        <v>20</v>
      </c>
      <c r="F1082" s="11" t="s">
        <v>33</v>
      </c>
      <c r="G1082" s="11" t="s">
        <v>172</v>
      </c>
      <c r="H1082" s="11" t="s">
        <v>176</v>
      </c>
      <c r="I1082" s="11" t="s">
        <v>186</v>
      </c>
      <c r="J1082" s="11" t="s">
        <v>58</v>
      </c>
      <c r="K1082" s="39" t="s">
        <v>254</v>
      </c>
      <c r="L1082" s="40"/>
      <c r="N1082" s="11">
        <v>5</v>
      </c>
    </row>
    <row r="1083" spans="5:14" hidden="1" x14ac:dyDescent="0.2">
      <c r="E1083" s="11" t="s">
        <v>20</v>
      </c>
      <c r="F1083" s="11" t="s">
        <v>33</v>
      </c>
      <c r="G1083" s="11" t="s">
        <v>187</v>
      </c>
      <c r="H1083" s="11" t="s">
        <v>187</v>
      </c>
      <c r="I1083" s="11" t="s">
        <v>188</v>
      </c>
      <c r="J1083" s="11" t="s">
        <v>58</v>
      </c>
      <c r="K1083" s="39" t="s">
        <v>59</v>
      </c>
      <c r="L1083" s="40"/>
      <c r="M1083" s="11" t="s">
        <v>387</v>
      </c>
      <c r="N1083" s="11">
        <v>1</v>
      </c>
    </row>
    <row r="1084" spans="5:14" hidden="1" x14ac:dyDescent="0.2">
      <c r="E1084" s="11" t="s">
        <v>20</v>
      </c>
      <c r="F1084" s="11" t="s">
        <v>33</v>
      </c>
      <c r="G1084" s="11" t="s">
        <v>187</v>
      </c>
      <c r="H1084" s="11" t="s">
        <v>187</v>
      </c>
      <c r="I1084" s="11" t="s">
        <v>188</v>
      </c>
      <c r="J1084" s="11" t="s">
        <v>65</v>
      </c>
      <c r="K1084" s="39" t="s">
        <v>59</v>
      </c>
      <c r="L1084" s="40"/>
      <c r="M1084" s="11" t="s">
        <v>387</v>
      </c>
      <c r="N1084" s="11">
        <v>1</v>
      </c>
    </row>
    <row r="1085" spans="5:14" hidden="1" x14ac:dyDescent="0.2">
      <c r="E1085" s="11" t="s">
        <v>20</v>
      </c>
      <c r="F1085" s="11" t="s">
        <v>33</v>
      </c>
      <c r="G1085" s="11" t="s">
        <v>172</v>
      </c>
      <c r="H1085" s="11" t="s">
        <v>190</v>
      </c>
      <c r="I1085" s="11" t="s">
        <v>190</v>
      </c>
      <c r="J1085" s="11" t="s">
        <v>58</v>
      </c>
      <c r="K1085" s="39" t="s">
        <v>254</v>
      </c>
      <c r="L1085" s="40"/>
      <c r="N1085" s="11">
        <v>5</v>
      </c>
    </row>
    <row r="1086" spans="5:14" hidden="1" x14ac:dyDescent="0.2">
      <c r="E1086" s="11" t="s">
        <v>20</v>
      </c>
      <c r="F1086" s="11" t="s">
        <v>33</v>
      </c>
      <c r="G1086" s="11" t="s">
        <v>172</v>
      </c>
      <c r="H1086" s="11" t="s">
        <v>68</v>
      </c>
      <c r="I1086" s="11" t="s">
        <v>175</v>
      </c>
      <c r="J1086" s="11" t="s">
        <v>88</v>
      </c>
      <c r="K1086" s="39" t="s">
        <v>254</v>
      </c>
      <c r="L1086" s="40"/>
      <c r="N1086" s="11">
        <v>5</v>
      </c>
    </row>
    <row r="1087" spans="5:14" hidden="1" x14ac:dyDescent="0.2">
      <c r="E1087" s="11" t="s">
        <v>20</v>
      </c>
      <c r="F1087" s="11" t="s">
        <v>33</v>
      </c>
      <c r="G1087" s="11" t="s">
        <v>191</v>
      </c>
      <c r="H1087" s="11" t="s">
        <v>192</v>
      </c>
      <c r="I1087" s="11" t="s">
        <v>193</v>
      </c>
      <c r="J1087" s="11" t="s">
        <v>58</v>
      </c>
      <c r="K1087" s="39" t="s">
        <v>254</v>
      </c>
      <c r="L1087" s="40"/>
      <c r="N1087" s="11">
        <v>5</v>
      </c>
    </row>
    <row r="1088" spans="5:14" hidden="1" x14ac:dyDescent="0.2">
      <c r="E1088" s="11" t="s">
        <v>20</v>
      </c>
      <c r="F1088" s="11" t="s">
        <v>33</v>
      </c>
      <c r="G1088" s="11" t="s">
        <v>172</v>
      </c>
      <c r="H1088" s="11" t="s">
        <v>190</v>
      </c>
      <c r="I1088" s="11" t="s">
        <v>190</v>
      </c>
      <c r="J1088" s="11" t="s">
        <v>65</v>
      </c>
      <c r="K1088" s="39" t="s">
        <v>163</v>
      </c>
      <c r="L1088" s="40" t="str">
        <f>T_Mutuelle81934[[#This Row],[Remboursement (%)]]</f>
        <v>non compris</v>
      </c>
      <c r="N1088" s="11">
        <v>-1</v>
      </c>
    </row>
    <row r="1089" spans="5:14" hidden="1" x14ac:dyDescent="0.2">
      <c r="E1089" s="11" t="s">
        <v>20</v>
      </c>
      <c r="F1089" s="11" t="s">
        <v>33</v>
      </c>
      <c r="G1089" s="11" t="s">
        <v>172</v>
      </c>
      <c r="H1089" s="11" t="s">
        <v>176</v>
      </c>
      <c r="I1089" s="11" t="s">
        <v>194</v>
      </c>
      <c r="J1089" s="11" t="s">
        <v>65</v>
      </c>
      <c r="K1089" s="39" t="s">
        <v>78</v>
      </c>
      <c r="L1089" s="40" t="str">
        <f>T_Mutuelle81934[[#This Row],[Remboursement (%)]]</f>
        <v>non mentionné</v>
      </c>
      <c r="N1089" s="11">
        <v>0</v>
      </c>
    </row>
    <row r="1090" spans="5:14" hidden="1" x14ac:dyDescent="0.2">
      <c r="E1090" s="11" t="s">
        <v>20</v>
      </c>
      <c r="F1090" s="11" t="s">
        <v>33</v>
      </c>
      <c r="G1090" s="11" t="s">
        <v>191</v>
      </c>
      <c r="H1090" s="11" t="s">
        <v>195</v>
      </c>
      <c r="I1090" s="11" t="s">
        <v>196</v>
      </c>
      <c r="J1090" s="11" t="s">
        <v>116</v>
      </c>
      <c r="K1090" s="39" t="s">
        <v>163</v>
      </c>
      <c r="L1090" s="40" t="str">
        <f>T_Mutuelle81934[[#This Row],[Remboursement (%)]]</f>
        <v>non compris</v>
      </c>
      <c r="N1090" s="11">
        <v>-1</v>
      </c>
    </row>
    <row r="1091" spans="5:14" hidden="1" x14ac:dyDescent="0.2">
      <c r="E1091" s="11" t="s">
        <v>20</v>
      </c>
      <c r="F1091" s="11" t="s">
        <v>33</v>
      </c>
      <c r="G1091" s="11" t="s">
        <v>191</v>
      </c>
      <c r="H1091" s="11" t="s">
        <v>192</v>
      </c>
      <c r="I1091" s="11" t="s">
        <v>198</v>
      </c>
      <c r="J1091" s="11" t="s">
        <v>58</v>
      </c>
      <c r="K1091" s="39" t="s">
        <v>254</v>
      </c>
      <c r="L1091" s="40"/>
      <c r="N1091" s="11">
        <v>5</v>
      </c>
    </row>
    <row r="1092" spans="5:14" hidden="1" x14ac:dyDescent="0.2">
      <c r="E1092" s="11" t="s">
        <v>20</v>
      </c>
      <c r="F1092" s="11" t="s">
        <v>33</v>
      </c>
      <c r="G1092" s="11" t="s">
        <v>191</v>
      </c>
      <c r="H1092" s="11" t="s">
        <v>192</v>
      </c>
      <c r="I1092" s="11" t="s">
        <v>199</v>
      </c>
      <c r="J1092" s="11" t="s">
        <v>58</v>
      </c>
      <c r="K1092" s="39" t="s">
        <v>254</v>
      </c>
      <c r="L1092" s="40"/>
      <c r="N1092" s="11">
        <v>5</v>
      </c>
    </row>
    <row r="1093" spans="5:14" hidden="1" x14ac:dyDescent="0.2">
      <c r="E1093" s="11" t="s">
        <v>20</v>
      </c>
      <c r="F1093" s="11" t="s">
        <v>33</v>
      </c>
      <c r="G1093" s="11" t="s">
        <v>191</v>
      </c>
      <c r="H1093" s="11" t="s">
        <v>192</v>
      </c>
      <c r="I1093" s="11" t="s">
        <v>200</v>
      </c>
      <c r="J1093" s="11" t="s">
        <v>58</v>
      </c>
      <c r="K1093" s="39" t="s">
        <v>254</v>
      </c>
      <c r="L1093" s="40"/>
      <c r="N1093" s="11">
        <v>5</v>
      </c>
    </row>
    <row r="1094" spans="5:14" hidden="1" x14ac:dyDescent="0.2">
      <c r="E1094" s="11" t="s">
        <v>20</v>
      </c>
      <c r="F1094" s="11" t="s">
        <v>33</v>
      </c>
      <c r="G1094" s="11" t="s">
        <v>191</v>
      </c>
      <c r="H1094" s="11" t="s">
        <v>192</v>
      </c>
      <c r="I1094" s="11" t="s">
        <v>201</v>
      </c>
      <c r="J1094" s="11" t="s">
        <v>58</v>
      </c>
      <c r="K1094" s="39" t="s">
        <v>254</v>
      </c>
      <c r="L1094" s="40"/>
      <c r="N1094" s="11">
        <v>5</v>
      </c>
    </row>
    <row r="1095" spans="5:14" hidden="1" x14ac:dyDescent="0.2">
      <c r="E1095" s="11" t="s">
        <v>20</v>
      </c>
      <c r="F1095" s="11" t="s">
        <v>33</v>
      </c>
      <c r="G1095" s="11" t="s">
        <v>191</v>
      </c>
      <c r="H1095" s="11" t="s">
        <v>192</v>
      </c>
      <c r="I1095" s="11" t="s">
        <v>202</v>
      </c>
      <c r="J1095" s="11" t="s">
        <v>58</v>
      </c>
      <c r="K1095" s="39" t="s">
        <v>254</v>
      </c>
      <c r="L1095" s="40"/>
      <c r="N1095" s="11">
        <v>5</v>
      </c>
    </row>
    <row r="1096" spans="5:14" hidden="1" x14ac:dyDescent="0.2">
      <c r="E1096" s="11" t="s">
        <v>20</v>
      </c>
      <c r="F1096" s="11" t="s">
        <v>33</v>
      </c>
      <c r="G1096" s="11" t="s">
        <v>191</v>
      </c>
      <c r="H1096" s="11" t="s">
        <v>192</v>
      </c>
      <c r="I1096" s="11" t="s">
        <v>203</v>
      </c>
      <c r="J1096" s="11" t="s">
        <v>58</v>
      </c>
      <c r="K1096" s="39" t="s">
        <v>254</v>
      </c>
      <c r="L1096" s="40"/>
      <c r="N1096" s="11">
        <v>5</v>
      </c>
    </row>
    <row r="1097" spans="5:14" hidden="1" x14ac:dyDescent="0.2">
      <c r="E1097" s="11" t="s">
        <v>20</v>
      </c>
      <c r="F1097" s="11" t="s">
        <v>33</v>
      </c>
      <c r="G1097" s="11" t="s">
        <v>191</v>
      </c>
      <c r="H1097" s="11" t="s">
        <v>192</v>
      </c>
      <c r="I1097" s="11" t="s">
        <v>254</v>
      </c>
      <c r="J1097" s="11" t="s">
        <v>58</v>
      </c>
      <c r="K1097" s="39" t="s">
        <v>254</v>
      </c>
      <c r="L1097" s="40"/>
      <c r="N1097" s="11">
        <v>5</v>
      </c>
    </row>
    <row r="1098" spans="5:14" hidden="1" x14ac:dyDescent="0.2">
      <c r="E1098" s="11" t="s">
        <v>20</v>
      </c>
      <c r="F1098" s="11" t="s">
        <v>33</v>
      </c>
      <c r="G1098" s="11" t="s">
        <v>191</v>
      </c>
      <c r="H1098" s="11" t="s">
        <v>192</v>
      </c>
      <c r="I1098" s="11" t="s">
        <v>205</v>
      </c>
      <c r="J1098" s="11" t="s">
        <v>65</v>
      </c>
      <c r="K1098" s="39" t="s">
        <v>78</v>
      </c>
      <c r="L1098" s="40" t="str">
        <f>T_Mutuelle81934[[#This Row],[Remboursement (%)]]</f>
        <v>non mentionné</v>
      </c>
      <c r="N1098" s="11">
        <v>0</v>
      </c>
    </row>
    <row r="1099" spans="5:14" hidden="1" x14ac:dyDescent="0.2">
      <c r="E1099" s="11" t="s">
        <v>20</v>
      </c>
      <c r="F1099" s="11" t="s">
        <v>33</v>
      </c>
      <c r="G1099" s="11" t="s">
        <v>191</v>
      </c>
      <c r="H1099" s="11" t="s">
        <v>206</v>
      </c>
      <c r="I1099" s="11" t="s">
        <v>206</v>
      </c>
      <c r="J1099" s="11" t="s">
        <v>207</v>
      </c>
      <c r="K1099" s="39" t="s">
        <v>78</v>
      </c>
      <c r="L1099" s="40" t="str">
        <f>T_Mutuelle81934[[#This Row],[Remboursement (%)]]</f>
        <v>non mentionné</v>
      </c>
      <c r="N1099" s="11">
        <v>0</v>
      </c>
    </row>
    <row r="1100" spans="5:14" hidden="1" x14ac:dyDescent="0.2">
      <c r="E1100" s="11" t="s">
        <v>20</v>
      </c>
      <c r="F1100" s="11" t="s">
        <v>33</v>
      </c>
      <c r="G1100" s="11" t="s">
        <v>191</v>
      </c>
      <c r="H1100" s="11" t="s">
        <v>192</v>
      </c>
      <c r="I1100" s="11" t="s">
        <v>208</v>
      </c>
      <c r="J1100" s="11" t="s">
        <v>58</v>
      </c>
      <c r="K1100" s="39" t="s">
        <v>78</v>
      </c>
      <c r="L1100" s="40" t="str">
        <f>T_Mutuelle81934[[#This Row],[Remboursement (%)]]</f>
        <v>non mentionné</v>
      </c>
      <c r="N1100" s="11">
        <v>0</v>
      </c>
    </row>
    <row r="1101" spans="5:14" hidden="1" x14ac:dyDescent="0.2">
      <c r="E1101" s="11" t="s">
        <v>20</v>
      </c>
      <c r="F1101" s="11" t="s">
        <v>34</v>
      </c>
      <c r="G1101" s="11" t="s">
        <v>73</v>
      </c>
      <c r="H1101" s="11" t="s">
        <v>68</v>
      </c>
      <c r="I1101" s="11" t="s">
        <v>80</v>
      </c>
      <c r="J1101" s="11" t="s">
        <v>77</v>
      </c>
      <c r="K1101" s="39" t="s">
        <v>254</v>
      </c>
      <c r="L1101" s="40"/>
      <c r="N1101" s="11">
        <v>5</v>
      </c>
    </row>
    <row r="1102" spans="5:14" hidden="1" x14ac:dyDescent="0.2">
      <c r="E1102" s="11" t="s">
        <v>20</v>
      </c>
      <c r="F1102" s="11" t="s">
        <v>34</v>
      </c>
      <c r="G1102" s="11" t="s">
        <v>73</v>
      </c>
      <c r="H1102" s="11" t="s">
        <v>209</v>
      </c>
      <c r="I1102" s="11" t="s">
        <v>210</v>
      </c>
      <c r="J1102" s="11" t="s">
        <v>65</v>
      </c>
      <c r="K1102" s="39" t="s">
        <v>78</v>
      </c>
      <c r="L1102" s="40" t="str">
        <f>T_Mutuelle81934[[#This Row],[Remboursement (%)]]</f>
        <v>non mentionné</v>
      </c>
      <c r="M1102" s="11" t="s">
        <v>388</v>
      </c>
      <c r="N1102" s="11">
        <v>0</v>
      </c>
    </row>
    <row r="1103" spans="5:14" hidden="1" x14ac:dyDescent="0.2">
      <c r="E1103" s="11" t="s">
        <v>20</v>
      </c>
      <c r="F1103" s="11" t="s">
        <v>34</v>
      </c>
      <c r="G1103" s="11" t="s">
        <v>212</v>
      </c>
      <c r="H1103" s="11" t="s">
        <v>213</v>
      </c>
      <c r="J1103" s="11" t="s">
        <v>116</v>
      </c>
      <c r="K1103" s="39" t="s">
        <v>124</v>
      </c>
      <c r="L1103" s="40" t="str">
        <f>T_Mutuelle81934[[#This Row],[Remboursement (%)]]</f>
        <v>inclus</v>
      </c>
      <c r="M1103" s="11" t="s">
        <v>294</v>
      </c>
      <c r="N1103" s="11">
        <v>0</v>
      </c>
    </row>
    <row r="1104" spans="5:14" hidden="1" x14ac:dyDescent="0.2">
      <c r="E1104" s="11" t="s">
        <v>20</v>
      </c>
      <c r="F1104" s="11" t="s">
        <v>34</v>
      </c>
      <c r="G1104" s="11" t="s">
        <v>212</v>
      </c>
      <c r="H1104" s="11" t="s">
        <v>215</v>
      </c>
      <c r="J1104" s="11" t="s">
        <v>116</v>
      </c>
      <c r="K1104" s="42" t="s">
        <v>52</v>
      </c>
      <c r="L1104" s="40">
        <v>200</v>
      </c>
      <c r="M1104" s="11" t="s">
        <v>334</v>
      </c>
      <c r="N1104" s="11" t="b">
        <v>0</v>
      </c>
    </row>
    <row r="1105" spans="5:14" hidden="1" x14ac:dyDescent="0.2">
      <c r="E1105" s="11" t="s">
        <v>20</v>
      </c>
      <c r="F1105" s="11" t="s">
        <v>34</v>
      </c>
      <c r="G1105" s="11" t="s">
        <v>212</v>
      </c>
      <c r="H1105" s="11" t="s">
        <v>217</v>
      </c>
      <c r="J1105" s="11" t="s">
        <v>116</v>
      </c>
      <c r="K1105" s="42" t="s">
        <v>52</v>
      </c>
      <c r="L1105" s="40">
        <v>275</v>
      </c>
      <c r="M1105" s="11" t="s">
        <v>334</v>
      </c>
      <c r="N1105" s="11" t="b">
        <v>0</v>
      </c>
    </row>
    <row r="1106" spans="5:14" hidden="1" x14ac:dyDescent="0.2">
      <c r="E1106" s="11" t="s">
        <v>20</v>
      </c>
      <c r="F1106" s="11" t="s">
        <v>34</v>
      </c>
      <c r="G1106" s="11" t="s">
        <v>212</v>
      </c>
      <c r="H1106" s="11" t="s">
        <v>218</v>
      </c>
      <c r="J1106" s="11" t="s">
        <v>116</v>
      </c>
      <c r="K1106" s="42" t="s">
        <v>52</v>
      </c>
      <c r="L1106" s="40">
        <v>325</v>
      </c>
      <c r="M1106" s="11" t="s">
        <v>334</v>
      </c>
      <c r="N1106" s="11" t="b">
        <v>0</v>
      </c>
    </row>
    <row r="1107" spans="5:14" hidden="1" x14ac:dyDescent="0.2">
      <c r="E1107" s="11" t="s">
        <v>20</v>
      </c>
      <c r="F1107" s="11" t="s">
        <v>34</v>
      </c>
      <c r="G1107" s="11" t="s">
        <v>212</v>
      </c>
      <c r="H1107" s="11" t="s">
        <v>219</v>
      </c>
      <c r="J1107" s="11" t="s">
        <v>58</v>
      </c>
      <c r="K1107" s="39" t="s">
        <v>59</v>
      </c>
      <c r="L1107" s="40"/>
      <c r="N1107" s="11">
        <v>1</v>
      </c>
    </row>
    <row r="1108" spans="5:14" hidden="1" x14ac:dyDescent="0.2">
      <c r="E1108" s="11" t="s">
        <v>20</v>
      </c>
      <c r="F1108" s="11" t="s">
        <v>34</v>
      </c>
      <c r="G1108" s="11" t="s">
        <v>212</v>
      </c>
      <c r="H1108" s="11" t="s">
        <v>115</v>
      </c>
      <c r="I1108" s="11" t="s">
        <v>220</v>
      </c>
      <c r="J1108" s="11" t="s">
        <v>58</v>
      </c>
      <c r="K1108" s="39" t="s">
        <v>163</v>
      </c>
      <c r="L1108" s="40" t="str">
        <f>T_Mutuelle81934[[#This Row],[Remboursement (%)]]</f>
        <v>non compris</v>
      </c>
      <c r="N1108" s="11">
        <v>-1</v>
      </c>
    </row>
    <row r="1109" spans="5:14" hidden="1" x14ac:dyDescent="0.2">
      <c r="E1109" s="11" t="s">
        <v>20</v>
      </c>
      <c r="F1109" s="11" t="s">
        <v>34</v>
      </c>
      <c r="G1109" s="11" t="s">
        <v>212</v>
      </c>
      <c r="H1109" s="11" t="s">
        <v>221</v>
      </c>
      <c r="J1109" s="11" t="s">
        <v>65</v>
      </c>
      <c r="K1109" s="42" t="s">
        <v>52</v>
      </c>
      <c r="L1109" s="40">
        <v>150</v>
      </c>
      <c r="M1109" s="11" t="s">
        <v>389</v>
      </c>
      <c r="N1109" s="11" t="b">
        <v>0</v>
      </c>
    </row>
    <row r="1110" spans="5:14" hidden="1" x14ac:dyDescent="0.2">
      <c r="E1110" s="11" t="s">
        <v>20</v>
      </c>
      <c r="F1110" s="11" t="s">
        <v>36</v>
      </c>
      <c r="G1110" s="11" t="s">
        <v>223</v>
      </c>
      <c r="H1110" s="11" t="s">
        <v>224</v>
      </c>
      <c r="J1110" s="11" t="s">
        <v>58</v>
      </c>
      <c r="K1110" s="39" t="s">
        <v>59</v>
      </c>
      <c r="L1110" s="40"/>
      <c r="N1110" s="11">
        <v>1</v>
      </c>
    </row>
    <row r="1111" spans="5:14" hidden="1" x14ac:dyDescent="0.2">
      <c r="E1111" s="11" t="s">
        <v>26</v>
      </c>
      <c r="F1111" s="11" t="s">
        <v>36</v>
      </c>
      <c r="G1111" s="11" t="s">
        <v>223</v>
      </c>
      <c r="H1111" s="11" t="s">
        <v>226</v>
      </c>
      <c r="I1111" s="11" t="s">
        <v>259</v>
      </c>
      <c r="K1111" s="42" t="s">
        <v>52</v>
      </c>
      <c r="L1111" s="40">
        <v>80</v>
      </c>
      <c r="M1111" s="11" t="s">
        <v>390</v>
      </c>
      <c r="N1111" s="11" t="b">
        <v>0</v>
      </c>
    </row>
    <row r="1112" spans="5:14" hidden="1" x14ac:dyDescent="0.2">
      <c r="E1112" s="11" t="s">
        <v>20</v>
      </c>
      <c r="F1112" s="11" t="s">
        <v>36</v>
      </c>
      <c r="G1112" s="11" t="s">
        <v>223</v>
      </c>
      <c r="H1112" s="11" t="s">
        <v>226</v>
      </c>
      <c r="I1112" s="11" t="s">
        <v>115</v>
      </c>
      <c r="K1112" s="39" t="s">
        <v>163</v>
      </c>
      <c r="L1112" s="40" t="str">
        <f>T_Mutuelle81934[[#This Row],[Remboursement (%)]]</f>
        <v>non compris</v>
      </c>
      <c r="N1112" s="11">
        <v>-1</v>
      </c>
    </row>
    <row r="1113" spans="5:14" hidden="1" x14ac:dyDescent="0.2">
      <c r="E1113" s="11" t="s">
        <v>20</v>
      </c>
      <c r="F1113" s="11" t="s">
        <v>36</v>
      </c>
      <c r="G1113" s="11" t="s">
        <v>223</v>
      </c>
      <c r="H1113" s="11" t="s">
        <v>227</v>
      </c>
      <c r="J1113" s="11" t="s">
        <v>58</v>
      </c>
      <c r="K1113" s="39" t="s">
        <v>59</v>
      </c>
      <c r="L1113" s="40"/>
      <c r="N1113" s="11">
        <v>1</v>
      </c>
    </row>
    <row r="1114" spans="5:14" hidden="1" x14ac:dyDescent="0.2">
      <c r="E1114" s="11" t="s">
        <v>20</v>
      </c>
      <c r="F1114" s="11" t="s">
        <v>35</v>
      </c>
      <c r="G1114" s="11" t="s">
        <v>228</v>
      </c>
      <c r="H1114" s="11" t="s">
        <v>229</v>
      </c>
      <c r="I1114" s="11" t="s">
        <v>229</v>
      </c>
      <c r="J1114" s="11" t="s">
        <v>65</v>
      </c>
      <c r="K1114" s="42" t="s">
        <v>52</v>
      </c>
      <c r="L1114" s="40">
        <v>175</v>
      </c>
      <c r="M1114" s="11" t="s">
        <v>391</v>
      </c>
      <c r="N1114" s="11" t="b">
        <v>0</v>
      </c>
    </row>
    <row r="1115" spans="5:14" hidden="1" x14ac:dyDescent="0.2">
      <c r="E1115" s="11" t="s">
        <v>20</v>
      </c>
      <c r="F1115" s="11" t="s">
        <v>30</v>
      </c>
      <c r="G1115" s="11" t="s">
        <v>101</v>
      </c>
      <c r="H1115" s="11" t="s">
        <v>231</v>
      </c>
      <c r="J1115" s="11" t="s">
        <v>58</v>
      </c>
      <c r="K1115" s="39" t="s">
        <v>78</v>
      </c>
      <c r="L1115" s="40" t="str">
        <f>T_Mutuelle81934[[#This Row],[Remboursement (%)]]</f>
        <v>non mentionné</v>
      </c>
      <c r="M1115" s="11" t="s">
        <v>392</v>
      </c>
      <c r="N1115" s="11">
        <v>0</v>
      </c>
    </row>
    <row r="1116" spans="5:14" hidden="1" x14ac:dyDescent="0.2">
      <c r="E1116" s="11" t="s">
        <v>20</v>
      </c>
      <c r="F1116" s="11" t="s">
        <v>30</v>
      </c>
      <c r="G1116" s="11" t="s">
        <v>73</v>
      </c>
      <c r="H1116" s="11" t="s">
        <v>68</v>
      </c>
      <c r="I1116" s="11" t="s">
        <v>86</v>
      </c>
      <c r="J1116" s="11" t="s">
        <v>232</v>
      </c>
      <c r="K1116" s="39" t="s">
        <v>78</v>
      </c>
      <c r="L1116" s="40" t="str">
        <f>T_Mutuelle81934[[#This Row],[Remboursement (%)]]</f>
        <v>non mentionné</v>
      </c>
      <c r="M1116" s="11" t="s">
        <v>379</v>
      </c>
      <c r="N1116" s="11">
        <v>0</v>
      </c>
    </row>
    <row r="1117" spans="5:14" hidden="1" x14ac:dyDescent="0.2">
      <c r="E1117" s="11" t="s">
        <v>20</v>
      </c>
      <c r="F1117" s="11" t="s">
        <v>37</v>
      </c>
      <c r="G1117" s="11" t="s">
        <v>68</v>
      </c>
      <c r="H1117" s="11" t="s">
        <v>233</v>
      </c>
      <c r="I1117" s="11" t="s">
        <v>234</v>
      </c>
      <c r="J1117" s="11" t="s">
        <v>75</v>
      </c>
      <c r="K1117" s="39" t="s">
        <v>254</v>
      </c>
      <c r="L1117" s="40"/>
      <c r="N1117" s="11">
        <v>5</v>
      </c>
    </row>
    <row r="1118" spans="5:14" hidden="1" x14ac:dyDescent="0.2">
      <c r="E1118" s="11" t="s">
        <v>20</v>
      </c>
      <c r="F1118" s="11" t="s">
        <v>37</v>
      </c>
      <c r="G1118" s="11" t="s">
        <v>68</v>
      </c>
      <c r="H1118" s="11" t="s">
        <v>233</v>
      </c>
      <c r="J1118" s="11" t="s">
        <v>88</v>
      </c>
      <c r="K1118" s="39" t="s">
        <v>78</v>
      </c>
      <c r="L1118" s="40" t="str">
        <f>T_Mutuelle81934[[#This Row],[Remboursement (%)]]</f>
        <v>non mentionné</v>
      </c>
      <c r="N1118" s="11">
        <v>0</v>
      </c>
    </row>
    <row r="1119" spans="5:14" hidden="1" x14ac:dyDescent="0.2">
      <c r="E1119" s="11" t="s">
        <v>20</v>
      </c>
      <c r="F1119" s="11" t="s">
        <v>37</v>
      </c>
      <c r="G1119" s="11" t="s">
        <v>235</v>
      </c>
      <c r="H1119" s="11" t="s">
        <v>236</v>
      </c>
      <c r="J1119" s="11" t="s">
        <v>58</v>
      </c>
      <c r="K1119" s="45" t="s">
        <v>52</v>
      </c>
      <c r="L1119" s="46">
        <v>75</v>
      </c>
      <c r="M1119" s="11" t="s">
        <v>66</v>
      </c>
      <c r="N1119" s="11" t="b">
        <v>0</v>
      </c>
    </row>
    <row r="1120" spans="5:14" hidden="1" x14ac:dyDescent="0.2">
      <c r="E1120" s="11" t="s">
        <v>20</v>
      </c>
      <c r="F1120" s="11" t="s">
        <v>37</v>
      </c>
      <c r="G1120" s="11" t="s">
        <v>235</v>
      </c>
      <c r="H1120" s="11" t="s">
        <v>237</v>
      </c>
      <c r="J1120" s="11" t="s">
        <v>58</v>
      </c>
      <c r="K1120" s="39" t="s">
        <v>163</v>
      </c>
      <c r="L1120" s="40" t="str">
        <f>T_Mutuelle81934[[#This Row],[Remboursement (%)]]</f>
        <v>non compris</v>
      </c>
      <c r="N1120" s="11">
        <v>-1</v>
      </c>
    </row>
    <row r="1121" spans="5:14" hidden="1" x14ac:dyDescent="0.2">
      <c r="E1121" s="11" t="s">
        <v>20</v>
      </c>
      <c r="F1121" s="11" t="s">
        <v>37</v>
      </c>
      <c r="G1121" s="11" t="s">
        <v>167</v>
      </c>
      <c r="H1121" s="11" t="s">
        <v>167</v>
      </c>
      <c r="I1121" s="11" t="s">
        <v>238</v>
      </c>
      <c r="J1121" s="11" t="s">
        <v>207</v>
      </c>
      <c r="K1121" s="39" t="s">
        <v>163</v>
      </c>
      <c r="L1121" s="40" t="str">
        <f>T_Mutuelle81934[[#This Row],[Remboursement (%)]]</f>
        <v>non compris</v>
      </c>
      <c r="N1121" s="11">
        <v>-1</v>
      </c>
    </row>
    <row r="1122" spans="5:14" hidden="1" x14ac:dyDescent="0.2">
      <c r="E1122" s="11" t="s">
        <v>20</v>
      </c>
      <c r="F1122" s="11" t="s">
        <v>30</v>
      </c>
      <c r="G1122" s="11" t="s">
        <v>239</v>
      </c>
      <c r="H1122" s="11" t="s">
        <v>240</v>
      </c>
      <c r="J1122" s="11" t="s">
        <v>58</v>
      </c>
      <c r="K1122" s="42" t="s">
        <v>52</v>
      </c>
      <c r="L1122" s="46">
        <v>125</v>
      </c>
      <c r="M1122" s="11" t="s">
        <v>66</v>
      </c>
      <c r="N1122" s="11" t="b">
        <v>0</v>
      </c>
    </row>
    <row r="1123" spans="5:14" hidden="1" x14ac:dyDescent="0.2">
      <c r="E1123" s="11" t="s">
        <v>20</v>
      </c>
      <c r="F1123" s="11" t="s">
        <v>30</v>
      </c>
      <c r="G1123" s="11" t="s">
        <v>239</v>
      </c>
      <c r="H1123" s="11" t="s">
        <v>242</v>
      </c>
      <c r="I1123" s="11" t="s">
        <v>243</v>
      </c>
      <c r="J1123" s="11" t="s">
        <v>65</v>
      </c>
      <c r="K1123" s="39" t="s">
        <v>163</v>
      </c>
      <c r="L1123" s="40" t="str">
        <f>T_Mutuelle81934[[#This Row],[Remboursement (%)]]</f>
        <v>non compris</v>
      </c>
      <c r="M1123" s="11" t="s">
        <v>393</v>
      </c>
      <c r="N1123" s="11">
        <v>-1</v>
      </c>
    </row>
    <row r="1124" spans="5:14" hidden="1" x14ac:dyDescent="0.2">
      <c r="E1124" s="11" t="s">
        <v>20</v>
      </c>
      <c r="F1124" s="11" t="s">
        <v>166</v>
      </c>
      <c r="G1124" s="11" t="s">
        <v>245</v>
      </c>
      <c r="H1124" s="11" t="s">
        <v>246</v>
      </c>
      <c r="I1124" s="11" t="s">
        <v>247</v>
      </c>
      <c r="J1124" s="11" t="s">
        <v>116</v>
      </c>
      <c r="K1124" s="39" t="s">
        <v>378</v>
      </c>
      <c r="L1124" s="40" t="str">
        <f>T_Mutuelle81934[[#This Row],[Remboursement (%)]]</f>
        <v>intégral</v>
      </c>
      <c r="N1124" s="11">
        <v>7</v>
      </c>
    </row>
  </sheetData>
  <conditionalFormatting sqref="F20:M20 O20">
    <cfRule type="dataBar" priority="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{7AE39B31-F064-4564-A30A-816B3A3875FC}</x14:id>
        </ext>
      </extLst>
    </cfRule>
  </conditionalFormatting>
  <conditionalFormatting sqref="F21:M21 O21">
    <cfRule type="dataBar" priority="12">
      <dataBar>
        <cfvo type="min"/>
        <cfvo type="max"/>
        <color theme="9" tint="0.59999389629810485"/>
      </dataBar>
      <extLst>
        <ext xmlns:x14="http://schemas.microsoft.com/office/spreadsheetml/2009/9/main" uri="{B025F937-C7B1-47D3-B67F-A62EFF666E3E}">
          <x14:id>{F34A5063-E43A-42C4-82EE-DA5C2AEB2692}</x14:id>
        </ext>
      </extLst>
    </cfRule>
  </conditionalFormatting>
  <conditionalFormatting sqref="F22:M22 O22">
    <cfRule type="dataBar" priority="11">
      <dataBar>
        <cfvo type="min"/>
        <cfvo type="max"/>
        <color theme="5" tint="0.59999389629810485"/>
      </dataBar>
      <extLst>
        <ext xmlns:x14="http://schemas.microsoft.com/office/spreadsheetml/2009/9/main" uri="{B025F937-C7B1-47D3-B67F-A62EFF666E3E}">
          <x14:id>{27B781DE-A187-41FC-A6FC-50683BDBEEAE}</x14:id>
        </ext>
      </extLst>
    </cfRule>
  </conditionalFormatting>
  <conditionalFormatting sqref="F23:M23 O23">
    <cfRule type="dataBar" priority="10">
      <dataBar>
        <cfvo type="min"/>
        <cfvo type="max"/>
        <color theme="7" tint="0.59999389629810485"/>
      </dataBar>
      <extLst>
        <ext xmlns:x14="http://schemas.microsoft.com/office/spreadsheetml/2009/9/main" uri="{B025F937-C7B1-47D3-B67F-A62EFF666E3E}">
          <x14:id>{9491C22B-6C7D-4238-8B02-18F4DCBB29C7}</x14:id>
        </ext>
      </extLst>
    </cfRule>
  </conditionalFormatting>
  <conditionalFormatting sqref="F24:M24 O24">
    <cfRule type="dataBar" priority="9">
      <dataBar>
        <cfvo type="min"/>
        <cfvo type="max"/>
        <color theme="6" tint="0.59999389629810485"/>
      </dataBar>
      <extLst>
        <ext xmlns:x14="http://schemas.microsoft.com/office/spreadsheetml/2009/9/main" uri="{B025F937-C7B1-47D3-B67F-A62EFF666E3E}">
          <x14:id>{44718D5F-CC9F-4DB0-89C9-AD2C176FDF84}</x14:id>
        </ext>
      </extLst>
    </cfRule>
  </conditionalFormatting>
  <conditionalFormatting sqref="F25:M25 O25">
    <cfRule type="dataBar" priority="8">
      <dataBar>
        <cfvo type="min"/>
        <cfvo type="max"/>
        <color theme="5" tint="0.79998168889431442"/>
      </dataBar>
      <extLst>
        <ext xmlns:x14="http://schemas.microsoft.com/office/spreadsheetml/2009/9/main" uri="{B025F937-C7B1-47D3-B67F-A62EFF666E3E}">
          <x14:id>{4CDFAF90-2732-4AE4-990F-716F3A3A0284}</x14:id>
        </ext>
      </extLst>
    </cfRule>
  </conditionalFormatting>
  <conditionalFormatting sqref="F26:M26 O26">
    <cfRule type="dataBar" priority="7">
      <dataBar>
        <cfvo type="min"/>
        <cfvo type="max"/>
        <color theme="4" tint="0.59999389629810485"/>
      </dataBar>
      <extLst>
        <ext xmlns:x14="http://schemas.microsoft.com/office/spreadsheetml/2009/9/main" uri="{B025F937-C7B1-47D3-B67F-A62EFF666E3E}">
          <x14:id>{884ACCFE-753B-4620-81AE-EBC30FF8B3E4}</x14:id>
        </ext>
      </extLst>
    </cfRule>
  </conditionalFormatting>
  <conditionalFormatting sqref="F27:M27 O27">
    <cfRule type="dataBar" priority="6">
      <dataBar>
        <cfvo type="min"/>
        <cfvo type="max"/>
        <color theme="3" tint="0.59999389629810485"/>
      </dataBar>
      <extLst>
        <ext xmlns:x14="http://schemas.microsoft.com/office/spreadsheetml/2009/9/main" uri="{B025F937-C7B1-47D3-B67F-A62EFF666E3E}">
          <x14:id>{6667293A-AF95-45DB-9EAD-F028F51FB6A2}</x14:id>
        </ext>
      </extLst>
    </cfRule>
  </conditionalFormatting>
  <conditionalFormatting sqref="F28:M28 O28">
    <cfRule type="dataBar" priority="5">
      <dataBar>
        <cfvo type="min"/>
        <cfvo type="max"/>
        <color theme="9" tint="0.79998168889431442"/>
      </dataBar>
      <extLst>
        <ext xmlns:x14="http://schemas.microsoft.com/office/spreadsheetml/2009/9/main" uri="{B025F937-C7B1-47D3-B67F-A62EFF666E3E}">
          <x14:id>{279CD334-5381-4179-9302-290DA90304FB}</x14:id>
        </ext>
      </extLst>
    </cfRule>
  </conditionalFormatting>
  <conditionalFormatting sqref="F29:M29 O29">
    <cfRule type="dataBar" priority="4">
      <dataBar>
        <cfvo type="min"/>
        <cfvo type="max"/>
        <color theme="8" tint="0.39997558519241921"/>
      </dataBar>
      <extLst>
        <ext xmlns:x14="http://schemas.microsoft.com/office/spreadsheetml/2009/9/main" uri="{B025F937-C7B1-47D3-B67F-A62EFF666E3E}">
          <x14:id>{CB5952F8-F753-4745-A2D9-179D95449F90}</x14:id>
        </ext>
      </extLst>
    </cfRule>
  </conditionalFormatting>
  <conditionalFormatting sqref="F34:M34 O34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{6955D9E1-9245-4F17-9BA4-CA7A8E8FEAD6}</x14:id>
        </ext>
      </extLst>
    </cfRule>
  </conditionalFormatting>
  <conditionalFormatting sqref="F43:M43 O43">
    <cfRule type="dataBar" priority="2">
      <dataBar>
        <cfvo type="min"/>
        <cfvo type="max"/>
        <color theme="8" tint="0.39997558519241921"/>
      </dataBar>
      <extLst>
        <ext xmlns:x14="http://schemas.microsoft.com/office/spreadsheetml/2009/9/main" uri="{B025F937-C7B1-47D3-B67F-A62EFF666E3E}">
          <x14:id>{AD4E86C4-A4BC-4535-9F79-F002D90D3492}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AE39B31-F064-4564-A30A-816B3A3875F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F20:M20 O20</xm:sqref>
        </x14:conditionalFormatting>
        <x14:conditionalFormatting xmlns:xm="http://schemas.microsoft.com/office/excel/2006/main">
          <x14:cfRule type="dataBar" id="{F34A5063-E43A-42C4-82EE-DA5C2AEB269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F21:M21 O21</xm:sqref>
        </x14:conditionalFormatting>
        <x14:conditionalFormatting xmlns:xm="http://schemas.microsoft.com/office/excel/2006/main">
          <x14:cfRule type="dataBar" id="{27B781DE-A187-41FC-A6FC-50683BDBEEA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F22:M22 O22</xm:sqref>
        </x14:conditionalFormatting>
        <x14:conditionalFormatting xmlns:xm="http://schemas.microsoft.com/office/excel/2006/main">
          <x14:cfRule type="dataBar" id="{9491C22B-6C7D-4238-8B02-18F4DCBB29C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F23:M23 O23</xm:sqref>
        </x14:conditionalFormatting>
        <x14:conditionalFormatting xmlns:xm="http://schemas.microsoft.com/office/excel/2006/main">
          <x14:cfRule type="dataBar" id="{44718D5F-CC9F-4DB0-89C9-AD2C176FDF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F24:M24 O24</xm:sqref>
        </x14:conditionalFormatting>
        <x14:conditionalFormatting xmlns:xm="http://schemas.microsoft.com/office/excel/2006/main">
          <x14:cfRule type="dataBar" id="{4CDFAF90-2732-4AE4-990F-716F3A3A028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F25:M25 O25</xm:sqref>
        </x14:conditionalFormatting>
        <x14:conditionalFormatting xmlns:xm="http://schemas.microsoft.com/office/excel/2006/main">
          <x14:cfRule type="dataBar" id="{884ACCFE-753B-4620-81AE-EBC30FF8B3E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F26:M26 O26</xm:sqref>
        </x14:conditionalFormatting>
        <x14:conditionalFormatting xmlns:xm="http://schemas.microsoft.com/office/excel/2006/main">
          <x14:cfRule type="dataBar" id="{6667293A-AF95-45DB-9EAD-F028F51FB6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F27:M27 O27</xm:sqref>
        </x14:conditionalFormatting>
        <x14:conditionalFormatting xmlns:xm="http://schemas.microsoft.com/office/excel/2006/main">
          <x14:cfRule type="dataBar" id="{279CD334-5381-4179-9302-290DA90304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F28:M28 O28</xm:sqref>
        </x14:conditionalFormatting>
        <x14:conditionalFormatting xmlns:xm="http://schemas.microsoft.com/office/excel/2006/main">
          <x14:cfRule type="dataBar" id="{CB5952F8-F753-4745-A2D9-179D95449F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F29:M29 O29</xm:sqref>
        </x14:conditionalFormatting>
        <x14:conditionalFormatting xmlns:xm="http://schemas.microsoft.com/office/excel/2006/main">
          <x14:cfRule type="dataBar" id="{6955D9E1-9245-4F17-9BA4-CA7A8E8FEA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F34:M34 O34</xm:sqref>
        </x14:conditionalFormatting>
        <x14:conditionalFormatting xmlns:xm="http://schemas.microsoft.com/office/excel/2006/main">
          <x14:cfRule type="dataBar" id="{AD4E86C4-A4BC-4535-9F79-F002D90D349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F43:M43 O43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displayEmptyCellsAs="gap" xr2:uid="{54AD946E-7D09-4B54-BFA7-F3794E7DB252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'calcul forfaits'!H21:H21</xm:f>
              <xm:sqref>H21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7AF1E-8D88-4469-AB77-D6E9A06EEAC2}">
  <dimension ref="A2:U26"/>
  <sheetViews>
    <sheetView workbookViewId="0">
      <selection activeCell="H3" sqref="H3"/>
    </sheetView>
    <sheetView workbookViewId="1">
      <selection activeCell="O3" sqref="O3"/>
    </sheetView>
  </sheetViews>
  <sheetFormatPr baseColWidth="10" defaultColWidth="9.33203125" defaultRowHeight="12" x14ac:dyDescent="0.2"/>
  <cols>
    <col min="1" max="1" width="12" customWidth="1"/>
    <col min="2" max="3" width="11.33203125" customWidth="1"/>
    <col min="4" max="4" width="10.83203125" customWidth="1"/>
    <col min="5" max="5" width="12" customWidth="1"/>
    <col min="7" max="7" width="9" bestFit="1" customWidth="1"/>
    <col min="8" max="8" width="17.1640625" bestFit="1" customWidth="1"/>
    <col min="9" max="13" width="8.5" bestFit="1" customWidth="1"/>
    <col min="14" max="14" width="12" bestFit="1" customWidth="1"/>
    <col min="15" max="16" width="12.33203125" bestFit="1" customWidth="1"/>
    <col min="17" max="19" width="10.33203125" customWidth="1"/>
    <col min="20" max="20" width="3.5" customWidth="1"/>
    <col min="21" max="21" width="10.33203125" customWidth="1"/>
  </cols>
  <sheetData>
    <row r="2" spans="1:21" x14ac:dyDescent="0.2">
      <c r="G2" s="8"/>
      <c r="H2" s="8" t="s">
        <v>0</v>
      </c>
      <c r="I2" s="8" t="s">
        <v>1</v>
      </c>
      <c r="J2" s="8" t="s">
        <v>2</v>
      </c>
      <c r="K2" s="8" t="s">
        <v>3</v>
      </c>
      <c r="L2" s="8" t="s">
        <v>4</v>
      </c>
      <c r="N2" s="8"/>
      <c r="O2" s="8" t="s">
        <v>0</v>
      </c>
      <c r="P2" s="8" t="s">
        <v>1</v>
      </c>
      <c r="Q2" s="8" t="s">
        <v>2</v>
      </c>
      <c r="R2" s="8" t="s">
        <v>3</v>
      </c>
      <c r="S2" s="8" t="s">
        <v>4</v>
      </c>
      <c r="U2" t="s">
        <v>405</v>
      </c>
    </row>
    <row r="3" spans="1:21" ht="15" x14ac:dyDescent="0.2">
      <c r="G3" s="8" t="s">
        <v>5</v>
      </c>
      <c r="H3" s="9" cm="1">
        <f t="array" ref="H3">INDEX($E$11:$E$26,MATCH(H$2&amp;$G3,$B$11:$B$26&amp;$D$11:$D$26,0))</f>
        <v>300</v>
      </c>
      <c r="I3" s="9" t="str" cm="1">
        <f t="array" ref="I3">INDEX($E$11:$E$26,MATCH(I$2&amp;$G3,$B$11:$B$26&amp;$D$11:$D$26,0))</f>
        <v>No</v>
      </c>
      <c r="J3" s="9" cm="1">
        <f t="array" ref="J3">INDEX($E$11:$E$26,MATCH(J$2&amp;$G3,$B$11:$B$26&amp;$D$11:$D$26,0))</f>
        <v>300</v>
      </c>
      <c r="K3" s="9" cm="1">
        <f t="array" ref="K3">INDEX($E$11:$E$26,MATCH(K$2&amp;$G3,$B$11:$B$26&amp;$D$11:$D$26,0))</f>
        <v>50</v>
      </c>
      <c r="L3" s="9" cm="1">
        <f t="array" ref="L3">INDEX($E$11:$E$26,MATCH(L$2&amp;$G3,$B$11:$B$26&amp;$D$11:$D$26,0))</f>
        <v>30</v>
      </c>
      <c r="M3" s="10"/>
      <c r="N3" s="8" t="s">
        <v>5</v>
      </c>
      <c r="O3" s="9">
        <f t="array" ref="O3">IF(A11="Forfait",INDEX($E$11:$E$26,MATCH(O$2&amp;$N3,$B$11:$B$26&amp;$D$11:$D$26,0)))</f>
        <v>300</v>
      </c>
      <c r="P3" s="9" t="b">
        <f t="array" ref="P3">IF(B11="Forfait",INDEX($E$11:$E$26,MATCH(P$2&amp;$N3,$B$11:$B$26&amp;$D$11:$D$26,0)))</f>
        <v>0</v>
      </c>
      <c r="Q3" s="9" t="b">
        <f t="array" ref="Q3">IF(C11="Forfait",INDEX($E$11:$E$26,MATCH(Q$2&amp;$N3,$B$11:$B$26&amp;$D$11:$D$26,0)))</f>
        <v>0</v>
      </c>
      <c r="R3" s="9" t="b">
        <f t="array" ref="R3">IF(D11="Forfait",INDEX($E$11:$E$26,MATCH(R$2&amp;$N3,$B$11:$B$26&amp;$D$11:$D$26,0)))</f>
        <v>0</v>
      </c>
      <c r="S3" s="9" t="b">
        <f t="array" ref="S3">IF(E11="Forfait",INDEX($E$11:$E$26,MATCH(S$2&amp;$N3,$B$11:$B$26&amp;$D$11:$D$26,0)))</f>
        <v>0</v>
      </c>
    </row>
    <row r="4" spans="1:21" ht="15" x14ac:dyDescent="0.2">
      <c r="G4" s="8" t="s">
        <v>6</v>
      </c>
      <c r="H4" s="9" cm="1">
        <f t="array" ref="H4">INDEX($E$11:$E$26,MATCH(H$2&amp;$G4,$B$11:$B$26&amp;$D$11:$D$26,0))</f>
        <v>300</v>
      </c>
      <c r="I4" s="9" cm="1">
        <f t="array" ref="I4">INDEX($E$11:$E$26,MATCH(I$2&amp;$G4,$B$11:$B$26&amp;$D$11:$D$26,0))</f>
        <v>300</v>
      </c>
      <c r="J4" s="9" cm="1">
        <f t="array" ref="J4">INDEX($E$11:$E$26,MATCH(J$2&amp;$G4,$B$11:$B$26&amp;$D$11:$D$26,0))</f>
        <v>300</v>
      </c>
      <c r="K4" s="9" cm="1">
        <f t="array" ref="K4">INDEX($E$11:$E$26,MATCH(K$2&amp;$G4,$B$11:$B$26&amp;$D$11:$D$26,0))</f>
        <v>-250</v>
      </c>
      <c r="L4" s="9" t="str" cm="1">
        <f t="array" ref="L4">INDEX($E$11:$E$26,MATCH(L$2&amp;$G4,$B$11:$B$26&amp;$D$11:$D$26,0))</f>
        <v>No</v>
      </c>
      <c r="M4" s="10"/>
      <c r="N4" s="8" t="s">
        <v>6</v>
      </c>
      <c r="O4" s="9" t="b">
        <f t="array" ref="O4">IF(A12="Forfait",INDEX($E$11:$E$26,MATCH(O$2&amp;$N4,$B$11:$B$26&amp;$D$11:$D$26,0)))</f>
        <v>0</v>
      </c>
      <c r="P4" s="9" cm="1">
        <f t="array" ref="P4">INDEX($E$11:$E$26,MATCH(P$2&amp;$G4,$B$11:$B$26&amp;$D$11:$D$26,0))</f>
        <v>300</v>
      </c>
      <c r="Q4" s="9" cm="1">
        <f t="array" ref="Q4">INDEX($E$11:$E$26,MATCH(Q$2&amp;$G4,$B$11:$B$26&amp;$D$11:$D$26,0))</f>
        <v>300</v>
      </c>
      <c r="R4" s="9" cm="1">
        <f t="array" ref="R4">INDEX($E$11:$E$26,MATCH(R$2&amp;$G4,$B$11:$B$26&amp;$D$11:$D$26,0))</f>
        <v>-250</v>
      </c>
      <c r="S4" s="9" t="str" cm="1">
        <f t="array" ref="S4">INDEX($E$11:$E$26,MATCH(S$2&amp;$G4,$B$11:$B$26&amp;$D$11:$D$26,0))</f>
        <v>No</v>
      </c>
    </row>
    <row r="5" spans="1:21" ht="15" x14ac:dyDescent="0.2">
      <c r="G5" s="8" t="s">
        <v>7</v>
      </c>
      <c r="H5" s="9" cm="1">
        <f t="array" ref="H5">INDEX($E$11:$E$26,MATCH(H$2&amp;$G5,$B$11:$B$26&amp;$D$11:$D$26,0))</f>
        <v>400</v>
      </c>
      <c r="I5" s="9" cm="1">
        <f t="array" ref="I5">INDEX($E$11:$E$26,MATCH(I$2&amp;$G5,$B$11:$B$26&amp;$D$11:$D$26,0))</f>
        <v>1000</v>
      </c>
      <c r="J5" s="9" cm="1">
        <f t="array" ref="J5">INDEX($E$11:$E$26,MATCH(J$2&amp;$G5,$B$11:$B$26&amp;$D$11:$D$26,0))</f>
        <v>150</v>
      </c>
      <c r="K5" s="9" cm="1">
        <f t="array" ref="K5">INDEX($E$11:$E$26,MATCH(K$2&amp;$G5,$B$11:$B$26&amp;$D$11:$D$26,0))</f>
        <v>125</v>
      </c>
      <c r="L5" s="9" cm="1">
        <f t="array" ref="L5">INDEX($E$11:$E$26,MATCH(L$2&amp;$G5,$B$11:$B$26&amp;$D$11:$D$26,0))</f>
        <v>400</v>
      </c>
      <c r="N5" s="8" t="s">
        <v>7</v>
      </c>
      <c r="O5" s="9" t="b">
        <f t="array" ref="O5">IF(A13="Forfait",INDEX($E$11:$E$26,MATCH(O$2&amp;$N5,$B$11:$B$26&amp;$D$11:$D$26,0)))</f>
        <v>0</v>
      </c>
      <c r="P5" s="9" cm="1">
        <f t="array" ref="P5">INDEX($E$11:$E$26,MATCH(P$2&amp;$G5,$B$11:$B$26&amp;$D$11:$D$26,0))</f>
        <v>1000</v>
      </c>
      <c r="Q5" s="9" cm="1">
        <f t="array" ref="Q5">INDEX($E$11:$E$26,MATCH(Q$2&amp;$G5,$B$11:$B$26&amp;$D$11:$D$26,0))</f>
        <v>150</v>
      </c>
      <c r="R5" s="9" cm="1">
        <f t="array" ref="R5">INDEX($E$11:$E$26,MATCH(R$2&amp;$G5,$B$11:$B$26&amp;$D$11:$D$26,0))</f>
        <v>125</v>
      </c>
      <c r="S5" s="9" cm="1">
        <f t="array" ref="S5">INDEX($E$11:$E$26,MATCH(S$2&amp;$G5,$B$11:$B$26&amp;$D$11:$D$26,0))</f>
        <v>400</v>
      </c>
    </row>
    <row r="10" spans="1:21" ht="15" x14ac:dyDescent="0.25">
      <c r="A10" s="1" t="s">
        <v>52</v>
      </c>
      <c r="B10" s="1" t="s">
        <v>11</v>
      </c>
      <c r="C10" s="1" t="s">
        <v>394</v>
      </c>
      <c r="D10" s="1" t="s">
        <v>8</v>
      </c>
      <c r="E10" s="1" t="s">
        <v>9</v>
      </c>
      <c r="F10" s="1"/>
      <c r="G10" s="2" t="s">
        <v>13</v>
      </c>
      <c r="H10" s="2"/>
    </row>
    <row r="11" spans="1:21" x14ac:dyDescent="0.2">
      <c r="A11" s="4" t="s">
        <v>152</v>
      </c>
      <c r="B11" t="s">
        <v>0</v>
      </c>
      <c r="C11" t="s">
        <v>395</v>
      </c>
      <c r="D11" t="s">
        <v>5</v>
      </c>
      <c r="E11" s="4">
        <v>300</v>
      </c>
      <c r="G11" s="2"/>
      <c r="H11" t="s">
        <v>0</v>
      </c>
      <c r="I11" t="s">
        <v>1</v>
      </c>
      <c r="J11" t="s">
        <v>2</v>
      </c>
      <c r="K11" t="s">
        <v>3</v>
      </c>
      <c r="L11" t="s">
        <v>4</v>
      </c>
      <c r="M11" t="s">
        <v>12</v>
      </c>
    </row>
    <row r="12" spans="1:21" x14ac:dyDescent="0.2">
      <c r="A12" s="4" t="s">
        <v>29</v>
      </c>
      <c r="B12" t="s">
        <v>0</v>
      </c>
      <c r="C12" t="s">
        <v>396</v>
      </c>
      <c r="D12" t="s">
        <v>6</v>
      </c>
      <c r="E12" s="4">
        <v>300</v>
      </c>
      <c r="G12" s="3" t="s">
        <v>5</v>
      </c>
      <c r="H12">
        <v>500</v>
      </c>
      <c r="I12">
        <v>0</v>
      </c>
      <c r="J12">
        <v>300</v>
      </c>
      <c r="K12">
        <v>50</v>
      </c>
      <c r="L12">
        <v>30</v>
      </c>
      <c r="M12">
        <v>880</v>
      </c>
    </row>
    <row r="13" spans="1:21" x14ac:dyDescent="0.2">
      <c r="A13" s="4" t="s">
        <v>29</v>
      </c>
      <c r="B13" t="s">
        <v>0</v>
      </c>
      <c r="C13" t="s">
        <v>397</v>
      </c>
      <c r="D13" t="s">
        <v>7</v>
      </c>
      <c r="E13" s="4">
        <v>400</v>
      </c>
      <c r="G13" s="3" t="s">
        <v>7</v>
      </c>
      <c r="H13">
        <v>400</v>
      </c>
      <c r="I13">
        <v>1000</v>
      </c>
      <c r="J13">
        <v>150</v>
      </c>
      <c r="K13">
        <v>125</v>
      </c>
      <c r="L13">
        <v>400</v>
      </c>
      <c r="M13">
        <v>2075</v>
      </c>
    </row>
    <row r="14" spans="1:21" x14ac:dyDescent="0.2">
      <c r="A14" s="4" t="s">
        <v>152</v>
      </c>
      <c r="B14" t="s">
        <v>1</v>
      </c>
      <c r="C14" t="s">
        <v>395</v>
      </c>
      <c r="D14" t="s">
        <v>5</v>
      </c>
      <c r="E14" s="4" t="s">
        <v>10</v>
      </c>
      <c r="G14" s="3" t="s">
        <v>6</v>
      </c>
      <c r="H14">
        <v>300</v>
      </c>
      <c r="I14">
        <v>300</v>
      </c>
      <c r="J14">
        <v>300</v>
      </c>
      <c r="K14">
        <v>-250</v>
      </c>
      <c r="L14">
        <v>0</v>
      </c>
      <c r="M14">
        <v>650</v>
      </c>
    </row>
    <row r="15" spans="1:21" x14ac:dyDescent="0.2">
      <c r="A15" s="4" t="s">
        <v>152</v>
      </c>
      <c r="B15" t="s">
        <v>1</v>
      </c>
      <c r="C15" t="s">
        <v>395</v>
      </c>
      <c r="D15" t="s">
        <v>6</v>
      </c>
      <c r="E15" s="4">
        <v>300</v>
      </c>
      <c r="G15" s="3" t="s">
        <v>12</v>
      </c>
      <c r="H15">
        <v>1200</v>
      </c>
      <c r="I15">
        <v>1300</v>
      </c>
      <c r="J15">
        <v>750</v>
      </c>
      <c r="K15">
        <v>-75</v>
      </c>
      <c r="L15">
        <v>430</v>
      </c>
      <c r="M15">
        <v>3605</v>
      </c>
    </row>
    <row r="16" spans="1:21" x14ac:dyDescent="0.2">
      <c r="A16" s="4" t="s">
        <v>29</v>
      </c>
      <c r="B16" t="s">
        <v>1</v>
      </c>
      <c r="C16" t="s">
        <v>395</v>
      </c>
      <c r="D16" t="s">
        <v>7</v>
      </c>
      <c r="E16" s="4">
        <v>1000</v>
      </c>
    </row>
    <row r="17" spans="1:11" x14ac:dyDescent="0.2">
      <c r="A17" s="4" t="s">
        <v>29</v>
      </c>
      <c r="B17" t="s">
        <v>2</v>
      </c>
      <c r="C17" t="s">
        <v>397</v>
      </c>
      <c r="D17" t="s">
        <v>5</v>
      </c>
      <c r="E17" s="4">
        <v>300</v>
      </c>
    </row>
    <row r="18" spans="1:11" x14ac:dyDescent="0.2">
      <c r="A18" s="4" t="s">
        <v>152</v>
      </c>
      <c r="B18" t="s">
        <v>2</v>
      </c>
      <c r="C18" t="s">
        <v>395</v>
      </c>
      <c r="D18" t="s">
        <v>6</v>
      </c>
      <c r="E18" s="4">
        <v>300</v>
      </c>
    </row>
    <row r="19" spans="1:11" x14ac:dyDescent="0.2">
      <c r="A19" s="4" t="s">
        <v>29</v>
      </c>
      <c r="B19" t="s">
        <v>2</v>
      </c>
      <c r="C19" t="s">
        <v>398</v>
      </c>
      <c r="D19" t="s">
        <v>7</v>
      </c>
      <c r="E19" s="4">
        <v>150</v>
      </c>
    </row>
    <row r="20" spans="1:11" x14ac:dyDescent="0.2">
      <c r="A20" s="4" t="s">
        <v>152</v>
      </c>
      <c r="B20" t="s">
        <v>3</v>
      </c>
      <c r="C20" t="s">
        <v>399</v>
      </c>
      <c r="D20" t="s">
        <v>5</v>
      </c>
      <c r="E20" s="4">
        <v>50</v>
      </c>
    </row>
    <row r="21" spans="1:11" x14ac:dyDescent="0.2">
      <c r="A21" s="4" t="s">
        <v>29</v>
      </c>
      <c r="B21" t="s">
        <v>3</v>
      </c>
      <c r="C21" t="s">
        <v>400</v>
      </c>
      <c r="D21" t="s">
        <v>6</v>
      </c>
      <c r="E21" s="4">
        <v>-250</v>
      </c>
      <c r="G21" s="5"/>
      <c r="H21" s="5"/>
      <c r="I21" s="5"/>
      <c r="J21" s="5"/>
      <c r="K21" s="5"/>
    </row>
    <row r="22" spans="1:11" x14ac:dyDescent="0.2">
      <c r="A22" s="4" t="s">
        <v>152</v>
      </c>
      <c r="B22" t="s">
        <v>3</v>
      </c>
      <c r="C22" t="s">
        <v>401</v>
      </c>
      <c r="D22" t="s">
        <v>7</v>
      </c>
      <c r="E22" s="4">
        <v>125</v>
      </c>
    </row>
    <row r="23" spans="1:11" x14ac:dyDescent="0.2">
      <c r="A23" s="4" t="s">
        <v>29</v>
      </c>
      <c r="B23" t="s">
        <v>4</v>
      </c>
      <c r="C23" t="s">
        <v>402</v>
      </c>
      <c r="D23" t="s">
        <v>5</v>
      </c>
      <c r="E23" s="4">
        <v>30</v>
      </c>
    </row>
    <row r="24" spans="1:11" x14ac:dyDescent="0.2">
      <c r="A24" s="4" t="s">
        <v>152</v>
      </c>
      <c r="B24" t="s">
        <v>4</v>
      </c>
      <c r="C24" t="s">
        <v>403</v>
      </c>
      <c r="D24" t="s">
        <v>6</v>
      </c>
      <c r="E24" s="4" t="s">
        <v>10</v>
      </c>
    </row>
    <row r="25" spans="1:11" x14ac:dyDescent="0.2">
      <c r="A25" s="4" t="s">
        <v>29</v>
      </c>
      <c r="B25" t="s">
        <v>4</v>
      </c>
      <c r="C25" t="s">
        <v>404</v>
      </c>
      <c r="D25" t="s">
        <v>7</v>
      </c>
      <c r="E25" s="4">
        <v>400</v>
      </c>
    </row>
    <row r="26" spans="1:11" x14ac:dyDescent="0.2">
      <c r="A26" s="7"/>
      <c r="B26" s="6" t="s">
        <v>0</v>
      </c>
      <c r="C26" s="6" t="s">
        <v>396</v>
      </c>
      <c r="D26" s="6" t="s">
        <v>5</v>
      </c>
      <c r="E26" s="7">
        <v>200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1FDBC0-9F48-4B29-9A0E-6130F08D54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it works</vt:lpstr>
      <vt:lpstr>calcul forfaits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JFL</cp:lastModifiedBy>
  <dcterms:created xsi:type="dcterms:W3CDTF">2024-09-08T09:29:59Z</dcterms:created>
  <dcterms:modified xsi:type="dcterms:W3CDTF">2024-09-08T15:19:29Z</dcterms:modified>
</cp:coreProperties>
</file>