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E776546B-B0C2-4E1C-98EB-E9F3CEE55734}" xr6:coauthVersionLast="47" xr6:coauthVersionMax="47" xr10:uidLastSave="{00000000-0000-0000-0000-000000000000}"/>
  <bookViews>
    <workbookView xWindow="8490" yWindow="1260" windowWidth="25950" windowHeight="13155" tabRatio="500" xr2:uid="{C314016B-7B7C-4E1B-A903-5A25D3A0524C}"/>
  </bookViews>
  <sheets>
    <sheet name="Sheet1" sheetId="1" r:id="rId1"/>
  </sheets>
  <calcPr calcId="191029"/>
  <pivotCaches>
    <pivotCache cacheId="0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1" l="1" a="1"/>
  <c r="K27" i="1" s="1"/>
  <c r="F4" i="1"/>
  <c r="G4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5" i="1"/>
  <c r="H6" i="1"/>
  <c r="H10" i="1"/>
  <c r="H27" i="1"/>
  <c r="H28" i="1"/>
  <c r="H39" i="1"/>
  <c r="H4" i="1"/>
  <c r="G27" i="1"/>
  <c r="G34" i="1"/>
  <c r="G35" i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H11" i="1" s="1"/>
  <c r="F12" i="1"/>
  <c r="G12" i="1" s="1"/>
  <c r="F13" i="1"/>
  <c r="G13" i="1" s="1"/>
  <c r="F14" i="1"/>
  <c r="G14" i="1" s="1"/>
  <c r="F15" i="1"/>
  <c r="H15" i="1" s="1"/>
  <c r="F16" i="1"/>
  <c r="H16" i="1" s="1"/>
  <c r="F17" i="1"/>
  <c r="G17" i="1" s="1"/>
  <c r="F18" i="1"/>
  <c r="F19" i="1"/>
  <c r="H19" i="1" s="1"/>
  <c r="F20" i="1"/>
  <c r="H20" i="1" s="1"/>
  <c r="F21" i="1"/>
  <c r="H21" i="1" s="1"/>
  <c r="F22" i="1"/>
  <c r="H22" i="1" s="1"/>
  <c r="F23" i="1"/>
  <c r="G23" i="1" s="1"/>
  <c r="F24" i="1"/>
  <c r="H24" i="1" s="1"/>
  <c r="F25" i="1"/>
  <c r="H25" i="1" s="1"/>
  <c r="F26" i="1"/>
  <c r="H26" i="1" s="1"/>
  <c r="F27" i="1"/>
  <c r="F28" i="1"/>
  <c r="G28" i="1" s="1"/>
  <c r="F29" i="1"/>
  <c r="H29" i="1" s="1"/>
  <c r="F30" i="1"/>
  <c r="H30" i="1" s="1"/>
  <c r="F31" i="1"/>
  <c r="H31" i="1" s="1"/>
  <c r="F32" i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G39" i="1" s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H9" i="1" l="1"/>
  <c r="G33" i="1"/>
  <c r="G22" i="1"/>
  <c r="G21" i="1"/>
  <c r="G16" i="1"/>
  <c r="G15" i="1"/>
  <c r="G11" i="1"/>
  <c r="H23" i="1"/>
  <c r="H14" i="1"/>
  <c r="G38" i="1"/>
  <c r="G26" i="1"/>
  <c r="H13" i="1"/>
  <c r="G37" i="1"/>
  <c r="G25" i="1"/>
  <c r="H12" i="1"/>
  <c r="G36" i="1"/>
  <c r="G24" i="1"/>
  <c r="H8" i="1"/>
  <c r="G32" i="1"/>
  <c r="G20" i="1"/>
  <c r="H7" i="1"/>
  <c r="G31" i="1"/>
  <c r="G19" i="1"/>
  <c r="G30" i="1"/>
  <c r="G18" i="1"/>
  <c r="H17" i="1"/>
  <c r="H5" i="1"/>
  <c r="G2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<sst xmlns="http://schemas.openxmlformats.org/spreadsheetml/2006/main" count="102" uniqueCount="32">
  <si>
    <t>Date personnalisée
De dimanche 28 juillet 2024
à mercredi 28 août 2024</t>
  </si>
  <si>
    <t>0001</t>
  </si>
  <si>
    <t>Serveur</t>
  </si>
  <si>
    <t>Qté</t>
  </si>
  <si>
    <t>Montant</t>
  </si>
  <si>
    <t>CHARGES AUX CHAMBRES</t>
  </si>
  <si>
    <t>POURBOIRES DUE</t>
  </si>
  <si>
    <t>POURBOIRE PAYE</t>
  </si>
  <si>
    <t>SERVICE PAYE</t>
  </si>
  <si>
    <t>C.CADEAU FREEBEES</t>
  </si>
  <si>
    <t>C.CADEAU ORIGINE</t>
  </si>
  <si>
    <t>PAIEMENT DIRECT</t>
  </si>
  <si>
    <t>AMERICAN EXPRESS</t>
  </si>
  <si>
    <t>MASTER CARD</t>
  </si>
  <si>
    <t>VISA</t>
  </si>
  <si>
    <t>ARGENT</t>
  </si>
  <si>
    <t>Dépot net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</si>
  <si>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</si>
  <si>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</si>
  <si>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</si>
  <si>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</si>
  <si>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</si>
  <si>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</si>
  <si>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</si>
  <si>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</si>
  <si>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Validatio</t>
  </si>
  <si>
    <t xml:space="preserve">Nom </t>
  </si>
  <si>
    <t>Row Labels</t>
  </si>
  <si>
    <t>Grand Total</t>
  </si>
  <si>
    <t>Sum of Montant</t>
  </si>
  <si>
    <t>TRUE</t>
  </si>
  <si>
    <t>J'aimerai trouvé un moyen de rapport le montant "Agent" à chacun des employés afin de faire un sommaire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</si>
</sst>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[$ $-C0C]* _);\(#,##0.00[$ $-C0C]* \)"/>
  </numFmts>
  <fonts count="5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sz val="10"/>
      <color rgb="FFFF0000"/>
      <name val="Arial"/>
      <family val="2"/>
    </font>
    <font>
      <sz val="10"/>
      <color indexed="8"/>
      <name val="Arial"/>
      <family val="2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top"/>
    </xf>
    <xf numFmtId="0" fontId="4" fillId="5" borderId="0" applyNumberFormat="0" applyBorder="0" applyAlignment="0" applyProtection="0"/>
  </cellStyleXfs>
  <cellXfs count="17">
    <xf numFmtId="0" fontId="0" fillId="0" borderId="0" xfId="0">
      <alignment vertical="top"/>
    </xf>
    <xf numFmtId="1" fontId="1" fillId="0" borderId="0" xfId="0" applyNumberFormat="1" applyFont="1">
      <alignment vertical="top"/>
    </xf>
    <xf numFmtId="164" fontId="1" fillId="0" borderId="0" xfId="0" applyNumberFormat="1" applyFont="1">
      <alignment vertical="top"/>
    </xf>
    <xf numFmtId="1" fontId="0" fillId="0" borderId="0" xfId="0" applyNumberFormat="1">
      <alignment vertical="top"/>
    </xf>
    <xf numFmtId="0" fontId="0" fillId="2" borderId="0" xfId="0" applyFill="1">
      <alignment vertical="top"/>
    </xf>
    <xf numFmtId="164" fontId="1" fillId="2" borderId="0" xfId="0" applyNumberFormat="1" applyFont="1" applyFill="1">
      <alignment vertical="top"/>
    </xf>
    <xf numFmtId="0" fontId="0" fillId="3" borderId="0" xfId="0" applyFill="1">
      <alignment vertical="top"/>
    </xf>
    <xf numFmtId="164" fontId="1" fillId="3" borderId="0" xfId="0" applyNumberFormat="1" applyFont="1" applyFill="1">
      <alignment vertical="top"/>
    </xf>
    <xf numFmtId="0" fontId="0" fillId="4" borderId="0" xfId="0" applyFill="1">
      <alignment vertical="top"/>
    </xf>
    <xf numFmtId="164" fontId="1" fillId="4" borderId="0" xfId="0" applyNumberFormat="1" applyFont="1" applyFill="1">
      <alignment vertical="top"/>
    </xf>
    <xf numFmtId="0" fontId="0" fillId="0" borderId="0" xfId="0" pivotButton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2" fillId="0" borderId="0" xfId="0" applyFont="1">
      <alignment vertical="top"/>
    </xf>
    <xf numFmtId="0" fontId="3" fillId="0" borderId="0" xfId="0" quotePrefix="1" applyFont="1">
      <alignment vertical="top"/>
    </xf>
    <xf numFmtId="0" fontId="4" fillId="5" borderId="0" xfId="1" applyAlignment="1">
      <alignment vertical="center"/>
    </xf>
    <xf numFmtId="4" fontId="0" fillId="0" borderId="0" xfId="0" applyNumberFormat="1">
      <alignment vertical="top"/>
    </xf>
  </cellXfs>
  <cellStyles count="2">
    <cellStyle name="Accent6" xfId="1" builtinId="49"/>
    <cellStyle name="Normal" xfId="0" builtinId="0"/>
  </cellStyles>
  <dxfs count="1">
    <dxf>
      <alignment horizontal="center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ncent Rochatte" refreshedDate="45533.473837384263" createdVersion="8" refreshedVersion="8" minRefreshableVersion="3" recordCount="35" xr:uid="{00D4C9BF-75F4-4158-AA05-C693F7A50D12}">
  <cacheSource type="worksheet">
    <worksheetSource ref="F3:H38" sheet="Sheet1"/>
  </cacheSource>
  <cacheFields count="3">
    <cacheField name="Validatio" numFmtId="0">
      <sharedItems count="2">
        <b v="1"/>
        <b v="0"/>
      </sharedItems>
    </cacheField>
    <cacheField name="Nom " numFmtId="0">
      <sharedItems containsMixedTypes="1" containsNumber="1" containsInteger="1" minValue="0" maxValue="0" count="4">
        <s v="Employé 1"/>
        <n v="0"/>
        <s v="Employé 2"/>
        <s v="Employé 3"/>
      </sharedItems>
    </cacheField>
    <cacheField name="Montant" numFmtId="0">
      <sharedItems containsSemiMixedTypes="0" containsString="0" containsNumber="1" minValue="0" maxValue="1077.41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n v="1077.4100000000001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0"/>
    <x v="2"/>
    <n v="335.08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0"/>
    <x v="3"/>
    <n v="414.48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  <r>
    <x v="1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E2898A-AFCE-4D05-8CEA-91DC588F898C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K5:L9" firstHeaderRow="1" firstDataRow="1" firstDataCol="1" rowPageCount="1" colPageCount="1"/>
  <pivotFields count="3">
    <pivotField axis="axisPage" showAll="0">
      <items count="3">
        <item x="1"/>
        <item x="0"/>
        <item t="default"/>
      </items>
    </pivotField>
    <pivotField axis="axisRow" showAll="0">
      <items count="5">
        <item x="1"/>
        <item x="0"/>
        <item x="2"/>
        <item x="3"/>
        <item t="default"/>
      </items>
    </pivotField>
    <pivotField dataField="1" showAll="0"/>
  </pivotFields>
  <rowFields count="1">
    <field x="1"/>
  </rowFields>
  <rowItems count="4">
    <i>
      <x v="1"/>
    </i>
    <i>
      <x v="2"/>
    </i>
    <i>
      <x v="3"/>
    </i>
    <i t="grand">
      <x/>
    </i>
  </rowItems>
  <colItems count="1">
    <i/>
  </colItems>
  <pageFields count="1">
    <pageField fld="0" item="1" hier="-1"/>
  </pageFields>
  <dataFields count="1">
    <dataField name="Sum of Montant" fld="2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AF9F4-04EA-45B9-A340-A68DC606BF6A}">
  <sheetPr codeName="Sheet1"/>
  <dimension ref="A1:L95"/>
  <sheetViews>
    <sheetView showGridLines="0" tabSelected="1" showOutlineSymbols="0" topLeftCell="A4" workbookViewId="0">
      <selection activeCell="L15" sqref="L15"/>
    </sheetView>
  </sheetViews>
  <sheetFormatPr baseColWidth="10" defaultColWidth="9.140625" defaultRowHeight="12.75" customHeight="1" x14ac:dyDescent="0.2"/>
  <cols>
    <col min="1" max="1" width="61.42578125" bestFit="1" customWidth="1"/>
    <col min="2" max="2" width="24.42578125" bestFit="1" customWidth="1"/>
    <col min="3" max="3" width="12.28515625" bestFit="1" customWidth="1"/>
    <col min="4" max="6" width="6.85546875" customWidth="1"/>
    <col min="7" max="7" width="12.28515625" customWidth="1"/>
    <col min="8" max="10" width="6.85546875" customWidth="1"/>
    <col min="11" max="11" width="13.85546875" bestFit="1" customWidth="1"/>
    <col min="12" max="12" width="12.140625" customWidth="1"/>
    <col min="13" max="256" width="6.85546875" customWidth="1"/>
  </cols>
  <sheetData>
    <row r="1" spans="1:12" x14ac:dyDescent="0.2">
      <c r="A1" t="s">
        <v>0</v>
      </c>
    </row>
    <row r="2" spans="1:12" x14ac:dyDescent="0.2">
      <c r="A2" t="s">
        <v>1</v>
      </c>
      <c r="H2" s="13"/>
    </row>
    <row r="3" spans="1:12" x14ac:dyDescent="0.2">
      <c r="A3" t="s">
        <v>2</v>
      </c>
      <c r="B3" t="s">
        <v>3</v>
      </c>
      <c r="C3" t="s">
        <v>4</v>
      </c>
      <c r="F3" t="s">
        <v>25</v>
      </c>
      <c r="G3" t="s">
        <v>26</v>
      </c>
      <c r="H3" t="s">
        <v>4</v>
      </c>
      <c r="K3" s="10" t="s">
        <v>25</v>
      </c>
      <c r="L3" t="s">
        <v>30</v>
      </c>
    </row>
    <row r="4" spans="1:12" x14ac:dyDescent="0.2">
      <c r="A4" s="1">
        <v>4</v>
      </c>
      <c r="B4" t="s">
        <v>17</v>
      </c>
      <c r="F4" t="b">
        <f>ISNUMBER(A4)</f>
        <v>1</v>
      </c>
      <c r="G4" t="str">
        <f>IF(F4=TRUE,B4,0)</f>
        <v>Employé 1</v>
      </c>
      <c r="H4" s="4">
        <f t="shared" ref="H4:H17" si="0">IF(F4=TRUE,VLOOKUP("Argent",A:C,3,FALSE),0)</f>
        <v>1077.4100000000001</v>
      </c>
    </row>
    <row r="5" spans="1:12" x14ac:dyDescent="0.2">
      <c r="A5" t="s">
        <v>5</v>
      </c>
      <c r="B5" s="1">
        <v>126</v>
      </c>
      <c r="C5" s="2">
        <v>16135.890000000003</v>
      </c>
      <c r="F5" t="b">
        <f t="shared" ref="F5:F68" si="1">ISNUMBER(A5)</f>
        <v>0</v>
      </c>
      <c r="G5">
        <f t="shared" ref="G5:G39" si="2">IF(F5=TRUE,B5,0)</f>
        <v>0</v>
      </c>
      <c r="H5">
        <f t="shared" si="0"/>
        <v>0</v>
      </c>
      <c r="I5" t="str">
        <f>IF(C5="","Fin","Non")</f>
        <v>Non</v>
      </c>
      <c r="K5" s="10" t="s">
        <v>27</v>
      </c>
      <c r="L5" t="s">
        <v>29</v>
      </c>
    </row>
    <row r="6" spans="1:12" x14ac:dyDescent="0.2">
      <c r="A6" t="s">
        <v>6</v>
      </c>
      <c r="B6" s="1">
        <v>261</v>
      </c>
      <c r="C6" s="2">
        <v>-4779.2</v>
      </c>
      <c r="F6" t="b">
        <f t="shared" si="1"/>
        <v>0</v>
      </c>
      <c r="G6">
        <f t="shared" si="2"/>
        <v>0</v>
      </c>
      <c r="H6">
        <f t="shared" si="0"/>
        <v>0</v>
      </c>
      <c r="I6" t="str">
        <f t="shared" ref="I6:I18" si="3">IF(C6="","Fin","Non")</f>
        <v>Non</v>
      </c>
      <c r="K6" s="11" t="s">
        <v>17</v>
      </c>
      <c r="L6" s="12">
        <v>1077.4100000000001</v>
      </c>
    </row>
    <row r="7" spans="1:12" x14ac:dyDescent="0.2">
      <c r="A7" t="s">
        <v>7</v>
      </c>
      <c r="B7" s="1">
        <v>261</v>
      </c>
      <c r="C7" s="2">
        <v>4779.2</v>
      </c>
      <c r="F7" t="b">
        <f t="shared" si="1"/>
        <v>0</v>
      </c>
      <c r="G7">
        <f t="shared" si="2"/>
        <v>0</v>
      </c>
      <c r="H7">
        <f t="shared" si="0"/>
        <v>0</v>
      </c>
      <c r="I7" t="str">
        <f t="shared" si="3"/>
        <v>Non</v>
      </c>
      <c r="K7" s="11" t="s">
        <v>18</v>
      </c>
      <c r="L7" s="12">
        <v>335.08</v>
      </c>
    </row>
    <row r="8" spans="1:12" x14ac:dyDescent="0.2">
      <c r="C8" s="2">
        <v>0</v>
      </c>
      <c r="F8" t="b">
        <f t="shared" si="1"/>
        <v>0</v>
      </c>
      <c r="G8">
        <f t="shared" si="2"/>
        <v>0</v>
      </c>
      <c r="H8">
        <f t="shared" si="0"/>
        <v>0</v>
      </c>
      <c r="I8" t="str">
        <f t="shared" si="3"/>
        <v>Non</v>
      </c>
      <c r="K8" s="11" t="s">
        <v>19</v>
      </c>
      <c r="L8" s="12">
        <v>414.48</v>
      </c>
    </row>
    <row r="9" spans="1:12" x14ac:dyDescent="0.2">
      <c r="A9" t="s">
        <v>8</v>
      </c>
      <c r="B9" s="1">
        <v>3</v>
      </c>
      <c r="C9" s="2">
        <v>63.96</v>
      </c>
      <c r="F9" t="b">
        <f t="shared" si="1"/>
        <v>0</v>
      </c>
      <c r="G9">
        <f t="shared" si="2"/>
        <v>0</v>
      </c>
      <c r="H9">
        <f t="shared" si="0"/>
        <v>0</v>
      </c>
      <c r="I9" t="str">
        <f t="shared" si="3"/>
        <v>Non</v>
      </c>
      <c r="K9" s="11" t="s">
        <v>28</v>
      </c>
      <c r="L9" s="12">
        <v>1826.97</v>
      </c>
    </row>
    <row r="10" spans="1:12" x14ac:dyDescent="0.2">
      <c r="A10" t="s">
        <v>9</v>
      </c>
      <c r="B10" s="1">
        <v>2</v>
      </c>
      <c r="C10" s="2">
        <v>114.98</v>
      </c>
      <c r="F10" t="b">
        <f t="shared" si="1"/>
        <v>0</v>
      </c>
      <c r="G10">
        <f t="shared" si="2"/>
        <v>0</v>
      </c>
      <c r="H10">
        <f t="shared" si="0"/>
        <v>0</v>
      </c>
      <c r="I10" t="str">
        <f t="shared" si="3"/>
        <v>Non</v>
      </c>
    </row>
    <row r="11" spans="1:12" x14ac:dyDescent="0.2">
      <c r="A11" t="s">
        <v>10</v>
      </c>
      <c r="B11" s="1">
        <v>3</v>
      </c>
      <c r="C11" s="2">
        <v>64.97</v>
      </c>
      <c r="F11" t="b">
        <f t="shared" si="1"/>
        <v>0</v>
      </c>
      <c r="G11">
        <f t="shared" si="2"/>
        <v>0</v>
      </c>
      <c r="H11">
        <f t="shared" si="0"/>
        <v>0</v>
      </c>
      <c r="I11" t="str">
        <f t="shared" si="3"/>
        <v>Non</v>
      </c>
    </row>
    <row r="12" spans="1:12" x14ac:dyDescent="0.2">
      <c r="A12" t="s">
        <v>11</v>
      </c>
      <c r="B12" s="1">
        <v>28</v>
      </c>
      <c r="C12" s="2">
        <v>2879.92</v>
      </c>
      <c r="F12" t="b">
        <f t="shared" si="1"/>
        <v>0</v>
      </c>
      <c r="G12">
        <f t="shared" si="2"/>
        <v>0</v>
      </c>
      <c r="H12">
        <f t="shared" si="0"/>
        <v>0</v>
      </c>
      <c r="I12" t="str">
        <f t="shared" si="3"/>
        <v>Non</v>
      </c>
      <c r="K12" s="14" t="s">
        <v>31</v>
      </c>
    </row>
    <row r="13" spans="1:12" x14ac:dyDescent="0.2">
      <c r="A13" t="s">
        <v>12</v>
      </c>
      <c r="B13" s="1">
        <v>8</v>
      </c>
      <c r="C13" s="2">
        <v>462.92</v>
      </c>
      <c r="F13" t="b">
        <f t="shared" si="1"/>
        <v>0</v>
      </c>
      <c r="G13">
        <f t="shared" si="2"/>
        <v>0</v>
      </c>
      <c r="H13">
        <f t="shared" si="0"/>
        <v>0</v>
      </c>
      <c r="I13" t="str">
        <f t="shared" si="3"/>
        <v>Non</v>
      </c>
    </row>
    <row r="14" spans="1:12" x14ac:dyDescent="0.2">
      <c r="A14" t="s">
        <v>13</v>
      </c>
      <c r="B14" s="1">
        <v>72</v>
      </c>
      <c r="C14" s="2">
        <v>9541.56</v>
      </c>
      <c r="F14" t="b">
        <f t="shared" si="1"/>
        <v>0</v>
      </c>
      <c r="G14">
        <f t="shared" si="2"/>
        <v>0</v>
      </c>
      <c r="H14">
        <f t="shared" si="0"/>
        <v>0</v>
      </c>
      <c r="I14" t="str">
        <f t="shared" si="3"/>
        <v>Non</v>
      </c>
    </row>
    <row r="15" spans="1:12" x14ac:dyDescent="0.2">
      <c r="A15" t="s">
        <v>14</v>
      </c>
      <c r="B15" s="1">
        <v>55</v>
      </c>
      <c r="C15" s="2">
        <v>6418.95</v>
      </c>
      <c r="F15" t="b">
        <f t="shared" si="1"/>
        <v>0</v>
      </c>
      <c r="G15">
        <f t="shared" si="2"/>
        <v>0</v>
      </c>
      <c r="H15">
        <f t="shared" si="0"/>
        <v>0</v>
      </c>
      <c r="I15" t="str">
        <f t="shared" si="3"/>
        <v>Non</v>
      </c>
    </row>
    <row r="16" spans="1:12" x14ac:dyDescent="0.2">
      <c r="A16" t="s">
        <v>15</v>
      </c>
      <c r="B16" s="1">
        <v>0</v>
      </c>
      <c r="C16" s="5">
        <v>1077.4100000000001</v>
      </c>
      <c r="F16" t="b">
        <f t="shared" si="1"/>
        <v>0</v>
      </c>
      <c r="G16">
        <f t="shared" si="2"/>
        <v>0</v>
      </c>
      <c r="H16">
        <f t="shared" si="0"/>
        <v>0</v>
      </c>
      <c r="I16" t="str">
        <f t="shared" si="3"/>
        <v>Non</v>
      </c>
    </row>
    <row r="17" spans="1:12" x14ac:dyDescent="0.2">
      <c r="A17" t="s">
        <v>16</v>
      </c>
      <c r="B17" s="2">
        <v>-3701.79</v>
      </c>
      <c r="F17" t="b">
        <f t="shared" si="1"/>
        <v>0</v>
      </c>
      <c r="G17">
        <f t="shared" si="2"/>
        <v>0</v>
      </c>
      <c r="H17">
        <f t="shared" si="0"/>
        <v>0</v>
      </c>
      <c r="I17" t="str">
        <f t="shared" si="3"/>
        <v>Fin</v>
      </c>
    </row>
    <row r="18" spans="1:12" x14ac:dyDescent="0.2">
      <c r="A18" s="1">
        <v>5</v>
      </c>
      <c r="B18" t="s">
        <v>18</v>
      </c>
      <c r="F18" t="b">
        <f t="shared" si="1"/>
        <v>1</v>
      </c>
      <c r="G18" t="str">
        <f t="shared" si="2"/>
        <v>Employé 2</v>
      </c>
      <c r="H18" s="6">
        <v>335.08</v>
      </c>
      <c r="I18" t="str">
        <f t="shared" si="3"/>
        <v>Fin</v>
      </c>
    </row>
    <row r="19" spans="1:12" x14ac:dyDescent="0.2">
      <c r="A19" t="s">
        <v>5</v>
      </c>
      <c r="B19" s="1">
        <v>27</v>
      </c>
      <c r="C19" s="2">
        <v>4913.5</v>
      </c>
      <c r="F19" t="b">
        <f t="shared" si="1"/>
        <v>0</v>
      </c>
      <c r="G19">
        <f t="shared" si="2"/>
        <v>0</v>
      </c>
      <c r="H19">
        <f t="shared" ref="H19:H31" si="4">IF(F19=TRUE,VLOOKUP("Argent",A:C,3,FALSE),0)</f>
        <v>0</v>
      </c>
    </row>
    <row r="20" spans="1:12" x14ac:dyDescent="0.2">
      <c r="A20" t="s">
        <v>6</v>
      </c>
      <c r="B20" s="1">
        <v>71</v>
      </c>
      <c r="C20" s="2">
        <v>-1674.94</v>
      </c>
      <c r="F20" t="b">
        <f t="shared" si="1"/>
        <v>0</v>
      </c>
      <c r="G20">
        <f t="shared" si="2"/>
        <v>0</v>
      </c>
      <c r="H20">
        <f t="shared" si="4"/>
        <v>0</v>
      </c>
    </row>
    <row r="21" spans="1:12" x14ac:dyDescent="0.2">
      <c r="A21" t="s">
        <v>7</v>
      </c>
      <c r="B21" s="1">
        <v>71</v>
      </c>
      <c r="C21" s="2">
        <v>1674.94</v>
      </c>
      <c r="F21" t="b">
        <f t="shared" si="1"/>
        <v>0</v>
      </c>
      <c r="G21">
        <f t="shared" si="2"/>
        <v>0</v>
      </c>
      <c r="H21">
        <f t="shared" si="4"/>
        <v>0</v>
      </c>
    </row>
    <row r="22" spans="1:12" x14ac:dyDescent="0.2">
      <c r="C22" s="2">
        <v>0</v>
      </c>
      <c r="F22" t="b">
        <f t="shared" si="1"/>
        <v>0</v>
      </c>
      <c r="G22">
        <f t="shared" si="2"/>
        <v>0</v>
      </c>
      <c r="H22">
        <f t="shared" si="4"/>
        <v>0</v>
      </c>
    </row>
    <row r="23" spans="1:12" x14ac:dyDescent="0.2">
      <c r="A23" t="s">
        <v>8</v>
      </c>
      <c r="B23" s="1">
        <v>0</v>
      </c>
      <c r="C23" s="2">
        <v>40.26</v>
      </c>
      <c r="F23" t="b">
        <f t="shared" si="1"/>
        <v>0</v>
      </c>
      <c r="G23">
        <f t="shared" si="2"/>
        <v>0</v>
      </c>
      <c r="H23">
        <f t="shared" si="4"/>
        <v>0</v>
      </c>
    </row>
    <row r="24" spans="1:12" x14ac:dyDescent="0.2">
      <c r="A24" t="s">
        <v>9</v>
      </c>
      <c r="B24" s="1">
        <v>2</v>
      </c>
      <c r="C24" s="2">
        <v>162.78</v>
      </c>
      <c r="F24" t="b">
        <f t="shared" si="1"/>
        <v>0</v>
      </c>
      <c r="G24">
        <f t="shared" si="2"/>
        <v>0</v>
      </c>
      <c r="H24">
        <f t="shared" si="4"/>
        <v>0</v>
      </c>
    </row>
    <row r="25" spans="1:12" x14ac:dyDescent="0.2">
      <c r="A25" t="s">
        <v>10</v>
      </c>
      <c r="B25" s="1">
        <v>0</v>
      </c>
      <c r="C25" s="2">
        <v>38.49</v>
      </c>
      <c r="F25" t="b">
        <f t="shared" si="1"/>
        <v>0</v>
      </c>
      <c r="G25">
        <f t="shared" si="2"/>
        <v>0</v>
      </c>
      <c r="H25">
        <f t="shared" si="4"/>
        <v>0</v>
      </c>
    </row>
    <row r="26" spans="1:12" x14ac:dyDescent="0.2">
      <c r="A26" t="s">
        <v>11</v>
      </c>
      <c r="B26" s="1">
        <v>6</v>
      </c>
      <c r="C26" s="2">
        <v>984.97</v>
      </c>
      <c r="F26" t="b">
        <f t="shared" si="1"/>
        <v>0</v>
      </c>
      <c r="G26">
        <f t="shared" si="2"/>
        <v>0</v>
      </c>
      <c r="H26">
        <f t="shared" si="4"/>
        <v>0</v>
      </c>
    </row>
    <row r="27" spans="1:12" ht="24" customHeight="1" x14ac:dyDescent="0.2">
      <c r="A27" t="s">
        <v>12</v>
      </c>
      <c r="B27" s="1">
        <v>3</v>
      </c>
      <c r="C27" s="2">
        <v>530.30999999999995</v>
      </c>
      <c r="F27" t="b">
        <f t="shared" si="1"/>
        <v>0</v>
      </c>
      <c r="G27">
        <f t="shared" si="2"/>
        <v>0</v>
      </c>
      <c r="H27">
        <f t="shared" si="4"/>
        <v>0</v>
      </c>
      <c r="K27" s="15" t="str" cm="1">
        <f t="array" ref="K27:L35">_xlfn.VSTACK({"Nom","Montant"},IFERROR(_xlfn.HSTACK(_xlfn._xlws.FILTER(B4:B95,ISNUMBER(A4:A95)),_xlfn._xlws.FILTER(C5:C95,A5:A95="ARGENT")),""))</f>
        <v>Nom</v>
      </c>
      <c r="L27" s="15" t="str">
        <v>Montant</v>
      </c>
    </row>
    <row r="28" spans="1:12" x14ac:dyDescent="0.2">
      <c r="A28" t="s">
        <v>13</v>
      </c>
      <c r="B28" s="1">
        <v>15</v>
      </c>
      <c r="C28" s="2">
        <v>2563.65</v>
      </c>
      <c r="F28" t="b">
        <f t="shared" si="1"/>
        <v>0</v>
      </c>
      <c r="G28">
        <f t="shared" si="2"/>
        <v>0</v>
      </c>
      <c r="H28">
        <f t="shared" si="4"/>
        <v>0</v>
      </c>
      <c r="K28" t="str">
        <v>Employé 1</v>
      </c>
      <c r="L28" s="16">
        <v>1077.4100000000001</v>
      </c>
    </row>
    <row r="29" spans="1:12" x14ac:dyDescent="0.2">
      <c r="A29" t="s">
        <v>14</v>
      </c>
      <c r="B29" s="1">
        <v>20</v>
      </c>
      <c r="C29" s="2">
        <v>3302.79</v>
      </c>
      <c r="F29" t="b">
        <f t="shared" si="1"/>
        <v>0</v>
      </c>
      <c r="G29">
        <f t="shared" si="2"/>
        <v>0</v>
      </c>
      <c r="H29">
        <f t="shared" si="4"/>
        <v>0</v>
      </c>
      <c r="K29" t="str">
        <v>Employé 2</v>
      </c>
      <c r="L29" s="16">
        <v>335.08</v>
      </c>
    </row>
    <row r="30" spans="1:12" x14ac:dyDescent="0.2">
      <c r="A30" t="s">
        <v>15</v>
      </c>
      <c r="B30" s="1">
        <v>0</v>
      </c>
      <c r="C30" s="7">
        <v>335.08</v>
      </c>
      <c r="F30" t="b">
        <f t="shared" si="1"/>
        <v>0</v>
      </c>
      <c r="G30">
        <f t="shared" si="2"/>
        <v>0</v>
      </c>
      <c r="H30">
        <f t="shared" si="4"/>
        <v>0</v>
      </c>
      <c r="K30" t="str">
        <v>Employé 3</v>
      </c>
      <c r="L30" s="16">
        <v>414.48</v>
      </c>
    </row>
    <row r="31" spans="1:12" x14ac:dyDescent="0.2">
      <c r="A31" t="s">
        <v>16</v>
      </c>
      <c r="B31" s="2">
        <v>-1339.8600000000001</v>
      </c>
      <c r="F31" t="b">
        <f t="shared" si="1"/>
        <v>0</v>
      </c>
      <c r="G31">
        <f t="shared" si="2"/>
        <v>0</v>
      </c>
      <c r="H31">
        <f t="shared" si="4"/>
        <v>0</v>
      </c>
      <c r="K31" t="str">
        <v>Employé 4</v>
      </c>
      <c r="L31" s="16">
        <v>826.31000000000029</v>
      </c>
    </row>
    <row r="32" spans="1:12" x14ac:dyDescent="0.2">
      <c r="A32" s="1">
        <v>6</v>
      </c>
      <c r="B32" t="s">
        <v>19</v>
      </c>
      <c r="F32" t="b">
        <f t="shared" si="1"/>
        <v>1</v>
      </c>
      <c r="G32" t="str">
        <f t="shared" si="2"/>
        <v>Employé 3</v>
      </c>
      <c r="H32" s="8">
        <v>414.48</v>
      </c>
      <c r="K32" t="str">
        <v>Employé 5</v>
      </c>
      <c r="L32" s="16">
        <v>1163.5700000000006</v>
      </c>
    </row>
    <row r="33" spans="1:12" x14ac:dyDescent="0.2">
      <c r="A33" t="s">
        <v>5</v>
      </c>
      <c r="B33" s="1">
        <v>92</v>
      </c>
      <c r="C33" s="2">
        <v>20407.37</v>
      </c>
      <c r="F33" t="b">
        <f t="shared" si="1"/>
        <v>0</v>
      </c>
      <c r="G33">
        <f t="shared" si="2"/>
        <v>0</v>
      </c>
      <c r="H33">
        <f t="shared" ref="H33:H39" si="5">IF(F33=TRUE,VLOOKUP("Argent",A:C,3,FALSE),0)</f>
        <v>0</v>
      </c>
      <c r="K33" t="str">
        <v>Employé 6</v>
      </c>
      <c r="L33" s="16">
        <v>800.05000000000007</v>
      </c>
    </row>
    <row r="34" spans="1:12" x14ac:dyDescent="0.2">
      <c r="A34" t="s">
        <v>6</v>
      </c>
      <c r="B34" s="1">
        <v>183</v>
      </c>
      <c r="C34" s="2">
        <v>-3984.1</v>
      </c>
      <c r="F34" t="b">
        <f t="shared" si="1"/>
        <v>0</v>
      </c>
      <c r="G34">
        <f t="shared" si="2"/>
        <v>0</v>
      </c>
      <c r="H34">
        <f t="shared" si="5"/>
        <v>0</v>
      </c>
      <c r="K34" t="str">
        <v>Employé 7</v>
      </c>
      <c r="L34" s="16">
        <v>386.99</v>
      </c>
    </row>
    <row r="35" spans="1:12" x14ac:dyDescent="0.2">
      <c r="A35" t="s">
        <v>7</v>
      </c>
      <c r="B35" s="1">
        <v>183</v>
      </c>
      <c r="C35" s="2">
        <v>3984.1</v>
      </c>
      <c r="F35" t="b">
        <f t="shared" si="1"/>
        <v>0</v>
      </c>
      <c r="G35">
        <f t="shared" si="2"/>
        <v>0</v>
      </c>
      <c r="H35">
        <f t="shared" si="5"/>
        <v>0</v>
      </c>
      <c r="K35" t="str">
        <v>Employé 8</v>
      </c>
      <c r="L35" s="16" t="str">
        <v/>
      </c>
    </row>
    <row r="36" spans="1:12" x14ac:dyDescent="0.2">
      <c r="C36" s="2">
        <v>0</v>
      </c>
      <c r="F36" t="b">
        <f t="shared" si="1"/>
        <v>0</v>
      </c>
      <c r="G36">
        <f t="shared" si="2"/>
        <v>0</v>
      </c>
      <c r="H36">
        <f t="shared" si="5"/>
        <v>0</v>
      </c>
    </row>
    <row r="37" spans="1:12" x14ac:dyDescent="0.2">
      <c r="A37" t="s">
        <v>8</v>
      </c>
      <c r="B37" s="1">
        <v>5</v>
      </c>
      <c r="C37" s="2">
        <v>743.33</v>
      </c>
      <c r="F37" t="b">
        <f t="shared" si="1"/>
        <v>0</v>
      </c>
      <c r="G37">
        <f t="shared" si="2"/>
        <v>0</v>
      </c>
      <c r="H37">
        <f t="shared" si="5"/>
        <v>0</v>
      </c>
    </row>
    <row r="38" spans="1:12" x14ac:dyDescent="0.2">
      <c r="A38" t="s">
        <v>11</v>
      </c>
      <c r="B38" s="1">
        <v>16</v>
      </c>
      <c r="C38" s="2">
        <v>1492.78</v>
      </c>
      <c r="F38" t="b">
        <f t="shared" si="1"/>
        <v>0</v>
      </c>
      <c r="G38">
        <f t="shared" si="2"/>
        <v>0</v>
      </c>
      <c r="H38">
        <f t="shared" si="5"/>
        <v>0</v>
      </c>
    </row>
    <row r="39" spans="1:12" x14ac:dyDescent="0.2">
      <c r="A39" t="s">
        <v>12</v>
      </c>
      <c r="B39" s="1">
        <v>5</v>
      </c>
      <c r="C39" s="2">
        <v>850.52</v>
      </c>
      <c r="F39" t="b">
        <f t="shared" si="1"/>
        <v>0</v>
      </c>
      <c r="G39">
        <f t="shared" si="2"/>
        <v>0</v>
      </c>
      <c r="H39">
        <f t="shared" si="5"/>
        <v>0</v>
      </c>
    </row>
    <row r="40" spans="1:12" x14ac:dyDescent="0.2">
      <c r="A40" t="s">
        <v>13</v>
      </c>
      <c r="B40" s="1">
        <v>46</v>
      </c>
      <c r="C40" s="2">
        <v>6321.17</v>
      </c>
      <c r="F40" t="b">
        <f t="shared" si="1"/>
        <v>0</v>
      </c>
    </row>
    <row r="41" spans="1:12" x14ac:dyDescent="0.2">
      <c r="A41" t="s">
        <v>14</v>
      </c>
      <c r="B41" s="1">
        <v>37</v>
      </c>
      <c r="C41" s="2">
        <v>6066.85</v>
      </c>
      <c r="F41" t="b">
        <f t="shared" si="1"/>
        <v>0</v>
      </c>
    </row>
    <row r="42" spans="1:12" x14ac:dyDescent="0.2">
      <c r="A42" t="s">
        <v>15</v>
      </c>
      <c r="B42" s="1">
        <v>0</v>
      </c>
      <c r="C42" s="9">
        <v>414.48</v>
      </c>
      <c r="D42" s="3"/>
      <c r="F42" t="b">
        <f t="shared" si="1"/>
        <v>0</v>
      </c>
    </row>
    <row r="43" spans="1:12" x14ac:dyDescent="0.2">
      <c r="A43" t="s">
        <v>16</v>
      </c>
      <c r="B43" s="2">
        <v>-3569.62</v>
      </c>
      <c r="F43" t="b">
        <f t="shared" si="1"/>
        <v>0</v>
      </c>
    </row>
    <row r="44" spans="1:12" x14ac:dyDescent="0.2">
      <c r="A44" s="1">
        <v>7</v>
      </c>
      <c r="B44" t="s">
        <v>20</v>
      </c>
      <c r="F44" t="b">
        <f t="shared" si="1"/>
        <v>1</v>
      </c>
    </row>
    <row r="45" spans="1:12" x14ac:dyDescent="0.2">
      <c r="A45" t="s">
        <v>5</v>
      </c>
      <c r="B45" s="1">
        <v>200</v>
      </c>
      <c r="C45" s="2">
        <v>10119.01</v>
      </c>
      <c r="F45" t="b">
        <f t="shared" si="1"/>
        <v>0</v>
      </c>
    </row>
    <row r="46" spans="1:12" x14ac:dyDescent="0.2">
      <c r="A46" t="s">
        <v>6</v>
      </c>
      <c r="B46" s="1">
        <v>341</v>
      </c>
      <c r="C46" s="2">
        <v>-2602.5300000000002</v>
      </c>
      <c r="F46" t="b">
        <f t="shared" si="1"/>
        <v>0</v>
      </c>
    </row>
    <row r="47" spans="1:12" x14ac:dyDescent="0.2">
      <c r="A47" t="s">
        <v>7</v>
      </c>
      <c r="B47" s="1">
        <v>341</v>
      </c>
      <c r="C47" s="2">
        <v>2602.5300000000002</v>
      </c>
      <c r="F47" t="b">
        <f t="shared" si="1"/>
        <v>0</v>
      </c>
    </row>
    <row r="48" spans="1:12" x14ac:dyDescent="0.2">
      <c r="C48" s="2">
        <v>0</v>
      </c>
      <c r="F48" t="b">
        <f t="shared" si="1"/>
        <v>0</v>
      </c>
    </row>
    <row r="49" spans="1:6" x14ac:dyDescent="0.2">
      <c r="A49" t="s">
        <v>8</v>
      </c>
      <c r="B49" s="1">
        <v>2</v>
      </c>
      <c r="C49" s="2">
        <v>119.78</v>
      </c>
      <c r="F49" t="b">
        <f t="shared" si="1"/>
        <v>0</v>
      </c>
    </row>
    <row r="50" spans="1:6" x14ac:dyDescent="0.2">
      <c r="A50" t="s">
        <v>11</v>
      </c>
      <c r="B50" s="1">
        <v>35</v>
      </c>
      <c r="C50" s="2">
        <v>1356.05</v>
      </c>
      <c r="F50" t="b">
        <f t="shared" si="1"/>
        <v>0</v>
      </c>
    </row>
    <row r="51" spans="1:6" x14ac:dyDescent="0.2">
      <c r="A51" t="s">
        <v>12</v>
      </c>
      <c r="B51" s="1">
        <v>7</v>
      </c>
      <c r="C51" s="2">
        <v>251.69</v>
      </c>
      <c r="F51" t="b">
        <f t="shared" si="1"/>
        <v>0</v>
      </c>
    </row>
    <row r="52" spans="1:6" x14ac:dyDescent="0.2">
      <c r="A52" t="s">
        <v>13</v>
      </c>
      <c r="B52" s="1">
        <v>65</v>
      </c>
      <c r="C52" s="2">
        <v>4094.96</v>
      </c>
      <c r="F52" t="b">
        <f t="shared" si="1"/>
        <v>0</v>
      </c>
    </row>
    <row r="53" spans="1:6" x14ac:dyDescent="0.2">
      <c r="A53" t="s">
        <v>14</v>
      </c>
      <c r="B53" s="1">
        <v>73</v>
      </c>
      <c r="C53" s="2">
        <v>4263.49</v>
      </c>
      <c r="F53" t="b">
        <f t="shared" si="1"/>
        <v>0</v>
      </c>
    </row>
    <row r="54" spans="1:6" x14ac:dyDescent="0.2">
      <c r="A54" t="s">
        <v>15</v>
      </c>
      <c r="B54" s="1">
        <v>0</v>
      </c>
      <c r="C54" s="2">
        <v>826.31000000000029</v>
      </c>
      <c r="F54" t="b">
        <f t="shared" si="1"/>
        <v>0</v>
      </c>
    </row>
    <row r="55" spans="1:6" x14ac:dyDescent="0.2">
      <c r="A55" t="s">
        <v>16</v>
      </c>
      <c r="B55" s="2">
        <v>-1776.22</v>
      </c>
      <c r="F55" t="b">
        <f t="shared" si="1"/>
        <v>0</v>
      </c>
    </row>
    <row r="56" spans="1:6" x14ac:dyDescent="0.2">
      <c r="A56" s="1">
        <v>8</v>
      </c>
      <c r="B56" t="s">
        <v>21</v>
      </c>
      <c r="F56" t="b">
        <f t="shared" si="1"/>
        <v>1</v>
      </c>
    </row>
    <row r="57" spans="1:6" x14ac:dyDescent="0.2">
      <c r="A57" t="s">
        <v>5</v>
      </c>
      <c r="B57" s="1">
        <v>94</v>
      </c>
      <c r="C57" s="2">
        <v>16124.08</v>
      </c>
      <c r="F57" t="b">
        <f t="shared" si="1"/>
        <v>0</v>
      </c>
    </row>
    <row r="58" spans="1:6" x14ac:dyDescent="0.2">
      <c r="A58" t="s">
        <v>6</v>
      </c>
      <c r="B58" s="1">
        <v>230</v>
      </c>
      <c r="C58" s="2">
        <v>-5319.72</v>
      </c>
      <c r="F58" t="b">
        <f t="shared" si="1"/>
        <v>0</v>
      </c>
    </row>
    <row r="59" spans="1:6" x14ac:dyDescent="0.2">
      <c r="A59" t="s">
        <v>7</v>
      </c>
      <c r="B59" s="1">
        <v>230</v>
      </c>
      <c r="C59" s="2">
        <v>5319.72</v>
      </c>
      <c r="F59" t="b">
        <f t="shared" si="1"/>
        <v>0</v>
      </c>
    </row>
    <row r="60" spans="1:6" x14ac:dyDescent="0.2">
      <c r="C60" s="2">
        <v>0</v>
      </c>
      <c r="F60" t="b">
        <f t="shared" si="1"/>
        <v>0</v>
      </c>
    </row>
    <row r="61" spans="1:6" x14ac:dyDescent="0.2">
      <c r="A61" t="s">
        <v>8</v>
      </c>
      <c r="B61" s="1">
        <v>3</v>
      </c>
      <c r="C61" s="2">
        <v>81.209999999999994</v>
      </c>
      <c r="F61" t="b">
        <f t="shared" si="1"/>
        <v>0</v>
      </c>
    </row>
    <row r="62" spans="1:6" x14ac:dyDescent="0.2">
      <c r="A62" t="s">
        <v>9</v>
      </c>
      <c r="B62" s="1">
        <v>3</v>
      </c>
      <c r="C62" s="2">
        <v>273.76</v>
      </c>
      <c r="F62" t="b">
        <f t="shared" si="1"/>
        <v>0</v>
      </c>
    </row>
    <row r="63" spans="1:6" x14ac:dyDescent="0.2">
      <c r="A63" t="s">
        <v>10</v>
      </c>
      <c r="B63" s="1">
        <v>0</v>
      </c>
      <c r="C63" s="2">
        <v>64.930000000000007</v>
      </c>
      <c r="F63" t="b">
        <f t="shared" si="1"/>
        <v>0</v>
      </c>
    </row>
    <row r="64" spans="1:6" x14ac:dyDescent="0.2">
      <c r="A64" t="s">
        <v>11</v>
      </c>
      <c r="B64" s="1">
        <v>29</v>
      </c>
      <c r="C64" s="2">
        <v>3112.35</v>
      </c>
      <c r="F64" t="b">
        <f t="shared" si="1"/>
        <v>0</v>
      </c>
    </row>
    <row r="65" spans="1:6" x14ac:dyDescent="0.2">
      <c r="A65" t="s">
        <v>12</v>
      </c>
      <c r="B65" s="1">
        <v>7</v>
      </c>
      <c r="C65" s="2">
        <v>898.65</v>
      </c>
      <c r="F65" t="b">
        <f t="shared" si="1"/>
        <v>0</v>
      </c>
    </row>
    <row r="66" spans="1:6" x14ac:dyDescent="0.2">
      <c r="A66" t="s">
        <v>13</v>
      </c>
      <c r="B66" s="1">
        <v>58</v>
      </c>
      <c r="C66" s="2">
        <v>8140.66</v>
      </c>
      <c r="F66" t="b">
        <f t="shared" si="1"/>
        <v>0</v>
      </c>
    </row>
    <row r="67" spans="1:6" x14ac:dyDescent="0.2">
      <c r="A67" t="s">
        <v>14</v>
      </c>
      <c r="B67" s="1">
        <v>63</v>
      </c>
      <c r="C67" s="2">
        <v>9957.52</v>
      </c>
      <c r="F67" t="b">
        <f t="shared" si="1"/>
        <v>0</v>
      </c>
    </row>
    <row r="68" spans="1:6" x14ac:dyDescent="0.2">
      <c r="A68" t="s">
        <v>15</v>
      </c>
      <c r="B68" s="1">
        <v>0</v>
      </c>
      <c r="C68" s="2">
        <v>1163.5700000000006</v>
      </c>
      <c r="F68" t="b">
        <f t="shared" si="1"/>
        <v>0</v>
      </c>
    </row>
    <row r="69" spans="1:6" x14ac:dyDescent="0.2">
      <c r="A69" t="s">
        <v>16</v>
      </c>
      <c r="B69" s="2">
        <v>-4156.1499999999996</v>
      </c>
      <c r="F69" t="b">
        <f t="shared" ref="F69:F92" si="6">ISNUMBER(A69)</f>
        <v>0</v>
      </c>
    </row>
    <row r="70" spans="1:6" x14ac:dyDescent="0.2">
      <c r="A70" s="1">
        <v>9</v>
      </c>
      <c r="B70" t="s">
        <v>22</v>
      </c>
      <c r="F70" t="b">
        <f t="shared" si="6"/>
        <v>1</v>
      </c>
    </row>
    <row r="71" spans="1:6" x14ac:dyDescent="0.2">
      <c r="A71" t="s">
        <v>5</v>
      </c>
      <c r="B71" s="1">
        <v>180</v>
      </c>
      <c r="C71" s="2">
        <v>9282.8799999999992</v>
      </c>
      <c r="F71" t="b">
        <f t="shared" si="6"/>
        <v>0</v>
      </c>
    </row>
    <row r="72" spans="1:6" x14ac:dyDescent="0.2">
      <c r="A72" t="s">
        <v>6</v>
      </c>
      <c r="B72" s="1">
        <v>308</v>
      </c>
      <c r="C72" s="2">
        <v>-2677.66</v>
      </c>
      <c r="F72" t="b">
        <f t="shared" si="6"/>
        <v>0</v>
      </c>
    </row>
    <row r="73" spans="1:6" x14ac:dyDescent="0.2">
      <c r="A73" t="s">
        <v>7</v>
      </c>
      <c r="B73" s="1">
        <v>308</v>
      </c>
      <c r="C73" s="2">
        <v>2677.66</v>
      </c>
      <c r="F73" t="b">
        <f t="shared" si="6"/>
        <v>0</v>
      </c>
    </row>
    <row r="74" spans="1:6" x14ac:dyDescent="0.2">
      <c r="C74" s="2">
        <v>0</v>
      </c>
      <c r="F74" t="b">
        <f t="shared" si="6"/>
        <v>0</v>
      </c>
    </row>
    <row r="75" spans="1:6" x14ac:dyDescent="0.2">
      <c r="A75" t="s">
        <v>11</v>
      </c>
      <c r="B75" s="1">
        <v>24</v>
      </c>
      <c r="C75" s="2">
        <v>1173.23</v>
      </c>
      <c r="F75" t="b">
        <f t="shared" si="6"/>
        <v>0</v>
      </c>
    </row>
    <row r="76" spans="1:6" x14ac:dyDescent="0.2">
      <c r="A76" t="s">
        <v>12</v>
      </c>
      <c r="B76" s="1">
        <v>3</v>
      </c>
      <c r="C76" s="2">
        <v>121.77</v>
      </c>
      <c r="F76" t="b">
        <f t="shared" si="6"/>
        <v>0</v>
      </c>
    </row>
    <row r="77" spans="1:6" x14ac:dyDescent="0.2">
      <c r="A77" t="s">
        <v>13</v>
      </c>
      <c r="B77" s="1">
        <v>66</v>
      </c>
      <c r="C77" s="2">
        <v>4210.5</v>
      </c>
      <c r="F77" t="b">
        <f t="shared" si="6"/>
        <v>0</v>
      </c>
    </row>
    <row r="78" spans="1:6" x14ac:dyDescent="0.2">
      <c r="A78" t="s">
        <v>14</v>
      </c>
      <c r="B78" s="1">
        <v>57</v>
      </c>
      <c r="C78" s="2">
        <v>3739.92</v>
      </c>
      <c r="F78" t="b">
        <f t="shared" si="6"/>
        <v>0</v>
      </c>
    </row>
    <row r="79" spans="1:6" x14ac:dyDescent="0.2">
      <c r="A79" t="s">
        <v>15</v>
      </c>
      <c r="B79" s="1">
        <v>0</v>
      </c>
      <c r="C79" s="2">
        <v>800.05000000000007</v>
      </c>
      <c r="F79" t="b">
        <f t="shared" si="6"/>
        <v>0</v>
      </c>
    </row>
    <row r="80" spans="1:6" x14ac:dyDescent="0.2">
      <c r="A80" t="s">
        <v>16</v>
      </c>
      <c r="B80" s="2">
        <v>-1877.6100000000001</v>
      </c>
      <c r="F80" t="b">
        <f t="shared" si="6"/>
        <v>0</v>
      </c>
    </row>
    <row r="81" spans="1:6" x14ac:dyDescent="0.2">
      <c r="A81" s="1">
        <v>15</v>
      </c>
      <c r="B81" t="s">
        <v>23</v>
      </c>
      <c r="F81" t="b">
        <f t="shared" si="6"/>
        <v>1</v>
      </c>
    </row>
    <row r="82" spans="1:6" x14ac:dyDescent="0.2">
      <c r="A82" t="s">
        <v>5</v>
      </c>
      <c r="B82" s="1">
        <v>113</v>
      </c>
      <c r="C82" s="2">
        <v>7259.16</v>
      </c>
      <c r="F82" t="b">
        <f t="shared" si="6"/>
        <v>0</v>
      </c>
    </row>
    <row r="83" spans="1:6" x14ac:dyDescent="0.2">
      <c r="A83" t="s">
        <v>6</v>
      </c>
      <c r="B83" s="1">
        <v>186</v>
      </c>
      <c r="C83" s="2">
        <v>-1751.69</v>
      </c>
      <c r="F83" t="b">
        <f t="shared" si="6"/>
        <v>0</v>
      </c>
    </row>
    <row r="84" spans="1:6" x14ac:dyDescent="0.2">
      <c r="A84" t="s">
        <v>7</v>
      </c>
      <c r="B84" s="1">
        <v>186</v>
      </c>
      <c r="C84" s="2">
        <v>1751.69</v>
      </c>
      <c r="F84" t="b">
        <f t="shared" si="6"/>
        <v>0</v>
      </c>
    </row>
    <row r="85" spans="1:6" x14ac:dyDescent="0.2">
      <c r="C85" s="2">
        <v>0</v>
      </c>
      <c r="F85" t="b">
        <f t="shared" si="6"/>
        <v>0</v>
      </c>
    </row>
    <row r="86" spans="1:6" x14ac:dyDescent="0.2">
      <c r="A86" t="s">
        <v>8</v>
      </c>
      <c r="B86" s="1">
        <v>3</v>
      </c>
      <c r="C86" s="2">
        <v>97.350000000000009</v>
      </c>
      <c r="F86" t="b">
        <f t="shared" si="6"/>
        <v>0</v>
      </c>
    </row>
    <row r="87" spans="1:6" x14ac:dyDescent="0.2">
      <c r="A87" t="s">
        <v>11</v>
      </c>
      <c r="B87" s="1">
        <v>13</v>
      </c>
      <c r="C87" s="2">
        <v>892.99</v>
      </c>
      <c r="F87" t="b">
        <f t="shared" si="6"/>
        <v>0</v>
      </c>
    </row>
    <row r="88" spans="1:6" x14ac:dyDescent="0.2">
      <c r="A88" t="s">
        <v>12</v>
      </c>
      <c r="B88" s="1">
        <v>1</v>
      </c>
      <c r="C88" s="2">
        <v>62.77</v>
      </c>
      <c r="F88" t="b">
        <f t="shared" si="6"/>
        <v>0</v>
      </c>
    </row>
    <row r="89" spans="1:6" x14ac:dyDescent="0.2">
      <c r="A89" t="s">
        <v>13</v>
      </c>
      <c r="B89" s="1">
        <v>36</v>
      </c>
      <c r="C89" s="2">
        <v>2542.04</v>
      </c>
      <c r="F89" t="b">
        <f t="shared" si="6"/>
        <v>0</v>
      </c>
    </row>
    <row r="90" spans="1:6" x14ac:dyDescent="0.2">
      <c r="A90" t="s">
        <v>14</v>
      </c>
      <c r="B90" s="1">
        <v>29</v>
      </c>
      <c r="C90" s="2">
        <v>2263.92</v>
      </c>
      <c r="F90" t="b">
        <f t="shared" si="6"/>
        <v>0</v>
      </c>
    </row>
    <row r="91" spans="1:6" x14ac:dyDescent="0.2">
      <c r="A91" t="s">
        <v>15</v>
      </c>
      <c r="B91" s="1">
        <v>0</v>
      </c>
      <c r="C91" s="2">
        <v>386.99</v>
      </c>
      <c r="F91" t="b">
        <f t="shared" si="6"/>
        <v>0</v>
      </c>
    </row>
    <row r="92" spans="1:6" x14ac:dyDescent="0.2">
      <c r="A92" t="s">
        <v>16</v>
      </c>
      <c r="B92" s="2">
        <v>-1364.7</v>
      </c>
      <c r="F92" t="b">
        <f t="shared" si="6"/>
        <v>0</v>
      </c>
    </row>
    <row r="93" spans="1:6" x14ac:dyDescent="0.2">
      <c r="A93" s="1">
        <v>32</v>
      </c>
      <c r="B93" t="s">
        <v>24</v>
      </c>
      <c r="F93" t="b">
        <f t="shared" ref="F93:F95" si="7">ISNUMBER(A93)</f>
        <v>1</v>
      </c>
    </row>
    <row r="94" spans="1:6" x14ac:dyDescent="0.2">
      <c r="A94" t="s">
        <v>5</v>
      </c>
      <c r="B94" s="1">
        <v>5</v>
      </c>
      <c r="C94" s="2">
        <v>1027.3399999999999</v>
      </c>
      <c r="F94" t="b">
        <f t="shared" si="7"/>
        <v>0</v>
      </c>
    </row>
    <row r="95" spans="1:6" x14ac:dyDescent="0.2">
      <c r="A95" t="s">
        <v>16</v>
      </c>
      <c r="B95" s="2">
        <v>0</v>
      </c>
      <c r="F95" t="b">
        <f t="shared" si="7"/>
        <v>0</v>
      </c>
    </row>
  </sheetData>
  <pageMargins left="0" right="0" top="0" bottom="0" header="0" footer="0"/>
  <pageSetup fitToWidth="0" fitToHeight="0" orientation="portrait" horizontalDpi="0" verticalDpi="0" copies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6badfc5-6e50-42fe-9fbc-c95683aabe09">
      <Terms xmlns="http://schemas.microsoft.com/office/infopath/2007/PartnerControls"/>
    </lcf76f155ced4ddcb4097134ff3c332f>
    <TaxCatchAll xmlns="20bd2225-1f9d-4e3f-810a-4ff87271614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502BC8F7FE2C43A1D2A40FCDA15911" ma:contentTypeVersion="13" ma:contentTypeDescription="Create a new document." ma:contentTypeScope="" ma:versionID="b460f4fb0e788e4802c3b37d522cc447">
  <xsd:schema xmlns:xsd="http://www.w3.org/2001/XMLSchema" xmlns:xs="http://www.w3.org/2001/XMLSchema" xmlns:p="http://schemas.microsoft.com/office/2006/metadata/properties" xmlns:ns2="66badfc5-6e50-42fe-9fbc-c95683aabe09" xmlns:ns3="20bd2225-1f9d-4e3f-810a-4ff872716140" targetNamespace="http://schemas.microsoft.com/office/2006/metadata/properties" ma:root="true" ma:fieldsID="e9dc58baee0fbcdcdfce8f5558c75f2b" ns2:_="" ns3:_="">
    <xsd:import namespace="66badfc5-6e50-42fe-9fbc-c95683aabe09"/>
    <xsd:import namespace="20bd2225-1f9d-4e3f-810a-4ff8727161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badfc5-6e50-42fe-9fbc-c95683aabe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b6ec56b-4cc6-4007-be07-13da1b2bb2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bd2225-1f9d-4e3f-810a-4ff87271614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c0f3b13-53e3-4e1d-86bc-412e81aceb02}" ma:internalName="TaxCatchAll" ma:showField="CatchAllData" ma:web="20bd2225-1f9d-4e3f-810a-4ff8727161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B0D9FF-29DA-4969-90B1-C5A36F08DAF1}">
  <ds:schemaRefs>
    <ds:schemaRef ds:uri="http://schemas.microsoft.com/office/2006/metadata/properties"/>
    <ds:schemaRef ds:uri="http://schemas.microsoft.com/office/infopath/2007/PartnerControls"/>
    <ds:schemaRef ds:uri="66badfc5-6e50-42fe-9fbc-c95683aabe09"/>
    <ds:schemaRef ds:uri="20bd2225-1f9d-4e3f-810a-4ff872716140"/>
  </ds:schemaRefs>
</ds:datastoreItem>
</file>

<file path=customXml/itemProps2.xml><?xml version="1.0" encoding="utf-8"?>
<ds:datastoreItem xmlns:ds="http://schemas.openxmlformats.org/officeDocument/2006/customXml" ds:itemID="{D2DE43FB-0C92-43EC-B41F-5E457DB17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badfc5-6e50-42fe-9fbc-c95683aabe09"/>
    <ds:schemaRef ds:uri="20bd2225-1f9d-4e3f-810a-4ff8727161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CD9D4C-778C-4DE8-802B-2642089813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Summary of Payments by Server</dc:title>
  <dc:creator>Crystal Decisions</dc:creator>
  <dc:description>Powered by Crystal</dc:description>
  <cp:lastModifiedBy>JFL</cp:lastModifiedBy>
  <dcterms:created xsi:type="dcterms:W3CDTF">2024-08-28T19:28:49Z</dcterms:created>
  <dcterms:modified xsi:type="dcterms:W3CDTF">2024-08-29T19:35:17Z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0x010100E6502BC8F7FE2C43A1D2A40FCDA15911</vt:lpwstr>
  </property>
</Properties>
</file>