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F99EF321-978C-4D72-87B1-DD0340994ADA}" xr6:coauthVersionLast="47" xr6:coauthVersionMax="47" xr10:uidLastSave="{00000000-0000-0000-0000-000000000000}"/>
  <bookViews>
    <workbookView xWindow="5415" yWindow="4755" windowWidth="19290" windowHeight="8940" xr2:uid="{F874B0EB-B050-4E76-B4BB-18F8D5EBF06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/>
  <c r="J2" i="1"/>
  <c r="C2" i="1"/>
  <c r="C3" i="1" l="1"/>
  <c r="D2" i="1" a="1"/>
  <c r="D2" i="1" s="1"/>
  <c r="D3" i="1" s="1" a="1"/>
  <c r="D3" i="1" s="1"/>
  <c r="C4" i="1" l="1"/>
  <c r="C5" i="1" l="1"/>
  <c r="D4" i="1" a="1"/>
  <c r="D4" i="1" s="1"/>
  <c r="D5" i="1" s="1" a="1"/>
  <c r="D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<sst xmlns="http://schemas.openxmlformats.org/spreadsheetml/2006/main" count="12" uniqueCount="12">
  <si>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Trimestre</t>
  </si>
  <si>
    <t>CA trimestre</t>
  </si>
  <si>
    <t>CA cumulé</t>
  </si>
  <si>
    <t>Montant à refacturer</t>
  </si>
  <si>
    <t>Q1</t>
  </si>
  <si>
    <t>1er palier donc 18%</t>
  </si>
  <si>
    <t>Q2</t>
  </si>
  <si>
    <t>80'000 1er palier
10'000 2ème palier</t>
  </si>
  <si>
    <t>Q3</t>
  </si>
  <si>
    <t>Q4</t>
  </si>
  <si>
    <t>Tranche Caff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</si>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</sst>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\ _C_H_F_-;\-* #,##0.00\ _C_H_F_-;_-* &quot;-&quot;??\ _C_H_F_-;_-@_-"/>
    <numFmt numFmtId="167" formatCode="_-* #,##0_-;\-* #,##0_-;_-* &quot;-&quot;??_-;_-@_-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9.6"/>
      <color rgb="FF0D0D0D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rgb="FFE3E3E3"/>
      </left>
      <right/>
      <top style="medium">
        <color rgb="FFE3E3E3"/>
      </top>
      <bottom style="medium">
        <color rgb="FFE3E3E3"/>
      </bottom>
      <diagonal/>
    </border>
    <border>
      <left style="medium">
        <color rgb="FFE3E3E3"/>
      </left>
      <right style="medium">
        <color rgb="FFE3E3E3"/>
      </right>
      <top style="medium">
        <color rgb="FFE3E3E3"/>
      </top>
      <bottom style="medium">
        <color rgb="FFE3E3E3"/>
      </bottom>
      <diagonal/>
    </border>
    <border>
      <left style="medium">
        <color rgb="FFE3E3E3"/>
      </left>
      <right/>
      <top/>
      <bottom style="medium">
        <color rgb="FFE3E3E3"/>
      </bottom>
      <diagonal/>
    </border>
    <border>
      <left style="medium">
        <color rgb="FFE3E3E3"/>
      </left>
      <right style="medium">
        <color rgb="FFE3E3E3"/>
      </right>
      <top/>
      <bottom style="medium">
        <color rgb="FFE3E3E3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rgb="FFE3E3E3"/>
      </bottom>
      <diagonal/>
    </border>
    <border>
      <left/>
      <right style="thin">
        <color indexed="64"/>
      </right>
      <top/>
      <bottom style="medium">
        <color rgb="FFE3E3E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E3E3E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rgb="FFE3E3E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medium">
        <color rgb="FFE3E3E3"/>
      </bottom>
      <diagonal/>
    </border>
    <border>
      <left/>
      <right style="thin">
        <color indexed="64"/>
      </right>
      <top style="thin">
        <color theme="0" tint="-0.14996795556505021"/>
      </top>
      <bottom style="medium">
        <color rgb="FFE3E3E3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vertical="center" wrapText="1"/>
    </xf>
    <xf numFmtId="43" fontId="2" fillId="2" borderId="3" xfId="1" applyFont="1" applyFill="1" applyBorder="1" applyAlignment="1">
      <alignment vertical="center" wrapText="1"/>
    </xf>
    <xf numFmtId="43" fontId="0" fillId="0" borderId="0" xfId="1" applyFont="1"/>
    <xf numFmtId="164" fontId="0" fillId="0" borderId="0" xfId="0" applyNumberFormat="1" applyAlignment="1">
      <alignment wrapText="1"/>
    </xf>
    <xf numFmtId="0" fontId="2" fillId="2" borderId="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7" fontId="2" fillId="2" borderId="13" xfId="1" applyNumberFormat="1" applyFont="1" applyFill="1" applyBorder="1" applyAlignment="1">
      <alignment horizontal="center" vertical="center"/>
    </xf>
    <xf numFmtId="9" fontId="2" fillId="2" borderId="14" xfId="2" applyFont="1" applyFill="1" applyBorder="1" applyAlignment="1">
      <alignment horizontal="center" vertical="center"/>
    </xf>
    <xf numFmtId="167" fontId="2" fillId="2" borderId="11" xfId="1" applyNumberFormat="1" applyFont="1" applyFill="1" applyBorder="1" applyAlignment="1">
      <alignment horizontal="center" vertical="center"/>
    </xf>
    <xf numFmtId="9" fontId="2" fillId="2" borderId="7" xfId="2" applyFont="1" applyFill="1" applyBorder="1" applyAlignment="1">
      <alignment horizontal="center" vertical="center"/>
    </xf>
    <xf numFmtId="167" fontId="2" fillId="2" borderId="12" xfId="1" applyNumberFormat="1" applyFont="1" applyFill="1" applyBorder="1" applyAlignment="1">
      <alignment horizontal="center" vertical="center"/>
    </xf>
    <xf numFmtId="9" fontId="2" fillId="2" borderId="8" xfId="2" applyFont="1" applyFill="1" applyBorder="1" applyAlignment="1">
      <alignment horizontal="center" vertical="center"/>
    </xf>
    <xf numFmtId="167" fontId="2" fillId="2" borderId="4" xfId="1" applyNumberFormat="1" applyFont="1" applyFill="1" applyBorder="1" applyAlignment="1">
      <alignment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CFFB1-CDAF-4457-A6A4-515166634D09}">
  <dimension ref="A1:J5"/>
  <sheetViews>
    <sheetView showGridLines="0" tabSelected="1" workbookViewId="0">
      <selection activeCell="D2" sqref="D2:D5"/>
    </sheetView>
  </sheetViews>
  <sheetFormatPr baseColWidth="10" defaultRowHeight="15" x14ac:dyDescent="0.25"/>
  <sheetData>
    <row r="1" spans="1:10" ht="29.25" thickBot="1" x14ac:dyDescent="0.3">
      <c r="A1" s="1" t="s">
        <v>0</v>
      </c>
      <c r="B1" s="1" t="s">
        <v>1</v>
      </c>
      <c r="C1" s="1" t="s">
        <v>2</v>
      </c>
      <c r="D1" s="2" t="s">
        <v>3</v>
      </c>
    </row>
    <row r="2" spans="1:10" ht="15.75" thickBot="1" x14ac:dyDescent="0.3">
      <c r="A2" s="3" t="s">
        <v>4</v>
      </c>
      <c r="B2" s="4">
        <v>100000</v>
      </c>
      <c r="C2" s="4">
        <f>B2</f>
        <v>100000</v>
      </c>
      <c r="D2" s="17" cm="1">
        <f t="array" ref="D2">SUMPRODUCT(Feuil2!$C$4:$C$6-Feuil2!$C$3:$C$5,C2-Feuil2!$B$4:$B$6,N(C2&gt;Feuil2!$B$4:$B$6))-SUM($D$1:D1)</f>
        <v>18000</v>
      </c>
      <c r="H2" s="5">
        <v>100000</v>
      </c>
      <c r="I2" t="s">
        <v>5</v>
      </c>
      <c r="J2" s="5">
        <f>H2*0.18</f>
        <v>18000</v>
      </c>
    </row>
    <row r="3" spans="1:10" ht="60.75" thickBot="1" x14ac:dyDescent="0.3">
      <c r="A3" s="3" t="s">
        <v>6</v>
      </c>
      <c r="B3" s="4">
        <v>90000</v>
      </c>
      <c r="C3" s="4">
        <f>C2+B3</f>
        <v>190000</v>
      </c>
      <c r="D3" s="17" cm="1">
        <f t="array" ref="D3">SUMPRODUCT(Feuil2!$C$4:$C$6-Feuil2!$C$3:$C$5,C3-Feuil2!$B$4:$B$6,N(C3&gt;Feuil2!$B$4:$B$6))-SUM($D$1:D2)</f>
        <v>15900</v>
      </c>
      <c r="H3" s="5">
        <v>90000</v>
      </c>
      <c r="I3" s="6" t="s">
        <v>7</v>
      </c>
      <c r="J3" s="5">
        <f>(80000*0.18)+(10000*0.15)</f>
        <v>15900</v>
      </c>
    </row>
    <row r="4" spans="1:10" ht="15.75" thickBot="1" x14ac:dyDescent="0.3">
      <c r="A4" s="3" t="s">
        <v>8</v>
      </c>
      <c r="B4" s="4">
        <v>750000</v>
      </c>
      <c r="C4" s="4">
        <f>+C3+B4</f>
        <v>940000</v>
      </c>
      <c r="D4" s="17" cm="1">
        <f t="array" ref="D4">SUMPRODUCT(Feuil2!$C$4:$C$6-Feuil2!$C$3:$C$5,C4-Feuil2!$B$4:$B$6,N(C4&gt;Feuil2!$B$4:$B$6))-SUM($D$1:D3)</f>
        <v>98700</v>
      </c>
    </row>
    <row r="5" spans="1:10" ht="15.75" thickBot="1" x14ac:dyDescent="0.3">
      <c r="A5" s="3" t="s">
        <v>9</v>
      </c>
      <c r="B5" s="4">
        <v>10000</v>
      </c>
      <c r="C5" s="4">
        <f>+C4+B5</f>
        <v>950000</v>
      </c>
      <c r="D5" s="17" cm="1">
        <f t="array" ref="D5">SUMPRODUCT(Feuil2!$C$4:$C$6-Feuil2!$C$3:$C$5,C5-Feuil2!$B$4:$B$6,N(C5&gt;Feuil2!$B$4:$B$6))-SUM($D$1:D4)</f>
        <v>1300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0393F0-0FA8-48B1-AB05-5BEA2FC71352}">
  <dimension ref="B2:C6"/>
  <sheetViews>
    <sheetView showGridLines="0" workbookViewId="0">
      <selection activeCell="C11" sqref="C11"/>
    </sheetView>
  </sheetViews>
  <sheetFormatPr baseColWidth="10" defaultRowHeight="15" x14ac:dyDescent="0.25"/>
  <sheetData>
    <row r="2" spans="2:3" ht="15.75" thickBot="1" x14ac:dyDescent="0.3">
      <c r="B2" s="8" t="s">
        <v>10</v>
      </c>
      <c r="C2" s="7" t="s">
        <v>11</v>
      </c>
    </row>
    <row r="3" spans="2:3" x14ac:dyDescent="0.25">
      <c r="B3" s="9"/>
      <c r="C3" s="10"/>
    </row>
    <row r="4" spans="2:3" ht="15.75" thickBot="1" x14ac:dyDescent="0.3">
      <c r="B4" s="11">
        <v>0</v>
      </c>
      <c r="C4" s="12">
        <v>0.18</v>
      </c>
    </row>
    <row r="5" spans="2:3" ht="15.75" thickBot="1" x14ac:dyDescent="0.3">
      <c r="B5" s="13">
        <v>180000</v>
      </c>
      <c r="C5" s="14">
        <v>0.15</v>
      </c>
    </row>
    <row r="6" spans="2:3" x14ac:dyDescent="0.25">
      <c r="B6" s="15">
        <v>250000</v>
      </c>
      <c r="C6" s="16">
        <v>0.13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Luan Sokoli</dc:creator>
  <cp:lastModifiedBy>JFL</cp:lastModifiedBy>
  <dcterms:created xsi:type="dcterms:W3CDTF">2024-04-24T05:15:30Z</dcterms:created>
  <dcterms:modified xsi:type="dcterms:W3CDTF">2024-04-24T08:12:01Z</dcterms:modified>
</cp:coreProperties>
</file>