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9344AC8-5CB0-41E9-8222-239EB4B7AC9F}" xr6:coauthVersionLast="47" xr6:coauthVersionMax="47" xr10:uidLastSave="{00000000-0000-0000-0000-000000000000}"/>
  <bookViews>
    <workbookView xWindow="15" yWindow="165" windowWidth="28500" windowHeight="14670" xr2:uid="{F5D01139-FA01-4375-A26E-751435BEC7B7}"/>
  </bookViews>
  <sheets>
    <sheet name="Feuil1" sheetId="2" r:id="rId1"/>
  </sheets>
  <externalReferences>
    <externalReference r:id="rId2"/>
  </externalReferences>
  <definedNames>
    <definedName name="dataferm">[1]DATA!$AE$2:$AE$38</definedName>
    <definedName name="DonnéesExternes_1" localSheetId="0" hidden="1">Feuil1!$W$20:$AB$39</definedName>
    <definedName name="PlgSource">OFFSET(Feuil1!$A$1,2,2,(COUNT(Feuil1!$C:$C)/5)*7-2,COLUMNS(Feuil1!$C$1:$P$1)-1)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2" l="1"/>
  <c r="H21" i="2" s="1"/>
  <c r="J21" i="2" s="1"/>
  <c r="L21" i="2" s="1"/>
  <c r="N21" i="2" s="1"/>
  <c r="F20" i="2"/>
  <c r="H20" i="2" s="1"/>
  <c r="J20" i="2" s="1"/>
  <c r="L20" i="2" s="1"/>
  <c r="N20" i="2" s="1"/>
  <c r="F19" i="2"/>
  <c r="H19" i="2" s="1"/>
  <c r="J19" i="2" s="1"/>
  <c r="L19" i="2" s="1"/>
  <c r="N19" i="2" s="1"/>
  <c r="F18" i="2"/>
  <c r="H18" i="2" s="1"/>
  <c r="J18" i="2" s="1"/>
  <c r="L18" i="2" s="1"/>
  <c r="N18" i="2" s="1"/>
  <c r="F17" i="2"/>
  <c r="H17" i="2" s="1"/>
  <c r="J17" i="2" s="1"/>
  <c r="L17" i="2" s="1"/>
  <c r="C17" i="2"/>
  <c r="C18" i="2" s="1"/>
  <c r="C19" i="2" s="1"/>
  <c r="C20" i="2" s="1"/>
  <c r="C21" i="2" s="1"/>
  <c r="F14" i="2"/>
  <c r="H14" i="2" s="1"/>
  <c r="J14" i="2" s="1"/>
  <c r="L14" i="2" s="1"/>
  <c r="N14" i="2" s="1"/>
  <c r="F13" i="2"/>
  <c r="H13" i="2" s="1"/>
  <c r="J13" i="2" s="1"/>
  <c r="L13" i="2" s="1"/>
  <c r="N13" i="2" s="1"/>
  <c r="L12" i="2"/>
  <c r="N12" i="2" s="1"/>
  <c r="F12" i="2"/>
  <c r="H12" i="2" s="1"/>
  <c r="J12" i="2" s="1"/>
  <c r="F11" i="2"/>
  <c r="H11" i="2" s="1"/>
  <c r="J11" i="2" s="1"/>
  <c r="L11" i="2" s="1"/>
  <c r="N11" i="2" s="1"/>
  <c r="F10" i="2"/>
  <c r="H10" i="2" s="1"/>
  <c r="J10" i="2" s="1"/>
  <c r="L10" i="2" s="1"/>
  <c r="N10" i="2" s="1"/>
  <c r="C10" i="2"/>
  <c r="C11" i="2" s="1"/>
  <c r="C12" i="2" s="1"/>
  <c r="C13" i="2" s="1"/>
  <c r="C14" i="2" s="1"/>
  <c r="L7" i="2"/>
  <c r="N7" i="2" s="1"/>
  <c r="F7" i="2"/>
  <c r="H7" i="2" s="1"/>
  <c r="J7" i="2" s="1"/>
  <c r="F6" i="2"/>
  <c r="H6" i="2" s="1"/>
  <c r="J6" i="2" s="1"/>
  <c r="L6" i="2" s="1"/>
  <c r="N6" i="2" s="1"/>
  <c r="L5" i="2"/>
  <c r="N5" i="2" s="1"/>
  <c r="F5" i="2"/>
  <c r="H5" i="2" s="1"/>
  <c r="J5" i="2" s="1"/>
  <c r="L4" i="2"/>
  <c r="N4" i="2" s="1"/>
  <c r="F4" i="2"/>
  <c r="H4" i="2" s="1"/>
  <c r="J4" i="2" s="1"/>
  <c r="C4" i="2"/>
  <c r="C5" i="2" s="1"/>
  <c r="C6" i="2" s="1"/>
  <c r="C7" i="2" s="1"/>
  <c r="F3" i="2"/>
  <c r="H3" i="2" s="1"/>
  <c r="J3" i="2" s="1"/>
  <c r="L3" i="2" s="1"/>
  <c r="N3" i="2" s="1"/>
  <c r="N17" i="2" l="1"/>
  <c r="AA5" i="2" s="1" a="1"/>
  <c r="AA5" i="2" s="1"/>
  <c r="X4" i="2" a="1"/>
  <c r="X4" i="2" s="1"/>
  <c r="Y3" i="2" a="1"/>
  <c r="Y3" i="2" s="1"/>
  <c r="AA13" i="2" a="1"/>
  <c r="AA13" i="2" s="1"/>
  <c r="AA12" i="2" a="1"/>
  <c r="AA12" i="2" s="1"/>
  <c r="AB9" i="2" a="1"/>
  <c r="AB9" i="2" s="1"/>
  <c r="Z7" i="2" a="1"/>
  <c r="Z7" i="2" s="1"/>
  <c r="Z12" i="2" a="1"/>
  <c r="Z12" i="2" s="1"/>
  <c r="X3" i="2" a="1"/>
  <c r="X3" i="2" s="1"/>
  <c r="X13" i="2" a="1"/>
  <c r="X13" i="2" s="1"/>
  <c r="AA11" i="2" a="1"/>
  <c r="AA11" i="2" s="1"/>
  <c r="Z6" i="2" a="1"/>
  <c r="Z6" i="2" s="1"/>
  <c r="AB8" i="2" a="1"/>
  <c r="AB8" i="2" s="1"/>
  <c r="X12" i="2" a="1"/>
  <c r="X12" i="2" s="1"/>
  <c r="Z11" i="2" a="1"/>
  <c r="Z11" i="2" s="1"/>
  <c r="Y6" i="2" a="1"/>
  <c r="Y6" i="2" s="1"/>
  <c r="AB7" i="2" a="1"/>
  <c r="AB7" i="2" s="1"/>
  <c r="AB6" i="2" a="1"/>
  <c r="AB6" i="2" s="1"/>
  <c r="X10" i="2" a="1"/>
  <c r="X10" i="2" s="1"/>
  <c r="AA10" i="2" a="1"/>
  <c r="AA10" i="2" s="1"/>
  <c r="Z5" i="2" a="1"/>
  <c r="Z5" i="2" s="1"/>
  <c r="AB5" i="2" a="1"/>
  <c r="AB5" i="2" s="1"/>
  <c r="AB4" i="2" a="1"/>
  <c r="AB4" i="2" s="1"/>
  <c r="AB3" i="2" a="1"/>
  <c r="AB3" i="2" s="1"/>
  <c r="Y5" i="2" a="1"/>
  <c r="Y5" i="2" s="1"/>
  <c r="AA9" i="2" a="1"/>
  <c r="AA9" i="2" s="1"/>
  <c r="Z4" i="2" a="1"/>
  <c r="Z4" i="2" s="1"/>
  <c r="Z10" i="2" a="1"/>
  <c r="Z10" i="2" s="1"/>
  <c r="X8" i="2" a="1"/>
  <c r="X8" i="2" s="1"/>
  <c r="Y10" i="2" a="1"/>
  <c r="Y10" i="2" s="1"/>
  <c r="AA4" i="2" a="1"/>
  <c r="AA4" i="2" s="1"/>
  <c r="X7" i="2" a="1"/>
  <c r="X7" i="2" s="1"/>
  <c r="X6" i="2" a="1"/>
  <c r="X6" i="2" s="1"/>
  <c r="Z9" i="2" a="1"/>
  <c r="Z9" i="2" s="1"/>
  <c r="Y4" i="2" a="1"/>
  <c r="Y4" i="2" s="1"/>
  <c r="X5" i="2" a="1"/>
  <c r="X5" i="2" s="1"/>
  <c r="Y9" i="2" a="1"/>
  <c r="Y9" i="2" s="1"/>
  <c r="AA3" i="2" a="1"/>
  <c r="AA3" i="2" s="1"/>
  <c r="Y12" i="2" l="1" a="1"/>
  <c r="Y12" i="2" s="1"/>
  <c r="AA6" i="2" a="1"/>
  <c r="AA6" i="2" s="1"/>
  <c r="AB10" i="2" a="1"/>
  <c r="AB10" i="2" s="1"/>
  <c r="Z13" i="2" a="1"/>
  <c r="Z13" i="2" s="1"/>
  <c r="X11" i="2" a="1"/>
  <c r="X11" i="2" s="1"/>
  <c r="Y13" i="2" a="1"/>
  <c r="Y13" i="2" s="1"/>
  <c r="AA7" i="2" a="1"/>
  <c r="AA7" i="2" s="1"/>
  <c r="Y7" i="2" a="1"/>
  <c r="Y7" i="2" s="1"/>
  <c r="AB11" i="2" a="1"/>
  <c r="AB11" i="2" s="1"/>
  <c r="AB13" i="2" a="1"/>
  <c r="AB13" i="2" s="1"/>
  <c r="AB12" i="2" a="1"/>
  <c r="AB12" i="2" s="1"/>
  <c r="Y8" i="2" a="1"/>
  <c r="Y8" i="2" s="1"/>
  <c r="Z8" i="2" a="1"/>
  <c r="Z8" i="2" s="1"/>
  <c r="Z3" i="2" a="1"/>
  <c r="Z3" i="2" s="1"/>
  <c r="AA8" i="2" a="1"/>
  <c r="AA8" i="2" s="1"/>
  <c r="X9" i="2" a="1"/>
  <c r="X9" i="2" s="1"/>
  <c r="Y11" i="2" a="1"/>
  <c r="Y11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794173C-4EA7-4538-9FA4-430D3D644AF4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<sst xmlns="http://schemas.openxmlformats.org/spreadsheetml/2006/main" count="122" uniqueCount="53">
  <si>
    <t>x</t>
  </si>
  <si>
    <t>f4 - 01:00</t>
  </si>
  <si>
    <t>h5 - 01:00</t>
  </si>
  <si>
    <t>xtv1 - 04:00</t>
  </si>
  <si>
    <t>pl5 - 01:45</t>
  </si>
  <si>
    <t>p12 - 01:15</t>
  </si>
  <si>
    <t>sm54 - 01:15</t>
  </si>
  <si>
    <t>rd - 01:15</t>
  </si>
  <si>
    <t>us - 01:00</t>
  </si>
  <si>
    <t>hx - 02:00</t>
  </si>
  <si>
    <t>apje - 01:15</t>
  </si>
  <si>
    <t>er - 02:45</t>
  </si>
  <si>
    <t>rtg - 02:30</t>
  </si>
  <si>
    <t>rdt - 01:30</t>
  </si>
  <si>
    <t>ve - 01:30</t>
  </si>
  <si>
    <t>a1 02:00</t>
  </si>
  <si>
    <t>aer 03:00</t>
  </si>
  <si>
    <t>trh 01:30</t>
  </si>
  <si>
    <t>rtf 01:00</t>
  </si>
  <si>
    <t>pomme 01:00</t>
  </si>
  <si>
    <t>laurence</t>
  </si>
  <si>
    <t>marcel</t>
  </si>
  <si>
    <t>lucile</t>
  </si>
  <si>
    <t>L</t>
  </si>
  <si>
    <t>M</t>
  </si>
  <si>
    <t>J</t>
  </si>
  <si>
    <t>V</t>
  </si>
  <si>
    <t>Nom</t>
  </si>
  <si>
    <t>a1</t>
  </si>
  <si>
    <t>aer</t>
  </si>
  <si>
    <t>trh</t>
  </si>
  <si>
    <t>rtf</t>
  </si>
  <si>
    <t>pomme</t>
  </si>
  <si>
    <t>ve</t>
  </si>
  <si>
    <t>p12</t>
  </si>
  <si>
    <t>rtg</t>
  </si>
  <si>
    <t>apje</t>
  </si>
  <si>
    <t>f4</t>
  </si>
  <si>
    <t>h5</t>
  </si>
  <si>
    <t>rtg 03:00</t>
  </si>
  <si>
    <t>lundi</t>
  </si>
  <si>
    <t>mardi</t>
  </si>
  <si>
    <t>mercredi</t>
  </si>
  <si>
    <t>jeudi</t>
  </si>
  <si>
    <t>vendredi</t>
  </si>
  <si>
    <t>er</t>
  </si>
  <si>
    <t>hx</t>
  </si>
  <si>
    <t>pl5</t>
  </si>
  <si>
    <t>rd</t>
  </si>
  <si>
    <t>rdt</t>
  </si>
  <si>
    <t>sm54</t>
  </si>
  <si>
    <t>us</t>
  </si>
  <si>
    <t>xtv1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</si>
</sst>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.\ dd\ mmm"/>
    <numFmt numFmtId="165" formatCode="[h]:mm"/>
    <numFmt numFmtId="166" formatCode="[$-F400]h:mm:ss\ AM/PM"/>
    <numFmt numFmtId="170" formatCode="h:mm;@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Aptos"/>
      <family val="2"/>
    </font>
    <font>
      <sz val="14"/>
      <name val="Aptos"/>
      <family val="2"/>
    </font>
    <font>
      <b/>
      <sz val="14"/>
      <name val="Aptos"/>
      <family val="2"/>
    </font>
    <font>
      <b/>
      <sz val="14"/>
      <color theme="0"/>
      <name val="Aptos"/>
      <family val="2"/>
    </font>
    <font>
      <sz val="14"/>
      <color theme="0" tint="-0.499984740745262"/>
      <name val="Aptos"/>
      <family val="2"/>
    </font>
    <font>
      <sz val="14"/>
      <color theme="0"/>
      <name val="Aptos"/>
      <family val="2"/>
    </font>
    <font>
      <b/>
      <sz val="14"/>
      <color theme="3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164" fontId="2" fillId="0" borderId="3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2" borderId="2" xfId="0" applyFont="1" applyFill="1" applyBorder="1" applyAlignment="1">
      <alignment vertical="center"/>
    </xf>
    <xf numFmtId="0" fontId="5" fillId="0" borderId="0" xfId="0" applyFont="1"/>
    <xf numFmtId="0" fontId="3" fillId="0" borderId="0" xfId="0" applyFont="1" applyAlignment="1">
      <alignment horizontal="center"/>
    </xf>
    <xf numFmtId="20" fontId="2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0" borderId="0" xfId="0" applyFont="1"/>
    <xf numFmtId="165" fontId="4" fillId="0" borderId="4" xfId="0" applyNumberFormat="1" applyFont="1" applyBorder="1" applyAlignment="1">
      <alignment horizontal="center"/>
    </xf>
    <xf numFmtId="165" fontId="6" fillId="0" borderId="4" xfId="0" applyNumberFormat="1" applyFont="1" applyBorder="1"/>
    <xf numFmtId="165" fontId="6" fillId="0" borderId="4" xfId="0" applyNumberFormat="1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20" fontId="5" fillId="0" borderId="4" xfId="0" applyNumberFormat="1" applyFont="1" applyBorder="1" applyAlignment="1">
      <alignment horizontal="center" vertical="center"/>
    </xf>
    <xf numFmtId="0" fontId="5" fillId="0" borderId="2" xfId="0" applyFont="1" applyBorder="1"/>
    <xf numFmtId="0" fontId="3" fillId="0" borderId="2" xfId="0" applyFont="1" applyBorder="1" applyAlignment="1">
      <alignment horizontal="center"/>
    </xf>
    <xf numFmtId="20" fontId="5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7" fillId="0" borderId="3" xfId="0" applyFont="1" applyBorder="1" applyAlignment="1">
      <alignment horizontal="center" vertical="center"/>
    </xf>
    <xf numFmtId="166" fontId="1" fillId="3" borderId="0" xfId="0" applyNumberFormat="1" applyFont="1" applyFill="1"/>
    <xf numFmtId="0" fontId="1" fillId="0" borderId="0" xfId="0" applyFont="1" applyAlignment="1">
      <alignment horizontal="center" vertical="center"/>
    </xf>
    <xf numFmtId="0" fontId="0" fillId="0" borderId="0" xfId="0" applyFont="1" applyFill="1" applyBorder="1"/>
    <xf numFmtId="0" fontId="0" fillId="0" borderId="0" xfId="0" applyNumberFormat="1" applyFont="1" applyFill="1" applyBorder="1"/>
    <xf numFmtId="170" fontId="0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8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1226345</xdr:colOff>
      <xdr:row>22</xdr:row>
      <xdr:rowOff>83343</xdr:rowOff>
    </xdr:from>
    <xdr:to>
      <xdr:col>5</xdr:col>
      <xdr:colOff>1</xdr:colOff>
      <xdr:row>24</xdr:row>
      <xdr:rowOff>119062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E472BEA-E0A8-D0DA-A3B8-98DD86A5FA7D}"/>
            </a:ext>
          </a:extLst>
        </xdr:cNvPr>
        <xdr:cNvSpPr txBox="1"/>
      </xdr:nvSpPr>
      <xdr:spPr>
        <a:xfrm>
          <a:off x="1714501" y="5322093"/>
          <a:ext cx="2095500" cy="511969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de la fusion de cellules......</a:t>
          </a:r>
          <a:endParaRPr lang="fr-FR" sz="1100"/>
        </a:p>
      </xdr:txBody>
    </xdr:sp>
    <xdr:clientData/>
  </xdr:twoCellAnchor>
  <xdr:twoCellAnchor>
    <xdr:from>
      <xdr:col>22</xdr:col>
      <xdr:colOff>1</xdr:colOff>
      <xdr:row>16</xdr:row>
      <xdr:rowOff>11908</xdr:rowOff>
    </xdr:from>
    <xdr:to>
      <xdr:col>27</xdr:col>
      <xdr:colOff>976313</xdr:colOff>
      <xdr:row>17</xdr:row>
      <xdr:rowOff>202407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D9352F0-73C4-9FE0-7637-DC6D0ACCF4EE}"/>
            </a:ext>
          </a:extLst>
        </xdr:cNvPr>
        <xdr:cNvSpPr txBox="1"/>
      </xdr:nvSpPr>
      <xdr:spPr>
        <a:xfrm>
          <a:off x="18157032" y="3821908"/>
          <a:ext cx="5357812" cy="428624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Power Query sur la base d'une plage nommée PlgSource (Voir le gestionnaire de noms) :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ownloads/PLANNING%20SAFA%202024_&#224;%20partir%20du%2001.01.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1 au 15.03.24 (11)"/>
      <sheetName val="04 au 08.03.24 (10)"/>
      <sheetName val="26 au 01.03.24 (9)"/>
      <sheetName val="19 au 23.02.24 (8)"/>
      <sheetName val="12 au 16.02.24 (7)"/>
      <sheetName val="05 au 09.02.2024 (6)"/>
      <sheetName val="29 au 02.02.24 (5)"/>
      <sheetName val="22 au 26.01.24 (4)"/>
      <sheetName val="15 au 19.01.24 (3)"/>
      <sheetName val="08 au 12.01.24 (2)"/>
      <sheetName val="01 au 05.01.24 (1)"/>
      <sheetName val="25 au 29 déc. (52)"/>
      <sheetName val="18 au 22 déc. (51)"/>
      <sheetName val="PB jusqu'au 03.03.24"/>
      <sheetName val="planning base"/>
      <sheetName val="Coordonnées bénéficiaires"/>
      <sheetName val="DATA"/>
      <sheetName val="Absence, congé &amp; RDV"/>
      <sheetName val="H. BONI-MALI"/>
      <sheetName val="Personnel AFs"/>
      <sheetName val="formation"/>
      <sheetName val="liste_béné_print"/>
      <sheetName val="FICHE D'APPEL"/>
      <sheetName val="plan d'aide"/>
      <sheetName val="plan d'aide (2)"/>
      <sheetName val="FICHE D'APPEL ORIGINALE (3)"/>
      <sheetName val="F54 TER"/>
      <sheetName val="achat &amp; distr.mat. "/>
      <sheetName val="Modèle"/>
      <sheetName val="Feuil1"/>
      <sheetName val="entretien"/>
      <sheetName val="canicule"/>
      <sheetName val="STA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  <row r="22">
          <cell r="AE22">
            <v>45421</v>
          </cell>
        </row>
        <row r="23">
          <cell r="AE23">
            <v>45422</v>
          </cell>
        </row>
        <row r="24">
          <cell r="AE24">
            <v>45441</v>
          </cell>
        </row>
        <row r="25">
          <cell r="AE25">
            <v>45494</v>
          </cell>
        </row>
        <row r="26">
          <cell r="AE26">
            <v>45519</v>
          </cell>
        </row>
        <row r="27">
          <cell r="AE27">
            <v>45520</v>
          </cell>
        </row>
        <row r="28">
          <cell r="AE28">
            <v>45562</v>
          </cell>
        </row>
        <row r="29">
          <cell r="AE29">
            <v>45597</v>
          </cell>
        </row>
        <row r="30">
          <cell r="AE30">
            <v>45598</v>
          </cell>
        </row>
        <row r="31">
          <cell r="AE31">
            <v>45607</v>
          </cell>
        </row>
        <row r="32">
          <cell r="AE32">
            <v>45611</v>
          </cell>
        </row>
        <row r="33">
          <cell r="AE33">
            <v>45651</v>
          </cell>
        </row>
        <row r="34">
          <cell r="AE34">
            <v>45652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85AE860-5154-42F6-B087-5BE90ABD5A31}" autoFormatId="16" applyNumberFormats="0" applyBorderFormats="0" applyFontFormats="0" applyPatternFormats="0" applyAlignmentFormats="0" applyWidthHeightFormats="0">
  <queryTableRefresh nextId="7">
    <queryTableFields count="6">
      <queryTableField id="1" name="Nom" tableColumnId="1"/>
      <queryTableField id="2" name="lundi" tableColumnId="2"/>
      <queryTableField id="3" name="mardi" tableColumnId="3"/>
      <queryTableField id="4" name="mercredi" tableColumnId="4"/>
      <queryTableField id="5" name="jeudi" tableColumnId="5"/>
      <queryTableField id="6" name="vendredi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25B87F-D9A0-4043-BAC7-60598A836678}" name="Final" displayName="Final" ref="W20:AB39" tableType="queryTable" totalsRowShown="0">
  <autoFilter ref="W20:AB39" xr:uid="{0F25B87F-D9A0-4043-BAC7-60598A836678}"/>
  <tableColumns count="6">
    <tableColumn id="1" xr3:uid="{D5103EE7-FE95-43A8-8960-1ADF2673F8A6}" uniqueName="1" name="Nom" queryTableFieldId="1"/>
    <tableColumn id="2" xr3:uid="{14EA0341-7F8D-4DA6-8B12-DCAA485AC0D6}" uniqueName="2" name="lundi" queryTableFieldId="2"/>
    <tableColumn id="3" xr3:uid="{DE0E0BCF-E838-4BA7-87C0-30CD94483282}" uniqueName="3" name="mardi" queryTableFieldId="3"/>
    <tableColumn id="4" xr3:uid="{DE748CA6-E1E0-41DE-947E-EE1E1025C283}" uniqueName="4" name="mercredi" queryTableFieldId="4"/>
    <tableColumn id="5" xr3:uid="{B1661EE9-EE3F-4B23-8F3D-A71C94FC2CFE}" uniqueName="5" name="jeudi" queryTableFieldId="5"/>
    <tableColumn id="6" xr3:uid="{30058F40-1CC1-4C5A-867B-176BCEB89840}" uniqueName="6" name="vendredi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109EF-495D-458C-8134-7734FB87AD39}">
  <sheetPr codeName="Feuil1"/>
  <dimension ref="B2:AB39"/>
  <sheetViews>
    <sheetView showGridLines="0" tabSelected="1" topLeftCell="M1" zoomScale="80" zoomScaleNormal="80" workbookViewId="0">
      <selection activeCell="AD21" sqref="AD21"/>
    </sheetView>
  </sheetViews>
  <sheetFormatPr baseColWidth="10" defaultRowHeight="18.75" x14ac:dyDescent="0.3"/>
  <cols>
    <col min="1" max="1" width="2.42578125" style="1" customWidth="1"/>
    <col min="2" max="2" width="4.85546875" style="1" bestFit="1" customWidth="1"/>
    <col min="3" max="3" width="18.85546875" style="1" bestFit="1" customWidth="1"/>
    <col min="4" max="4" width="9" style="1" bestFit="1" customWidth="1"/>
    <col min="5" max="5" width="22" style="1" bestFit="1" customWidth="1"/>
    <col min="6" max="6" width="9" style="1" bestFit="1" customWidth="1"/>
    <col min="7" max="7" width="22.42578125" style="1" bestFit="1" customWidth="1"/>
    <col min="8" max="8" width="9" style="1" bestFit="1" customWidth="1"/>
    <col min="9" max="9" width="24.85546875" style="1" bestFit="1" customWidth="1"/>
    <col min="10" max="10" width="9" style="1" bestFit="1" customWidth="1"/>
    <col min="11" max="11" width="28.28515625" style="1" bestFit="1" customWidth="1"/>
    <col min="12" max="12" width="9" style="1" bestFit="1" customWidth="1"/>
    <col min="13" max="13" width="25.7109375" style="1" bestFit="1" customWidth="1"/>
    <col min="14" max="14" width="9" style="1" bestFit="1" customWidth="1"/>
    <col min="15" max="15" width="11.42578125" style="1"/>
    <col min="16" max="16" width="3.140625" style="1" customWidth="1"/>
    <col min="17" max="17" width="8.5703125" style="22" customWidth="1"/>
    <col min="18" max="21" width="8" style="22" bestFit="1" customWidth="1"/>
    <col min="22" max="22" width="14" style="22" customWidth="1"/>
    <col min="23" max="23" width="10.28515625" style="1" bestFit="1" customWidth="1"/>
    <col min="24" max="25" width="13.42578125" style="1" bestFit="1" customWidth="1"/>
    <col min="26" max="26" width="15.140625" style="1" bestFit="1" customWidth="1"/>
    <col min="27" max="27" width="13.42578125" style="1" bestFit="1" customWidth="1"/>
    <col min="28" max="28" width="14.85546875" style="1" bestFit="1" customWidth="1"/>
    <col min="29" max="16384" width="11.42578125" style="1"/>
  </cols>
  <sheetData>
    <row r="2" spans="2:28" x14ac:dyDescent="0.3">
      <c r="B2" s="5" t="s">
        <v>20</v>
      </c>
      <c r="C2" s="5"/>
      <c r="D2" s="21"/>
      <c r="E2" s="21"/>
      <c r="F2" s="6"/>
      <c r="G2" s="7"/>
      <c r="H2" s="6"/>
      <c r="I2" s="7"/>
      <c r="J2" s="6"/>
      <c r="K2" s="7"/>
      <c r="L2" s="6"/>
      <c r="M2" s="7"/>
      <c r="N2" s="6"/>
      <c r="O2" s="7"/>
      <c r="Q2" s="22" t="s">
        <v>23</v>
      </c>
      <c r="R2" s="22" t="s">
        <v>24</v>
      </c>
      <c r="S2" s="22" t="s">
        <v>24</v>
      </c>
      <c r="T2" s="22" t="s">
        <v>25</v>
      </c>
      <c r="U2" s="22" t="s">
        <v>26</v>
      </c>
      <c r="V2" s="22" t="s">
        <v>27</v>
      </c>
      <c r="X2" s="27" t="s">
        <v>23</v>
      </c>
      <c r="Y2" s="27" t="s">
        <v>24</v>
      </c>
      <c r="Z2" s="27" t="s">
        <v>24</v>
      </c>
      <c r="AA2" s="27" t="s">
        <v>25</v>
      </c>
      <c r="AB2" s="27" t="s">
        <v>26</v>
      </c>
    </row>
    <row r="3" spans="2:28" x14ac:dyDescent="0.3">
      <c r="B3" s="3" t="s">
        <v>0</v>
      </c>
      <c r="C3" s="2">
        <v>45348</v>
      </c>
      <c r="D3" s="8">
        <v>0.33333333333333331</v>
      </c>
      <c r="E3" s="9" t="s">
        <v>15</v>
      </c>
      <c r="F3" s="10">
        <f>IF(E3="",D3,D3+RIGHT(E3,5))</f>
        <v>0.41666666666666663</v>
      </c>
      <c r="G3" s="9" t="s">
        <v>19</v>
      </c>
      <c r="H3" s="10">
        <f t="shared" ref="H3:H7" si="0">IF(G3="",F3,F3+RIGHT(G3,5))</f>
        <v>0.45833333333333331</v>
      </c>
      <c r="I3" s="9" t="s">
        <v>5</v>
      </c>
      <c r="J3" s="10">
        <f t="shared" ref="J3:J7" si="1">IF(I3="",H3,H3+RIGHT(I3,5))</f>
        <v>0.51041666666666663</v>
      </c>
      <c r="K3" s="9"/>
      <c r="L3" s="10">
        <f t="shared" ref="L3" si="2">IF(K3="",J3,J3+RIGHT(K3,5))</f>
        <v>0.51041666666666663</v>
      </c>
      <c r="M3" s="9"/>
      <c r="N3" s="10">
        <f>IF(M3="",L3,L3+RIGHT(M3,5))</f>
        <v>0.51041666666666663</v>
      </c>
      <c r="O3" s="9"/>
      <c r="Q3" s="24">
        <v>0.16666666666666666</v>
      </c>
      <c r="R3" s="24">
        <v>8.3333333333333329E-2</v>
      </c>
      <c r="S3" s="24">
        <v>8.3333333333333329E-2</v>
      </c>
      <c r="T3" s="24">
        <v>8.3333333333333329E-2</v>
      </c>
      <c r="U3" s="24">
        <v>0.16666666666666666</v>
      </c>
      <c r="V3" s="23" t="s">
        <v>28</v>
      </c>
      <c r="X3" s="26" cm="1">
        <f t="array" ref="X3">SUMPRODUCT(IFERROR(FIND($V3,$E$3:$N$21)*RIGHT($E$3:$N$21,5)*(WEEKDAY($C$3:$C$21,2)=COLUMN(A$1)),0))</f>
        <v>0.16666666666666666</v>
      </c>
      <c r="Y3" s="26" cm="1">
        <f t="array" ref="Y3">SUMPRODUCT(IFERROR(FIND($V3,$E$3:$N$21)*RIGHT($E$3:$N$21,5)*(WEEKDAY($C$3:$C$21,2)=COLUMN(B$1)),0))</f>
        <v>8.3333333333333329E-2</v>
      </c>
      <c r="Z3" s="26" cm="1">
        <f t="array" ref="Z3">SUMPRODUCT(IFERROR(FIND($V3,$E$3:$N$21)*RIGHT($E$3:$N$21,5)*(WEEKDAY($C$3:$C$21,2)=COLUMN(C$1)),0))</f>
        <v>8.3333333333333329E-2</v>
      </c>
      <c r="AA3" s="26" cm="1">
        <f t="array" ref="AA3">SUMPRODUCT(IFERROR(FIND($V3,$E$3:$N$21)*RIGHT($E$3:$N$21,5)*(WEEKDAY($C$3:$C$21,2)=COLUMN(D$1)),0))</f>
        <v>8.3333333333333329E-2</v>
      </c>
      <c r="AB3" s="26" cm="1">
        <f t="array" ref="AB3">SUMPRODUCT(IFERROR(FIND($V3,$E$3:$N$21)*RIGHT($E$3:$N$21,5)*(WEEKDAY($C$3:$C$21,2)=COLUMN(E$1)),0))</f>
        <v>0.16666666666666666</v>
      </c>
    </row>
    <row r="4" spans="2:28" x14ac:dyDescent="0.3">
      <c r="B4" s="3" t="s">
        <v>0</v>
      </c>
      <c r="C4" s="2">
        <f>C3+1</f>
        <v>45349</v>
      </c>
      <c r="D4" s="8">
        <v>0.33333333333333331</v>
      </c>
      <c r="E4" s="9" t="s">
        <v>16</v>
      </c>
      <c r="F4" s="10">
        <f>IF(E4="",D4,D4+RIGHT(E4,5))</f>
        <v>0.45833333333333331</v>
      </c>
      <c r="G4" s="9" t="s">
        <v>14</v>
      </c>
      <c r="H4" s="10">
        <f t="shared" si="0"/>
        <v>0.52083333333333326</v>
      </c>
      <c r="I4" s="9" t="s">
        <v>12</v>
      </c>
      <c r="J4" s="10">
        <f t="shared" si="1"/>
        <v>0.62499999999999989</v>
      </c>
      <c r="K4" s="9"/>
      <c r="L4" s="10" t="str">
        <f t="shared" ref="L4:L7" si="3">IF(K4="","",J4+RIGHT(K4,5))</f>
        <v/>
      </c>
      <c r="M4" s="9"/>
      <c r="N4" s="10" t="str">
        <f t="shared" ref="N4:N7" si="4">IF(M4="",L4,L4+RIGHT(M4,5))</f>
        <v/>
      </c>
      <c r="O4" s="9"/>
      <c r="Q4" s="24">
        <v>0.125</v>
      </c>
      <c r="R4" s="24">
        <v>0.25</v>
      </c>
      <c r="S4" s="24">
        <v>0.125</v>
      </c>
      <c r="T4" s="23"/>
      <c r="U4" s="24">
        <v>0.125</v>
      </c>
      <c r="V4" s="23" t="s">
        <v>29</v>
      </c>
      <c r="X4" s="26" cm="1">
        <f t="array" ref="X4">SUMPRODUCT(IFERROR(FIND($V4,$E$3:$N$21)*RIGHT($E$3:$N$21,5)*(WEEKDAY($C$3:$C$21,2)=COLUMN(A$1)),0))</f>
        <v>0.125</v>
      </c>
      <c r="Y4" s="26" cm="1">
        <f t="array" ref="Y4">SUMPRODUCT(IFERROR(FIND($V4,$E$3:$N$21)*RIGHT($E$3:$N$21,5)*(WEEKDAY($C$3:$C$21,2)=COLUMN(B$1)),0))</f>
        <v>0.25</v>
      </c>
      <c r="Z4" s="26" cm="1">
        <f t="array" ref="Z4">SUMPRODUCT(IFERROR(FIND($V4,$E$3:$N$21)*RIGHT($E$3:$N$21,5)*(WEEKDAY($C$3:$C$21,2)=COLUMN(C$1)),0))</f>
        <v>0.125</v>
      </c>
      <c r="AA4" s="26" cm="1">
        <f t="array" ref="AA4">SUMPRODUCT(IFERROR(FIND($V4,$E$3:$N$21)*RIGHT($E$3:$N$21,5)*(WEEKDAY($C$3:$C$21,2)=COLUMN(D$1)),0))</f>
        <v>0</v>
      </c>
      <c r="AB4" s="26" cm="1">
        <f t="array" ref="AB4">SUMPRODUCT(IFERROR(FIND($V4,$E$3:$N$21)*RIGHT($E$3:$N$21,5)*(WEEKDAY($C$3:$C$21,2)=COLUMN(E$1)),0))</f>
        <v>0.125</v>
      </c>
    </row>
    <row r="5" spans="2:28" x14ac:dyDescent="0.3">
      <c r="B5" s="3" t="s">
        <v>0</v>
      </c>
      <c r="C5" s="2">
        <f>C4+1</f>
        <v>45350</v>
      </c>
      <c r="D5" s="8">
        <v>0.33333333333333331</v>
      </c>
      <c r="E5" s="9" t="s">
        <v>17</v>
      </c>
      <c r="F5" s="10">
        <f t="shared" ref="F5:F7" si="5">IF(E5="",D5,D5+RIGHT(E5,5))</f>
        <v>0.39583333333333331</v>
      </c>
      <c r="G5" s="9" t="s">
        <v>5</v>
      </c>
      <c r="H5" s="10">
        <f t="shared" si="0"/>
        <v>0.44791666666666663</v>
      </c>
      <c r="I5" s="9" t="s">
        <v>14</v>
      </c>
      <c r="J5" s="10">
        <f t="shared" si="1"/>
        <v>0.51041666666666663</v>
      </c>
      <c r="K5" s="9"/>
      <c r="L5" s="10" t="str">
        <f t="shared" si="3"/>
        <v/>
      </c>
      <c r="M5" s="9"/>
      <c r="N5" s="10" t="str">
        <f t="shared" si="4"/>
        <v/>
      </c>
      <c r="O5" s="9"/>
      <c r="Q5" s="23"/>
      <c r="R5" s="23"/>
      <c r="S5" s="23"/>
      <c r="T5" s="23"/>
      <c r="U5" s="23"/>
      <c r="V5" s="23" t="s">
        <v>30</v>
      </c>
      <c r="X5" s="26" cm="1">
        <f t="array" ref="X5">SUMPRODUCT(IFERROR(FIND($V5,$E$3:$N$21)*RIGHT($E$3:$N$21,5)*(WEEKDAY($C$3:$C$21,2)=COLUMN(A$1)),0))</f>
        <v>0.125</v>
      </c>
      <c r="Y5" s="26" cm="1">
        <f t="array" ref="Y5">SUMPRODUCT(IFERROR(FIND($V5,$E$3:$N$21)*RIGHT($E$3:$N$21,5)*(WEEKDAY($C$3:$C$21,2)=COLUMN(B$1)),0))</f>
        <v>6.25E-2</v>
      </c>
      <c r="Z5" s="26" cm="1">
        <f t="array" ref="Z5">SUMPRODUCT(IFERROR(FIND($V5,$E$3:$N$21)*RIGHT($E$3:$N$21,5)*(WEEKDAY($C$3:$C$21,2)=COLUMN(C$1)),0))</f>
        <v>0.1875</v>
      </c>
      <c r="AA5" s="26" cm="1">
        <f t="array" ref="AA5">SUMPRODUCT(IFERROR(FIND($V5,$E$3:$N$21)*RIGHT($E$3:$N$21,5)*(WEEKDAY($C$3:$C$21,2)=COLUMN(D$1)),0))</f>
        <v>6.25E-2</v>
      </c>
      <c r="AB5" s="26" cm="1">
        <f t="array" ref="AB5">SUMPRODUCT(IFERROR(FIND($V5,$E$3:$N$21)*RIGHT($E$3:$N$21,5)*(WEEKDAY($C$3:$C$21,2)=COLUMN(E$1)),0))</f>
        <v>6.25E-2</v>
      </c>
    </row>
    <row r="6" spans="2:28" x14ac:dyDescent="0.3">
      <c r="B6" s="3" t="s">
        <v>0</v>
      </c>
      <c r="C6" s="2">
        <f>C5+1</f>
        <v>45351</v>
      </c>
      <c r="D6" s="8">
        <v>0.33333333333333331</v>
      </c>
      <c r="E6" s="9" t="s">
        <v>18</v>
      </c>
      <c r="F6" s="10">
        <f t="shared" si="5"/>
        <v>0.375</v>
      </c>
      <c r="G6" s="9" t="s">
        <v>12</v>
      </c>
      <c r="H6" s="10">
        <f t="shared" si="0"/>
        <v>0.47916666666666669</v>
      </c>
      <c r="I6" s="9" t="s">
        <v>10</v>
      </c>
      <c r="J6" s="10">
        <f t="shared" si="1"/>
        <v>0.53125</v>
      </c>
      <c r="K6" s="9" t="s">
        <v>5</v>
      </c>
      <c r="L6" s="10">
        <f t="shared" si="3"/>
        <v>0.58333333333333337</v>
      </c>
      <c r="M6" s="9"/>
      <c r="N6" s="10">
        <f t="shared" si="4"/>
        <v>0.58333333333333337</v>
      </c>
      <c r="O6" s="9"/>
      <c r="Q6" s="23"/>
      <c r="R6" s="23"/>
      <c r="S6" s="23"/>
      <c r="T6" s="23"/>
      <c r="U6" s="23"/>
      <c r="V6" s="23" t="s">
        <v>31</v>
      </c>
      <c r="X6" s="26" cm="1">
        <f t="array" ref="X6">SUMPRODUCT(IFERROR(FIND($V6,$E$3:$N$21)*RIGHT($E$3:$N$21,5)*(WEEKDAY($C$3:$C$21,2)=COLUMN(A$1)),0))</f>
        <v>0</v>
      </c>
      <c r="Y6" s="26" cm="1">
        <f t="array" ref="Y6">SUMPRODUCT(IFERROR(FIND($V6,$E$3:$N$21)*RIGHT($E$3:$N$21,5)*(WEEKDAY($C$3:$C$21,2)=COLUMN(B$1)),0))</f>
        <v>0</v>
      </c>
      <c r="Z6" s="26" cm="1">
        <f t="array" ref="Z6">SUMPRODUCT(IFERROR(FIND($V6,$E$3:$N$21)*RIGHT($E$3:$N$21,5)*(WEEKDAY($C$3:$C$21,2)=COLUMN(C$1)),0))</f>
        <v>0</v>
      </c>
      <c r="AA6" s="26" cm="1">
        <f t="array" ref="AA6">SUMPRODUCT(IFERROR(FIND($V6,$E$3:$N$21)*RIGHT($E$3:$N$21,5)*(WEEKDAY($C$3:$C$21,2)=COLUMN(D$1)),0))</f>
        <v>4.1666666666666664E-2</v>
      </c>
      <c r="AB6" s="26" cm="1">
        <f t="array" ref="AB6">SUMPRODUCT(IFERROR(FIND($V6,$E$3:$N$21)*RIGHT($E$3:$N$21,5)*(WEEKDAY($C$3:$C$21,2)=COLUMN(E$1)),0))</f>
        <v>0</v>
      </c>
    </row>
    <row r="7" spans="2:28" x14ac:dyDescent="0.3">
      <c r="B7" s="3" t="s">
        <v>0</v>
      </c>
      <c r="C7" s="2">
        <f>C6+1</f>
        <v>45352</v>
      </c>
      <c r="D7" s="8">
        <v>0.33333333333333331</v>
      </c>
      <c r="E7" s="9" t="s">
        <v>15</v>
      </c>
      <c r="F7" s="10">
        <f t="shared" si="5"/>
        <v>0.41666666666666663</v>
      </c>
      <c r="G7" s="9" t="s">
        <v>19</v>
      </c>
      <c r="H7" s="10">
        <f t="shared" si="0"/>
        <v>0.45833333333333331</v>
      </c>
      <c r="I7" s="9" t="s">
        <v>10</v>
      </c>
      <c r="J7" s="10">
        <f t="shared" si="1"/>
        <v>0.51041666666666663</v>
      </c>
      <c r="K7" s="9"/>
      <c r="L7" s="10" t="str">
        <f t="shared" si="3"/>
        <v/>
      </c>
      <c r="M7" s="9"/>
      <c r="N7" s="10" t="str">
        <f t="shared" si="4"/>
        <v/>
      </c>
      <c r="O7" s="9"/>
      <c r="Q7" s="23"/>
      <c r="R7" s="23"/>
      <c r="S7" s="23"/>
      <c r="T7" s="23"/>
      <c r="U7" s="23"/>
      <c r="V7" s="23" t="s">
        <v>32</v>
      </c>
      <c r="X7" s="26" cm="1">
        <f t="array" ref="X7">SUMPRODUCT(IFERROR(FIND($V7,$E$3:$N$21)*RIGHT($E$3:$N$21,5)*(WEEKDAY($C$3:$C$21,2)=COLUMN(A$1)),0))</f>
        <v>4.1666666666666664E-2</v>
      </c>
      <c r="Y7" s="26" cm="1">
        <f t="array" ref="Y7">SUMPRODUCT(IFERROR(FIND($V7,$E$3:$N$21)*RIGHT($E$3:$N$21,5)*(WEEKDAY($C$3:$C$21,2)=COLUMN(B$1)),0))</f>
        <v>4.1666666666666664E-2</v>
      </c>
      <c r="Z7" s="26" cm="1">
        <f t="array" ref="Z7">SUMPRODUCT(IFERROR(FIND($V7,$E$3:$N$21)*RIGHT($E$3:$N$21,5)*(WEEKDAY($C$3:$C$21,2)=COLUMN(C$1)),0))</f>
        <v>4.1666666666666664E-2</v>
      </c>
      <c r="AA7" s="26" cm="1">
        <f t="array" ref="AA7">SUMPRODUCT(IFERROR(FIND($V7,$E$3:$N$21)*RIGHT($E$3:$N$21,5)*(WEEKDAY($C$3:$C$21,2)=COLUMN(D$1)),0))</f>
        <v>4.1666666666666664E-2</v>
      </c>
      <c r="AB7" s="26" cm="1">
        <f t="array" ref="AB7">SUMPRODUCT(IFERROR(FIND($V7,$E$3:$N$21)*RIGHT($E$3:$N$21,5)*(WEEKDAY($C$3:$C$21,2)=COLUMN(E$1)),0))</f>
        <v>4.1666666666666664E-2</v>
      </c>
    </row>
    <row r="8" spans="2:28" x14ac:dyDescent="0.3">
      <c r="B8" s="4"/>
      <c r="C8" s="11"/>
      <c r="D8" s="11"/>
      <c r="E8" s="12"/>
      <c r="F8" s="13"/>
      <c r="G8" s="12"/>
      <c r="H8" s="14"/>
      <c r="I8" s="15"/>
      <c r="J8" s="14"/>
      <c r="K8" s="15"/>
      <c r="L8" s="14"/>
      <c r="M8" s="15"/>
      <c r="N8" s="16"/>
      <c r="O8" s="15"/>
      <c r="Q8" s="23"/>
      <c r="R8" s="23"/>
      <c r="S8" s="23"/>
      <c r="T8" s="23"/>
      <c r="U8" s="23"/>
      <c r="V8" s="23" t="s">
        <v>33</v>
      </c>
      <c r="X8" s="26" cm="1">
        <f t="array" ref="X8">SUMPRODUCT(IFERROR(FIND($V8,$E$3:$N$21)*RIGHT($E$3:$N$21,5)*(WEEKDAY($C$3:$C$21,2)=COLUMN(A$1)),0))</f>
        <v>6.25E-2</v>
      </c>
      <c r="Y8" s="26" cm="1">
        <f t="array" ref="Y8">SUMPRODUCT(IFERROR(FIND($V8,$E$3:$N$21)*RIGHT($E$3:$N$21,5)*(WEEKDAY($C$3:$C$21,2)=COLUMN(B$1)),0))</f>
        <v>6.25E-2</v>
      </c>
      <c r="Z8" s="26" cm="1">
        <f t="array" ref="Z8">SUMPRODUCT(IFERROR(FIND($V8,$E$3:$N$21)*RIGHT($E$3:$N$21,5)*(WEEKDAY($C$3:$C$21,2)=COLUMN(C$1)),0))</f>
        <v>6.25E-2</v>
      </c>
      <c r="AA8" s="26" cm="1">
        <f t="array" ref="AA8">SUMPRODUCT(IFERROR(FIND($V8,$E$3:$N$21)*RIGHT($E$3:$N$21,5)*(WEEKDAY($C$3:$C$21,2)=COLUMN(D$1)),0))</f>
        <v>0.125</v>
      </c>
      <c r="AB8" s="26" cm="1">
        <f t="array" ref="AB8">SUMPRODUCT(IFERROR(FIND($V8,$E$3:$N$21)*RIGHT($E$3:$N$21,5)*(WEEKDAY($C$3:$C$21,2)=COLUMN(E$1)),0))</f>
        <v>0</v>
      </c>
    </row>
    <row r="9" spans="2:28" x14ac:dyDescent="0.3">
      <c r="B9" s="5" t="s">
        <v>21</v>
      </c>
      <c r="C9" s="5"/>
      <c r="D9" s="21"/>
      <c r="E9" s="21"/>
      <c r="F9" s="17"/>
      <c r="G9" s="18"/>
      <c r="H9" s="19"/>
      <c r="I9" s="20"/>
      <c r="J9" s="19"/>
      <c r="K9" s="20"/>
      <c r="L9" s="19"/>
      <c r="M9" s="20"/>
      <c r="N9" s="19"/>
      <c r="O9" s="20"/>
      <c r="Q9" s="23"/>
      <c r="R9" s="23"/>
      <c r="S9" s="23"/>
      <c r="T9" s="23"/>
      <c r="U9" s="23"/>
      <c r="V9" s="23" t="s">
        <v>34</v>
      </c>
      <c r="X9" s="26" cm="1">
        <f t="array" ref="X9">SUMPRODUCT(IFERROR(FIND($V9,$E$3:$N$21)*RIGHT($E$3:$N$21,5)*(WEEKDAY($C$3:$C$21,2)=COLUMN(A$1)),0))</f>
        <v>0.15625</v>
      </c>
      <c r="Y9" s="26" cm="1">
        <f t="array" ref="Y9">SUMPRODUCT(IFERROR(FIND($V9,$E$3:$N$21)*RIGHT($E$3:$N$21,5)*(WEEKDAY($C$3:$C$21,2)=COLUMN(B$1)),0))</f>
        <v>5.2083333333333336E-2</v>
      </c>
      <c r="Z9" s="26" cm="1">
        <f t="array" ref="Z9">SUMPRODUCT(IFERROR(FIND($V9,$E$3:$N$21)*RIGHT($E$3:$N$21,5)*(WEEKDAY($C$3:$C$21,2)=COLUMN(C$1)),0))</f>
        <v>0.10416666666666667</v>
      </c>
      <c r="AA9" s="26" cm="1">
        <f t="array" ref="AA9">SUMPRODUCT(IFERROR(FIND($V9,$E$3:$N$21)*RIGHT($E$3:$N$21,5)*(WEEKDAY($C$3:$C$21,2)=COLUMN(D$1)),0))</f>
        <v>5.2083333333333336E-2</v>
      </c>
      <c r="AB9" s="26" cm="1">
        <f t="array" ref="AB9">SUMPRODUCT(IFERROR(FIND($V9,$E$3:$N$21)*RIGHT($E$3:$N$21,5)*(WEEKDAY($C$3:$C$21,2)=COLUMN(E$1)),0))</f>
        <v>5.2083333333333336E-2</v>
      </c>
    </row>
    <row r="10" spans="2:28" x14ac:dyDescent="0.3">
      <c r="B10" s="3"/>
      <c r="C10" s="2">
        <f>C3</f>
        <v>45348</v>
      </c>
      <c r="D10" s="8">
        <v>0.33333333333333331</v>
      </c>
      <c r="E10" s="9" t="s">
        <v>1</v>
      </c>
      <c r="F10" s="10">
        <f t="shared" ref="F10" si="6">IF(E10="",D10,D10+RIGHT(E10,5))</f>
        <v>0.375</v>
      </c>
      <c r="G10" s="9" t="s">
        <v>17</v>
      </c>
      <c r="H10" s="10">
        <f t="shared" ref="H10:H14" si="7">IF(G10="",F10,F10+RIGHT(G10,5))</f>
        <v>0.4375</v>
      </c>
      <c r="I10" s="9" t="s">
        <v>5</v>
      </c>
      <c r="J10" s="10">
        <f>IF(I10="",H10,H10+RIGHT(I10,5))</f>
        <v>0.48958333333333331</v>
      </c>
      <c r="K10" s="9" t="s">
        <v>8</v>
      </c>
      <c r="L10" s="10">
        <f>IF(K10="",J10,J10+RIGHT(K10,5))</f>
        <v>0.53125</v>
      </c>
      <c r="M10" s="9" t="s">
        <v>12</v>
      </c>
      <c r="N10" s="10">
        <f t="shared" ref="N10:N14" si="8">IF(M10="",L10,L10+RIGHT(M10,5))</f>
        <v>0.63541666666666663</v>
      </c>
      <c r="O10" s="9"/>
      <c r="Q10" s="23"/>
      <c r="R10" s="23"/>
      <c r="S10" s="23"/>
      <c r="T10" s="23"/>
      <c r="U10" s="23"/>
      <c r="V10" s="23" t="s">
        <v>35</v>
      </c>
      <c r="X10" s="26" cm="1">
        <f t="array" ref="X10">SUMPRODUCT(IFERROR(FIND($V10,$E$3:$N$21)*RIGHT($E$3:$N$21,5)*(WEEKDAY($C$3:$C$21,2)=COLUMN(A$1)),0))</f>
        <v>0.10416666666666667</v>
      </c>
      <c r="Y10" s="26" cm="1">
        <f t="array" ref="Y10">SUMPRODUCT(IFERROR(FIND($V10,$E$3:$N$21)*RIGHT($E$3:$N$21,5)*(WEEKDAY($C$3:$C$21,2)=COLUMN(B$1)),0))</f>
        <v>0.20833333333333334</v>
      </c>
      <c r="Z10" s="26" cm="1">
        <f t="array" ref="Z10">SUMPRODUCT(IFERROR(FIND($V10,$E$3:$N$21)*RIGHT($E$3:$N$21,5)*(WEEKDAY($C$3:$C$21,2)=COLUMN(C$1)),0))</f>
        <v>0.10416666666666667</v>
      </c>
      <c r="AA10" s="26" cm="1">
        <f t="array" ref="AA10">SUMPRODUCT(IFERROR(FIND($V10,$E$3:$N$21)*RIGHT($E$3:$N$21,5)*(WEEKDAY($C$3:$C$21,2)=COLUMN(D$1)),0))</f>
        <v>0.33333333333333337</v>
      </c>
      <c r="AB10" s="26" cm="1">
        <f t="array" ref="AB10">SUMPRODUCT(IFERROR(FIND($V10,$E$3:$N$21)*RIGHT($E$3:$N$21,5)*(WEEKDAY($C$3:$C$21,2)=COLUMN(E$1)),0))</f>
        <v>0.20833333333333334</v>
      </c>
    </row>
    <row r="11" spans="2:28" x14ac:dyDescent="0.3">
      <c r="B11" s="3"/>
      <c r="C11" s="2">
        <f>C10+1</f>
        <v>45349</v>
      </c>
      <c r="D11" s="8">
        <v>0.35416666666666669</v>
      </c>
      <c r="E11" s="9" t="s">
        <v>2</v>
      </c>
      <c r="F11" s="10">
        <f>IF(E11="",D11,D11+RIGHT(E11,5))</f>
        <v>0.39583333333333337</v>
      </c>
      <c r="G11" s="9" t="s">
        <v>12</v>
      </c>
      <c r="H11" s="10">
        <f t="shared" si="7"/>
        <v>0.5</v>
      </c>
      <c r="I11" s="9" t="s">
        <v>6</v>
      </c>
      <c r="J11" s="10">
        <f t="shared" ref="J11:J14" si="9">IF(I11="",H11,H11+RIGHT(I11,5))</f>
        <v>0.55208333333333337</v>
      </c>
      <c r="K11" s="9" t="s">
        <v>9</v>
      </c>
      <c r="L11" s="10">
        <f t="shared" ref="L11:L14" si="10">IF(K11="","",J11+RIGHT(K11,5))</f>
        <v>0.63541666666666674</v>
      </c>
      <c r="M11" s="9" t="s">
        <v>13</v>
      </c>
      <c r="N11" s="10">
        <f t="shared" si="8"/>
        <v>0.69791666666666674</v>
      </c>
      <c r="O11" s="9"/>
      <c r="Q11" s="23"/>
      <c r="R11" s="23"/>
      <c r="S11" s="23"/>
      <c r="T11" s="23"/>
      <c r="U11" s="23"/>
      <c r="V11" s="23" t="s">
        <v>36</v>
      </c>
      <c r="X11" s="26" cm="1">
        <f t="array" ref="X11">SUMPRODUCT(IFERROR(FIND($V11,$E$3:$N$21)*RIGHT($E$3:$N$21,5)*(WEEKDAY($C$3:$C$21,2)=COLUMN(A$1)),0))</f>
        <v>0</v>
      </c>
      <c r="Y11" s="26" cm="1">
        <f t="array" ref="Y11">SUMPRODUCT(IFERROR(FIND($V11,$E$3:$N$21)*RIGHT($E$3:$N$21,5)*(WEEKDAY($C$3:$C$21,2)=COLUMN(B$1)),0))</f>
        <v>0</v>
      </c>
      <c r="Z11" s="26" cm="1">
        <f t="array" ref="Z11">SUMPRODUCT(IFERROR(FIND($V11,$E$3:$N$21)*RIGHT($E$3:$N$21,5)*(WEEKDAY($C$3:$C$21,2)=COLUMN(C$1)),0))</f>
        <v>0</v>
      </c>
      <c r="AA11" s="26" cm="1">
        <f t="array" ref="AA11">SUMPRODUCT(IFERROR(FIND($V11,$E$3:$N$21)*RIGHT($E$3:$N$21,5)*(WEEKDAY($C$3:$C$21,2)=COLUMN(D$1)),0))</f>
        <v>0.10416666666666667</v>
      </c>
      <c r="AB11" s="26" cm="1">
        <f t="array" ref="AB11">SUMPRODUCT(IFERROR(FIND($V11,$E$3:$N$21)*RIGHT($E$3:$N$21,5)*(WEEKDAY($C$3:$C$21,2)=COLUMN(E$1)),0))</f>
        <v>5.2083333333333336E-2</v>
      </c>
    </row>
    <row r="12" spans="2:28" x14ac:dyDescent="0.3">
      <c r="B12" s="3" t="s">
        <v>0</v>
      </c>
      <c r="C12" s="2">
        <f>C11+1</f>
        <v>45350</v>
      </c>
      <c r="D12" s="8">
        <v>0.33333333333333298</v>
      </c>
      <c r="E12" s="9" t="s">
        <v>17</v>
      </c>
      <c r="F12" s="10">
        <f t="shared" ref="F12" si="11">IF(E12="",D12,D12+RIGHT(E12,5))</f>
        <v>0.39583333333333298</v>
      </c>
      <c r="G12" s="9" t="s">
        <v>5</v>
      </c>
      <c r="H12" s="10">
        <f t="shared" si="7"/>
        <v>0.4479166666666663</v>
      </c>
      <c r="I12" s="9" t="s">
        <v>19</v>
      </c>
      <c r="J12" s="10">
        <f t="shared" si="9"/>
        <v>0.48958333333333298</v>
      </c>
      <c r="K12" s="9"/>
      <c r="L12" s="10" t="str">
        <f t="shared" si="10"/>
        <v/>
      </c>
      <c r="M12" s="25"/>
      <c r="N12" s="10" t="str">
        <f t="shared" si="8"/>
        <v/>
      </c>
      <c r="O12" s="25"/>
      <c r="Q12" s="23"/>
      <c r="R12" s="23"/>
      <c r="S12" s="23"/>
      <c r="T12" s="23"/>
      <c r="U12" s="23"/>
      <c r="V12" s="23" t="s">
        <v>37</v>
      </c>
      <c r="X12" s="26" cm="1">
        <f t="array" ref="X12">SUMPRODUCT(IFERROR(FIND($V12,$E$3:$N$21)*RIGHT($E$3:$N$21,5)*(WEEKDAY($C$3:$C$21,2)=COLUMN(A$1)),0))</f>
        <v>4.1666666666666664E-2</v>
      </c>
      <c r="Y12" s="26" cm="1">
        <f t="array" ref="Y12">SUMPRODUCT(IFERROR(FIND($V12,$E$3:$N$21)*RIGHT($E$3:$N$21,5)*(WEEKDAY($C$3:$C$21,2)=COLUMN(B$1)),0))</f>
        <v>0</v>
      </c>
      <c r="Z12" s="26" cm="1">
        <f t="array" ref="Z12">SUMPRODUCT(IFERROR(FIND($V12,$E$3:$N$21)*RIGHT($E$3:$N$21,5)*(WEEKDAY($C$3:$C$21,2)=COLUMN(C$1)),0))</f>
        <v>0</v>
      </c>
      <c r="AA12" s="26" cm="1">
        <f t="array" ref="AA12">SUMPRODUCT(IFERROR(FIND($V12,$E$3:$N$21)*RIGHT($E$3:$N$21,5)*(WEEKDAY($C$3:$C$21,2)=COLUMN(D$1)),0))</f>
        <v>0</v>
      </c>
      <c r="AB12" s="26" cm="1">
        <f t="array" ref="AB12">SUMPRODUCT(IFERROR(FIND($V12,$E$3:$N$21)*RIGHT($E$3:$N$21,5)*(WEEKDAY($C$3:$C$21,2)=COLUMN(E$1)),0))</f>
        <v>0</v>
      </c>
    </row>
    <row r="13" spans="2:28" x14ac:dyDescent="0.3">
      <c r="B13" s="3"/>
      <c r="C13" s="2">
        <f>C12+1</f>
        <v>45351</v>
      </c>
      <c r="D13" s="8">
        <v>0.35416666666666669</v>
      </c>
      <c r="E13" s="9" t="s">
        <v>3</v>
      </c>
      <c r="F13" s="10">
        <f>IF(E13="",D13,D13+RIGHT(E13,5))</f>
        <v>0.52083333333333337</v>
      </c>
      <c r="G13" s="9" t="s">
        <v>14</v>
      </c>
      <c r="H13" s="10">
        <f t="shared" si="7"/>
        <v>0.58333333333333337</v>
      </c>
      <c r="I13" s="9"/>
      <c r="J13" s="10">
        <f t="shared" si="9"/>
        <v>0.58333333333333337</v>
      </c>
      <c r="K13" s="9" t="s">
        <v>10</v>
      </c>
      <c r="L13" s="10">
        <f t="shared" si="10"/>
        <v>0.63541666666666674</v>
      </c>
      <c r="M13" s="9" t="s">
        <v>14</v>
      </c>
      <c r="N13" s="10">
        <f t="shared" si="8"/>
        <v>0.69791666666666674</v>
      </c>
      <c r="O13" s="9"/>
      <c r="Q13" s="23"/>
      <c r="R13" s="23"/>
      <c r="S13" s="23"/>
      <c r="T13" s="23"/>
      <c r="U13" s="23"/>
      <c r="V13" s="23" t="s">
        <v>38</v>
      </c>
      <c r="X13" s="26" cm="1">
        <f t="array" ref="X13">SUMPRODUCT(IFERROR(FIND($V13,$E$3:$N$21)*RIGHT($E$3:$N$21,5)*(WEEKDAY($C$3:$C$21,2)=COLUMN(A$1)),0))</f>
        <v>0</v>
      </c>
      <c r="Y13" s="26" cm="1">
        <f t="array" ref="Y13">SUMPRODUCT(IFERROR(FIND($V13,$E$3:$N$21)*RIGHT($E$3:$N$21,5)*(WEEKDAY($C$3:$C$21,2)=COLUMN(B$1)),0))</f>
        <v>4.1666666666666664E-2</v>
      </c>
      <c r="Z13" s="26" cm="1">
        <f t="array" ref="Z13">SUMPRODUCT(IFERROR(FIND($V13,$E$3:$N$21)*RIGHT($E$3:$N$21,5)*(WEEKDAY($C$3:$C$21,2)=COLUMN(C$1)),0))</f>
        <v>0</v>
      </c>
      <c r="AA13" s="26" cm="1">
        <f t="array" ref="AA13">SUMPRODUCT(IFERROR(FIND($V13,$E$3:$N$21)*RIGHT($E$3:$N$21,5)*(WEEKDAY($C$3:$C$21,2)=COLUMN(D$1)),0))</f>
        <v>0</v>
      </c>
      <c r="AB13" s="26" cm="1">
        <f t="array" ref="AB13">SUMPRODUCT(IFERROR(FIND($V13,$E$3:$N$21)*RIGHT($E$3:$N$21,5)*(WEEKDAY($C$3:$C$21,2)=COLUMN(E$1)),0))</f>
        <v>0</v>
      </c>
    </row>
    <row r="14" spans="2:28" x14ac:dyDescent="0.3">
      <c r="B14" s="3"/>
      <c r="C14" s="2">
        <f>C13+1</f>
        <v>45352</v>
      </c>
      <c r="D14" s="8">
        <v>0.33333333333333298</v>
      </c>
      <c r="E14" s="9" t="s">
        <v>4</v>
      </c>
      <c r="F14" s="10">
        <f>IF(E14="",D14,D14+RIGHT(E14,5))</f>
        <v>0.40624999999999967</v>
      </c>
      <c r="G14" s="9" t="s">
        <v>12</v>
      </c>
      <c r="H14" s="10">
        <f t="shared" si="7"/>
        <v>0.5104166666666663</v>
      </c>
      <c r="I14" s="9" t="s">
        <v>7</v>
      </c>
      <c r="J14" s="10">
        <f t="shared" si="9"/>
        <v>0.56249999999999967</v>
      </c>
      <c r="K14" s="9" t="s">
        <v>11</v>
      </c>
      <c r="L14" s="10">
        <f t="shared" si="10"/>
        <v>0.67708333333333304</v>
      </c>
      <c r="M14" s="9"/>
      <c r="N14" s="10">
        <f t="shared" si="8"/>
        <v>0.67708333333333304</v>
      </c>
      <c r="O14" s="9"/>
    </row>
    <row r="15" spans="2:28" x14ac:dyDescent="0.3">
      <c r="B15" s="4"/>
      <c r="C15" s="11"/>
      <c r="D15" s="11"/>
      <c r="E15" s="12"/>
      <c r="F15" s="13"/>
      <c r="G15" s="12"/>
      <c r="H15" s="14"/>
      <c r="I15" s="15"/>
      <c r="J15" s="14"/>
      <c r="K15" s="15"/>
      <c r="L15" s="14"/>
      <c r="M15" s="15"/>
      <c r="N15" s="16"/>
      <c r="O15" s="15"/>
    </row>
    <row r="16" spans="2:28" x14ac:dyDescent="0.3">
      <c r="B16" s="5" t="s">
        <v>22</v>
      </c>
      <c r="C16" s="5"/>
      <c r="D16" s="5"/>
      <c r="E16" s="5"/>
      <c r="F16" s="17"/>
      <c r="G16" s="18"/>
      <c r="H16" s="19"/>
      <c r="I16" s="20"/>
      <c r="J16" s="19"/>
      <c r="K16" s="20"/>
      <c r="L16" s="19"/>
      <c r="M16" s="20"/>
      <c r="N16" s="19"/>
      <c r="O16" s="20"/>
    </row>
    <row r="17" spans="2:28" x14ac:dyDescent="0.3">
      <c r="B17" s="3" t="s">
        <v>0</v>
      </c>
      <c r="C17" s="2">
        <f>C3</f>
        <v>45348</v>
      </c>
      <c r="D17" s="8">
        <v>0.33333333333333331</v>
      </c>
      <c r="E17" s="9" t="s">
        <v>15</v>
      </c>
      <c r="F17" s="10">
        <f t="shared" ref="F17:F21" si="12">IF(E17="",D17,D17+RIGHT(E17,5))</f>
        <v>0.41666666666666663</v>
      </c>
      <c r="G17" s="9" t="s">
        <v>16</v>
      </c>
      <c r="H17" s="10">
        <f t="shared" ref="H17:H21" si="13">IF(G17="",F17,F17+RIGHT(G17,5))</f>
        <v>0.54166666666666663</v>
      </c>
      <c r="I17" s="9" t="s">
        <v>17</v>
      </c>
      <c r="J17" s="10">
        <f t="shared" ref="J17:J21" si="14">IF(I17="",H17,H17+RIGHT(I17,5))</f>
        <v>0.60416666666666663</v>
      </c>
      <c r="K17" s="9" t="s">
        <v>5</v>
      </c>
      <c r="L17" s="10">
        <f t="shared" ref="L17:L21" si="15">IF(K17="","",J17+RIGHT(K17,5))</f>
        <v>0.65625</v>
      </c>
      <c r="M17" s="9" t="s">
        <v>14</v>
      </c>
      <c r="N17" s="10">
        <f t="shared" ref="N17:N21" si="16">IF(M17="",L17,L17+RIGHT(M17,5))</f>
        <v>0.71875</v>
      </c>
      <c r="O17" s="9"/>
    </row>
    <row r="18" spans="2:28" x14ac:dyDescent="0.3">
      <c r="B18" s="3" t="s">
        <v>0</v>
      </c>
      <c r="C18" s="2">
        <f>C17+1</f>
        <v>45349</v>
      </c>
      <c r="D18" s="8">
        <v>0.33333333333333331</v>
      </c>
      <c r="E18" s="9" t="s">
        <v>16</v>
      </c>
      <c r="F18" s="10">
        <f t="shared" si="12"/>
        <v>0.45833333333333331</v>
      </c>
      <c r="G18" s="9" t="s">
        <v>15</v>
      </c>
      <c r="H18" s="10">
        <f t="shared" si="13"/>
        <v>0.54166666666666663</v>
      </c>
      <c r="I18" s="9" t="s">
        <v>5</v>
      </c>
      <c r="J18" s="10">
        <f t="shared" si="14"/>
        <v>0.59375</v>
      </c>
      <c r="K18" s="9" t="s">
        <v>17</v>
      </c>
      <c r="L18" s="10">
        <f t="shared" si="15"/>
        <v>0.65625</v>
      </c>
      <c r="M18" s="9" t="s">
        <v>19</v>
      </c>
      <c r="N18" s="10">
        <f t="shared" si="16"/>
        <v>0.69791666666666663</v>
      </c>
      <c r="O18" s="9"/>
    </row>
    <row r="19" spans="2:28" x14ac:dyDescent="0.3">
      <c r="B19" s="3" t="s">
        <v>0</v>
      </c>
      <c r="C19" s="2">
        <f>C18+1</f>
        <v>45350</v>
      </c>
      <c r="D19" s="8">
        <v>0.33333333333333331</v>
      </c>
      <c r="E19" s="9" t="s">
        <v>17</v>
      </c>
      <c r="F19" s="10">
        <f t="shared" si="12"/>
        <v>0.39583333333333331</v>
      </c>
      <c r="G19" s="9" t="s">
        <v>16</v>
      </c>
      <c r="H19" s="10">
        <f t="shared" si="13"/>
        <v>0.52083333333333326</v>
      </c>
      <c r="I19" s="9" t="s">
        <v>15</v>
      </c>
      <c r="J19" s="10">
        <f t="shared" si="14"/>
        <v>0.60416666666666663</v>
      </c>
      <c r="K19" s="9" t="s">
        <v>12</v>
      </c>
      <c r="L19" s="10">
        <f t="shared" si="15"/>
        <v>0.70833333333333326</v>
      </c>
      <c r="M19" s="9"/>
      <c r="N19" s="10">
        <f t="shared" si="16"/>
        <v>0.70833333333333326</v>
      </c>
      <c r="O19" s="9"/>
    </row>
    <row r="20" spans="2:28" x14ac:dyDescent="0.3">
      <c r="B20" s="3" t="s">
        <v>0</v>
      </c>
      <c r="C20" s="2">
        <f>C19+1</f>
        <v>45351</v>
      </c>
      <c r="D20" s="8">
        <v>0.33333333333333331</v>
      </c>
      <c r="E20" s="9" t="s">
        <v>17</v>
      </c>
      <c r="F20" s="10">
        <f t="shared" si="12"/>
        <v>0.39583333333333331</v>
      </c>
      <c r="G20" s="9" t="s">
        <v>19</v>
      </c>
      <c r="H20" s="10">
        <f t="shared" si="13"/>
        <v>0.4375</v>
      </c>
      <c r="I20" s="9" t="s">
        <v>12</v>
      </c>
      <c r="J20" s="10">
        <f t="shared" si="14"/>
        <v>0.54166666666666663</v>
      </c>
      <c r="K20" s="9" t="s">
        <v>15</v>
      </c>
      <c r="L20" s="10">
        <f t="shared" si="15"/>
        <v>0.625</v>
      </c>
      <c r="M20" s="9" t="s">
        <v>39</v>
      </c>
      <c r="N20" s="10">
        <f t="shared" si="16"/>
        <v>0.75</v>
      </c>
      <c r="O20" s="9"/>
      <c r="W20" s="28" t="s">
        <v>27</v>
      </c>
      <c r="X20" s="28" t="s">
        <v>40</v>
      </c>
      <c r="Y20" s="28" t="s">
        <v>41</v>
      </c>
      <c r="Z20" s="28" t="s">
        <v>42</v>
      </c>
      <c r="AA20" s="28" t="s">
        <v>43</v>
      </c>
      <c r="AB20" s="28" t="s">
        <v>44</v>
      </c>
    </row>
    <row r="21" spans="2:28" x14ac:dyDescent="0.3">
      <c r="B21" s="3" t="s">
        <v>0</v>
      </c>
      <c r="C21" s="2">
        <f>C20+1</f>
        <v>45352</v>
      </c>
      <c r="D21" s="8">
        <v>0.36458333333333331</v>
      </c>
      <c r="E21" s="9" t="s">
        <v>12</v>
      </c>
      <c r="F21" s="10">
        <f t="shared" si="12"/>
        <v>0.46875</v>
      </c>
      <c r="G21" s="9" t="s">
        <v>5</v>
      </c>
      <c r="H21" s="10">
        <f t="shared" si="13"/>
        <v>0.52083333333333337</v>
      </c>
      <c r="I21" s="9" t="s">
        <v>17</v>
      </c>
      <c r="J21" s="10">
        <f t="shared" si="14"/>
        <v>0.58333333333333337</v>
      </c>
      <c r="K21" s="9" t="s">
        <v>16</v>
      </c>
      <c r="L21" s="10">
        <f t="shared" si="15"/>
        <v>0.70833333333333337</v>
      </c>
      <c r="M21" s="9" t="s">
        <v>15</v>
      </c>
      <c r="N21" s="10">
        <f t="shared" si="16"/>
        <v>0.79166666666666674</v>
      </c>
      <c r="O21" s="9"/>
      <c r="W21" s="29" t="s">
        <v>28</v>
      </c>
      <c r="X21" s="30">
        <v>0.16666666666666666</v>
      </c>
      <c r="Y21" s="30">
        <v>8.3333333333333329E-2</v>
      </c>
      <c r="Z21" s="30">
        <v>8.3333333333333329E-2</v>
      </c>
      <c r="AA21" s="30">
        <v>8.3333333333333329E-2</v>
      </c>
      <c r="AB21" s="30">
        <v>0.16666666666666666</v>
      </c>
    </row>
    <row r="22" spans="2:28" x14ac:dyDescent="0.3">
      <c r="W22" s="29" t="s">
        <v>29</v>
      </c>
      <c r="X22" s="30">
        <v>0.125</v>
      </c>
      <c r="Y22" s="30">
        <v>0.25</v>
      </c>
      <c r="Z22" s="30">
        <v>0.125</v>
      </c>
      <c r="AA22" s="30"/>
      <c r="AB22" s="30">
        <v>0.125</v>
      </c>
    </row>
    <row r="23" spans="2:28" x14ac:dyDescent="0.3">
      <c r="W23" s="29" t="s">
        <v>36</v>
      </c>
      <c r="X23" s="30"/>
      <c r="Y23" s="30"/>
      <c r="Z23" s="30"/>
      <c r="AA23" s="30">
        <v>0.10416666666666667</v>
      </c>
      <c r="AB23" s="30">
        <v>5.2083333333333336E-2</v>
      </c>
    </row>
    <row r="24" spans="2:28" x14ac:dyDescent="0.3">
      <c r="W24" s="29" t="s">
        <v>45</v>
      </c>
      <c r="X24" s="30"/>
      <c r="Y24" s="30"/>
      <c r="Z24" s="30"/>
      <c r="AA24" s="30"/>
      <c r="AB24" s="30">
        <v>0.11458333333333333</v>
      </c>
    </row>
    <row r="25" spans="2:28" x14ac:dyDescent="0.3">
      <c r="W25" s="29" t="s">
        <v>37</v>
      </c>
      <c r="X25" s="30">
        <v>4.1666666666666664E-2</v>
      </c>
      <c r="Y25" s="30"/>
      <c r="Z25" s="30"/>
      <c r="AA25" s="30"/>
      <c r="AB25" s="30"/>
    </row>
    <row r="26" spans="2:28" x14ac:dyDescent="0.3">
      <c r="W26" s="29" t="s">
        <v>38</v>
      </c>
      <c r="X26" s="30"/>
      <c r="Y26" s="30">
        <v>4.1666666666666664E-2</v>
      </c>
      <c r="Z26" s="30"/>
      <c r="AA26" s="30"/>
      <c r="AB26" s="30"/>
    </row>
    <row r="27" spans="2:28" x14ac:dyDescent="0.3">
      <c r="W27" s="29" t="s">
        <v>46</v>
      </c>
      <c r="X27" s="30"/>
      <c r="Y27" s="30">
        <v>8.3333333333333329E-2</v>
      </c>
      <c r="Z27" s="30"/>
      <c r="AA27" s="30"/>
      <c r="AB27" s="30"/>
    </row>
    <row r="28" spans="2:28" x14ac:dyDescent="0.3">
      <c r="W28" s="29" t="s">
        <v>34</v>
      </c>
      <c r="X28" s="30">
        <v>0.15625</v>
      </c>
      <c r="Y28" s="30">
        <v>5.2083333333333336E-2</v>
      </c>
      <c r="Z28" s="30">
        <v>0.10416666666666667</v>
      </c>
      <c r="AA28" s="30">
        <v>5.2083333333333336E-2</v>
      </c>
      <c r="AB28" s="30">
        <v>5.2083333333333336E-2</v>
      </c>
    </row>
    <row r="29" spans="2:28" x14ac:dyDescent="0.3">
      <c r="W29" s="29" t="s">
        <v>47</v>
      </c>
      <c r="X29" s="30"/>
      <c r="Y29" s="30"/>
      <c r="Z29" s="30"/>
      <c r="AA29" s="30"/>
      <c r="AB29" s="30">
        <v>7.2916666666666671E-2</v>
      </c>
    </row>
    <row r="30" spans="2:28" x14ac:dyDescent="0.3">
      <c r="W30" s="29" t="s">
        <v>32</v>
      </c>
      <c r="X30" s="30">
        <v>4.1666666666666664E-2</v>
      </c>
      <c r="Y30" s="30">
        <v>4.1666666666666664E-2</v>
      </c>
      <c r="Z30" s="30">
        <v>4.1666666666666664E-2</v>
      </c>
      <c r="AA30" s="30">
        <v>4.1666666666666664E-2</v>
      </c>
      <c r="AB30" s="30">
        <v>4.1666666666666664E-2</v>
      </c>
    </row>
    <row r="31" spans="2:28" x14ac:dyDescent="0.3">
      <c r="W31" s="29" t="s">
        <v>48</v>
      </c>
      <c r="X31" s="30"/>
      <c r="Y31" s="30"/>
      <c r="Z31" s="30"/>
      <c r="AA31" s="30"/>
      <c r="AB31" s="30">
        <v>5.2083333333333336E-2</v>
      </c>
    </row>
    <row r="32" spans="2:28" x14ac:dyDescent="0.3">
      <c r="W32" s="29" t="s">
        <v>49</v>
      </c>
      <c r="X32" s="30"/>
      <c r="Y32" s="30">
        <v>6.25E-2</v>
      </c>
      <c r="Z32" s="30"/>
      <c r="AA32" s="30"/>
      <c r="AB32" s="30"/>
    </row>
    <row r="33" spans="23:28" x14ac:dyDescent="0.3">
      <c r="W33" s="29" t="s">
        <v>31</v>
      </c>
      <c r="X33" s="30"/>
      <c r="Y33" s="30"/>
      <c r="Z33" s="30"/>
      <c r="AA33" s="30">
        <v>4.1666666666666664E-2</v>
      </c>
      <c r="AB33" s="30"/>
    </row>
    <row r="34" spans="23:28" x14ac:dyDescent="0.3">
      <c r="W34" s="29" t="s">
        <v>35</v>
      </c>
      <c r="X34" s="30">
        <v>0.10416666666666667</v>
      </c>
      <c r="Y34" s="30">
        <v>0.20833333333333334</v>
      </c>
      <c r="Z34" s="30">
        <v>0.10416666666666667</v>
      </c>
      <c r="AA34" s="30">
        <v>0.33333333333333331</v>
      </c>
      <c r="AB34" s="30">
        <v>0.20833333333333334</v>
      </c>
    </row>
    <row r="35" spans="23:28" x14ac:dyDescent="0.3">
      <c r="W35" s="29" t="s">
        <v>50</v>
      </c>
      <c r="X35" s="30"/>
      <c r="Y35" s="30">
        <v>5.2083333333333336E-2</v>
      </c>
      <c r="Z35" s="30"/>
      <c r="AA35" s="30"/>
      <c r="AB35" s="30"/>
    </row>
    <row r="36" spans="23:28" x14ac:dyDescent="0.3">
      <c r="W36" s="29" t="s">
        <v>30</v>
      </c>
      <c r="X36" s="30">
        <v>0.125</v>
      </c>
      <c r="Y36" s="30">
        <v>6.25E-2</v>
      </c>
      <c r="Z36" s="30">
        <v>0.1875</v>
      </c>
      <c r="AA36" s="30">
        <v>6.25E-2</v>
      </c>
      <c r="AB36" s="30">
        <v>6.25E-2</v>
      </c>
    </row>
    <row r="37" spans="23:28" x14ac:dyDescent="0.3">
      <c r="W37" s="29" t="s">
        <v>51</v>
      </c>
      <c r="X37" s="30">
        <v>4.1666666666666664E-2</v>
      </c>
      <c r="Y37" s="30"/>
      <c r="Z37" s="30"/>
      <c r="AA37" s="30"/>
      <c r="AB37" s="30"/>
    </row>
    <row r="38" spans="23:28" x14ac:dyDescent="0.3">
      <c r="W38" s="29" t="s">
        <v>33</v>
      </c>
      <c r="X38" s="30">
        <v>6.25E-2</v>
      </c>
      <c r="Y38" s="30">
        <v>6.25E-2</v>
      </c>
      <c r="Z38" s="30">
        <v>6.25E-2</v>
      </c>
      <c r="AA38" s="30">
        <v>0.125</v>
      </c>
      <c r="AB38" s="30"/>
    </row>
    <row r="39" spans="23:28" x14ac:dyDescent="0.3">
      <c r="W39" s="29" t="s">
        <v>52</v>
      </c>
      <c r="X39" s="30"/>
      <c r="Y39" s="30"/>
      <c r="Z39" s="30"/>
      <c r="AA39" s="30">
        <v>0.16666666666666666</v>
      </c>
      <c r="AB39" s="30"/>
    </row>
  </sheetData>
  <conditionalFormatting sqref="A28:F28 H28 A27:B27 A29:V1048576 J28:V28 A1:XFD14 A15:V26 D27:V27 W15:XFD1048576">
    <cfRule type="containsText" dxfId="2" priority="1" operator="containsText" text="a1">
      <formula>NOT(ISERROR(SEARCH("a1",A1)))</formula>
    </cfRule>
    <cfRule type="containsText" dxfId="1" priority="3" operator="containsText" text="aer">
      <formula>NOT(ISERROR(SEARCH("aer",A1)))</formula>
    </cfRule>
  </conditionalFormatting>
  <conditionalFormatting sqref="V4">
    <cfRule type="containsText" dxfId="0" priority="2" operator="containsText" text="a1">
      <formula>NOT(ISERROR(SEARCH("a1",V4)))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592242-D6EB-4D6D-838B-FC2EC8956B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JFL</cp:lastModifiedBy>
  <dcterms:created xsi:type="dcterms:W3CDTF">2024-03-25T18:25:27Z</dcterms:created>
  <dcterms:modified xsi:type="dcterms:W3CDTF">2024-04-12T08:52:41Z</dcterms:modified>
</cp:coreProperties>
</file>