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36B8CBE-D4AA-4C24-8CF3-168FABE3A864}" xr6:coauthVersionLast="47" xr6:coauthVersionMax="47" xr10:uidLastSave="{00000000-0000-0000-0000-000000000000}"/>
  <bookViews>
    <workbookView xWindow="105" yWindow="1485" windowWidth="28500" windowHeight="13515" xr2:uid="{00000000-000D-0000-FFFF-FFFF00000000}"/>
  </bookViews>
  <sheets>
    <sheet name="NF" sheetId="8" r:id="rId1"/>
    <sheet name="Feuil1" sheetId="9" r:id="rId2"/>
  </sheets>
  <definedNames>
    <definedName name="Annee">#REF!</definedName>
    <definedName name="ets">NF!$E$10:$E$12</definedName>
    <definedName name="Masourcemois">NF!$N$1:$N$12</definedName>
    <definedName name="PUISSANCEFISCALE">NF!$J$64:$J$68</definedName>
    <definedName name="_xlnm.Print_Area" localSheetId="0">NF!$A$1:$L$87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84" i="8" l="1" a="1"/>
  <c r="G84" i="8" s="1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J48" i="8"/>
  <c r="K48" i="8" s="1"/>
  <c r="J49" i="8"/>
  <c r="K49" i="8" s="1"/>
  <c r="H46" i="8"/>
  <c r="J46" i="8" s="1"/>
  <c r="K46" i="8" s="1"/>
  <c r="H47" i="8"/>
  <c r="J47" i="8" s="1"/>
  <c r="K47" i="8" s="1"/>
  <c r="H48" i="8"/>
  <c r="H49" i="8"/>
  <c r="H50" i="8"/>
  <c r="J50" i="8" s="1"/>
  <c r="K50" i="8" s="1"/>
  <c r="H51" i="8"/>
  <c r="J51" i="8" s="1"/>
  <c r="K51" i="8" s="1"/>
  <c r="H52" i="8"/>
  <c r="J52" i="8" s="1"/>
  <c r="K52" i="8" s="1"/>
  <c r="H53" i="8"/>
  <c r="J53" i="8" s="1"/>
  <c r="K53" i="8" s="1"/>
  <c r="H54" i="8"/>
  <c r="J54" i="8" s="1"/>
  <c r="K54" i="8" s="1"/>
  <c r="H55" i="8"/>
  <c r="J55" i="8" s="1"/>
  <c r="K55" i="8" s="1"/>
  <c r="H56" i="8"/>
  <c r="H57" i="8"/>
  <c r="H44" i="8"/>
  <c r="H45" i="8"/>
  <c r="J45" i="8" s="1"/>
  <c r="K45" i="8" s="1"/>
  <c r="H58" i="8"/>
  <c r="H43" i="8"/>
  <c r="G64" i="8"/>
  <c r="I59" i="8" l="1"/>
  <c r="H59" i="8"/>
  <c r="I39" i="8"/>
  <c r="F59" i="8" l="1"/>
  <c r="G59" i="8"/>
  <c r="E59" i="8"/>
  <c r="F39" i="8"/>
  <c r="G39" i="8"/>
  <c r="E39" i="8"/>
  <c r="J58" i="8"/>
  <c r="K58" i="8" s="1"/>
  <c r="J57" i="8"/>
  <c r="K57" i="8" s="1"/>
  <c r="J56" i="8"/>
  <c r="K56" i="8" s="1"/>
  <c r="J44" i="8"/>
  <c r="K44" i="8" s="1"/>
  <c r="J43" i="8"/>
  <c r="K43" i="8" s="1"/>
  <c r="J37" i="8"/>
  <c r="K37" i="8" s="1"/>
  <c r="H16" i="8"/>
  <c r="J16" i="8" s="1"/>
  <c r="K16" i="8" s="1"/>
  <c r="H17" i="8"/>
  <c r="J17" i="8" s="1"/>
  <c r="K17" i="8" s="1"/>
  <c r="H18" i="8"/>
  <c r="J18" i="8" s="1"/>
  <c r="K18" i="8" s="1"/>
  <c r="H19" i="8"/>
  <c r="J19" i="8" s="1"/>
  <c r="K19" i="8" s="1"/>
  <c r="H20" i="8"/>
  <c r="J20" i="8" s="1"/>
  <c r="K20" i="8" s="1"/>
  <c r="H21" i="8"/>
  <c r="J21" i="8" s="1"/>
  <c r="K21" i="8" s="1"/>
  <c r="H22" i="8"/>
  <c r="J22" i="8" s="1"/>
  <c r="K22" i="8" s="1"/>
  <c r="H23" i="8"/>
  <c r="J23" i="8" s="1"/>
  <c r="K23" i="8" s="1"/>
  <c r="H24" i="8"/>
  <c r="J24" i="8" s="1"/>
  <c r="K24" i="8" s="1"/>
  <c r="H25" i="8"/>
  <c r="J25" i="8" s="1"/>
  <c r="K25" i="8" s="1"/>
  <c r="H26" i="8"/>
  <c r="J26" i="8" s="1"/>
  <c r="K26" i="8" s="1"/>
  <c r="H27" i="8"/>
  <c r="J27" i="8" s="1"/>
  <c r="K27" i="8" s="1"/>
  <c r="H28" i="8"/>
  <c r="J28" i="8" s="1"/>
  <c r="K28" i="8" s="1"/>
  <c r="H29" i="8"/>
  <c r="J29" i="8" s="1"/>
  <c r="K29" i="8" s="1"/>
  <c r="H30" i="8"/>
  <c r="J30" i="8" s="1"/>
  <c r="K30" i="8" s="1"/>
  <c r="H31" i="8"/>
  <c r="J31" i="8" s="1"/>
  <c r="K31" i="8" s="1"/>
  <c r="H32" i="8"/>
  <c r="J32" i="8" s="1"/>
  <c r="K32" i="8" s="1"/>
  <c r="H33" i="8"/>
  <c r="J33" i="8" s="1"/>
  <c r="K33" i="8" s="1"/>
  <c r="H34" i="8"/>
  <c r="J34" i="8" s="1"/>
  <c r="K34" i="8" s="1"/>
  <c r="H35" i="8"/>
  <c r="J35" i="8" s="1"/>
  <c r="K35" i="8" s="1"/>
  <c r="H36" i="8"/>
  <c r="J36" i="8" s="1"/>
  <c r="K36" i="8" s="1"/>
  <c r="H37" i="8"/>
  <c r="H38" i="8"/>
  <c r="J38" i="8" s="1"/>
  <c r="K38" i="8" s="1"/>
  <c r="H15" i="8"/>
  <c r="J15" i="8" l="1"/>
  <c r="K15" i="8" s="1"/>
  <c r="H39" i="8"/>
  <c r="H69" i="8" l="1"/>
  <c r="H72" i="8"/>
  <c r="H73" i="8"/>
  <c r="H74" i="8"/>
  <c r="H75" i="8"/>
  <c r="H76" i="8"/>
  <c r="H77" i="8"/>
  <c r="H78" i="8"/>
  <c r="H79" i="8"/>
  <c r="H80" i="8"/>
  <c r="H81" i="8"/>
  <c r="H70" i="8" l="1"/>
  <c r="H68" i="8"/>
  <c r="H67" i="8"/>
  <c r="H66" i="8"/>
  <c r="H65" i="8"/>
  <c r="H71" i="8"/>
  <c r="E82" i="8" l="1"/>
  <c r="H64" i="8"/>
  <c r="H82" i="8" s="1"/>
  <c r="J59" i="8" l="1"/>
  <c r="J39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comptabilite3</author>
    <author>marianne soubeiroux</author>
  </authors>
  <commentList>
    <comment ref="D10" authorId="0" shapeId="0" xr:uid="{00000000-0006-0000-0000-000001000000}">
      <text>
        <r>
          <rPr>
            <sz val="9"/>
            <color rgb="FF000000"/>
            <rFont val="Tahoma"/>
            <family val="2"/>
          </rPr>
          <t>Sélectionner Ets dans la liste</t>
        </r>
      </text>
    </comment>
    <comment ref="F64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Sélectionner la puissance dans la liste déroulante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G85" authorId="1" shapeId="0" xr:uid="{05ED6A6D-3B0F-0442-864F-A0F715BA54DB}">
      <text>
        <r>
          <rPr>
            <sz val="10"/>
            <color rgb="FF000000"/>
            <rFont val="Tahoma"/>
            <family val="2"/>
          </rPr>
          <t xml:space="preserve">Recherche auto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<sst xmlns="http://schemas.openxmlformats.org/spreadsheetml/2006/main" count="146" uniqueCount="103">
  <si>
    <t>NOTE DE FRAIS</t>
  </si>
  <si>
    <t>Description</t>
  </si>
  <si>
    <t>Montant TTC</t>
  </si>
  <si>
    <t>Montant HT</t>
  </si>
  <si>
    <t>TVA</t>
  </si>
  <si>
    <t>Nom Collaborateur :</t>
  </si>
  <si>
    <t xml:space="preserve">Mois : </t>
  </si>
  <si>
    <t>Etablissement :</t>
  </si>
  <si>
    <t>N° Ticket</t>
  </si>
  <si>
    <t xml:space="preserve">Année : </t>
  </si>
  <si>
    <t>RESTAURATION</t>
  </si>
  <si>
    <t>TOTAL</t>
  </si>
  <si>
    <t>Verification</t>
  </si>
  <si>
    <t>Vérification</t>
  </si>
  <si>
    <t>HEBERGEMENT - TRANSPORT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</si>
  <si>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</si>
  <si>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</si>
  <si>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</si>
  <si>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</si>
  <si>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</si>
  <si>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</si>
  <si>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</si>
  <si>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</si>
  <si>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</si>
  <si>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</si>
  <si>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</si>
  <si>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</si>
  <si>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Août</t>
  </si>
  <si>
    <t>4 CV</t>
  </si>
  <si>
    <t>6 CV</t>
  </si>
  <si>
    <t>7 CV et plus</t>
  </si>
  <si>
    <t>5 CV</t>
  </si>
  <si>
    <t>REMBOURSEMENT KMS</t>
  </si>
  <si>
    <t>Date</t>
  </si>
  <si>
    <t>KMS ALLER</t>
  </si>
  <si>
    <t>KMS RETOUR</t>
  </si>
  <si>
    <t>PUISSANCE FISCALE</t>
  </si>
  <si>
    <t>BAREME</t>
  </si>
  <si>
    <t>3 CV et moins</t>
  </si>
  <si>
    <t>Les frais Kilométriques seront remboursés sur présentation de la copie de votre carte grise</t>
  </si>
  <si>
    <t>Arturo Mio</t>
  </si>
  <si>
    <t>Trajets</t>
  </si>
  <si>
    <t>Docs du Nord</t>
  </si>
  <si>
    <t>Bilboquet</t>
  </si>
  <si>
    <t>Polaris</t>
  </si>
  <si>
    <t>Numéro :</t>
  </si>
  <si>
    <t>Code TVA</t>
  </si>
  <si>
    <t>Taux normal</t>
  </si>
  <si>
    <t xml:space="preserve">Taux intermédiaire </t>
  </si>
  <si>
    <t xml:space="preserve">Taux réduit </t>
  </si>
  <si>
    <t>Taux particulier</t>
  </si>
  <si>
    <t>Code Analytique</t>
  </si>
  <si>
    <t>Comptes CNC</t>
  </si>
  <si>
    <t>AUTEURS</t>
  </si>
  <si>
    <t>Frais de déplacements avant tournage</t>
  </si>
  <si>
    <t>Frais de restauration avant tournage</t>
  </si>
  <si>
    <t>Frais de séjour avant tournage</t>
  </si>
  <si>
    <t>PRODUCTEURS</t>
  </si>
  <si>
    <t>REALISATEUR</t>
  </si>
  <si>
    <t>Frais d'hotel avant tournage</t>
  </si>
  <si>
    <t>TECHNICIENS</t>
  </si>
  <si>
    <t>Frais de déplacements repérages Italie</t>
  </si>
  <si>
    <t xml:space="preserve">Frais de restauration repérages  </t>
  </si>
  <si>
    <t>COMEDIENS</t>
  </si>
  <si>
    <t>VI.2</t>
  </si>
  <si>
    <t>TRANSPORTS TOURNAGE</t>
  </si>
  <si>
    <t>VOYAGES DES PERSONNELS</t>
  </si>
  <si>
    <t>Location de voiture 8 places</t>
  </si>
  <si>
    <t>Essence</t>
  </si>
  <si>
    <t>Péage</t>
  </si>
  <si>
    <t>Parking</t>
  </si>
  <si>
    <t>Transports en commun</t>
  </si>
  <si>
    <t>Train</t>
  </si>
  <si>
    <t>Taxis</t>
  </si>
  <si>
    <t>Avion</t>
  </si>
  <si>
    <t>Prévisionnel</t>
  </si>
  <si>
    <t>VOYAGES DES MATERIELS</t>
  </si>
  <si>
    <t>Camion lumiere</t>
  </si>
  <si>
    <t>Camion caméra</t>
  </si>
  <si>
    <t>Camion régie</t>
  </si>
  <si>
    <t>Camion machinerie</t>
  </si>
  <si>
    <t>VOYAGES DES INTERVENANTS</t>
  </si>
  <si>
    <t>Voyage des intervenants Auroux</t>
  </si>
  <si>
    <t>Eurostar</t>
  </si>
  <si>
    <t>Autres</t>
  </si>
  <si>
    <t>DEFRAIEMENTS</t>
  </si>
  <si>
    <t>REPAS COLLECTIFS</t>
  </si>
  <si>
    <t>Repas cantine</t>
  </si>
  <si>
    <t>Restaurant invités intervenants</t>
  </si>
  <si>
    <t>Indemnités repas comédiens</t>
  </si>
  <si>
    <t>CASSE-CROUTES ET BOISSONS</t>
  </si>
  <si>
    <t>Table régie</t>
  </si>
  <si>
    <t>VI.4</t>
  </si>
  <si>
    <t>FRAIS DE SEJOUR</t>
  </si>
  <si>
    <t>Hotel technciens</t>
  </si>
  <si>
    <t>Hôtel comédiens</t>
  </si>
  <si>
    <t>Hôtel Invités</t>
  </si>
  <si>
    <t>VI.5</t>
  </si>
  <si>
    <t>DEPLACEMENT / DEFRAIEMENTS APRES TOURNAGE</t>
  </si>
  <si>
    <t>Frais de déplacements après tournage</t>
  </si>
  <si>
    <t>Frais de restauration après tournage</t>
  </si>
  <si>
    <t>Frais de séjour après tournage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</si>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</sst>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_-* #,##0.00\ [$€-1]_-;\-* #,##0.00\ [$€-1]_-;_-* &quot;-&quot;??\ [$€-1]_-"/>
    <numFmt numFmtId="165" formatCode="#,##0.00\ &quot;€&quot;"/>
    <numFmt numFmtId="166" formatCode="#,##0.000\ &quot;€&quot;"/>
    <numFmt numFmtId="167" formatCode="dd/mm/yy;@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b/>
      <i/>
      <sz val="11"/>
      <color indexed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hadow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rgb="FFFF0000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rgb="FF00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3" fillId="0" borderId="0"/>
  </cellStyleXfs>
  <cellXfs count="122">
    <xf numFmtId="0" fontId="0" fillId="0" borderId="0" xfId="0"/>
    <xf numFmtId="0" fontId="0" fillId="0" borderId="6" xfId="0" applyBorder="1" applyProtection="1">
      <protection locked="0"/>
    </xf>
    <xf numFmtId="0" fontId="0" fillId="0" borderId="1" xfId="0" applyBorder="1" applyProtection="1"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15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10" fillId="0" borderId="0" xfId="2" applyFont="1" applyAlignment="1">
      <alignment horizontal="center"/>
    </xf>
    <xf numFmtId="0" fontId="9" fillId="0" borderId="0" xfId="2" applyFont="1" applyAlignment="1">
      <alignment horizontal="right"/>
    </xf>
    <xf numFmtId="0" fontId="2" fillId="0" borderId="0" xfId="0" applyFont="1" applyAlignment="1">
      <alignment horizontal="center"/>
    </xf>
    <xf numFmtId="0" fontId="9" fillId="0" borderId="0" xfId="2" applyFont="1" applyAlignment="1">
      <alignment horizontal="center"/>
    </xf>
    <xf numFmtId="0" fontId="2" fillId="0" borderId="0" xfId="0" applyFont="1"/>
    <xf numFmtId="165" fontId="13" fillId="0" borderId="16" xfId="0" applyNumberFormat="1" applyFon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11" fillId="0" borderId="4" xfId="0" applyFont="1" applyBorder="1"/>
    <xf numFmtId="0" fontId="11" fillId="0" borderId="2" xfId="0" applyFont="1" applyBorder="1"/>
    <xf numFmtId="0" fontId="11" fillId="0" borderId="0" xfId="0" applyFont="1"/>
    <xf numFmtId="165" fontId="13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3" fontId="0" fillId="0" borderId="1" xfId="0" applyNumberFormat="1" applyBorder="1" applyAlignment="1">
      <alignment horizontal="center"/>
    </xf>
    <xf numFmtId="165" fontId="14" fillId="0" borderId="0" xfId="0" applyNumberFormat="1" applyFont="1" applyAlignment="1">
      <alignment horizontal="center"/>
    </xf>
    <xf numFmtId="0" fontId="0" fillId="0" borderId="5" xfId="0" applyBorder="1"/>
    <xf numFmtId="0" fontId="0" fillId="0" borderId="8" xfId="0" applyBorder="1"/>
    <xf numFmtId="165" fontId="13" fillId="2" borderId="16" xfId="0" applyNumberFormat="1" applyFont="1" applyFill="1" applyBorder="1" applyAlignment="1">
      <alignment horizontal="center"/>
    </xf>
    <xf numFmtId="0" fontId="16" fillId="0" borderId="0" xfId="0" applyFont="1"/>
    <xf numFmtId="165" fontId="17" fillId="0" borderId="16" xfId="0" applyNumberFormat="1" applyFont="1" applyBorder="1" applyAlignment="1">
      <alignment horizontal="center"/>
    </xf>
    <xf numFmtId="1" fontId="17" fillId="0" borderId="16" xfId="0" applyNumberFormat="1" applyFont="1" applyBorder="1" applyAlignment="1">
      <alignment horizontal="center"/>
    </xf>
    <xf numFmtId="167" fontId="0" fillId="0" borderId="6" xfId="0" applyNumberFormat="1" applyBorder="1" applyProtection="1">
      <protection locked="0"/>
    </xf>
    <xf numFmtId="0" fontId="0" fillId="0" borderId="0" xfId="0" applyAlignment="1">
      <alignment horizontal="center" vertical="center"/>
    </xf>
    <xf numFmtId="167" fontId="0" fillId="0" borderId="19" xfId="0" applyNumberFormat="1" applyBorder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2" xfId="0" applyBorder="1" applyProtection="1">
      <protection locked="0"/>
    </xf>
    <xf numFmtId="167" fontId="0" fillId="0" borderId="13" xfId="0" applyNumberFormat="1" applyBorder="1" applyAlignment="1" applyProtection="1">
      <alignment horizontal="center" vertical="center"/>
      <protection locked="0"/>
    </xf>
    <xf numFmtId="0" fontId="0" fillId="0" borderId="23" xfId="0" applyBorder="1" applyProtection="1">
      <protection locked="0"/>
    </xf>
    <xf numFmtId="165" fontId="0" fillId="0" borderId="23" xfId="0" applyNumberFormat="1" applyBorder="1" applyAlignment="1" applyProtection="1">
      <alignment horizontal="center"/>
      <protection locked="0"/>
    </xf>
    <xf numFmtId="165" fontId="0" fillId="0" borderId="24" xfId="0" applyNumberFormat="1" applyBorder="1" applyAlignment="1">
      <alignment horizontal="center"/>
    </xf>
    <xf numFmtId="0" fontId="18" fillId="0" borderId="0" xfId="0" applyFont="1" applyAlignment="1">
      <alignment horizontal="center"/>
    </xf>
    <xf numFmtId="166" fontId="0" fillId="0" borderId="21" xfId="0" applyNumberForma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3" fillId="0" borderId="0" xfId="2" applyFont="1"/>
    <xf numFmtId="0" fontId="24" fillId="0" borderId="0" xfId="2" applyFont="1" applyAlignment="1">
      <alignment horizontal="center"/>
    </xf>
    <xf numFmtId="0" fontId="22" fillId="0" borderId="0" xfId="0" applyFont="1" applyAlignment="1">
      <alignment horizontal="right"/>
    </xf>
    <xf numFmtId="165" fontId="13" fillId="0" borderId="26" xfId="0" applyNumberFormat="1" applyFont="1" applyBorder="1" applyAlignment="1">
      <alignment horizontal="center"/>
    </xf>
    <xf numFmtId="0" fontId="0" fillId="0" borderId="20" xfId="0" applyBorder="1" applyProtection="1">
      <protection locked="0"/>
    </xf>
    <xf numFmtId="167" fontId="0" fillId="0" borderId="15" xfId="0" applyNumberForma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165" fontId="0" fillId="0" borderId="3" xfId="0" applyNumberFormat="1" applyBorder="1" applyAlignment="1" applyProtection="1">
      <alignment horizontal="center"/>
      <protection locked="0"/>
    </xf>
    <xf numFmtId="0" fontId="5" fillId="0" borderId="27" xfId="2" applyFont="1" applyBorder="1" applyAlignment="1">
      <alignment horizontal="center"/>
    </xf>
    <xf numFmtId="0" fontId="5" fillId="0" borderId="28" xfId="2" applyFont="1" applyBorder="1" applyAlignment="1">
      <alignment horizontal="center" vertical="center"/>
    </xf>
    <xf numFmtId="0" fontId="5" fillId="0" borderId="28" xfId="2" applyFont="1" applyBorder="1" applyAlignment="1">
      <alignment horizontal="center"/>
    </xf>
    <xf numFmtId="0" fontId="0" fillId="0" borderId="29" xfId="0" applyBorder="1" applyAlignment="1">
      <alignment horizontal="center"/>
    </xf>
    <xf numFmtId="9" fontId="11" fillId="0" borderId="14" xfId="0" applyNumberFormat="1" applyFont="1" applyBorder="1"/>
    <xf numFmtId="10" fontId="11" fillId="0" borderId="14" xfId="0" applyNumberFormat="1" applyFont="1" applyBorder="1"/>
    <xf numFmtId="10" fontId="11" fillId="0" borderId="15" xfId="0" applyNumberFormat="1" applyFont="1" applyBorder="1"/>
    <xf numFmtId="165" fontId="12" fillId="4" borderId="3" xfId="0" applyNumberFormat="1" applyFont="1" applyFill="1" applyBorder="1" applyAlignment="1">
      <alignment horizontal="center"/>
    </xf>
    <xf numFmtId="10" fontId="12" fillId="4" borderId="3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9" fillId="6" borderId="0" xfId="2" applyFont="1" applyFill="1" applyAlignment="1" applyProtection="1">
      <alignment horizontal="center"/>
      <protection locked="0"/>
    </xf>
    <xf numFmtId="0" fontId="9" fillId="6" borderId="0" xfId="2" applyFont="1" applyFill="1" applyAlignment="1">
      <alignment horizontal="center"/>
    </xf>
    <xf numFmtId="14" fontId="9" fillId="6" borderId="0" xfId="2" applyNumberFormat="1" applyFont="1" applyFill="1" applyAlignment="1" applyProtection="1">
      <alignment horizontal="center"/>
      <protection locked="0"/>
    </xf>
    <xf numFmtId="8" fontId="0" fillId="4" borderId="25" xfId="0" applyNumberFormat="1" applyFill="1" applyBorder="1" applyAlignment="1">
      <alignment horizontal="center"/>
    </xf>
    <xf numFmtId="165" fontId="12" fillId="4" borderId="30" xfId="0" applyNumberFormat="1" applyFont="1" applyFill="1" applyBorder="1" applyAlignment="1">
      <alignment horizontal="center"/>
    </xf>
    <xf numFmtId="165" fontId="0" fillId="4" borderId="23" xfId="0" applyNumberFormat="1" applyFill="1" applyBorder="1" applyAlignment="1" applyProtection="1">
      <alignment horizontal="center"/>
      <protection locked="0"/>
    </xf>
    <xf numFmtId="165" fontId="0" fillId="3" borderId="1" xfId="0" applyNumberFormat="1" applyFill="1" applyBorder="1" applyAlignment="1" applyProtection="1">
      <alignment horizontal="center"/>
      <protection locked="0"/>
    </xf>
    <xf numFmtId="165" fontId="0" fillId="3" borderId="23" xfId="0" applyNumberFormat="1" applyFill="1" applyBorder="1" applyAlignment="1" applyProtection="1">
      <alignment horizontal="center"/>
      <protection locked="0"/>
    </xf>
    <xf numFmtId="0" fontId="16" fillId="4" borderId="29" xfId="0" applyFont="1" applyFill="1" applyBorder="1" applyAlignment="1">
      <alignment horizontal="center"/>
    </xf>
    <xf numFmtId="165" fontId="0" fillId="3" borderId="3" xfId="0" applyNumberFormat="1" applyFill="1" applyBorder="1" applyAlignment="1" applyProtection="1">
      <alignment horizontal="center"/>
      <protection locked="0"/>
    </xf>
    <xf numFmtId="0" fontId="0" fillId="3" borderId="23" xfId="0" applyFill="1" applyBorder="1" applyAlignment="1" applyProtection="1">
      <alignment horizontal="center"/>
      <protection locked="0"/>
    </xf>
    <xf numFmtId="165" fontId="11" fillId="0" borderId="2" xfId="0" applyNumberFormat="1" applyFont="1" applyBorder="1"/>
    <xf numFmtId="0" fontId="4" fillId="5" borderId="0" xfId="2" applyFont="1" applyFill="1"/>
    <xf numFmtId="0" fontId="21" fillId="4" borderId="29" xfId="0" applyFont="1" applyFill="1" applyBorder="1" applyAlignment="1">
      <alignment horizontal="center"/>
    </xf>
    <xf numFmtId="0" fontId="21" fillId="4" borderId="31" xfId="0" applyFont="1" applyFill="1" applyBorder="1" applyAlignment="1">
      <alignment horizontal="center"/>
    </xf>
    <xf numFmtId="1" fontId="0" fillId="0" borderId="6" xfId="0" applyNumberFormat="1" applyBorder="1" applyAlignment="1" applyProtection="1">
      <alignment horizontal="center" vertical="center"/>
      <protection locked="0"/>
    </xf>
    <xf numFmtId="167" fontId="0" fillId="0" borderId="20" xfId="0" applyNumberFormat="1" applyBorder="1" applyProtection="1">
      <protection locked="0"/>
    </xf>
    <xf numFmtId="1" fontId="0" fillId="0" borderId="20" xfId="0" applyNumberForma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3" fontId="0" fillId="0" borderId="3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5" fillId="0" borderId="27" xfId="2" applyFont="1" applyBorder="1" applyAlignment="1">
      <alignment horizontal="center" vertical="center" wrapText="1"/>
    </xf>
    <xf numFmtId="0" fontId="5" fillId="0" borderId="28" xfId="2" applyFont="1" applyBorder="1" applyAlignment="1">
      <alignment horizontal="center" vertical="center" wrapText="1"/>
    </xf>
    <xf numFmtId="0" fontId="5" fillId="0" borderId="29" xfId="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/>
    </xf>
    <xf numFmtId="167" fontId="0" fillId="0" borderId="22" xfId="0" applyNumberFormat="1" applyBorder="1" applyProtection="1">
      <protection locked="0"/>
    </xf>
    <xf numFmtId="1" fontId="0" fillId="0" borderId="22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3" fontId="0" fillId="0" borderId="23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8" fillId="4" borderId="31" xfId="0" applyFont="1" applyFill="1" applyBorder="1" applyAlignment="1">
      <alignment horizontal="center"/>
    </xf>
    <xf numFmtId="0" fontId="25" fillId="7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vertical="center"/>
    </xf>
    <xf numFmtId="0" fontId="25" fillId="8" borderId="1" xfId="0" applyFont="1" applyFill="1" applyBorder="1" applyAlignment="1">
      <alignment horizontal="right" vertical="center"/>
    </xf>
    <xf numFmtId="0" fontId="26" fillId="8" borderId="1" xfId="0" applyFont="1" applyFill="1" applyBorder="1" applyAlignment="1">
      <alignment vertical="center"/>
    </xf>
    <xf numFmtId="0" fontId="25" fillId="9" borderId="1" xfId="0" applyFont="1" applyFill="1" applyBorder="1" applyAlignment="1">
      <alignment horizontal="left" vertical="center"/>
    </xf>
    <xf numFmtId="0" fontId="25" fillId="9" borderId="1" xfId="0" applyFont="1" applyFill="1" applyBorder="1" applyAlignment="1">
      <alignment vertical="center"/>
    </xf>
    <xf numFmtId="0" fontId="26" fillId="3" borderId="1" xfId="0" applyFont="1" applyFill="1" applyBorder="1" applyAlignment="1">
      <alignment vertical="center"/>
    </xf>
    <xf numFmtId="0" fontId="1" fillId="0" borderId="0" xfId="0" applyFont="1"/>
    <xf numFmtId="49" fontId="0" fillId="0" borderId="20" xfId="0" applyNumberFormat="1" applyBorder="1" applyProtection="1">
      <protection locked="0"/>
    </xf>
    <xf numFmtId="49" fontId="0" fillId="0" borderId="6" xfId="0" applyNumberFormat="1" applyBorder="1" applyProtection="1">
      <protection locked="0"/>
    </xf>
    <xf numFmtId="49" fontId="0" fillId="0" borderId="7" xfId="0" applyNumberFormat="1" applyBorder="1" applyProtection="1">
      <protection locked="0"/>
    </xf>
    <xf numFmtId="0" fontId="6" fillId="5" borderId="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6" fillId="5" borderId="4" xfId="0" applyFont="1" applyFill="1" applyBorder="1" applyAlignment="1">
      <alignment horizontal="centerContinuous"/>
    </xf>
    <xf numFmtId="0" fontId="6" fillId="5" borderId="2" xfId="0" applyFont="1" applyFill="1" applyBorder="1" applyAlignment="1">
      <alignment horizontal="centerContinuous"/>
    </xf>
    <xf numFmtId="0" fontId="6" fillId="5" borderId="11" xfId="0" applyFont="1" applyFill="1" applyBorder="1" applyAlignment="1">
      <alignment horizontal="centerContinuous"/>
    </xf>
    <xf numFmtId="0" fontId="6" fillId="5" borderId="17" xfId="0" applyFont="1" applyFill="1" applyBorder="1" applyAlignment="1">
      <alignment horizontal="centerContinuous"/>
    </xf>
    <xf numFmtId="0" fontId="6" fillId="5" borderId="18" xfId="0" applyFont="1" applyFill="1" applyBorder="1" applyAlignment="1">
      <alignment horizontal="centerContinuous"/>
    </xf>
    <xf numFmtId="0" fontId="0" fillId="0" borderId="1" xfId="0" applyNumberFormat="1" applyBorder="1" applyProtection="1">
      <protection locked="0"/>
    </xf>
    <xf numFmtId="0" fontId="0" fillId="0" borderId="23" xfId="0" applyNumberFormat="1" applyBorder="1" applyProtection="1">
      <protection locked="0"/>
    </xf>
    <xf numFmtId="0" fontId="14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</cellXfs>
  <cellStyles count="3">
    <cellStyle name="Euro" xfId="1" xr:uid="{00000000-0005-0000-0000-000000000000}"/>
    <cellStyle name="Normal" xfId="0" builtinId="0"/>
    <cellStyle name="Normal 2" xfId="2" xr:uid="{00000000-0005-0000-0000-000002000000}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8A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81</xdr:row>
      <xdr:rowOff>142875</xdr:rowOff>
    </xdr:from>
    <xdr:to>
      <xdr:col>23</xdr:col>
      <xdr:colOff>171450</xdr:colOff>
      <xdr:row>84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75AA747-3330-5AA8-EFB4-F0B09AE9D796}"/>
            </a:ext>
          </a:extLst>
        </xdr:cNvPr>
        <xdr:cNvSpPr txBox="1"/>
      </xdr:nvSpPr>
      <xdr:spPr>
        <a:xfrm>
          <a:off x="8620125" y="15792450"/>
          <a:ext cx="7343775" cy="6762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/>
            <a:t>Le</a:t>
          </a:r>
          <a:r>
            <a:rPr lang="fr-FR" sz="1100" baseline="0"/>
            <a:t> champ "Compte" a été uniformisé comme étant de type "Standard". </a:t>
          </a:r>
        </a:p>
        <a:p>
          <a:pPr algn="l"/>
          <a:r>
            <a:rPr lang="fr-FR" sz="1100" baseline="0"/>
            <a:t>La fusion des cellules concernant les titres "Restauration" et "Hébergement - transport" a été supprimé.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91"/>
  <sheetViews>
    <sheetView showGridLines="0" tabSelected="1" topLeftCell="A71" zoomScaleNormal="100" workbookViewId="0">
      <selection activeCell="G84" sqref="G84"/>
    </sheetView>
  </sheetViews>
  <sheetFormatPr baseColWidth="10" defaultColWidth="11.42578125" defaultRowHeight="15" x14ac:dyDescent="0.25"/>
  <cols>
    <col min="1" max="1" width="7.85546875" customWidth="1"/>
    <col min="2" max="2" width="11.42578125" style="28" customWidth="1"/>
    <col min="3" max="3" width="10.42578125" customWidth="1"/>
    <col min="4" max="4" width="31.85546875" customWidth="1"/>
    <col min="5" max="5" width="12.85546875" style="5" customWidth="1"/>
    <col min="6" max="6" width="12.28515625" style="5" customWidth="1"/>
    <col min="7" max="7" width="10.28515625" style="5" customWidth="1"/>
    <col min="8" max="8" width="14.42578125" style="5" bestFit="1" customWidth="1"/>
    <col min="9" max="9" width="10" style="5" customWidth="1"/>
    <col min="10" max="10" width="10.7109375" style="5" customWidth="1"/>
    <col min="11" max="11" width="11.28515625" style="5" customWidth="1"/>
    <col min="12" max="12" width="13.42578125" style="5" customWidth="1"/>
    <col min="14" max="15" width="11.42578125" hidden="1" customWidth="1"/>
    <col min="16" max="16" width="16.140625" hidden="1" customWidth="1"/>
    <col min="17" max="17" width="0" hidden="1" customWidth="1"/>
  </cols>
  <sheetData>
    <row r="1" spans="1:17" x14ac:dyDescent="0.25">
      <c r="N1" t="s">
        <v>16</v>
      </c>
      <c r="O1" t="s">
        <v>40</v>
      </c>
      <c r="P1" s="21" t="s">
        <v>47</v>
      </c>
      <c r="Q1" s="53">
        <v>0.2</v>
      </c>
    </row>
    <row r="2" spans="1:17" x14ac:dyDescent="0.25">
      <c r="N2" t="s">
        <v>17</v>
      </c>
      <c r="O2" t="s">
        <v>42</v>
      </c>
      <c r="P2" s="21" t="s">
        <v>48</v>
      </c>
      <c r="Q2" s="53">
        <v>0.1</v>
      </c>
    </row>
    <row r="3" spans="1:17" x14ac:dyDescent="0.25">
      <c r="N3" t="s">
        <v>18</v>
      </c>
      <c r="O3" t="s">
        <v>43</v>
      </c>
      <c r="P3" s="21" t="s">
        <v>49</v>
      </c>
      <c r="Q3" s="54">
        <v>5.5E-2</v>
      </c>
    </row>
    <row r="4" spans="1:17" x14ac:dyDescent="0.25">
      <c r="N4" t="s">
        <v>19</v>
      </c>
      <c r="O4" t="s">
        <v>44</v>
      </c>
      <c r="P4" s="22" t="s">
        <v>50</v>
      </c>
      <c r="Q4" s="55">
        <v>2.1000000000000001E-2</v>
      </c>
    </row>
    <row r="5" spans="1:17" x14ac:dyDescent="0.25">
      <c r="N5" t="s">
        <v>20</v>
      </c>
    </row>
    <row r="6" spans="1:17" x14ac:dyDescent="0.25">
      <c r="A6" s="71" t="s">
        <v>0</v>
      </c>
      <c r="B6" s="71"/>
      <c r="C6" s="71"/>
      <c r="D6" s="71"/>
      <c r="E6" s="71"/>
      <c r="F6" s="71"/>
      <c r="G6" s="71"/>
      <c r="H6" s="71"/>
      <c r="I6" s="71"/>
      <c r="J6" s="71"/>
      <c r="K6" s="71"/>
      <c r="M6" s="41"/>
      <c r="N6" t="s">
        <v>21</v>
      </c>
    </row>
    <row r="7" spans="1:17" x14ac:dyDescent="0.25">
      <c r="D7" s="8"/>
      <c r="E7" s="6"/>
      <c r="F7" s="6"/>
      <c r="G7" s="6"/>
      <c r="M7" s="42"/>
      <c r="N7" t="s">
        <v>22</v>
      </c>
    </row>
    <row r="8" spans="1:17" x14ac:dyDescent="0.25">
      <c r="C8" s="7" t="s">
        <v>5</v>
      </c>
      <c r="D8" s="59"/>
      <c r="E8" s="8"/>
      <c r="F8" s="58" t="s">
        <v>51</v>
      </c>
      <c r="G8" s="8"/>
      <c r="J8" s="8" t="s">
        <v>9</v>
      </c>
      <c r="K8" s="60">
        <v>2024</v>
      </c>
      <c r="N8" t="s">
        <v>27</v>
      </c>
    </row>
    <row r="9" spans="1:17" x14ac:dyDescent="0.25">
      <c r="C9" s="7" t="s">
        <v>45</v>
      </c>
      <c r="D9" s="59"/>
      <c r="E9" s="8"/>
      <c r="F9" s="8"/>
      <c r="G9" s="8"/>
      <c r="J9" s="8"/>
      <c r="K9" s="8"/>
      <c r="N9" t="s">
        <v>23</v>
      </c>
    </row>
    <row r="10" spans="1:17" x14ac:dyDescent="0.25">
      <c r="C10" s="7" t="s">
        <v>7</v>
      </c>
      <c r="D10" s="59"/>
      <c r="E10" s="38"/>
      <c r="F10" s="8"/>
      <c r="G10" s="8"/>
      <c r="J10" s="9" t="s">
        <v>6</v>
      </c>
      <c r="K10" s="61" t="s">
        <v>16</v>
      </c>
      <c r="N10" t="s">
        <v>24</v>
      </c>
    </row>
    <row r="11" spans="1:17" x14ac:dyDescent="0.25">
      <c r="C11" s="7"/>
      <c r="D11" s="8"/>
      <c r="E11" s="38"/>
      <c r="F11" s="8"/>
      <c r="G11" s="8"/>
      <c r="M11" s="43"/>
      <c r="N11" t="s">
        <v>25</v>
      </c>
    </row>
    <row r="12" spans="1:17" ht="15.75" thickBot="1" x14ac:dyDescent="0.3">
      <c r="C12" s="7"/>
      <c r="D12" s="10"/>
      <c r="E12" s="38"/>
      <c r="F12" s="8"/>
      <c r="G12" s="8"/>
      <c r="N12" t="s">
        <v>26</v>
      </c>
    </row>
    <row r="13" spans="1:17" ht="15.75" thickBot="1" x14ac:dyDescent="0.3">
      <c r="A13" s="111" t="s">
        <v>10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3"/>
      <c r="L13"/>
    </row>
    <row r="14" spans="1:17" ht="15.75" thickBot="1" x14ac:dyDescent="0.3">
      <c r="A14" s="49" t="s">
        <v>8</v>
      </c>
      <c r="B14" s="50" t="s">
        <v>33</v>
      </c>
      <c r="C14" s="51" t="s">
        <v>52</v>
      </c>
      <c r="D14" s="52" t="s">
        <v>1</v>
      </c>
      <c r="E14" s="52" t="s">
        <v>2</v>
      </c>
      <c r="F14" s="52" t="s">
        <v>3</v>
      </c>
      <c r="G14" s="52" t="s">
        <v>4</v>
      </c>
      <c r="H14" s="67" t="s">
        <v>15</v>
      </c>
      <c r="I14" s="67" t="s">
        <v>46</v>
      </c>
      <c r="J14" s="67" t="s">
        <v>4</v>
      </c>
      <c r="K14" s="94" t="s">
        <v>12</v>
      </c>
      <c r="M14" s="5"/>
      <c r="N14" s="5"/>
    </row>
    <row r="15" spans="1:17" x14ac:dyDescent="0.25">
      <c r="A15" s="1"/>
      <c r="B15" s="29"/>
      <c r="C15" s="116">
        <v>6216</v>
      </c>
      <c r="D15" s="2"/>
      <c r="E15" s="3">
        <v>100</v>
      </c>
      <c r="F15" s="3">
        <v>90.9</v>
      </c>
      <c r="G15" s="3">
        <v>9.09</v>
      </c>
      <c r="H15" s="56">
        <f>IF(E15="","",E15-G15)</f>
        <v>90.91</v>
      </c>
      <c r="I15" s="57">
        <v>0.1</v>
      </c>
      <c r="J15" s="56">
        <f>IF(H15="","",H15*I15)</f>
        <v>9.0909999999999993</v>
      </c>
      <c r="K15" s="62">
        <f>IF(J15="","",J15-G15)</f>
        <v>9.9999999999944578E-4</v>
      </c>
    </row>
    <row r="16" spans="1:17" x14ac:dyDescent="0.25">
      <c r="A16" s="1"/>
      <c r="B16" s="29"/>
      <c r="C16" s="116">
        <v>6217</v>
      </c>
      <c r="D16" s="2"/>
      <c r="E16" s="3">
        <v>100</v>
      </c>
      <c r="F16" s="3">
        <v>90.9</v>
      </c>
      <c r="G16" s="3">
        <v>9.09</v>
      </c>
      <c r="H16" s="56">
        <f t="shared" ref="H16:H38" si="0">IF(E16="","",E16-G16)</f>
        <v>90.91</v>
      </c>
      <c r="I16" s="57">
        <v>0.1</v>
      </c>
      <c r="J16" s="56">
        <f t="shared" ref="J16:J38" si="1">IF(H16="","",H16*I16)</f>
        <v>9.0909999999999993</v>
      </c>
      <c r="K16" s="62">
        <f t="shared" ref="K16:K38" si="2">IF(J16="","",J16-G16)</f>
        <v>9.9999999999944578E-4</v>
      </c>
    </row>
    <row r="17" spans="1:11" x14ac:dyDescent="0.25">
      <c r="A17" s="1"/>
      <c r="B17" s="29"/>
      <c r="C17" s="116"/>
      <c r="D17" s="2"/>
      <c r="E17" s="3"/>
      <c r="F17" s="3"/>
      <c r="G17" s="3"/>
      <c r="H17" s="56" t="str">
        <f t="shared" si="0"/>
        <v/>
      </c>
      <c r="I17" s="57"/>
      <c r="J17" s="56" t="str">
        <f t="shared" si="1"/>
        <v/>
      </c>
      <c r="K17" s="62" t="str">
        <f t="shared" si="2"/>
        <v/>
      </c>
    </row>
    <row r="18" spans="1:11" x14ac:dyDescent="0.25">
      <c r="A18" s="1"/>
      <c r="B18" s="29"/>
      <c r="C18" s="116"/>
      <c r="D18" s="2"/>
      <c r="E18" s="3"/>
      <c r="F18" s="3"/>
      <c r="G18" s="3"/>
      <c r="H18" s="56" t="str">
        <f t="shared" si="0"/>
        <v/>
      </c>
      <c r="I18" s="57"/>
      <c r="J18" s="56" t="str">
        <f t="shared" si="1"/>
        <v/>
      </c>
      <c r="K18" s="62" t="str">
        <f t="shared" si="2"/>
        <v/>
      </c>
    </row>
    <row r="19" spans="1:11" x14ac:dyDescent="0.25">
      <c r="A19" s="1"/>
      <c r="B19" s="29"/>
      <c r="C19" s="116"/>
      <c r="D19" s="2"/>
      <c r="E19" s="3"/>
      <c r="F19" s="3"/>
      <c r="G19" s="3"/>
      <c r="H19" s="56" t="str">
        <f t="shared" si="0"/>
        <v/>
      </c>
      <c r="I19" s="57"/>
      <c r="J19" s="56" t="str">
        <f t="shared" si="1"/>
        <v/>
      </c>
      <c r="K19" s="62" t="str">
        <f t="shared" si="2"/>
        <v/>
      </c>
    </row>
    <row r="20" spans="1:11" x14ac:dyDescent="0.25">
      <c r="A20" s="1"/>
      <c r="B20" s="29"/>
      <c r="C20" s="116"/>
      <c r="D20" s="2"/>
      <c r="E20" s="3"/>
      <c r="F20" s="3"/>
      <c r="G20" s="3"/>
      <c r="H20" s="56" t="str">
        <f t="shared" si="0"/>
        <v/>
      </c>
      <c r="I20" s="57"/>
      <c r="J20" s="56" t="str">
        <f t="shared" si="1"/>
        <v/>
      </c>
      <c r="K20" s="62" t="str">
        <f t="shared" si="2"/>
        <v/>
      </c>
    </row>
    <row r="21" spans="1:11" x14ac:dyDescent="0.25">
      <c r="A21" s="1"/>
      <c r="B21" s="29"/>
      <c r="C21" s="116"/>
      <c r="D21" s="2"/>
      <c r="E21" s="3"/>
      <c r="F21" s="3"/>
      <c r="G21" s="3"/>
      <c r="H21" s="56" t="str">
        <f t="shared" si="0"/>
        <v/>
      </c>
      <c r="I21" s="57"/>
      <c r="J21" s="56" t="str">
        <f t="shared" si="1"/>
        <v/>
      </c>
      <c r="K21" s="62" t="str">
        <f t="shared" si="2"/>
        <v/>
      </c>
    </row>
    <row r="22" spans="1:11" x14ac:dyDescent="0.25">
      <c r="A22" s="1"/>
      <c r="B22" s="29"/>
      <c r="C22" s="116"/>
      <c r="D22" s="2"/>
      <c r="E22" s="3"/>
      <c r="F22" s="3"/>
      <c r="G22" s="3"/>
      <c r="H22" s="56" t="str">
        <f t="shared" si="0"/>
        <v/>
      </c>
      <c r="I22" s="57"/>
      <c r="J22" s="56" t="str">
        <f t="shared" si="1"/>
        <v/>
      </c>
      <c r="K22" s="62" t="str">
        <f t="shared" si="2"/>
        <v/>
      </c>
    </row>
    <row r="23" spans="1:11" x14ac:dyDescent="0.25">
      <c r="A23" s="1"/>
      <c r="B23" s="29"/>
      <c r="C23" s="116"/>
      <c r="D23" s="2"/>
      <c r="E23" s="3"/>
      <c r="F23" s="3"/>
      <c r="G23" s="3"/>
      <c r="H23" s="56" t="str">
        <f t="shared" si="0"/>
        <v/>
      </c>
      <c r="I23" s="57"/>
      <c r="J23" s="56" t="str">
        <f t="shared" si="1"/>
        <v/>
      </c>
      <c r="K23" s="62" t="str">
        <f t="shared" si="2"/>
        <v/>
      </c>
    </row>
    <row r="24" spans="1:11" x14ac:dyDescent="0.25">
      <c r="A24" s="1"/>
      <c r="B24" s="29"/>
      <c r="C24" s="116"/>
      <c r="D24" s="2"/>
      <c r="E24" s="3"/>
      <c r="F24" s="3"/>
      <c r="G24" s="3"/>
      <c r="H24" s="56" t="str">
        <f t="shared" si="0"/>
        <v/>
      </c>
      <c r="I24" s="57"/>
      <c r="J24" s="56" t="str">
        <f t="shared" si="1"/>
        <v/>
      </c>
      <c r="K24" s="62" t="str">
        <f t="shared" si="2"/>
        <v/>
      </c>
    </row>
    <row r="25" spans="1:11" x14ac:dyDescent="0.25">
      <c r="A25" s="1"/>
      <c r="B25" s="29"/>
      <c r="C25" s="116"/>
      <c r="D25" s="2"/>
      <c r="E25" s="3"/>
      <c r="F25" s="3"/>
      <c r="G25" s="3"/>
      <c r="H25" s="56" t="str">
        <f t="shared" si="0"/>
        <v/>
      </c>
      <c r="I25" s="57"/>
      <c r="J25" s="56" t="str">
        <f t="shared" si="1"/>
        <v/>
      </c>
      <c r="K25" s="62" t="str">
        <f t="shared" si="2"/>
        <v/>
      </c>
    </row>
    <row r="26" spans="1:11" x14ac:dyDescent="0.25">
      <c r="A26" s="1"/>
      <c r="B26" s="29"/>
      <c r="C26" s="116"/>
      <c r="D26" s="2"/>
      <c r="E26" s="3"/>
      <c r="F26" s="3"/>
      <c r="G26" s="3"/>
      <c r="H26" s="56" t="str">
        <f t="shared" si="0"/>
        <v/>
      </c>
      <c r="I26" s="57"/>
      <c r="J26" s="56" t="str">
        <f t="shared" si="1"/>
        <v/>
      </c>
      <c r="K26" s="62" t="str">
        <f t="shared" si="2"/>
        <v/>
      </c>
    </row>
    <row r="27" spans="1:11" x14ac:dyDescent="0.25">
      <c r="A27" s="1"/>
      <c r="B27" s="29"/>
      <c r="C27" s="116"/>
      <c r="D27" s="2"/>
      <c r="E27" s="3"/>
      <c r="F27" s="3"/>
      <c r="G27" s="3"/>
      <c r="H27" s="56" t="str">
        <f t="shared" si="0"/>
        <v/>
      </c>
      <c r="I27" s="57"/>
      <c r="J27" s="56" t="str">
        <f t="shared" si="1"/>
        <v/>
      </c>
      <c r="K27" s="62" t="str">
        <f t="shared" si="2"/>
        <v/>
      </c>
    </row>
    <row r="28" spans="1:11" x14ac:dyDescent="0.25">
      <c r="A28" s="1"/>
      <c r="B28" s="29"/>
      <c r="C28" s="116"/>
      <c r="D28" s="2"/>
      <c r="E28" s="3"/>
      <c r="F28" s="3"/>
      <c r="G28" s="3"/>
      <c r="H28" s="56" t="str">
        <f t="shared" si="0"/>
        <v/>
      </c>
      <c r="I28" s="57"/>
      <c r="J28" s="56" t="str">
        <f t="shared" si="1"/>
        <v/>
      </c>
      <c r="K28" s="62" t="str">
        <f t="shared" si="2"/>
        <v/>
      </c>
    </row>
    <row r="29" spans="1:11" x14ac:dyDescent="0.25">
      <c r="A29" s="1"/>
      <c r="B29" s="29"/>
      <c r="C29" s="116"/>
      <c r="D29" s="2"/>
      <c r="E29" s="3"/>
      <c r="F29" s="3"/>
      <c r="G29" s="3"/>
      <c r="H29" s="56" t="str">
        <f t="shared" si="0"/>
        <v/>
      </c>
      <c r="I29" s="57"/>
      <c r="J29" s="56" t="str">
        <f t="shared" si="1"/>
        <v/>
      </c>
      <c r="K29" s="62" t="str">
        <f t="shared" si="2"/>
        <v/>
      </c>
    </row>
    <row r="30" spans="1:11" x14ac:dyDescent="0.25">
      <c r="A30" s="1"/>
      <c r="B30" s="29"/>
      <c r="C30" s="116"/>
      <c r="D30" s="2"/>
      <c r="E30" s="3"/>
      <c r="F30" s="3"/>
      <c r="G30" s="3"/>
      <c r="H30" s="56" t="str">
        <f t="shared" si="0"/>
        <v/>
      </c>
      <c r="I30" s="57"/>
      <c r="J30" s="56" t="str">
        <f t="shared" si="1"/>
        <v/>
      </c>
      <c r="K30" s="62" t="str">
        <f t="shared" si="2"/>
        <v/>
      </c>
    </row>
    <row r="31" spans="1:11" x14ac:dyDescent="0.25">
      <c r="A31" s="1"/>
      <c r="B31" s="29"/>
      <c r="C31" s="116"/>
      <c r="D31" s="2"/>
      <c r="E31" s="3"/>
      <c r="F31" s="3"/>
      <c r="G31" s="3"/>
      <c r="H31" s="56" t="str">
        <f t="shared" si="0"/>
        <v/>
      </c>
      <c r="I31" s="57"/>
      <c r="J31" s="56" t="str">
        <f t="shared" si="1"/>
        <v/>
      </c>
      <c r="K31" s="62" t="str">
        <f t="shared" si="2"/>
        <v/>
      </c>
    </row>
    <row r="32" spans="1:11" x14ac:dyDescent="0.25">
      <c r="A32" s="1"/>
      <c r="B32" s="29"/>
      <c r="C32" s="116"/>
      <c r="D32" s="2"/>
      <c r="E32" s="3"/>
      <c r="F32" s="3"/>
      <c r="G32" s="3"/>
      <c r="H32" s="56" t="str">
        <f t="shared" si="0"/>
        <v/>
      </c>
      <c r="I32" s="57"/>
      <c r="J32" s="56" t="str">
        <f t="shared" si="1"/>
        <v/>
      </c>
      <c r="K32" s="62" t="str">
        <f t="shared" si="2"/>
        <v/>
      </c>
    </row>
    <row r="33" spans="1:12" x14ac:dyDescent="0.25">
      <c r="A33" s="1"/>
      <c r="B33" s="29"/>
      <c r="C33" s="116"/>
      <c r="D33" s="2"/>
      <c r="E33" s="3"/>
      <c r="F33" s="3"/>
      <c r="G33" s="3"/>
      <c r="H33" s="56" t="str">
        <f t="shared" si="0"/>
        <v/>
      </c>
      <c r="I33" s="57"/>
      <c r="J33" s="56" t="str">
        <f t="shared" si="1"/>
        <v/>
      </c>
      <c r="K33" s="62" t="str">
        <f t="shared" si="2"/>
        <v/>
      </c>
    </row>
    <row r="34" spans="1:12" x14ac:dyDescent="0.25">
      <c r="A34" s="1"/>
      <c r="B34" s="29"/>
      <c r="C34" s="116"/>
      <c r="D34" s="2"/>
      <c r="E34" s="3"/>
      <c r="F34" s="3"/>
      <c r="G34" s="3"/>
      <c r="H34" s="56" t="str">
        <f t="shared" si="0"/>
        <v/>
      </c>
      <c r="I34" s="57"/>
      <c r="J34" s="56" t="str">
        <f t="shared" si="1"/>
        <v/>
      </c>
      <c r="K34" s="62" t="str">
        <f t="shared" si="2"/>
        <v/>
      </c>
    </row>
    <row r="35" spans="1:12" x14ac:dyDescent="0.25">
      <c r="A35" s="1"/>
      <c r="B35" s="29"/>
      <c r="C35" s="116"/>
      <c r="D35" s="2"/>
      <c r="E35" s="3"/>
      <c r="F35" s="3"/>
      <c r="G35" s="3"/>
      <c r="H35" s="56" t="str">
        <f t="shared" si="0"/>
        <v/>
      </c>
      <c r="I35" s="57"/>
      <c r="J35" s="56" t="str">
        <f t="shared" si="1"/>
        <v/>
      </c>
      <c r="K35" s="62" t="str">
        <f t="shared" si="2"/>
        <v/>
      </c>
    </row>
    <row r="36" spans="1:12" x14ac:dyDescent="0.25">
      <c r="A36" s="1"/>
      <c r="B36" s="29"/>
      <c r="C36" s="116"/>
      <c r="D36" s="2"/>
      <c r="E36" s="3"/>
      <c r="F36" s="3"/>
      <c r="G36" s="3"/>
      <c r="H36" s="56" t="str">
        <f t="shared" si="0"/>
        <v/>
      </c>
      <c r="I36" s="57"/>
      <c r="J36" s="56" t="str">
        <f t="shared" si="1"/>
        <v/>
      </c>
      <c r="K36" s="62" t="str">
        <f t="shared" si="2"/>
        <v/>
      </c>
    </row>
    <row r="37" spans="1:12" x14ac:dyDescent="0.25">
      <c r="A37" s="1"/>
      <c r="B37" s="29"/>
      <c r="C37" s="116"/>
      <c r="D37" s="2"/>
      <c r="E37" s="3"/>
      <c r="F37" s="3"/>
      <c r="G37" s="3"/>
      <c r="H37" s="56" t="str">
        <f t="shared" si="0"/>
        <v/>
      </c>
      <c r="I37" s="57"/>
      <c r="J37" s="56" t="str">
        <f t="shared" si="1"/>
        <v/>
      </c>
      <c r="K37" s="62" t="str">
        <f t="shared" si="2"/>
        <v/>
      </c>
    </row>
    <row r="38" spans="1:12" ht="15.75" thickBot="1" x14ac:dyDescent="0.3">
      <c r="A38" s="33"/>
      <c r="B38" s="34"/>
      <c r="C38" s="117"/>
      <c r="D38" s="35"/>
      <c r="E38" s="36"/>
      <c r="F38" s="36"/>
      <c r="G38" s="36"/>
      <c r="H38" s="63" t="str">
        <f t="shared" si="0"/>
        <v/>
      </c>
      <c r="I38" s="64"/>
      <c r="J38" s="56" t="str">
        <f t="shared" si="1"/>
        <v/>
      </c>
      <c r="K38" s="62" t="str">
        <f t="shared" si="2"/>
        <v/>
      </c>
    </row>
    <row r="39" spans="1:12" ht="15.75" thickBot="1" x14ac:dyDescent="0.3">
      <c r="A39" s="14" t="s">
        <v>11</v>
      </c>
      <c r="B39" s="15"/>
      <c r="C39" s="15"/>
      <c r="D39" s="15"/>
      <c r="E39" s="11">
        <f>SUM(E15:E38)</f>
        <v>200</v>
      </c>
      <c r="F39" s="11">
        <f t="shared" ref="F39:G39" si="3">SUM(F15:F38)</f>
        <v>181.8</v>
      </c>
      <c r="G39" s="11">
        <f t="shared" si="3"/>
        <v>18.18</v>
      </c>
      <c r="H39" s="70">
        <f>SUM(H15:H38)</f>
        <v>181.82</v>
      </c>
      <c r="I39" s="70">
        <f>SUM(I15:I38)</f>
        <v>0.2</v>
      </c>
      <c r="J39" s="44">
        <f>SUM(J15:J38)</f>
        <v>18.181999999999999</v>
      </c>
      <c r="K39" s="44"/>
      <c r="L39" s="13"/>
    </row>
    <row r="41" spans="1:12" ht="15.75" thickBot="1" x14ac:dyDescent="0.3">
      <c r="A41" s="114" t="s">
        <v>14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</row>
    <row r="42" spans="1:12" ht="15.75" thickBot="1" x14ac:dyDescent="0.3">
      <c r="A42" s="49" t="s">
        <v>8</v>
      </c>
      <c r="B42" s="50" t="s">
        <v>33</v>
      </c>
      <c r="C42" s="51" t="s">
        <v>52</v>
      </c>
      <c r="D42" s="52" t="s">
        <v>1</v>
      </c>
      <c r="E42" s="52" t="s">
        <v>2</v>
      </c>
      <c r="F42" s="52" t="s">
        <v>3</v>
      </c>
      <c r="G42" s="52" t="s">
        <v>4</v>
      </c>
      <c r="H42" s="72" t="s">
        <v>15</v>
      </c>
      <c r="I42" s="72" t="s">
        <v>46</v>
      </c>
      <c r="J42" s="72" t="s">
        <v>4</v>
      </c>
      <c r="K42" s="73" t="s">
        <v>13</v>
      </c>
    </row>
    <row r="43" spans="1:12" x14ac:dyDescent="0.25">
      <c r="A43" s="45"/>
      <c r="B43" s="46"/>
      <c r="C43" s="47">
        <v>6214</v>
      </c>
      <c r="D43" s="47"/>
      <c r="E43" s="48">
        <v>100</v>
      </c>
      <c r="F43" s="68">
        <v>90.9</v>
      </c>
      <c r="G43" s="68">
        <v>9.09</v>
      </c>
      <c r="H43" s="56">
        <f t="shared" ref="H43:H58" si="4">IF(E43="","",E43-G43)</f>
        <v>90.91</v>
      </c>
      <c r="I43" s="57">
        <v>0.1</v>
      </c>
      <c r="J43" s="56">
        <f t="shared" ref="J43:J58" si="5">IF(H43="","",H43*I43)</f>
        <v>9.0909999999999993</v>
      </c>
      <c r="K43" s="62">
        <f t="shared" ref="K43:K58" si="6">IF(J43="","",J43-G43)</f>
        <v>9.9999999999944578E-4</v>
      </c>
    </row>
    <row r="44" spans="1:12" x14ac:dyDescent="0.25">
      <c r="A44" s="1"/>
      <c r="B44" s="29"/>
      <c r="C44" s="2">
        <v>6500</v>
      </c>
      <c r="D44" s="2" t="s">
        <v>102</v>
      </c>
      <c r="E44" s="3">
        <v>440</v>
      </c>
      <c r="F44" s="65">
        <v>400</v>
      </c>
      <c r="G44" s="65">
        <v>40</v>
      </c>
      <c r="H44" s="56">
        <f t="shared" si="4"/>
        <v>400</v>
      </c>
      <c r="I44" s="57">
        <v>0.1</v>
      </c>
      <c r="J44" s="56">
        <f t="shared" si="5"/>
        <v>40</v>
      </c>
      <c r="K44" s="62">
        <f t="shared" si="6"/>
        <v>0</v>
      </c>
    </row>
    <row r="45" spans="1:12" x14ac:dyDescent="0.25">
      <c r="A45" s="1"/>
      <c r="B45" s="29"/>
      <c r="C45" s="2"/>
      <c r="D45" s="2"/>
      <c r="E45" s="3"/>
      <c r="F45" s="65"/>
      <c r="G45" s="65"/>
      <c r="H45" s="56" t="str">
        <f t="shared" si="4"/>
        <v/>
      </c>
      <c r="I45" s="57"/>
      <c r="J45" s="56" t="str">
        <f t="shared" si="5"/>
        <v/>
      </c>
      <c r="K45" s="62" t="str">
        <f t="shared" si="6"/>
        <v/>
      </c>
    </row>
    <row r="46" spans="1:12" x14ac:dyDescent="0.25">
      <c r="A46" s="1"/>
      <c r="B46" s="29"/>
      <c r="C46" s="2"/>
      <c r="D46" s="2"/>
      <c r="E46" s="3"/>
      <c r="F46" s="65"/>
      <c r="G46" s="65"/>
      <c r="H46" s="56" t="str">
        <f t="shared" si="4"/>
        <v/>
      </c>
      <c r="I46" s="57"/>
      <c r="J46" s="56" t="str">
        <f t="shared" si="5"/>
        <v/>
      </c>
      <c r="K46" s="62" t="str">
        <f t="shared" si="6"/>
        <v/>
      </c>
    </row>
    <row r="47" spans="1:12" x14ac:dyDescent="0.25">
      <c r="A47" s="1"/>
      <c r="B47" s="29"/>
      <c r="C47" s="2"/>
      <c r="D47" s="4"/>
      <c r="E47" s="3"/>
      <c r="F47" s="65"/>
      <c r="G47" s="65"/>
      <c r="H47" s="56" t="str">
        <f t="shared" si="4"/>
        <v/>
      </c>
      <c r="I47" s="57"/>
      <c r="J47" s="56" t="str">
        <f t="shared" si="5"/>
        <v/>
      </c>
      <c r="K47" s="62" t="str">
        <f t="shared" si="6"/>
        <v/>
      </c>
    </row>
    <row r="48" spans="1:12" x14ac:dyDescent="0.25">
      <c r="A48" s="1"/>
      <c r="B48" s="29"/>
      <c r="C48" s="2"/>
      <c r="D48" s="4"/>
      <c r="E48" s="3"/>
      <c r="F48" s="65"/>
      <c r="G48" s="65"/>
      <c r="H48" s="56" t="str">
        <f t="shared" si="4"/>
        <v/>
      </c>
      <c r="I48" s="57"/>
      <c r="J48" s="56" t="str">
        <f t="shared" si="5"/>
        <v/>
      </c>
      <c r="K48" s="62" t="str">
        <f t="shared" si="6"/>
        <v/>
      </c>
    </row>
    <row r="49" spans="1:12" x14ac:dyDescent="0.25">
      <c r="A49" s="1"/>
      <c r="B49" s="29"/>
      <c r="C49" s="2"/>
      <c r="D49" s="4"/>
      <c r="E49" s="3"/>
      <c r="F49" s="65"/>
      <c r="G49" s="65"/>
      <c r="H49" s="56" t="str">
        <f t="shared" si="4"/>
        <v/>
      </c>
      <c r="I49" s="57"/>
      <c r="J49" s="56" t="str">
        <f t="shared" si="5"/>
        <v/>
      </c>
      <c r="K49" s="62" t="str">
        <f t="shared" si="6"/>
        <v/>
      </c>
    </row>
    <row r="50" spans="1:12" x14ac:dyDescent="0.25">
      <c r="A50" s="1"/>
      <c r="B50" s="29"/>
      <c r="C50" s="2"/>
      <c r="D50" s="4"/>
      <c r="E50" s="3"/>
      <c r="F50" s="65"/>
      <c r="G50" s="65"/>
      <c r="H50" s="56" t="str">
        <f t="shared" si="4"/>
        <v/>
      </c>
      <c r="I50" s="57"/>
      <c r="J50" s="56" t="str">
        <f t="shared" si="5"/>
        <v/>
      </c>
      <c r="K50" s="62" t="str">
        <f t="shared" si="6"/>
        <v/>
      </c>
    </row>
    <row r="51" spans="1:12" x14ac:dyDescent="0.25">
      <c r="A51" s="1"/>
      <c r="B51" s="29"/>
      <c r="C51" s="2"/>
      <c r="D51" s="2"/>
      <c r="E51" s="3"/>
      <c r="F51" s="65"/>
      <c r="G51" s="65"/>
      <c r="H51" s="56" t="str">
        <f t="shared" si="4"/>
        <v/>
      </c>
      <c r="I51" s="57"/>
      <c r="J51" s="56" t="str">
        <f t="shared" si="5"/>
        <v/>
      </c>
      <c r="K51" s="62" t="str">
        <f t="shared" si="6"/>
        <v/>
      </c>
    </row>
    <row r="52" spans="1:12" x14ac:dyDescent="0.25">
      <c r="A52" s="33"/>
      <c r="B52" s="34"/>
      <c r="C52" s="35"/>
      <c r="D52" s="35"/>
      <c r="E52" s="36"/>
      <c r="F52" s="66"/>
      <c r="G52" s="66"/>
      <c r="H52" s="56" t="str">
        <f t="shared" si="4"/>
        <v/>
      </c>
      <c r="I52" s="57"/>
      <c r="J52" s="56" t="str">
        <f t="shared" si="5"/>
        <v/>
      </c>
      <c r="K52" s="62" t="str">
        <f t="shared" si="6"/>
        <v/>
      </c>
    </row>
    <row r="53" spans="1:12" x14ac:dyDescent="0.25">
      <c r="A53" s="33"/>
      <c r="B53" s="34"/>
      <c r="C53" s="35"/>
      <c r="D53" s="35"/>
      <c r="E53" s="36"/>
      <c r="F53" s="66"/>
      <c r="G53" s="66"/>
      <c r="H53" s="56" t="str">
        <f t="shared" si="4"/>
        <v/>
      </c>
      <c r="I53" s="57"/>
      <c r="J53" s="56" t="str">
        <f t="shared" si="5"/>
        <v/>
      </c>
      <c r="K53" s="62" t="str">
        <f t="shared" si="6"/>
        <v/>
      </c>
    </row>
    <row r="54" spans="1:12" x14ac:dyDescent="0.25">
      <c r="A54" s="33"/>
      <c r="B54" s="34"/>
      <c r="C54" s="35"/>
      <c r="D54" s="35"/>
      <c r="E54" s="36"/>
      <c r="F54" s="66"/>
      <c r="G54" s="66"/>
      <c r="H54" s="56" t="str">
        <f t="shared" si="4"/>
        <v/>
      </c>
      <c r="I54" s="57"/>
      <c r="J54" s="56" t="str">
        <f t="shared" si="5"/>
        <v/>
      </c>
      <c r="K54" s="62" t="str">
        <f t="shared" si="6"/>
        <v/>
      </c>
    </row>
    <row r="55" spans="1:12" x14ac:dyDescent="0.25">
      <c r="A55" s="33"/>
      <c r="B55" s="34"/>
      <c r="C55" s="35"/>
      <c r="D55" s="35"/>
      <c r="E55" s="36"/>
      <c r="F55" s="66"/>
      <c r="G55" s="66"/>
      <c r="H55" s="56" t="str">
        <f t="shared" si="4"/>
        <v/>
      </c>
      <c r="I55" s="57"/>
      <c r="J55" s="56" t="str">
        <f t="shared" si="5"/>
        <v/>
      </c>
      <c r="K55" s="62" t="str">
        <f t="shared" si="6"/>
        <v/>
      </c>
    </row>
    <row r="56" spans="1:12" x14ac:dyDescent="0.25">
      <c r="A56" s="33"/>
      <c r="B56" s="34"/>
      <c r="C56" s="35"/>
      <c r="D56" s="35"/>
      <c r="E56" s="36"/>
      <c r="F56" s="66"/>
      <c r="G56" s="66"/>
      <c r="H56" s="56" t="str">
        <f t="shared" si="4"/>
        <v/>
      </c>
      <c r="I56" s="57"/>
      <c r="J56" s="56" t="str">
        <f t="shared" si="5"/>
        <v/>
      </c>
      <c r="K56" s="62" t="str">
        <f t="shared" si="6"/>
        <v/>
      </c>
    </row>
    <row r="57" spans="1:12" x14ac:dyDescent="0.25">
      <c r="A57" s="33"/>
      <c r="B57" s="34"/>
      <c r="C57" s="35"/>
      <c r="D57" s="35"/>
      <c r="E57" s="36"/>
      <c r="F57" s="66"/>
      <c r="G57" s="66"/>
      <c r="H57" s="56" t="str">
        <f t="shared" si="4"/>
        <v/>
      </c>
      <c r="I57" s="57"/>
      <c r="J57" s="56" t="str">
        <f t="shared" si="5"/>
        <v/>
      </c>
      <c r="K57" s="62" t="str">
        <f t="shared" si="6"/>
        <v/>
      </c>
    </row>
    <row r="58" spans="1:12" ht="15.75" thickBot="1" x14ac:dyDescent="0.3">
      <c r="A58" s="33"/>
      <c r="B58" s="34"/>
      <c r="C58" s="35"/>
      <c r="D58" s="35"/>
      <c r="E58" s="36"/>
      <c r="F58" s="69"/>
      <c r="G58" s="69"/>
      <c r="H58" s="56" t="str">
        <f t="shared" si="4"/>
        <v/>
      </c>
      <c r="I58" s="57"/>
      <c r="J58" s="56" t="str">
        <f t="shared" si="5"/>
        <v/>
      </c>
      <c r="K58" s="62" t="str">
        <f t="shared" si="6"/>
        <v/>
      </c>
    </row>
    <row r="59" spans="1:12" ht="15.75" thickBot="1" x14ac:dyDescent="0.3">
      <c r="A59" s="14" t="s">
        <v>11</v>
      </c>
      <c r="B59" s="15"/>
      <c r="C59" s="15"/>
      <c r="D59" s="15"/>
      <c r="E59" s="11">
        <f>SUM(E43:E58)</f>
        <v>540</v>
      </c>
      <c r="F59" s="11">
        <f t="shared" ref="F59:G59" si="7">SUM(F43:F58)</f>
        <v>490.9</v>
      </c>
      <c r="G59" s="11">
        <f t="shared" si="7"/>
        <v>49.09</v>
      </c>
      <c r="H59" s="70">
        <f>SUM(H43:H58)</f>
        <v>490.90999999999997</v>
      </c>
      <c r="I59" s="70">
        <f>SUM(I43:I58)</f>
        <v>0.2</v>
      </c>
      <c r="J59" s="11">
        <f>SUM(J43:J58)</f>
        <v>49.091000000000001</v>
      </c>
      <c r="K59" s="13"/>
      <c r="L59" s="13"/>
    </row>
    <row r="61" spans="1:12" ht="15.75" thickBot="1" x14ac:dyDescent="0.3">
      <c r="A61" s="16"/>
      <c r="B61" s="31"/>
      <c r="C61" s="16"/>
      <c r="D61" s="16"/>
      <c r="E61" s="17"/>
      <c r="F61" s="17"/>
      <c r="G61" s="17"/>
      <c r="H61" s="13"/>
      <c r="I61" s="13"/>
      <c r="J61" s="13"/>
      <c r="K61" s="13"/>
      <c r="L61" s="13"/>
    </row>
    <row r="62" spans="1:12" ht="15.75" thickBot="1" x14ac:dyDescent="0.3">
      <c r="A62" s="106" t="s">
        <v>32</v>
      </c>
      <c r="B62" s="107"/>
      <c r="C62" s="107"/>
      <c r="D62" s="107"/>
      <c r="E62" s="107"/>
      <c r="F62" s="107"/>
      <c r="G62" s="107"/>
      <c r="H62" s="107"/>
      <c r="I62" s="108"/>
      <c r="J62" s="13"/>
      <c r="K62" s="18"/>
      <c r="L62" s="18"/>
    </row>
    <row r="63" spans="1:12" ht="23.25" customHeight="1" thickBot="1" x14ac:dyDescent="0.3">
      <c r="A63" s="81" t="s">
        <v>33</v>
      </c>
      <c r="B63" s="82" t="s">
        <v>34</v>
      </c>
      <c r="C63" s="83" t="s">
        <v>35</v>
      </c>
      <c r="D63" s="83" t="s">
        <v>41</v>
      </c>
      <c r="E63" s="84" t="s">
        <v>11</v>
      </c>
      <c r="F63" s="82" t="s">
        <v>36</v>
      </c>
      <c r="G63" s="85" t="s">
        <v>37</v>
      </c>
      <c r="H63" s="86" t="s">
        <v>11</v>
      </c>
      <c r="I63" s="87" t="s">
        <v>52</v>
      </c>
      <c r="J63" s="109" t="s">
        <v>37</v>
      </c>
      <c r="K63" s="110"/>
    </row>
    <row r="64" spans="1:12" x14ac:dyDescent="0.25">
      <c r="A64" s="75"/>
      <c r="B64" s="76">
        <v>50</v>
      </c>
      <c r="C64" s="77">
        <v>50</v>
      </c>
      <c r="D64" s="47"/>
      <c r="E64" s="78">
        <f t="shared" ref="E64:E81" si="8">IF(B64+C64=0,"",B64+C64)</f>
        <v>100</v>
      </c>
      <c r="F64" s="48" t="s">
        <v>28</v>
      </c>
      <c r="G64" s="79">
        <f>IF(F64="","",VLOOKUP(F64,J64:K68,2,FALSE))</f>
        <v>0.51800000000000002</v>
      </c>
      <c r="H64" s="80">
        <f t="shared" ref="H64:H81" si="9">IF(E64="","",E64*G64)</f>
        <v>51.800000000000004</v>
      </c>
      <c r="I64" s="103">
        <v>6131</v>
      </c>
      <c r="J64" t="s">
        <v>38</v>
      </c>
      <c r="K64">
        <v>0.45100000000000001</v>
      </c>
    </row>
    <row r="65" spans="1:12" x14ac:dyDescent="0.25">
      <c r="A65" s="27"/>
      <c r="B65" s="74"/>
      <c r="C65" s="32"/>
      <c r="D65" s="2"/>
      <c r="E65" s="19" t="str">
        <f t="shared" si="8"/>
        <v/>
      </c>
      <c r="F65" s="3"/>
      <c r="G65" s="39" t="str">
        <f t="shared" ref="G65:G79" si="10">IF(F65="","",VLOOKUP(F65,J65:K69,2,FALSE))</f>
        <v/>
      </c>
      <c r="H65" s="12" t="str">
        <f t="shared" si="9"/>
        <v/>
      </c>
      <c r="I65" s="104"/>
      <c r="J65" t="s">
        <v>28</v>
      </c>
      <c r="K65">
        <v>0.51800000000000002</v>
      </c>
    </row>
    <row r="66" spans="1:12" x14ac:dyDescent="0.25">
      <c r="A66" s="27"/>
      <c r="B66" s="74"/>
      <c r="C66" s="32"/>
      <c r="D66" s="2"/>
      <c r="E66" s="19" t="str">
        <f t="shared" si="8"/>
        <v/>
      </c>
      <c r="F66" s="3"/>
      <c r="G66" s="39" t="str">
        <f t="shared" si="10"/>
        <v/>
      </c>
      <c r="H66" s="12" t="str">
        <f t="shared" si="9"/>
        <v/>
      </c>
      <c r="I66" s="104"/>
      <c r="J66" t="s">
        <v>31</v>
      </c>
      <c r="K66">
        <v>0.54300000000000004</v>
      </c>
    </row>
    <row r="67" spans="1:12" x14ac:dyDescent="0.25">
      <c r="A67" s="27"/>
      <c r="B67" s="74"/>
      <c r="C67" s="32"/>
      <c r="D67" s="2"/>
      <c r="E67" s="19" t="str">
        <f t="shared" si="8"/>
        <v/>
      </c>
      <c r="F67" s="3"/>
      <c r="G67" s="39" t="str">
        <f t="shared" si="10"/>
        <v/>
      </c>
      <c r="H67" s="12" t="str">
        <f t="shared" si="9"/>
        <v/>
      </c>
      <c r="I67" s="104"/>
      <c r="J67" t="s">
        <v>29</v>
      </c>
      <c r="K67">
        <v>0.56799999999999995</v>
      </c>
    </row>
    <row r="68" spans="1:12" x14ac:dyDescent="0.25">
      <c r="A68" s="27"/>
      <c r="B68" s="74"/>
      <c r="C68" s="32"/>
      <c r="D68" s="2"/>
      <c r="E68" s="19" t="str">
        <f t="shared" si="8"/>
        <v/>
      </c>
      <c r="F68" s="3"/>
      <c r="G68" s="39" t="str">
        <f t="shared" si="10"/>
        <v/>
      </c>
      <c r="H68" s="12" t="str">
        <f t="shared" si="9"/>
        <v/>
      </c>
      <c r="I68" s="104"/>
      <c r="J68" t="s">
        <v>30</v>
      </c>
      <c r="K68">
        <v>0.59499999999999997</v>
      </c>
    </row>
    <row r="69" spans="1:12" x14ac:dyDescent="0.25">
      <c r="A69" s="27"/>
      <c r="B69" s="74"/>
      <c r="C69" s="32"/>
      <c r="D69" s="2"/>
      <c r="E69" s="19" t="str">
        <f t="shared" si="8"/>
        <v/>
      </c>
      <c r="F69" s="3"/>
      <c r="G69" s="39" t="str">
        <f t="shared" si="10"/>
        <v/>
      </c>
      <c r="H69" s="12" t="str">
        <f t="shared" si="9"/>
        <v/>
      </c>
      <c r="I69" s="104"/>
      <c r="L69"/>
    </row>
    <row r="70" spans="1:12" x14ac:dyDescent="0.25">
      <c r="A70" s="27"/>
      <c r="B70" s="74"/>
      <c r="C70" s="32"/>
      <c r="D70" s="2"/>
      <c r="E70" s="19" t="str">
        <f t="shared" si="8"/>
        <v/>
      </c>
      <c r="F70" s="3"/>
      <c r="G70" s="39" t="str">
        <f t="shared" si="10"/>
        <v/>
      </c>
      <c r="H70" s="12" t="str">
        <f t="shared" si="9"/>
        <v/>
      </c>
      <c r="I70" s="104"/>
      <c r="L70"/>
    </row>
    <row r="71" spans="1:12" x14ac:dyDescent="0.25">
      <c r="A71" s="27"/>
      <c r="B71" s="74"/>
      <c r="C71" s="32"/>
      <c r="D71" s="2"/>
      <c r="E71" s="19" t="str">
        <f t="shared" si="8"/>
        <v/>
      </c>
      <c r="F71" s="3"/>
      <c r="G71" s="39" t="str">
        <f t="shared" si="10"/>
        <v/>
      </c>
      <c r="H71" s="12" t="str">
        <f t="shared" si="9"/>
        <v/>
      </c>
      <c r="I71" s="104"/>
      <c r="L71"/>
    </row>
    <row r="72" spans="1:12" x14ac:dyDescent="0.25">
      <c r="A72" s="27"/>
      <c r="B72" s="74"/>
      <c r="C72" s="32"/>
      <c r="D72" s="2"/>
      <c r="E72" s="19" t="str">
        <f t="shared" si="8"/>
        <v/>
      </c>
      <c r="F72" s="3"/>
      <c r="G72" s="39" t="str">
        <f t="shared" si="10"/>
        <v/>
      </c>
      <c r="H72" s="12" t="str">
        <f t="shared" si="9"/>
        <v/>
      </c>
      <c r="I72" s="104"/>
      <c r="L72"/>
    </row>
    <row r="73" spans="1:12" x14ac:dyDescent="0.25">
      <c r="A73" s="27"/>
      <c r="B73" s="74"/>
      <c r="C73" s="32"/>
      <c r="D73" s="2"/>
      <c r="E73" s="19" t="str">
        <f t="shared" si="8"/>
        <v/>
      </c>
      <c r="F73" s="3"/>
      <c r="G73" s="39" t="str">
        <f t="shared" si="10"/>
        <v/>
      </c>
      <c r="H73" s="12" t="str">
        <f t="shared" si="9"/>
        <v/>
      </c>
      <c r="I73" s="104"/>
      <c r="L73"/>
    </row>
    <row r="74" spans="1:12" x14ac:dyDescent="0.25">
      <c r="A74" s="27"/>
      <c r="B74" s="74"/>
      <c r="C74" s="32"/>
      <c r="D74" s="2"/>
      <c r="E74" s="19" t="str">
        <f t="shared" si="8"/>
        <v/>
      </c>
      <c r="F74" s="3"/>
      <c r="G74" s="39" t="str">
        <f t="shared" si="10"/>
        <v/>
      </c>
      <c r="H74" s="12" t="str">
        <f t="shared" si="9"/>
        <v/>
      </c>
      <c r="I74" s="104"/>
      <c r="L74"/>
    </row>
    <row r="75" spans="1:12" x14ac:dyDescent="0.25">
      <c r="A75" s="27"/>
      <c r="B75" s="74"/>
      <c r="C75" s="32"/>
      <c r="D75" s="2"/>
      <c r="E75" s="19" t="str">
        <f t="shared" si="8"/>
        <v/>
      </c>
      <c r="F75" s="3"/>
      <c r="G75" s="39" t="str">
        <f t="shared" si="10"/>
        <v/>
      </c>
      <c r="H75" s="12" t="str">
        <f t="shared" si="9"/>
        <v/>
      </c>
      <c r="I75" s="104"/>
      <c r="L75"/>
    </row>
    <row r="76" spans="1:12" x14ac:dyDescent="0.25">
      <c r="A76" s="27"/>
      <c r="B76" s="74"/>
      <c r="C76" s="32"/>
      <c r="D76" s="2"/>
      <c r="E76" s="19" t="str">
        <f t="shared" si="8"/>
        <v/>
      </c>
      <c r="F76" s="3"/>
      <c r="G76" s="39" t="str">
        <f t="shared" si="10"/>
        <v/>
      </c>
      <c r="H76" s="12" t="str">
        <f t="shared" si="9"/>
        <v/>
      </c>
      <c r="I76" s="104"/>
      <c r="L76"/>
    </row>
    <row r="77" spans="1:12" x14ac:dyDescent="0.25">
      <c r="A77" s="27"/>
      <c r="B77" s="74"/>
      <c r="C77" s="32"/>
      <c r="D77" s="2"/>
      <c r="E77" s="19" t="str">
        <f t="shared" si="8"/>
        <v/>
      </c>
      <c r="F77" s="3"/>
      <c r="G77" s="39" t="str">
        <f t="shared" si="10"/>
        <v/>
      </c>
      <c r="H77" s="12" t="str">
        <f t="shared" si="9"/>
        <v/>
      </c>
      <c r="I77" s="104"/>
      <c r="L77"/>
    </row>
    <row r="78" spans="1:12" x14ac:dyDescent="0.25">
      <c r="A78" s="27"/>
      <c r="B78" s="74"/>
      <c r="C78" s="32"/>
      <c r="D78" s="2"/>
      <c r="E78" s="19" t="str">
        <f t="shared" si="8"/>
        <v/>
      </c>
      <c r="F78" s="3"/>
      <c r="G78" s="39" t="str">
        <f t="shared" si="10"/>
        <v/>
      </c>
      <c r="H78" s="12" t="str">
        <f t="shared" si="9"/>
        <v/>
      </c>
      <c r="I78" s="104"/>
      <c r="L78"/>
    </row>
    <row r="79" spans="1:12" x14ac:dyDescent="0.25">
      <c r="A79" s="27"/>
      <c r="B79" s="74"/>
      <c r="C79" s="32"/>
      <c r="D79" s="2"/>
      <c r="E79" s="19" t="str">
        <f t="shared" si="8"/>
        <v/>
      </c>
      <c r="F79" s="3"/>
      <c r="G79" s="39" t="str">
        <f t="shared" si="10"/>
        <v/>
      </c>
      <c r="H79" s="12" t="str">
        <f t="shared" si="9"/>
        <v/>
      </c>
      <c r="I79" s="104"/>
      <c r="L79"/>
    </row>
    <row r="80" spans="1:12" x14ac:dyDescent="0.25">
      <c r="A80" s="27"/>
      <c r="B80" s="74"/>
      <c r="C80" s="32"/>
      <c r="D80" s="2"/>
      <c r="E80" s="19" t="str">
        <f t="shared" si="8"/>
        <v/>
      </c>
      <c r="F80" s="3"/>
      <c r="G80" s="39" t="str">
        <f>IF(F80="","",VLOOKUP(F80,J80:K83,2,FALSE))</f>
        <v/>
      </c>
      <c r="H80" s="12" t="str">
        <f t="shared" si="9"/>
        <v/>
      </c>
      <c r="I80" s="104"/>
      <c r="L80" s="13"/>
    </row>
    <row r="81" spans="1:12" ht="15.75" thickBot="1" x14ac:dyDescent="0.3">
      <c r="A81" s="88"/>
      <c r="B81" s="89"/>
      <c r="C81" s="90"/>
      <c r="D81" s="35"/>
      <c r="E81" s="91" t="str">
        <f t="shared" si="8"/>
        <v/>
      </c>
      <c r="F81" s="36"/>
      <c r="G81" s="92" t="str">
        <f>IF(F81="","",VLOOKUP(F81,J81:K83,2,FALSE))</f>
        <v/>
      </c>
      <c r="H81" s="37" t="str">
        <f t="shared" si="9"/>
        <v/>
      </c>
      <c r="I81" s="105"/>
      <c r="L81" s="13"/>
    </row>
    <row r="82" spans="1:12" ht="16.5" thickBot="1" x14ac:dyDescent="0.3">
      <c r="A82" s="14" t="s">
        <v>11</v>
      </c>
      <c r="B82" s="93"/>
      <c r="C82" s="30"/>
      <c r="D82" s="15"/>
      <c r="E82" s="26">
        <f>SUM(E64:E81)</f>
        <v>100</v>
      </c>
      <c r="F82" s="23"/>
      <c r="G82" s="40"/>
      <c r="H82" s="25">
        <f>SUM(H64:H81)</f>
        <v>51.800000000000004</v>
      </c>
      <c r="L82" s="13"/>
    </row>
    <row r="83" spans="1:12" x14ac:dyDescent="0.25">
      <c r="A83" s="24" t="s">
        <v>39</v>
      </c>
    </row>
    <row r="84" spans="1:12" ht="18.75" x14ac:dyDescent="0.3">
      <c r="E84"/>
      <c r="G84" s="120" t="str" cm="1">
        <f t="array" ref="G84:H88">_xlfn.LET(
_xlpm.plg, C14:C59,
_xlpm.fil, _xlfn._xlws.SORT(_xlfn._xlws.FILTER(_xlpm.plg,(_xlpm.plg&lt;&gt;"")*ISNUMBER(_xlpm.plg))),
_xlpm.SHT, _xlfn.BYROW(_xlpm.fil,_xlfn.LAMBDA(_xlpm.x,SUMIFS(H14:H59,_xlpm.plg,_xlpm.x))),
_xlfn.VSTACK({"N° COMPTE","SOMME HT"},_xlfn.HSTACK(_xlpm.fil,_xlpm.SHT))
)</f>
        <v>N° COMPTE</v>
      </c>
      <c r="H84" s="121" t="str">
        <v>SOMME HT</v>
      </c>
      <c r="K84" s="20"/>
      <c r="L84" s="20"/>
    </row>
    <row r="85" spans="1:12" ht="18.75" x14ac:dyDescent="0.3">
      <c r="E85"/>
      <c r="G85" s="120">
        <v>6214</v>
      </c>
      <c r="H85" s="121">
        <v>90.91</v>
      </c>
      <c r="K85" s="20"/>
      <c r="L85" s="118"/>
    </row>
    <row r="86" spans="1:12" ht="18.75" x14ac:dyDescent="0.3">
      <c r="E86"/>
      <c r="G86" s="120">
        <v>6216</v>
      </c>
      <c r="H86" s="121">
        <v>90.91</v>
      </c>
      <c r="K86" s="20"/>
      <c r="L86" s="118"/>
    </row>
    <row r="87" spans="1:12" ht="18.75" x14ac:dyDescent="0.3">
      <c r="E87"/>
      <c r="G87" s="5">
        <v>6217</v>
      </c>
      <c r="H87" s="13">
        <v>90.91</v>
      </c>
      <c r="K87" s="20"/>
      <c r="L87" s="118"/>
    </row>
    <row r="88" spans="1:12" ht="18.75" x14ac:dyDescent="0.3">
      <c r="G88" s="5">
        <v>6500</v>
      </c>
      <c r="H88" s="13">
        <v>400</v>
      </c>
      <c r="K88" s="20"/>
      <c r="L88" s="118"/>
    </row>
    <row r="89" spans="1:12" ht="18.75" x14ac:dyDescent="0.3">
      <c r="K89" s="20"/>
      <c r="L89" s="118"/>
    </row>
    <row r="90" spans="1:12" ht="18.75" x14ac:dyDescent="0.3">
      <c r="K90" s="20"/>
      <c r="L90" s="118"/>
    </row>
    <row r="91" spans="1:12" x14ac:dyDescent="0.25">
      <c r="L91" s="119"/>
    </row>
  </sheetData>
  <sheetProtection insertRows="0" selectLockedCells="1"/>
  <dataConsolidate/>
  <mergeCells count="2">
    <mergeCell ref="A62:I62"/>
    <mergeCell ref="J63:K63"/>
  </mergeCells>
  <phoneticPr fontId="7" type="noConversion"/>
  <conditionalFormatting sqref="H82 J62 H61:K61">
    <cfRule type="cellIs" priority="15" operator="notEqual">
      <formula>0</formula>
    </cfRule>
  </conditionalFormatting>
  <conditionalFormatting sqref="H82 J62 H61:K61">
    <cfRule type="cellIs" dxfId="3" priority="14" operator="notEqual">
      <formula>0</formula>
    </cfRule>
  </conditionalFormatting>
  <conditionalFormatting sqref="L62">
    <cfRule type="cellIs" priority="12" operator="notEqual">
      <formula>0</formula>
    </cfRule>
  </conditionalFormatting>
  <conditionalFormatting sqref="L62">
    <cfRule type="cellIs" dxfId="2" priority="11" operator="notEqual">
      <formula>0</formula>
    </cfRule>
  </conditionalFormatting>
  <conditionalFormatting sqref="K15:K38">
    <cfRule type="cellIs" dxfId="1" priority="3" operator="greaterThan">
      <formula>0.01</formula>
    </cfRule>
  </conditionalFormatting>
  <conditionalFormatting sqref="K43:K58">
    <cfRule type="cellIs" dxfId="0" priority="2" operator="greaterThan">
      <formula>0.01</formula>
    </cfRule>
  </conditionalFormatting>
  <dataValidations count="4">
    <dataValidation type="list" allowBlank="1" showInputMessage="1" showErrorMessage="1" sqref="K10" xr:uid="{00000000-0002-0000-0000-000002000000}">
      <formula1>Masourcemois</formula1>
    </dataValidation>
    <dataValidation type="list" allowBlank="1" showInputMessage="1" showErrorMessage="1" sqref="F64:F81" xr:uid="{00000000-0002-0000-0000-000003000000}">
      <formula1>PUISSANCEFISCALE</formula1>
    </dataValidation>
    <dataValidation type="list" allowBlank="1" showInputMessage="1" showErrorMessage="1" sqref="D10" xr:uid="{00000000-0002-0000-0000-000000000000}">
      <formula1>$O$1:$O$4</formula1>
    </dataValidation>
    <dataValidation type="list" allowBlank="1" showInputMessage="1" showErrorMessage="1" sqref="I15:I37 I43:I58" xr:uid="{DEE7FAFC-4B08-404C-ADC0-2CA391AC99F2}">
      <formula1>$Q$1:$Q$4</formula1>
    </dataValidation>
  </dataValidations>
  <printOptions horizontalCentered="1" verticalCentered="1"/>
  <pageMargins left="0.39370078740157483" right="0.39370078740157483" top="0.39370078740157483" bottom="0.39370078740157483" header="0" footer="0"/>
  <pageSetup paperSize="9" scale="47" orientation="portrait" r:id="rId1"/>
  <headerFooter alignWithMargins="0">
    <oddFooter>&amp;RMis à jour le 19/02/18</oddFooter>
  </headerFooter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B02E8-E19A-E34E-AF6C-D78685DF2852}">
  <dimension ref="A1:B69"/>
  <sheetViews>
    <sheetView workbookViewId="0">
      <selection activeCell="A74" activeCellId="8" sqref="A41:XFD41 A46:XFD46 A50:XFD50 A54:XFD54 A60:XFD60 A66:XFD66 A71:XFD71 A69:XFD69 A74:XFD74"/>
    </sheetView>
  </sheetViews>
  <sheetFormatPr baseColWidth="10" defaultRowHeight="15.75" x14ac:dyDescent="0.25"/>
  <cols>
    <col min="1" max="1" width="9.140625" style="102" customWidth="1"/>
    <col min="2" max="2" width="54.7109375" style="102" bestFit="1" customWidth="1"/>
  </cols>
  <sheetData>
    <row r="1" spans="1:2" x14ac:dyDescent="0.25">
      <c r="A1" s="95">
        <v>611</v>
      </c>
      <c r="B1" s="96" t="s">
        <v>53</v>
      </c>
    </row>
    <row r="2" spans="1:2" x14ac:dyDescent="0.25">
      <c r="A2" s="97">
        <v>6111</v>
      </c>
      <c r="B2" s="98" t="s">
        <v>54</v>
      </c>
    </row>
    <row r="3" spans="1:2" x14ac:dyDescent="0.25">
      <c r="A3" s="97">
        <v>6112</v>
      </c>
      <c r="B3" s="98" t="s">
        <v>55</v>
      </c>
    </row>
    <row r="4" spans="1:2" x14ac:dyDescent="0.25">
      <c r="A4" s="97">
        <v>6113</v>
      </c>
      <c r="B4" s="98" t="s">
        <v>56</v>
      </c>
    </row>
    <row r="5" spans="1:2" x14ac:dyDescent="0.25">
      <c r="A5" s="95">
        <v>612</v>
      </c>
      <c r="B5" s="96" t="s">
        <v>57</v>
      </c>
    </row>
    <row r="6" spans="1:2" x14ac:dyDescent="0.25">
      <c r="A6" s="97">
        <v>6121</v>
      </c>
      <c r="B6" s="98" t="s">
        <v>54</v>
      </c>
    </row>
    <row r="7" spans="1:2" x14ac:dyDescent="0.25">
      <c r="A7" s="97">
        <v>6122</v>
      </c>
      <c r="B7" s="98" t="s">
        <v>55</v>
      </c>
    </row>
    <row r="8" spans="1:2" x14ac:dyDescent="0.25">
      <c r="A8" s="97">
        <v>6123</v>
      </c>
      <c r="B8" s="98" t="s">
        <v>56</v>
      </c>
    </row>
    <row r="9" spans="1:2" x14ac:dyDescent="0.25">
      <c r="A9" s="95">
        <v>613</v>
      </c>
      <c r="B9" s="96" t="s">
        <v>58</v>
      </c>
    </row>
    <row r="10" spans="1:2" x14ac:dyDescent="0.25">
      <c r="A10" s="97">
        <v>6131</v>
      </c>
      <c r="B10" s="98" t="s">
        <v>54</v>
      </c>
    </row>
    <row r="11" spans="1:2" x14ac:dyDescent="0.25">
      <c r="A11" s="97">
        <v>6132</v>
      </c>
      <c r="B11" s="98" t="s">
        <v>55</v>
      </c>
    </row>
    <row r="12" spans="1:2" x14ac:dyDescent="0.25">
      <c r="A12" s="97">
        <v>6133</v>
      </c>
      <c r="B12" s="98" t="s">
        <v>59</v>
      </c>
    </row>
    <row r="13" spans="1:2" x14ac:dyDescent="0.25">
      <c r="A13" s="95">
        <v>614</v>
      </c>
      <c r="B13" s="96" t="s">
        <v>60</v>
      </c>
    </row>
    <row r="14" spans="1:2" x14ac:dyDescent="0.25">
      <c r="A14" s="97">
        <v>6141</v>
      </c>
      <c r="B14" s="98" t="s">
        <v>61</v>
      </c>
    </row>
    <row r="15" spans="1:2" x14ac:dyDescent="0.25">
      <c r="A15" s="97">
        <v>6142</v>
      </c>
      <c r="B15" s="98" t="s">
        <v>62</v>
      </c>
    </row>
    <row r="16" spans="1:2" x14ac:dyDescent="0.25">
      <c r="A16" s="97">
        <v>6143</v>
      </c>
      <c r="B16" s="98" t="s">
        <v>56</v>
      </c>
    </row>
    <row r="17" spans="1:2" x14ac:dyDescent="0.25">
      <c r="A17" s="95">
        <v>615</v>
      </c>
      <c r="B17" s="96" t="s">
        <v>63</v>
      </c>
    </row>
    <row r="18" spans="1:2" x14ac:dyDescent="0.25">
      <c r="A18" s="97">
        <v>6151</v>
      </c>
      <c r="B18" s="98" t="s">
        <v>54</v>
      </c>
    </row>
    <row r="19" spans="1:2" x14ac:dyDescent="0.25">
      <c r="A19" s="97">
        <v>6152</v>
      </c>
      <c r="B19" s="98" t="s">
        <v>55</v>
      </c>
    </row>
    <row r="20" spans="1:2" x14ac:dyDescent="0.25">
      <c r="A20" s="97">
        <v>6153</v>
      </c>
      <c r="B20" s="98" t="s">
        <v>56</v>
      </c>
    </row>
    <row r="21" spans="1:2" x14ac:dyDescent="0.25">
      <c r="A21" s="99" t="s">
        <v>64</v>
      </c>
      <c r="B21" s="100" t="s">
        <v>65</v>
      </c>
    </row>
    <row r="22" spans="1:2" x14ac:dyDescent="0.25">
      <c r="A22" s="95">
        <v>621</v>
      </c>
      <c r="B22" s="96" t="s">
        <v>66</v>
      </c>
    </row>
    <row r="23" spans="1:2" x14ac:dyDescent="0.25">
      <c r="A23" s="97">
        <v>6211</v>
      </c>
      <c r="B23" s="98" t="s">
        <v>67</v>
      </c>
    </row>
    <row r="24" spans="1:2" x14ac:dyDescent="0.25">
      <c r="A24" s="97">
        <v>6212</v>
      </c>
      <c r="B24" s="98" t="s">
        <v>68</v>
      </c>
    </row>
    <row r="25" spans="1:2" x14ac:dyDescent="0.25">
      <c r="A25" s="97">
        <v>6213</v>
      </c>
      <c r="B25" s="98" t="s">
        <v>69</v>
      </c>
    </row>
    <row r="26" spans="1:2" x14ac:dyDescent="0.25">
      <c r="A26" s="97">
        <v>6214</v>
      </c>
      <c r="B26" s="101" t="s">
        <v>70</v>
      </c>
    </row>
    <row r="27" spans="1:2" x14ac:dyDescent="0.25">
      <c r="A27" s="97">
        <v>6215</v>
      </c>
      <c r="B27" s="101" t="s">
        <v>71</v>
      </c>
    </row>
    <row r="28" spans="1:2" x14ac:dyDescent="0.25">
      <c r="A28" s="97">
        <v>6216</v>
      </c>
      <c r="B28" s="101" t="s">
        <v>72</v>
      </c>
    </row>
    <row r="29" spans="1:2" x14ac:dyDescent="0.25">
      <c r="A29" s="97">
        <v>6217</v>
      </c>
      <c r="B29" s="101" t="s">
        <v>73</v>
      </c>
    </row>
    <row r="30" spans="1:2" x14ac:dyDescent="0.25">
      <c r="A30" s="97">
        <v>6218</v>
      </c>
      <c r="B30" s="101" t="s">
        <v>74</v>
      </c>
    </row>
    <row r="31" spans="1:2" x14ac:dyDescent="0.25">
      <c r="A31" s="97">
        <v>6219</v>
      </c>
      <c r="B31" s="101" t="s">
        <v>75</v>
      </c>
    </row>
    <row r="32" spans="1:2" x14ac:dyDescent="0.25">
      <c r="A32" s="95">
        <v>622</v>
      </c>
      <c r="B32" s="96" t="s">
        <v>76</v>
      </c>
    </row>
    <row r="33" spans="1:2" x14ac:dyDescent="0.25">
      <c r="A33" s="97">
        <v>6221</v>
      </c>
      <c r="B33" s="98" t="s">
        <v>77</v>
      </c>
    </row>
    <row r="34" spans="1:2" x14ac:dyDescent="0.25">
      <c r="A34" s="97">
        <v>6222</v>
      </c>
      <c r="B34" s="98" t="s">
        <v>78</v>
      </c>
    </row>
    <row r="35" spans="1:2" x14ac:dyDescent="0.25">
      <c r="A35" s="97">
        <v>6223</v>
      </c>
      <c r="B35" s="98" t="s">
        <v>79</v>
      </c>
    </row>
    <row r="36" spans="1:2" x14ac:dyDescent="0.25">
      <c r="A36" s="97">
        <v>6224</v>
      </c>
      <c r="B36" s="101" t="s">
        <v>80</v>
      </c>
    </row>
    <row r="37" spans="1:2" x14ac:dyDescent="0.25">
      <c r="A37" s="95">
        <v>623</v>
      </c>
      <c r="B37" s="96" t="s">
        <v>81</v>
      </c>
    </row>
    <row r="38" spans="1:2" x14ac:dyDescent="0.25">
      <c r="A38" s="97">
        <v>6231</v>
      </c>
      <c r="B38" s="101" t="s">
        <v>82</v>
      </c>
    </row>
    <row r="39" spans="1:2" x14ac:dyDescent="0.25">
      <c r="A39" s="97">
        <v>6233</v>
      </c>
      <c r="B39" s="101" t="s">
        <v>83</v>
      </c>
    </row>
    <row r="40" spans="1:2" x14ac:dyDescent="0.25">
      <c r="A40" s="97">
        <v>6234</v>
      </c>
      <c r="B40" s="101" t="s">
        <v>84</v>
      </c>
    </row>
    <row r="41" spans="1:2" x14ac:dyDescent="0.25">
      <c r="A41" s="95">
        <v>631</v>
      </c>
      <c r="B41" s="96" t="s">
        <v>86</v>
      </c>
    </row>
    <row r="42" spans="1:2" x14ac:dyDescent="0.25">
      <c r="A42" s="97">
        <v>6311</v>
      </c>
      <c r="B42" s="98" t="s">
        <v>87</v>
      </c>
    </row>
    <row r="43" spans="1:2" x14ac:dyDescent="0.25">
      <c r="A43" s="97">
        <v>6312</v>
      </c>
      <c r="B43" s="98" t="s">
        <v>88</v>
      </c>
    </row>
    <row r="44" spans="1:2" x14ac:dyDescent="0.25">
      <c r="A44" s="95">
        <v>632</v>
      </c>
      <c r="B44" s="96" t="s">
        <v>85</v>
      </c>
    </row>
    <row r="45" spans="1:2" x14ac:dyDescent="0.25">
      <c r="A45" s="97">
        <v>6322</v>
      </c>
      <c r="B45" s="98" t="s">
        <v>89</v>
      </c>
    </row>
    <row r="46" spans="1:2" x14ac:dyDescent="0.25">
      <c r="A46" s="95">
        <v>633</v>
      </c>
      <c r="B46" s="96" t="s">
        <v>90</v>
      </c>
    </row>
    <row r="47" spans="1:2" x14ac:dyDescent="0.25">
      <c r="A47" s="97">
        <v>6331</v>
      </c>
      <c r="B47" s="98" t="s">
        <v>91</v>
      </c>
    </row>
    <row r="48" spans="1:2" x14ac:dyDescent="0.25">
      <c r="A48" s="99" t="s">
        <v>92</v>
      </c>
      <c r="B48" s="100" t="s">
        <v>93</v>
      </c>
    </row>
    <row r="49" spans="1:2" x14ac:dyDescent="0.25">
      <c r="A49" s="97">
        <v>6411</v>
      </c>
      <c r="B49" s="98" t="s">
        <v>94</v>
      </c>
    </row>
    <row r="50" spans="1:2" x14ac:dyDescent="0.25">
      <c r="A50" s="97">
        <v>6412</v>
      </c>
      <c r="B50" s="98" t="s">
        <v>95</v>
      </c>
    </row>
    <row r="51" spans="1:2" x14ac:dyDescent="0.25">
      <c r="A51" s="97">
        <v>6414</v>
      </c>
      <c r="B51" s="98" t="s">
        <v>96</v>
      </c>
    </row>
    <row r="52" spans="1:2" x14ac:dyDescent="0.25">
      <c r="A52" s="99" t="s">
        <v>97</v>
      </c>
      <c r="B52" s="100" t="s">
        <v>98</v>
      </c>
    </row>
    <row r="53" spans="1:2" x14ac:dyDescent="0.25">
      <c r="A53" s="95">
        <v>651</v>
      </c>
      <c r="B53" s="96" t="s">
        <v>53</v>
      </c>
    </row>
    <row r="54" spans="1:2" x14ac:dyDescent="0.25">
      <c r="A54" s="97">
        <v>6511</v>
      </c>
      <c r="B54" s="98" t="s">
        <v>99</v>
      </c>
    </row>
    <row r="55" spans="1:2" x14ac:dyDescent="0.25">
      <c r="A55" s="97">
        <v>6512</v>
      </c>
      <c r="B55" s="98" t="s">
        <v>100</v>
      </c>
    </row>
    <row r="56" spans="1:2" x14ac:dyDescent="0.25">
      <c r="A56" s="95">
        <v>652</v>
      </c>
      <c r="B56" s="96" t="s">
        <v>57</v>
      </c>
    </row>
    <row r="57" spans="1:2" x14ac:dyDescent="0.25">
      <c r="A57" s="97">
        <v>6521</v>
      </c>
      <c r="B57" s="98" t="s">
        <v>99</v>
      </c>
    </row>
    <row r="58" spans="1:2" x14ac:dyDescent="0.25">
      <c r="A58" s="97">
        <v>6522</v>
      </c>
      <c r="B58" s="98" t="s">
        <v>100</v>
      </c>
    </row>
    <row r="59" spans="1:2" x14ac:dyDescent="0.25">
      <c r="A59" s="97">
        <v>6523</v>
      </c>
      <c r="B59" s="98" t="s">
        <v>101</v>
      </c>
    </row>
    <row r="60" spans="1:2" x14ac:dyDescent="0.25">
      <c r="A60" s="95">
        <v>653</v>
      </c>
      <c r="B60" s="96" t="s">
        <v>58</v>
      </c>
    </row>
    <row r="61" spans="1:2" x14ac:dyDescent="0.25">
      <c r="A61" s="97">
        <v>6532</v>
      </c>
      <c r="B61" s="98" t="s">
        <v>100</v>
      </c>
    </row>
    <row r="62" spans="1:2" x14ac:dyDescent="0.25">
      <c r="A62" s="97">
        <v>6533</v>
      </c>
      <c r="B62" s="98" t="s">
        <v>101</v>
      </c>
    </row>
    <row r="63" spans="1:2" x14ac:dyDescent="0.25">
      <c r="A63" s="95">
        <v>654</v>
      </c>
      <c r="B63" s="96" t="s">
        <v>60</v>
      </c>
    </row>
    <row r="64" spans="1:2" x14ac:dyDescent="0.25">
      <c r="A64" s="97">
        <v>6542</v>
      </c>
      <c r="B64" s="98" t="s">
        <v>100</v>
      </c>
    </row>
    <row r="65" spans="1:2" x14ac:dyDescent="0.25">
      <c r="A65" s="97">
        <v>6543</v>
      </c>
      <c r="B65" s="98" t="s">
        <v>101</v>
      </c>
    </row>
    <row r="66" spans="1:2" x14ac:dyDescent="0.25">
      <c r="A66" s="95">
        <v>655</v>
      </c>
      <c r="B66" s="96" t="s">
        <v>63</v>
      </c>
    </row>
    <row r="67" spans="1:2" x14ac:dyDescent="0.25">
      <c r="A67" s="97">
        <v>6551</v>
      </c>
      <c r="B67" s="98" t="s">
        <v>99</v>
      </c>
    </row>
    <row r="68" spans="1:2" x14ac:dyDescent="0.25">
      <c r="A68" s="97">
        <v>6552</v>
      </c>
      <c r="B68" s="98" t="s">
        <v>100</v>
      </c>
    </row>
    <row r="69" spans="1:2" x14ac:dyDescent="0.25">
      <c r="A69" s="97">
        <v>6553</v>
      </c>
      <c r="B69" s="98" t="s">
        <v>101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E733BD8B798445904F383CEA582007" ma:contentTypeVersion="8" ma:contentTypeDescription="Create a new document." ma:contentTypeScope="" ma:versionID="c4f745946bccd267939c7500a6d4f0cd">
  <xsd:schema xmlns:xsd="http://www.w3.org/2001/XMLSchema" xmlns:xs="http://www.w3.org/2001/XMLSchema" xmlns:p="http://schemas.microsoft.com/office/2006/metadata/properties" xmlns:ns3="dda4693c-49f2-4ec6-b964-5890fc38cde9" xmlns:ns4="45074542-1286-4d78-a2b8-1cf681899cd5" targetNamespace="http://schemas.microsoft.com/office/2006/metadata/properties" ma:root="true" ma:fieldsID="60591b65a4771d6ad3fde9f548ea36de" ns3:_="" ns4:_="">
    <xsd:import namespace="dda4693c-49f2-4ec6-b964-5890fc38cde9"/>
    <xsd:import namespace="45074542-1286-4d78-a2b8-1cf681899cd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a4693c-49f2-4ec6-b964-5890fc38cd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074542-1286-4d78-a2b8-1cf681899cd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52089D-37EC-4D24-9844-66AB796C30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3BF3FB-9240-4C1A-BF78-50F3E46379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a4693c-49f2-4ec6-b964-5890fc38cde9"/>
    <ds:schemaRef ds:uri="45074542-1286-4d78-a2b8-1cf681899c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D567B8-C562-4823-963F-4155E0B33DC3}">
  <ds:schemaRefs>
    <ds:schemaRef ds:uri="http://purl.org/dc/terms/"/>
    <ds:schemaRef ds:uri="http://schemas.microsoft.com/office/2006/documentManagement/types"/>
    <ds:schemaRef ds:uri="45074542-1286-4d78-a2b8-1cf681899cd5"/>
    <ds:schemaRef ds:uri="http://schemas.microsoft.com/office/2006/metadata/properties"/>
    <ds:schemaRef ds:uri="dda4693c-49f2-4ec6-b964-5890fc38cde9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NF</vt:lpstr>
      <vt:lpstr>Feuil1</vt:lpstr>
      <vt:lpstr>ets</vt:lpstr>
      <vt:lpstr>Masourcemois</vt:lpstr>
      <vt:lpstr>PUISSANCEFISCALE</vt:lpstr>
      <vt:lpstr>NF!Zone_d_impression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</dc:creator>
  <cp:lastModifiedBy>JFL</cp:lastModifiedBy>
  <cp:lastPrinted>2024-04-09T09:54:36Z</cp:lastPrinted>
  <dcterms:created xsi:type="dcterms:W3CDTF">2013-10-02T14:55:32Z</dcterms:created>
  <dcterms:modified xsi:type="dcterms:W3CDTF">2024-04-10T13:55:07Z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0x01010029E733BD8B798445904F383CEA582007</vt:lpwstr>
  </property>
</Properties>
</file>