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0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89F0600-BA47-42CD-B014-25A3889F75A1}" xr6:coauthVersionLast="47" xr6:coauthVersionMax="47" xr10:uidLastSave="{00000000-0000-0000-0000-000000000000}"/>
  <bookViews>
    <workbookView xWindow="840" yWindow="1635" windowWidth="23085" windowHeight="9615" xr2:uid="{00000000-000D-0000-FFFF-FFFF00000000}"/>
  </bookViews>
  <sheets>
    <sheet name="Feuil2" sheetId="1" r:id="rId1"/>
  </sheets>
  <externalReferences>
    <externalReference r:id="rId2"/>
  </externalReferences>
  <definedNames>
    <definedName name="_100">[1]!STAT_TO[[#All],[&gt; 100 %]]</definedName>
    <definedName name="_70">[1]!STAT_TO[[#All],[&lt; 70 %]]</definedName>
    <definedName name="_70_79">[1]!STAT_TO[[#All],['[70 - 79 %']]]</definedName>
    <definedName name="_80_89">[1]!STAT_TO[[#All],['[80 - 89 %']]]</definedName>
    <definedName name="_90_94">[1]!STAT_TO[[#All],['[90 - 94 %']]]</definedName>
    <definedName name="_95_100">[1]!STAT_TO[[#All],['[95 - 100 %']]]</definedName>
    <definedName name="ANNEE">[1]!STAT_TO[[#All],[ANNEE]]</definedName>
    <definedName name="MAXIMUM">[1]!STAT_TO[[#All],[MAXIMUM]]</definedName>
    <definedName name="MEDIANE">[1]!STAT_TO[[#All],[MEDIANE]]</definedName>
    <definedName name="MINIMUM">[1]!STAT_TO[[#All],[MINIMUM]]</definedName>
    <definedName name="MOYENNE">[1]!STAT_TO[[#All],[MOYENNE]]</definedName>
    <definedName name="NOMBRE_EHPAD">[1]!STAT_TO[[#All],[NOMBRE EHPAD]]</definedName>
    <definedName name="QUARTILE_1">[1]!STAT_TO[[#All],[1er QUARTILE]]</definedName>
    <definedName name="QUARTILE_3">[1]!STAT_TO[[#All],[3ème QUARTILE]]</definedName>
    <definedName name="STRAT">[1]!STAT_TO[[#All],[NOM DE LA STRAT]]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1" l="1"/>
  <c r="J7" i="1"/>
  <c r="I7" i="1" a="1"/>
  <c r="I7" i="1" s="1"/>
  <c r="I8" i="1" a="1"/>
  <c r="I8" i="1" s="1"/>
</calcChain>
</file>

<file path=xl/sharedStrings.xml><?xml version="1.0" encoding="utf-8"?>
<sst xmlns="http://schemas.openxmlformats.org/spreadsheetml/2006/main" count="58" uniqueCount="28">
  <si>
    <t>Dossier</t>
  </si>
  <si>
    <t>Lieu</t>
  </si>
  <si>
    <t>Points</t>
  </si>
  <si>
    <t>Lieu recherché:</t>
  </si>
  <si>
    <t>Lyon</t>
  </si>
  <si>
    <t>A-1</t>
  </si>
  <si>
    <t>Paris</t>
  </si>
  <si>
    <t>A-2</t>
  </si>
  <si>
    <t>A-3</t>
  </si>
  <si>
    <t>Londres</t>
  </si>
  <si>
    <t>A-4</t>
  </si>
  <si>
    <t>Sion</t>
  </si>
  <si>
    <t>A-5</t>
  </si>
  <si>
    <t>Marseille</t>
  </si>
  <si>
    <t>A-6</t>
  </si>
  <si>
    <t>Milan</t>
  </si>
  <si>
    <t>A-7</t>
  </si>
  <si>
    <t>Vienne</t>
  </si>
  <si>
    <t>A-8</t>
  </si>
  <si>
    <t>Madrid</t>
  </si>
  <si>
    <t>A-9</t>
  </si>
  <si>
    <t>Genève</t>
  </si>
  <si>
    <t>A-10</t>
  </si>
  <si>
    <t>New York</t>
  </si>
  <si>
    <t>Exercice :</t>
  </si>
  <si>
    <t>2017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</si>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</sst>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3" fontId="0" fillId="3" borderId="2" xfId="0" applyNumberFormat="1" applyFill="1" applyBorder="1" applyAlignment="1">
      <alignment horizontal="center"/>
    </xf>
    <xf numFmtId="3" fontId="0" fillId="3" borderId="3" xfId="0" applyNumberForma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0" fillId="0" borderId="0" xfId="0" quotePrefix="1" applyNumberFormat="1" applyAlignment="1">
      <alignment horizontal="center"/>
    </xf>
    <xf numFmtId="0" fontId="0" fillId="0" borderId="4" xfId="0" applyBorder="1"/>
    <xf numFmtId="0" fontId="0" fillId="0" borderId="5" xfId="0" applyBorder="1"/>
    <xf numFmtId="3" fontId="0" fillId="0" borderId="5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4" borderId="0" xfId="0" quotePrefix="1" applyNumberFormat="1" applyFill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bottom style="thin">
          <color theme="4" tint="0.3999755851924192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OTJ\Desktop\Dossier%20Tdb\TDB_Activit&#233;_EHP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Menu"/>
      <sheetName val="Finess_ET"/>
      <sheetName val="Statut_juridique"/>
      <sheetName val="Département"/>
      <sheetName val="Territoire"/>
      <sheetName val="Canton"/>
      <sheetName val="Commune"/>
      <sheetName val="Classement"/>
      <sheetName val="Etablissement"/>
      <sheetName val="Stats_TO"/>
      <sheetName val="Stats_TO_1"/>
      <sheetName val="Stats_TO_2"/>
      <sheetName val="Stats_TO_3"/>
      <sheetName val="Stats_Oise"/>
      <sheetName val="Source_etab"/>
      <sheetName val="DATABASE_2017"/>
      <sheetName val="DATABASE_2018"/>
      <sheetName val="DATABASE_2019"/>
      <sheetName val="DATABASE_2020"/>
      <sheetName val="DATABASE_2021"/>
      <sheetName val="DATABASE_2022"/>
      <sheetName val="TDB_Activité_EHP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6" displayName="Tableau6" ref="B15:F25" totalsRowShown="0" headerRowDxfId="6" tableBorderDxfId="5">
  <autoFilter ref="B15:F25" xr:uid="{00000000-0009-0000-0100-000002000000}"/>
  <tableColumns count="5">
    <tableColumn id="1" xr3:uid="{00000000-0010-0000-0000-000001000000}" name="Dossier" dataDxfId="4"/>
    <tableColumn id="2" xr3:uid="{00000000-0010-0000-0000-000002000000}" name="Lieu" dataDxfId="3"/>
    <tableColumn id="3" xr3:uid="{00000000-0010-0000-0000-000003000000}" name="2017" dataDxfId="2"/>
    <tableColumn id="4" xr3:uid="{00000000-0010-0000-0000-000004000000}" name="2018" dataDxfId="1"/>
    <tableColumn id="5" xr3:uid="{00000000-0010-0000-0000-000005000000}" name="201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5"/>
  <sheetViews>
    <sheetView showGridLines="0" tabSelected="1" topLeftCell="A7" workbookViewId="0">
      <selection activeCell="I18" sqref="I18"/>
    </sheetView>
  </sheetViews>
  <sheetFormatPr baseColWidth="10" defaultRowHeight="15" x14ac:dyDescent="0.25"/>
  <cols>
    <col min="2" max="3" width="11.5703125" customWidth="1"/>
  </cols>
  <sheetData>
    <row r="2" spans="2:10" x14ac:dyDescent="0.25">
      <c r="B2" s="3"/>
      <c r="C2" s="3"/>
      <c r="D2" s="3">
        <v>2017</v>
      </c>
      <c r="E2" s="3">
        <v>2018</v>
      </c>
      <c r="F2" s="3">
        <v>2019</v>
      </c>
    </row>
    <row r="3" spans="2:10" x14ac:dyDescent="0.25">
      <c r="B3" s="5" t="s">
        <v>0</v>
      </c>
      <c r="C3" s="6" t="s">
        <v>1</v>
      </c>
      <c r="D3" s="6" t="s">
        <v>2</v>
      </c>
      <c r="E3" s="6" t="s">
        <v>2</v>
      </c>
      <c r="F3" s="7" t="s">
        <v>2</v>
      </c>
      <c r="H3" s="2" t="s">
        <v>3</v>
      </c>
      <c r="I3" s="3" t="s">
        <v>13</v>
      </c>
    </row>
    <row r="4" spans="2:10" x14ac:dyDescent="0.25">
      <c r="B4" s="8" t="s">
        <v>5</v>
      </c>
      <c r="C4" s="9" t="s">
        <v>6</v>
      </c>
      <c r="D4" s="10">
        <v>54125</v>
      </c>
      <c r="E4" s="10">
        <v>52125</v>
      </c>
      <c r="F4" s="11">
        <v>50125</v>
      </c>
      <c r="H4" s="2" t="s">
        <v>24</v>
      </c>
      <c r="I4" s="3">
        <v>2017</v>
      </c>
    </row>
    <row r="5" spans="2:10" x14ac:dyDescent="0.25">
      <c r="B5" s="12" t="s">
        <v>7</v>
      </c>
      <c r="C5" s="13" t="s">
        <v>4</v>
      </c>
      <c r="D5" s="14">
        <v>35471</v>
      </c>
      <c r="E5" s="14">
        <v>33471</v>
      </c>
      <c r="F5" s="15">
        <v>31471</v>
      </c>
    </row>
    <row r="6" spans="2:10" x14ac:dyDescent="0.25">
      <c r="B6" s="8" t="s">
        <v>8</v>
      </c>
      <c r="C6" s="9" t="s">
        <v>9</v>
      </c>
      <c r="D6" s="10">
        <v>61325</v>
      </c>
      <c r="E6" s="10">
        <v>59325</v>
      </c>
      <c r="F6" s="11">
        <v>57325</v>
      </c>
      <c r="H6" s="1"/>
      <c r="J6" s="1"/>
    </row>
    <row r="7" spans="2:10" x14ac:dyDescent="0.25">
      <c r="B7" s="12" t="s">
        <v>10</v>
      </c>
      <c r="C7" s="13" t="s">
        <v>11</v>
      </c>
      <c r="D7" s="14">
        <v>98741</v>
      </c>
      <c r="E7" s="14">
        <v>96741</v>
      </c>
      <c r="F7" s="15">
        <v>94741</v>
      </c>
      <c r="H7" s="1" t="s">
        <v>2</v>
      </c>
      <c r="I7" s="16">
        <f t="array" ref="I7">INDEX(B4:F13,MATCH(I3,C4:C13,0),MATCH(1,(B2:F2=I4)*(B3:F3=H7),0))</f>
        <v>71245</v>
      </c>
      <c r="J7" s="21">
        <f>INDEX(D4:F13,MATCH(I3,C4:C13,0),MATCH(I4,D2:F2,0))</f>
        <v>71245</v>
      </c>
    </row>
    <row r="8" spans="2:10" x14ac:dyDescent="0.25">
      <c r="B8" s="8" t="s">
        <v>12</v>
      </c>
      <c r="C8" s="9" t="s">
        <v>13</v>
      </c>
      <c r="D8" s="10">
        <v>71245</v>
      </c>
      <c r="E8" s="10">
        <v>69245</v>
      </c>
      <c r="F8" s="11">
        <v>67245</v>
      </c>
      <c r="I8" s="4">
        <f t="array" ref="I8">INDEX(B4:F13,MATCH(I3,C4:C13,0),MATCH(I4,B2:F2,0)+MATCH(H7,B3:F3,0)-1)</f>
        <v>67245</v>
      </c>
    </row>
    <row r="9" spans="2:10" x14ac:dyDescent="0.25">
      <c r="B9" s="12" t="s">
        <v>14</v>
      </c>
      <c r="C9" s="13" t="s">
        <v>15</v>
      </c>
      <c r="D9" s="14">
        <v>38741</v>
      </c>
      <c r="E9" s="14">
        <v>36741</v>
      </c>
      <c r="F9" s="15">
        <v>34741</v>
      </c>
    </row>
    <row r="10" spans="2:10" x14ac:dyDescent="0.25">
      <c r="B10" s="8" t="s">
        <v>16</v>
      </c>
      <c r="C10" s="9" t="s">
        <v>17</v>
      </c>
      <c r="D10" s="10">
        <v>97412</v>
      </c>
      <c r="E10" s="10">
        <v>95412</v>
      </c>
      <c r="F10" s="11">
        <v>93412</v>
      </c>
    </row>
    <row r="11" spans="2:10" x14ac:dyDescent="0.25">
      <c r="B11" s="12" t="s">
        <v>18</v>
      </c>
      <c r="C11" s="13" t="s">
        <v>19</v>
      </c>
      <c r="D11" s="14">
        <v>75210</v>
      </c>
      <c r="E11" s="14">
        <v>73210</v>
      </c>
      <c r="F11" s="15">
        <v>71210</v>
      </c>
    </row>
    <row r="12" spans="2:10" x14ac:dyDescent="0.25">
      <c r="B12" s="8" t="s">
        <v>20</v>
      </c>
      <c r="C12" s="9" t="s">
        <v>21</v>
      </c>
      <c r="D12" s="10">
        <v>21478</v>
      </c>
      <c r="E12" s="10">
        <v>19478</v>
      </c>
      <c r="F12" s="11">
        <v>17478</v>
      </c>
    </row>
    <row r="13" spans="2:10" x14ac:dyDescent="0.25">
      <c r="B13" s="17" t="s">
        <v>22</v>
      </c>
      <c r="C13" s="18" t="s">
        <v>23</v>
      </c>
      <c r="D13" s="19">
        <v>49630</v>
      </c>
      <c r="E13" s="19">
        <v>47630</v>
      </c>
      <c r="F13" s="20">
        <v>45630</v>
      </c>
    </row>
    <row r="15" spans="2:10" x14ac:dyDescent="0.25">
      <c r="B15" s="3" t="s">
        <v>0</v>
      </c>
      <c r="C15" s="3" t="s">
        <v>1</v>
      </c>
      <c r="D15" s="3" t="s">
        <v>25</v>
      </c>
      <c r="E15" s="3" t="s">
        <v>26</v>
      </c>
      <c r="F15" s="3" t="s">
        <v>27</v>
      </c>
    </row>
    <row r="16" spans="2:10" x14ac:dyDescent="0.25">
      <c r="B16" s="8" t="s">
        <v>5</v>
      </c>
      <c r="C16" s="9" t="s">
        <v>6</v>
      </c>
      <c r="D16" s="10">
        <v>54125</v>
      </c>
      <c r="E16" s="10">
        <v>52125</v>
      </c>
      <c r="F16" s="11">
        <v>50125</v>
      </c>
      <c r="H16" s="2" t="s">
        <v>3</v>
      </c>
      <c r="I16" s="3" t="s">
        <v>6</v>
      </c>
    </row>
    <row r="17" spans="2:10" x14ac:dyDescent="0.25">
      <c r="B17" s="12" t="s">
        <v>7</v>
      </c>
      <c r="C17" s="13" t="s">
        <v>4</v>
      </c>
      <c r="D17" s="14">
        <v>35471</v>
      </c>
      <c r="E17" s="14">
        <v>33471</v>
      </c>
      <c r="F17" s="15">
        <v>31471</v>
      </c>
      <c r="H17" s="2" t="s">
        <v>24</v>
      </c>
      <c r="I17" s="3">
        <v>2018</v>
      </c>
    </row>
    <row r="18" spans="2:10" x14ac:dyDescent="0.25">
      <c r="B18" s="8" t="s">
        <v>8</v>
      </c>
      <c r="C18" s="9" t="s">
        <v>9</v>
      </c>
      <c r="D18" s="10">
        <v>61325</v>
      </c>
      <c r="E18" s="10">
        <v>59325</v>
      </c>
      <c r="F18" s="11">
        <v>57325</v>
      </c>
    </row>
    <row r="19" spans="2:10" x14ac:dyDescent="0.25">
      <c r="B19" s="12" t="s">
        <v>10</v>
      </c>
      <c r="C19" s="13" t="s">
        <v>11</v>
      </c>
      <c r="D19" s="14">
        <v>98741</v>
      </c>
      <c r="E19" s="14">
        <v>96741</v>
      </c>
      <c r="F19" s="15">
        <v>94741</v>
      </c>
      <c r="H19" s="1"/>
      <c r="J19" s="1"/>
    </row>
    <row r="20" spans="2:10" x14ac:dyDescent="0.25">
      <c r="B20" s="8" t="s">
        <v>12</v>
      </c>
      <c r="C20" s="9" t="s">
        <v>13</v>
      </c>
      <c r="D20" s="10">
        <v>71245</v>
      </c>
      <c r="E20" s="10">
        <v>69245</v>
      </c>
      <c r="F20" s="11">
        <v>67245</v>
      </c>
      <c r="H20" s="1" t="s">
        <v>2</v>
      </c>
      <c r="I20" s="22">
        <f>INDEX(Tableau6[],MATCH(I16,Tableau6[Lieu],0),MATCH(FIXED(I17,0,1),Tableau6[#Headers],0))</f>
        <v>52125</v>
      </c>
      <c r="J20" s="4"/>
    </row>
    <row r="21" spans="2:10" x14ac:dyDescent="0.25">
      <c r="B21" s="12" t="s">
        <v>14</v>
      </c>
      <c r="C21" s="13" t="s">
        <v>15</v>
      </c>
      <c r="D21" s="14">
        <v>38741</v>
      </c>
      <c r="E21" s="14">
        <v>36741</v>
      </c>
      <c r="F21" s="15">
        <v>34741</v>
      </c>
    </row>
    <row r="22" spans="2:10" x14ac:dyDescent="0.25">
      <c r="B22" s="8" t="s">
        <v>16</v>
      </c>
      <c r="C22" s="9" t="s">
        <v>17</v>
      </c>
      <c r="D22" s="10">
        <v>97412</v>
      </c>
      <c r="E22" s="10">
        <v>95412</v>
      </c>
      <c r="F22" s="11">
        <v>93412</v>
      </c>
    </row>
    <row r="23" spans="2:10" x14ac:dyDescent="0.25">
      <c r="B23" s="12" t="s">
        <v>18</v>
      </c>
      <c r="C23" s="13" t="s">
        <v>19</v>
      </c>
      <c r="D23" s="14">
        <v>75210</v>
      </c>
      <c r="E23" s="14">
        <v>73210</v>
      </c>
      <c r="F23" s="15">
        <v>71210</v>
      </c>
    </row>
    <row r="24" spans="2:10" x14ac:dyDescent="0.25">
      <c r="B24" s="8" t="s">
        <v>20</v>
      </c>
      <c r="C24" s="9" t="s">
        <v>21</v>
      </c>
      <c r="D24" s="10">
        <v>21478</v>
      </c>
      <c r="E24" s="10">
        <v>19478</v>
      </c>
      <c r="F24" s="11">
        <v>17478</v>
      </c>
    </row>
    <row r="25" spans="2:10" x14ac:dyDescent="0.25">
      <c r="B25" s="12" t="s">
        <v>22</v>
      </c>
      <c r="C25" s="13" t="s">
        <v>23</v>
      </c>
      <c r="D25" s="14">
        <v>49630</v>
      </c>
      <c r="E25" s="14">
        <v>47630</v>
      </c>
      <c r="F25" s="15">
        <v>45630</v>
      </c>
    </row>
  </sheetData>
  <dataValidations count="2">
    <dataValidation type="list" allowBlank="1" showInputMessage="1" showErrorMessage="1" sqref="I3" xr:uid="{00000000-0002-0000-0000-000000000000}">
      <formula1>$C$4:$C$13</formula1>
    </dataValidation>
    <dataValidation type="list" allowBlank="1" showInputMessage="1" showErrorMessage="1" sqref="I4" xr:uid="{00000000-0002-0000-0000-000001000000}">
      <formula1>$D$2:$F$2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JF</cp:lastModifiedBy>
  <dcterms:created xsi:type="dcterms:W3CDTF">2023-09-21T14:18:03Z</dcterms:created>
  <dcterms:modified xsi:type="dcterms:W3CDTF">2023-09-21T18:00:34Z</dcterms:modified>
</cp:coreProperties>
</file>