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21"/>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73A91793-99F7-4467-951D-66E2179ABC33}" xr6:coauthVersionLast="47" xr6:coauthVersionMax="47" xr10:uidLastSave="{00000000-0000-0000-0000-000000000000}"/>
  <bookViews>
    <workbookView xWindow="435" yWindow="1290" windowWidth="23085" windowHeight="9570" activeTab="5" xr2:uid="{FD886C18-1031-8F40-A8FE-586116B40E5F}"/>
  </bookViews>
  <sheets>
    <sheet name="Tirage Hexagramme" sheetId="1" r:id="rId1"/>
    <sheet name="HexDef" sheetId="2" r:id="rId2"/>
    <sheet name="Oppose" sheetId="6" r:id="rId3"/>
    <sheet name="DeuxRoues" sheetId="3" r:id="rId4"/>
    <sheet name="FleurBach" sheetId="11" r:id="rId5"/>
    <sheet name="Proposition" sheetId="13"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13" l="1"/>
  <c r="D3" i="13"/>
  <c r="D57" i="1" l="1"/>
  <c r="I63" i="1"/>
  <c r="I64" i="1"/>
  <c r="I65" i="1"/>
  <c r="I66" i="1"/>
  <c r="I67" i="1"/>
  <c r="I68" i="1"/>
  <c r="I62" i="1"/>
  <c r="H68" i="1"/>
  <c r="H67" i="1"/>
  <c r="H66" i="1"/>
  <c r="H65" i="1"/>
  <c r="H64" i="1"/>
  <c r="H63" i="1"/>
  <c r="H62" i="1"/>
  <c r="I25" i="1"/>
  <c r="B3" i="6" a="1"/>
  <c r="B3" i="6" s="1"/>
  <c r="B4" i="6" a="1"/>
  <c r="B4" i="6" s="1"/>
  <c r="B5" i="6" a="1"/>
  <c r="B5" i="6" s="1"/>
  <c r="B6" i="6" a="1"/>
  <c r="B6" i="6" s="1"/>
  <c r="B7" i="6" a="1"/>
  <c r="B7" i="6" s="1"/>
  <c r="B8" i="6" a="1"/>
  <c r="B8" i="6" s="1"/>
  <c r="B9" i="6" a="1"/>
  <c r="B9" i="6" s="1"/>
  <c r="B10" i="6" a="1"/>
  <c r="B10" i="6" s="1"/>
  <c r="B11" i="6" a="1"/>
  <c r="B11" i="6" s="1"/>
  <c r="B12" i="6" a="1"/>
  <c r="B12" i="6" s="1"/>
  <c r="B13" i="6" a="1"/>
  <c r="B13" i="6" s="1"/>
  <c r="B14" i="6" a="1"/>
  <c r="B14" i="6" s="1"/>
  <c r="B15" i="6" a="1"/>
  <c r="B15" i="6" s="1"/>
  <c r="B16" i="6" a="1"/>
  <c r="B16" i="6" s="1"/>
  <c r="B17" i="6" a="1"/>
  <c r="B17" i="6" s="1"/>
  <c r="B18" i="6" a="1"/>
  <c r="B18" i="6" s="1"/>
  <c r="B19" i="6" a="1"/>
  <c r="B19" i="6" s="1"/>
  <c r="B20" i="6" a="1"/>
  <c r="B20" i="6" s="1"/>
  <c r="B21" i="6" a="1"/>
  <c r="B21" i="6" s="1"/>
  <c r="B22" i="6" a="1"/>
  <c r="B22" i="6" s="1"/>
  <c r="B23" i="6" a="1"/>
  <c r="B23" i="6" s="1"/>
  <c r="B24" i="6" a="1"/>
  <c r="B24" i="6" s="1"/>
  <c r="B25" i="6" a="1"/>
  <c r="B25" i="6" s="1"/>
  <c r="B26" i="6" a="1"/>
  <c r="B26" i="6" s="1"/>
  <c r="B27" i="6" a="1"/>
  <c r="B27" i="6" s="1"/>
  <c r="B28" i="6" a="1"/>
  <c r="B28" i="6" s="1"/>
  <c r="B29" i="6" a="1"/>
  <c r="B29" i="6" s="1"/>
  <c r="B30" i="6" a="1"/>
  <c r="B30" i="6" s="1"/>
  <c r="B31" i="6" a="1"/>
  <c r="B31" i="6" s="1"/>
  <c r="B32" i="6" a="1"/>
  <c r="B32" i="6" s="1"/>
  <c r="B33" i="6" a="1"/>
  <c r="B33" i="6" s="1"/>
  <c r="B34" i="6" a="1"/>
  <c r="B34" i="6" s="1"/>
  <c r="B35" i="6" a="1"/>
  <c r="B35" i="6" s="1"/>
  <c r="B36" i="6" a="1"/>
  <c r="B36" i="6" s="1"/>
  <c r="B37" i="6" a="1"/>
  <c r="B37" i="6" s="1"/>
  <c r="B38" i="6" a="1"/>
  <c r="B38" i="6" s="1"/>
  <c r="B39" i="6" a="1"/>
  <c r="B39" i="6" s="1"/>
  <c r="B40" i="6" a="1"/>
  <c r="B40" i="6" s="1"/>
  <c r="B41" i="6" a="1"/>
  <c r="B41" i="6" s="1"/>
  <c r="B42" i="6" a="1"/>
  <c r="B42" i="6" s="1"/>
  <c r="B43" i="6" a="1"/>
  <c r="B43" i="6" s="1"/>
  <c r="B44" i="6" a="1"/>
  <c r="B44" i="6" s="1"/>
  <c r="B45" i="6" a="1"/>
  <c r="B45" i="6" s="1"/>
  <c r="B46" i="6" a="1"/>
  <c r="B46" i="6" s="1"/>
  <c r="B47" i="6" a="1"/>
  <c r="B47" i="6" s="1"/>
  <c r="B48" i="6" a="1"/>
  <c r="B48" i="6" s="1"/>
  <c r="B49" i="6" a="1"/>
  <c r="B49" i="6" s="1"/>
  <c r="B50" i="6" a="1"/>
  <c r="B50" i="6" s="1"/>
  <c r="B51" i="6" a="1"/>
  <c r="B51" i="6" s="1"/>
  <c r="B52" i="6" a="1"/>
  <c r="B52" i="6" s="1"/>
  <c r="B53" i="6" a="1"/>
  <c r="B53" i="6" s="1"/>
  <c r="B54" i="6" a="1"/>
  <c r="B54" i="6" s="1"/>
  <c r="B55" i="6" a="1"/>
  <c r="B55" i="6" s="1"/>
  <c r="B56" i="6" a="1"/>
  <c r="B56" i="6" s="1"/>
  <c r="B57" i="6" a="1"/>
  <c r="B57" i="6" s="1"/>
  <c r="B58" i="6" a="1"/>
  <c r="B58" i="6" s="1"/>
  <c r="B59" i="6" a="1"/>
  <c r="B59" i="6" s="1"/>
  <c r="B60" i="6" a="1"/>
  <c r="B60" i="6" s="1"/>
  <c r="B61" i="6" a="1"/>
  <c r="B61" i="6" s="1"/>
  <c r="B62" i="6" a="1"/>
  <c r="B62" i="6" s="1"/>
  <c r="B63" i="6" a="1"/>
  <c r="B63" i="6" s="1"/>
  <c r="B64" i="6" a="1"/>
  <c r="B64" i="6" s="1"/>
  <c r="B65" i="6" a="1"/>
  <c r="B65" i="6" s="1"/>
  <c r="B2" i="6" a="1"/>
  <c r="B2" i="6" s="1"/>
  <c r="C8" i="6" a="1"/>
  <c r="C8" i="6" s="1"/>
  <c r="C9" i="6" a="1"/>
  <c r="C9" i="6" s="1"/>
  <c r="C10" i="6" a="1"/>
  <c r="C10" i="6" s="1"/>
  <c r="C11" i="6" a="1"/>
  <c r="C11" i="6" s="1"/>
  <c r="C12" i="6" a="1"/>
  <c r="C12" i="6" s="1"/>
  <c r="C13" i="6" a="1"/>
  <c r="C13" i="6"/>
  <c r="C14" i="6" a="1"/>
  <c r="C14" i="6" s="1"/>
  <c r="C15" i="6" a="1"/>
  <c r="C15" i="6" s="1"/>
  <c r="C16" i="6" a="1"/>
  <c r="C16" i="6" s="1"/>
  <c r="C17" i="6" a="1"/>
  <c r="C17" i="6" s="1"/>
  <c r="C18" i="6" a="1"/>
  <c r="C18" i="6" s="1"/>
  <c r="C19" i="6" a="1"/>
  <c r="C19" i="6" s="1"/>
  <c r="C20" i="6" a="1"/>
  <c r="C20" i="6" s="1"/>
  <c r="C21" i="6" a="1"/>
  <c r="C21" i="6" s="1"/>
  <c r="C22" i="6" a="1"/>
  <c r="C22" i="6" s="1"/>
  <c r="C23" i="6" a="1"/>
  <c r="C23" i="6" s="1"/>
  <c r="C24" i="6" a="1"/>
  <c r="C24" i="6" s="1"/>
  <c r="C25" i="6" a="1"/>
  <c r="C25" i="6" s="1"/>
  <c r="C26" i="6" a="1"/>
  <c r="C26" i="6" s="1"/>
  <c r="C27" i="6" a="1"/>
  <c r="C27" i="6" s="1"/>
  <c r="C28" i="6" a="1"/>
  <c r="C28" i="6" s="1"/>
  <c r="C29" i="6" a="1"/>
  <c r="C29" i="6" s="1"/>
  <c r="C30" i="6" a="1"/>
  <c r="C30" i="6" s="1"/>
  <c r="C31" i="6" a="1"/>
  <c r="C31" i="6" s="1"/>
  <c r="C32" i="6" a="1"/>
  <c r="C32" i="6" s="1"/>
  <c r="C33" i="6" a="1"/>
  <c r="C33" i="6" s="1"/>
  <c r="C34" i="6" a="1"/>
  <c r="C34" i="6" s="1"/>
  <c r="C35" i="6" a="1"/>
  <c r="C35" i="6" s="1"/>
  <c r="C36" i="6" a="1"/>
  <c r="C36" i="6" s="1"/>
  <c r="C37" i="6" a="1"/>
  <c r="C37" i="6" s="1"/>
  <c r="C38" i="6" a="1"/>
  <c r="C38" i="6" s="1"/>
  <c r="C39" i="6" a="1"/>
  <c r="C39" i="6" s="1"/>
  <c r="C40" i="6" a="1"/>
  <c r="C40" i="6" s="1"/>
  <c r="C41" i="6" a="1"/>
  <c r="C41" i="6" s="1"/>
  <c r="C42" i="6" a="1"/>
  <c r="C42" i="6" s="1"/>
  <c r="C43" i="6" a="1"/>
  <c r="C43" i="6" s="1"/>
  <c r="C44" i="6" a="1"/>
  <c r="C44" i="6" s="1"/>
  <c r="C45" i="6" a="1"/>
  <c r="C45" i="6" s="1"/>
  <c r="C46" i="6" a="1"/>
  <c r="C46" i="6" s="1"/>
  <c r="C47" i="6" a="1"/>
  <c r="C47" i="6" s="1"/>
  <c r="C48" i="6" a="1"/>
  <c r="C48" i="6" s="1"/>
  <c r="C49" i="6" a="1"/>
  <c r="C49" i="6" s="1"/>
  <c r="C50" i="6" a="1"/>
  <c r="C50" i="6" s="1"/>
  <c r="C51" i="6" a="1"/>
  <c r="C51" i="6" s="1"/>
  <c r="C52" i="6" a="1"/>
  <c r="C52" i="6" s="1"/>
  <c r="C53" i="6" a="1"/>
  <c r="C53" i="6" s="1"/>
  <c r="C54" i="6" a="1"/>
  <c r="C54" i="6" s="1"/>
  <c r="C55" i="6" a="1"/>
  <c r="C55" i="6" s="1"/>
  <c r="C56" i="6" a="1"/>
  <c r="C56" i="6" s="1"/>
  <c r="C57" i="6" a="1"/>
  <c r="C57" i="6" s="1"/>
  <c r="C58" i="6" a="1"/>
  <c r="C58" i="6" s="1"/>
  <c r="C59" i="6" a="1"/>
  <c r="C59" i="6" s="1"/>
  <c r="C60" i="6" a="1"/>
  <c r="C60" i="6" s="1"/>
  <c r="C61" i="6" a="1"/>
  <c r="C61" i="6" s="1"/>
  <c r="C62" i="6" a="1"/>
  <c r="C62" i="6" s="1"/>
  <c r="C63" i="6" a="1"/>
  <c r="C63" i="6" s="1"/>
  <c r="C64" i="6" a="1"/>
  <c r="C64" i="6" s="1"/>
  <c r="C65" i="6" a="1"/>
  <c r="C65" i="6" s="1"/>
  <c r="C7" i="6" a="1"/>
  <c r="C7" i="6" s="1"/>
  <c r="C6" i="6" a="1"/>
  <c r="C6" i="6" s="1"/>
  <c r="F23" i="1"/>
  <c r="C29" i="1" s="1"/>
  <c r="F21" i="1"/>
  <c r="C37" i="1" s="1"/>
  <c r="F19" i="1"/>
  <c r="C35" i="1" s="1"/>
  <c r="F17" i="1"/>
  <c r="E33" i="1" s="1"/>
  <c r="F15" i="1"/>
  <c r="C31" i="1" s="1"/>
  <c r="F13" i="1"/>
  <c r="D41" i="1" l="1"/>
  <c r="N25" i="1"/>
  <c r="R13" i="1"/>
  <c r="X13" i="1"/>
  <c r="S13" i="1"/>
  <c r="I41" i="1"/>
  <c r="R29" i="1"/>
  <c r="R43" i="1"/>
  <c r="R58" i="1"/>
  <c r="N41" i="1"/>
  <c r="Q13" i="1"/>
  <c r="Q15" i="1"/>
  <c r="Q17" i="1"/>
  <c r="M39" i="1"/>
  <c r="I23" i="1"/>
  <c r="I21" i="1"/>
  <c r="I19" i="1"/>
  <c r="I15" i="1"/>
  <c r="I17" i="1"/>
  <c r="I13" i="1"/>
  <c r="E31" i="1"/>
  <c r="C39" i="1"/>
  <c r="E39" i="1"/>
  <c r="E37" i="1"/>
  <c r="E35" i="1"/>
  <c r="C33" i="1"/>
  <c r="E29" i="1"/>
  <c r="Q33" i="1" l="1"/>
  <c r="Q29" i="1"/>
  <c r="Q31" i="1"/>
  <c r="S29" i="1"/>
  <c r="W17" i="1"/>
  <c r="W15" i="1"/>
  <c r="Y13" i="1"/>
  <c r="W13" i="1"/>
  <c r="Q62" i="1"/>
  <c r="Q58" i="1"/>
  <c r="Q60" i="1"/>
  <c r="S58" i="1"/>
  <c r="Q47" i="1"/>
  <c r="Q45" i="1"/>
  <c r="Q43" i="1"/>
  <c r="S43" i="1"/>
  <c r="K51" i="1"/>
  <c r="J49" i="1"/>
  <c r="I47" i="1"/>
  <c r="I51" i="1" l="1"/>
  <c r="I49" i="1"/>
  <c r="K47" i="1"/>
  <c r="K49" i="1"/>
  <c r="J47" i="1"/>
  <c r="J51"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<sst xmlns="http://schemas.openxmlformats.org/spreadsheetml/2006/main" count="390" uniqueCount="333">
  <si>
    <t>N° Tirage</t>
  </si>
  <si>
    <t>Ligne de l'hexagramme</t>
  </si>
  <si>
    <t>Pile(2)/Face(3)</t>
  </si>
  <si>
    <t>Total</t>
  </si>
  <si>
    <t>6 = Yin mutante X</t>
  </si>
  <si>
    <t>9 = Yang mutant O</t>
  </si>
  <si>
    <t>Hexagramme Tiré</t>
  </si>
  <si>
    <t>Perspective</t>
  </si>
  <si>
    <t>H :</t>
  </si>
  <si>
    <t>Hex Tiré</t>
  </si>
  <si>
    <t>Opposé</t>
  </si>
  <si>
    <t>Retourné</t>
  </si>
  <si>
    <t>YANG</t>
  </si>
  <si>
    <t>YING</t>
  </si>
  <si>
    <t>Hex Nucléaire</t>
  </si>
  <si>
    <t>3 Plans</t>
  </si>
  <si>
    <t>Pensées</t>
  </si>
  <si>
    <t>Emotions</t>
  </si>
  <si>
    <t>Volonté</t>
  </si>
  <si>
    <t>3ème Incarné</t>
  </si>
  <si>
    <t>1er     Instant</t>
  </si>
  <si>
    <t>2ème    Intégré</t>
  </si>
  <si>
    <t>HEX</t>
  </si>
  <si>
    <t>Titre</t>
  </si>
  <si>
    <t>Nom Hex</t>
  </si>
  <si>
    <t>QIAN</t>
  </si>
  <si>
    <t>KUN</t>
  </si>
  <si>
    <t xml:space="preserve">Créateur </t>
  </si>
  <si>
    <t xml:space="preserve">Receptif  </t>
  </si>
  <si>
    <t>Image</t>
  </si>
  <si>
    <t>Définition</t>
  </si>
  <si>
    <t>Elan créatif : Activation, vigueur, dynamisme, Capacité à imaginer le nouveau</t>
  </si>
  <si>
    <t>Elan receptif : Disponibilité, Souplesse, consentement, adaptabilté aux circonstances</t>
  </si>
  <si>
    <t>ZHUN</t>
  </si>
  <si>
    <t>Difficultes initiales : c'est la confusion des commencements</t>
  </si>
  <si>
    <t>Difficulté initiale</t>
  </si>
  <si>
    <t>la grande force devant la confusion</t>
  </si>
  <si>
    <t>MENG</t>
  </si>
  <si>
    <t>Le jeune fou</t>
  </si>
  <si>
    <t>Le petit torrent court au pied de la montagne</t>
  </si>
  <si>
    <t>XU</t>
  </si>
  <si>
    <t>SONG</t>
  </si>
  <si>
    <t>SHI</t>
  </si>
  <si>
    <t>BI</t>
  </si>
  <si>
    <t>XIAO XU</t>
  </si>
  <si>
    <t>LU</t>
  </si>
  <si>
    <t>TAI</t>
  </si>
  <si>
    <t>PI</t>
  </si>
  <si>
    <t>TONG REN</t>
  </si>
  <si>
    <t>DA YOU</t>
  </si>
  <si>
    <t>YU</t>
  </si>
  <si>
    <t>SUI</t>
  </si>
  <si>
    <t>GU</t>
  </si>
  <si>
    <t>LIN</t>
  </si>
  <si>
    <t>GUAN</t>
  </si>
  <si>
    <t>SHI HE</t>
  </si>
  <si>
    <t>BO</t>
  </si>
  <si>
    <t>FU</t>
  </si>
  <si>
    <t>WU WANG</t>
  </si>
  <si>
    <t>DA XU</t>
  </si>
  <si>
    <t>YI</t>
  </si>
  <si>
    <t>DA GUO</t>
  </si>
  <si>
    <t>(XI) KAN</t>
  </si>
  <si>
    <t>LI(LUO)</t>
  </si>
  <si>
    <t>XIAN</t>
  </si>
  <si>
    <t>HENG</t>
  </si>
  <si>
    <t>DUN</t>
  </si>
  <si>
    <t>DA ZHUANG</t>
  </si>
  <si>
    <t>JIN</t>
  </si>
  <si>
    <t>MING YI</t>
  </si>
  <si>
    <t>JIA REN</t>
  </si>
  <si>
    <t>KUI</t>
  </si>
  <si>
    <t>JIAN</t>
  </si>
  <si>
    <t>JIE</t>
  </si>
  <si>
    <t>SUN</t>
  </si>
  <si>
    <t>GUAI</t>
  </si>
  <si>
    <t>GOU</t>
  </si>
  <si>
    <t>CUI</t>
  </si>
  <si>
    <t>SHENG</t>
  </si>
  <si>
    <t>JING</t>
  </si>
  <si>
    <t>GE</t>
  </si>
  <si>
    <t>DING</t>
  </si>
  <si>
    <t>ZHEN</t>
  </si>
  <si>
    <t>GEN</t>
  </si>
  <si>
    <t>GUI MEI</t>
  </si>
  <si>
    <t>FENG</t>
  </si>
  <si>
    <t>XUN</t>
  </si>
  <si>
    <t>DUI</t>
  </si>
  <si>
    <t>HUAN</t>
  </si>
  <si>
    <t>ZHONG FU</t>
  </si>
  <si>
    <t>XIAO GUO</t>
  </si>
  <si>
    <t>JI JI</t>
  </si>
  <si>
    <t>WEI JI</t>
  </si>
  <si>
    <t>L'attente</t>
  </si>
  <si>
    <t>Le conflit</t>
  </si>
  <si>
    <t>l'armée</t>
  </si>
  <si>
    <t>L'union</t>
  </si>
  <si>
    <t>Le petit Apprivoise</t>
  </si>
  <si>
    <t>La marche</t>
  </si>
  <si>
    <t>Prosperite</t>
  </si>
  <si>
    <t>Adversite</t>
  </si>
  <si>
    <t>s'entendre avec tous</t>
  </si>
  <si>
    <t>Grand realise</t>
  </si>
  <si>
    <t>se tenir</t>
  </si>
  <si>
    <t>s'enthousiasmer</t>
  </si>
  <si>
    <t>Suivre</t>
  </si>
  <si>
    <t>Travail sur le corrompu</t>
  </si>
  <si>
    <t>L'approche</t>
  </si>
  <si>
    <t>Le regard</t>
  </si>
  <si>
    <t>Mordre au travers</t>
  </si>
  <si>
    <t>La Grace</t>
  </si>
  <si>
    <t>La séparation</t>
  </si>
  <si>
    <t>Le retour</t>
  </si>
  <si>
    <t>L'inattendu</t>
  </si>
  <si>
    <t>Le grand apprivoise</t>
  </si>
  <si>
    <t>La faim</t>
  </si>
  <si>
    <t>L'exces</t>
  </si>
  <si>
    <t>L'insondable</t>
  </si>
  <si>
    <t>La Lumière</t>
  </si>
  <si>
    <t>L'influence</t>
  </si>
  <si>
    <t>Durée</t>
  </si>
  <si>
    <t>La retraite</t>
  </si>
  <si>
    <t>Grande force</t>
  </si>
  <si>
    <t>Le progrès</t>
  </si>
  <si>
    <t>Lumière cachée</t>
  </si>
  <si>
    <t>Le clan</t>
  </si>
  <si>
    <t>L'opposition</t>
  </si>
  <si>
    <t>L'obstruction</t>
  </si>
  <si>
    <t>La delivrance</t>
  </si>
  <si>
    <t>La diminution</t>
  </si>
  <si>
    <t>Augmentation</t>
  </si>
  <si>
    <t>La percée</t>
  </si>
  <si>
    <t>La rencontre</t>
  </si>
  <si>
    <t>Le rassemblement</t>
  </si>
  <si>
    <t>La poussée vers le haut</t>
  </si>
  <si>
    <t>L'épuisement</t>
  </si>
  <si>
    <t>Le puit</t>
  </si>
  <si>
    <t>La révolution</t>
  </si>
  <si>
    <t>Le chaudron</t>
  </si>
  <si>
    <t>L'ébranleur</t>
  </si>
  <si>
    <t>La montagne</t>
  </si>
  <si>
    <t>Le progrès graduel</t>
  </si>
  <si>
    <t>L'épouse</t>
  </si>
  <si>
    <t>L'abondance</t>
  </si>
  <si>
    <t>Le voyageur</t>
  </si>
  <si>
    <t>Penetrant</t>
  </si>
  <si>
    <t>Le joyeux</t>
  </si>
  <si>
    <t>La dissolution</t>
  </si>
  <si>
    <t>La limitation</t>
  </si>
  <si>
    <t>La vérité intérieur</t>
  </si>
  <si>
    <t>Le petit exces</t>
  </si>
  <si>
    <t>Après l'accomplissement</t>
  </si>
  <si>
    <t>Avant l'accomplissement</t>
  </si>
  <si>
    <t>1er Plan</t>
  </si>
  <si>
    <t>Haut</t>
  </si>
  <si>
    <t>Milieu</t>
  </si>
  <si>
    <t>Bas</t>
  </si>
  <si>
    <t>CONFRONTER LA SITUATION</t>
  </si>
  <si>
    <t>2eme Plan</t>
  </si>
  <si>
    <t>INTEGRER LA SITUATION</t>
  </si>
  <si>
    <t>3eme Plan</t>
  </si>
  <si>
    <t>Hex Opposé</t>
  </si>
  <si>
    <t>Retoune</t>
  </si>
  <si>
    <t>HexRetourne</t>
  </si>
  <si>
    <t>Nucléaire</t>
  </si>
  <si>
    <t>Ciel sur ciel</t>
  </si>
  <si>
    <t>Terre sur Terre</t>
  </si>
  <si>
    <t>L'eau retenue dans le ciel</t>
  </si>
  <si>
    <t>Ténèbres contre lumière</t>
  </si>
  <si>
    <t>Le générale contrôle ses troupes</t>
  </si>
  <si>
    <t>Le souverain uni ses sujets</t>
  </si>
  <si>
    <t>Le ministre contrôle toutes les lignes YANG</t>
  </si>
  <si>
    <t>La jeune fille approche le père</t>
  </si>
  <si>
    <t>Fluidité entre le YANG qui monte et le YIN qui descend</t>
  </si>
  <si>
    <t>Le YANG monte, le YIN descend et chacun tient l'autre captif</t>
  </si>
  <si>
    <t>La lumière irradit la l'univers</t>
  </si>
  <si>
    <t>Le souverain tient tout</t>
  </si>
  <si>
    <t>La montagne sous la terre</t>
  </si>
  <si>
    <t>Le ministre doit se montrer énergique</t>
  </si>
  <si>
    <t>La grande force suit la jeune fille</t>
  </si>
  <si>
    <t>Image d'un bol avec des vers</t>
  </si>
  <si>
    <t>La jeune filles approche sa mère</t>
  </si>
  <si>
    <t>D'en haut</t>
  </si>
  <si>
    <t>L'obstacle entre les mâchoires</t>
  </si>
  <si>
    <t>La lumière éclaire la montagne</t>
  </si>
  <si>
    <t>La grande force prête à ré-émerger</t>
  </si>
  <si>
    <t>Deux puissances se rencontrent</t>
  </si>
  <si>
    <t>La montagne émerge du ciel</t>
  </si>
  <si>
    <t>Vide à remplir</t>
  </si>
  <si>
    <t>Trop de YANG à l'intérieur</t>
  </si>
  <si>
    <t>L'eau sur l'eau</t>
  </si>
  <si>
    <t>Deux foix la lumière</t>
  </si>
  <si>
    <t>Le rapoort entre la plus jeune fille et le plus jeune fils</t>
  </si>
  <si>
    <t>Dispersion de la grande force dans le temps</t>
  </si>
  <si>
    <t>Le ciel recule devant la montagne qui avance</t>
  </si>
  <si>
    <t>Le tonnerre agit avec le ciel</t>
  </si>
  <si>
    <t>La lumière sous la terre</t>
  </si>
  <si>
    <t>La lumière sur la terre</t>
  </si>
  <si>
    <t>Les hommes autour du feu</t>
  </si>
  <si>
    <t>Le rêve de la jeune fille confronté à la réalité</t>
  </si>
  <si>
    <t>L'eau bloquée sur la montagne</t>
  </si>
  <si>
    <t>La pluie précipitée par l'orage</t>
  </si>
  <si>
    <t>La jeune fille arrêtée par la montagne</t>
  </si>
  <si>
    <t>Le vent augmente la force du tonnerre</t>
  </si>
  <si>
    <t>La dernière ligne YANG chassé par le YIN</t>
  </si>
  <si>
    <t>La dernière ligne YIN sur le point de disparaître</t>
  </si>
  <si>
    <t>Retour du YIN</t>
  </si>
  <si>
    <t>Le ministre uni avec son souverain</t>
  </si>
  <si>
    <t>L'arbre qui pousse dans la terre</t>
  </si>
  <si>
    <t>L'eau du lac se vide</t>
  </si>
  <si>
    <t>L'eau diffusée partout dans la terre</t>
  </si>
  <si>
    <t>Le feu dans le lac</t>
  </si>
  <si>
    <t>Image d'un chaudron</t>
  </si>
  <si>
    <t>Grande froce répété - choc</t>
  </si>
  <si>
    <t>Montagne après montagne</t>
  </si>
  <si>
    <t>L'arbre sur la montagne</t>
  </si>
  <si>
    <t>La jeune fille entrapinée par la grande force</t>
  </si>
  <si>
    <t>La lumière combinée avec la grande force</t>
  </si>
  <si>
    <t>Le feu sur la montagne qui guide le voyageur</t>
  </si>
  <si>
    <t>Vent sur vent</t>
  </si>
  <si>
    <t>La joie redoublée</t>
  </si>
  <si>
    <t>Le vent étale l'eau</t>
  </si>
  <si>
    <t>La marche de la jeune fille freinée par un cours d'eau</t>
  </si>
  <si>
    <t>Espace intérieur</t>
  </si>
  <si>
    <t>Image de l'oiseau</t>
  </si>
  <si>
    <t>Tout est à sa place</t>
  </si>
  <si>
    <t>Rien n'est à sa place</t>
  </si>
  <si>
    <t>Jeune Fou : C'est à la fois l'intrépide de la jeunesse at l'apprentissage qui permet de remédier à l'inexpérience</t>
  </si>
  <si>
    <t>Attendre : Apprendre à différer</t>
  </si>
  <si>
    <t>Plaider sa cause : utiliser la parole à bon escient pour tenter de sortir d'une controverse</t>
  </si>
  <si>
    <t>Armée : C'est l'état de guerre, la mobilisation de toutes les forces contre un péril qui menace d'envahir le territoire.</t>
  </si>
  <si>
    <t>Alliance : C'est l'élection d'un centre autour duquel des forces disparats viennent se constituer en un ensemble hiérarchisé.</t>
  </si>
  <si>
    <t>Petit Apprivoise : c'est faire la vassalité une force. Dompter les tensions, retenir patiement les énergies pour les affiner.</t>
  </si>
  <si>
    <t>Demarche : Expose comment se comporter au contact d'une force puissante et potentiellement dangereuse, symbolisée par le tigre.</t>
  </si>
  <si>
    <t>Fluidité printanière : Ciel et terre communiquent, YIN et YANG se compénètrent, favorisant le floraison de tout ce qui pousse.</t>
  </si>
  <si>
    <t>Blocage automnal : Ciel et terre ne communiquent pas, YIN et YANG ne se rencontrent plus et stte absence de relation se manifeste par le déclin de la nature.</t>
  </si>
  <si>
    <t>S'entendre avec tous :  C'est aller vesr l'autre. C'est faire entendre à autrui sa différence tout en accueillant la sienne afin que chaque partie inscrive sa spécificité dans une organisation harmonieuse.</t>
  </si>
  <si>
    <t>Grand réalise : C'est rendre réel. C'est un grand souffle créateur qui permet de passer du projet à la réalisation, du talent au patent, du virtuel au manifesté.</t>
  </si>
  <si>
    <t>Se tenir : C'est concentrer sa force intérieur afin de pouvoir l'investir avec fermeté dans sa relation avec le dehors.</t>
  </si>
  <si>
    <t>S'enthousiasmer : C'est être emporté par un élan où de mêlent émotivité et exaltation. La maîtrise est possible par l'organisation et la discipline.</t>
  </si>
  <si>
    <t>Suivre : C'est faire le pas nécessaire pour s'insérer avec aisence dans un courant porteur.</t>
  </si>
  <si>
    <t>Remedier au corrompu : C'est porter remède de manière à ce qui s'est dégradé avec le temps.</t>
  </si>
  <si>
    <t>Approcher : C'est se pencher avec bienveillance sur ce qui s'éveille pour l'aider à grandir.</t>
  </si>
  <si>
    <t>Regarder : C'est élever son point de vue. Se défaire d'un regard ordinaire et, en élagant ses certitudes, remettre en jeu sa manière habituelle de percevoir.</t>
  </si>
  <si>
    <t>Mordre et unir : C'est intervenir sans faiblesse pour rétablir l'harmonie.</t>
  </si>
  <si>
    <r>
      <rPr>
        <b/>
        <sz val="12"/>
        <color theme="1"/>
        <rFont val="Calibri"/>
        <family val="2"/>
        <scheme val="minor"/>
      </rPr>
      <t>Embellir</t>
    </r>
    <r>
      <rPr>
        <sz val="12"/>
        <color theme="1"/>
        <rFont val="Calibri"/>
        <family val="2"/>
        <scheme val="minor"/>
      </rPr>
      <t xml:space="preserve"> : C'est non seulement tenir compte de l'apparence, mais harmoniser ce qui se voit avec ce qu'il ne se voit pas</t>
    </r>
  </si>
  <si>
    <r>
      <rPr>
        <b/>
        <sz val="12"/>
        <color theme="1"/>
        <rFont val="Calibri"/>
        <family val="2"/>
        <scheme val="minor"/>
      </rPr>
      <t>Usure</t>
    </r>
    <r>
      <rPr>
        <sz val="12"/>
        <color theme="1"/>
        <rFont val="Calibri"/>
        <family val="2"/>
        <scheme val="minor"/>
      </rPr>
      <t>: est un temps de fatigue à consacrer au repos et à la restauration de ses forces</t>
    </r>
  </si>
  <si>
    <r>
      <rPr>
        <b/>
        <sz val="12"/>
        <color theme="1"/>
        <rFont val="Calibri"/>
        <family val="2"/>
        <scheme val="minor"/>
      </rPr>
      <t>Retour</t>
    </r>
    <r>
      <rPr>
        <sz val="12"/>
        <color theme="1"/>
        <rFont val="Calibri"/>
        <family val="2"/>
        <scheme val="minor"/>
      </rPr>
      <t>: C'est revenir à la source pour recommencer</t>
    </r>
  </si>
  <si>
    <r>
      <rPr>
        <b/>
        <sz val="12"/>
        <color theme="1"/>
        <rFont val="Calibri"/>
        <family val="2"/>
        <scheme val="minor"/>
      </rPr>
      <t>Spontané</t>
    </r>
    <r>
      <rPr>
        <sz val="12"/>
        <color theme="1"/>
        <rFont val="Calibri"/>
        <family val="2"/>
        <scheme val="minor"/>
      </rPr>
      <t>: c'est faire face avec le plus de vigilance possible à ce qui survient et s'impose à nous sans que nous puissions le contrôler</t>
    </r>
  </si>
  <si>
    <r>
      <rPr>
        <b/>
        <sz val="12"/>
        <color theme="1"/>
        <rFont val="Calibri"/>
        <family val="2"/>
        <scheme val="minor"/>
      </rPr>
      <t>Grand apprivoisé</t>
    </r>
    <r>
      <rPr>
        <sz val="12"/>
        <color theme="1"/>
        <rFont val="Calibri"/>
        <family val="2"/>
        <scheme val="minor"/>
      </rPr>
      <t>: c'est retenir fermement sa force pour l'éduquer</t>
    </r>
  </si>
  <si>
    <r>
      <rPr>
        <b/>
        <sz val="12"/>
        <color theme="1"/>
        <rFont val="Calibri"/>
        <family val="2"/>
        <scheme val="minor"/>
      </rPr>
      <t>Nourriture</t>
    </r>
    <r>
      <rPr>
        <sz val="12"/>
        <color theme="1"/>
        <rFont val="Calibri"/>
        <family val="2"/>
        <scheme val="minor"/>
      </rPr>
      <t>: c'est prendre conscience de ses besoins et voir comment y répondre de manière juste et consistante</t>
    </r>
  </si>
  <si>
    <r>
      <rPr>
        <b/>
        <sz val="12"/>
        <color theme="1"/>
        <rFont val="Calibri"/>
        <family val="2"/>
        <scheme val="minor"/>
      </rPr>
      <t>Grand excès:</t>
    </r>
    <r>
      <rPr>
        <sz val="12"/>
        <color theme="1"/>
        <rFont val="Calibri"/>
        <family val="2"/>
        <scheme val="minor"/>
      </rPr>
      <t xml:space="preserve"> est un moment où on doit soutenir un poids exceptionnel</t>
    </r>
  </si>
  <si>
    <r>
      <rPr>
        <b/>
        <sz val="12"/>
        <color theme="1"/>
        <rFont val="Calibri"/>
        <family val="2"/>
        <scheme val="minor"/>
      </rPr>
      <t xml:space="preserve">S'entrainer au passage des ravins: </t>
    </r>
    <r>
      <rPr>
        <sz val="12"/>
        <color theme="1"/>
        <rFont val="Calibri"/>
        <family val="2"/>
        <scheme val="minor"/>
      </rPr>
      <t>c'est apprendre à ne pas se laisser entrainer par le vide et la peur</t>
    </r>
  </si>
  <si>
    <r>
      <rPr>
        <b/>
        <sz val="12"/>
        <color theme="1"/>
        <rFont val="Calibri"/>
        <family val="2"/>
        <scheme val="minor"/>
      </rPr>
      <t>Filet d'oiseleur:</t>
    </r>
    <r>
      <rPr>
        <sz val="12"/>
        <color theme="1"/>
        <rFont val="Calibri"/>
        <family val="2"/>
        <scheme val="minor"/>
      </rPr>
      <t xml:space="preserve"> est LUMIERE,en même temps nécessité d'y voir clair et danger d'éblouissement</t>
    </r>
  </si>
  <si>
    <r>
      <rPr>
        <b/>
        <sz val="12"/>
        <color theme="1"/>
        <rFont val="Calibri"/>
        <family val="2"/>
        <scheme val="minor"/>
      </rPr>
      <t>Inciter:</t>
    </r>
    <r>
      <rPr>
        <sz val="12"/>
        <color theme="1"/>
        <rFont val="Calibri"/>
        <family val="2"/>
        <scheme val="minor"/>
      </rPr>
      <t xml:space="preserve"> c'est le déclic invisible: attirances instinctives, émotions instantanées, contacts affectifsou désirs qui s'éveillent soudainement. Apprendre à ne pas se laisser déstabiliser par la réaction immédiate aux stimulations.</t>
    </r>
  </si>
  <si>
    <r>
      <rPr>
        <b/>
        <sz val="12"/>
        <color theme="1"/>
        <rFont val="Calibri"/>
        <family val="2"/>
        <scheme val="minor"/>
      </rPr>
      <t>Endurer</t>
    </r>
    <r>
      <rPr>
        <sz val="12"/>
        <color theme="1"/>
        <rFont val="Calibri"/>
        <family val="2"/>
        <scheme val="minor"/>
      </rPr>
      <t>: CONSTANCE, c'est renouveler sa disposition intérieure, renforcer son courage et sa longanimité pour maintenir ses orientations.</t>
    </r>
  </si>
  <si>
    <r>
      <rPr>
        <b/>
        <sz val="12"/>
        <color theme="1"/>
        <rFont val="Calibri"/>
        <family val="2"/>
        <scheme val="minor"/>
      </rPr>
      <t xml:space="preserve">Faire retraite: </t>
    </r>
    <r>
      <rPr>
        <sz val="12"/>
        <color theme="1"/>
        <rFont val="Calibri"/>
        <family val="2"/>
        <scheme val="minor"/>
      </rPr>
      <t>c'est céder, de manière à inverser un rapport de force momentanément défavorable. Ni débâcle, ni reculade, c'est un recul décidé, un mouvement stratégique souple qui permet à long terme de se renforcer.</t>
    </r>
  </si>
  <si>
    <r>
      <rPr>
        <b/>
        <sz val="12"/>
        <color theme="1"/>
        <rFont val="Calibri"/>
        <family val="2"/>
        <scheme val="minor"/>
      </rPr>
      <t>Grande force</t>
    </r>
    <r>
      <rPr>
        <sz val="12"/>
        <color theme="1"/>
        <rFont val="Calibri"/>
        <family val="2"/>
        <scheme val="minor"/>
      </rPr>
      <t>: c'est maitriser le Yang. Une ample réserve de puissance a besoin de s'exprimer tout en étant canalisée afin de ne pas s'égarer ou risquer de devenir blessante.</t>
    </r>
  </si>
  <si>
    <r>
      <rPr>
        <b/>
        <sz val="12"/>
        <color theme="1"/>
        <rFont val="Calibri"/>
        <family val="2"/>
        <scheme val="minor"/>
      </rPr>
      <t>Avancer au grand jour:</t>
    </r>
    <r>
      <rPr>
        <sz val="12"/>
        <color theme="1"/>
        <rFont val="Calibri"/>
        <family val="2"/>
        <scheme val="minor"/>
      </rPr>
      <t xml:space="preserve"> c'est se montrer et montrer ce dont on est capable</t>
    </r>
  </si>
  <si>
    <r>
      <rPr>
        <b/>
        <sz val="12"/>
        <color theme="1"/>
        <rFont val="Calibri"/>
        <family val="2"/>
        <scheme val="minor"/>
      </rPr>
      <t>Lumière obscurcie:</t>
    </r>
    <r>
      <rPr>
        <sz val="12"/>
        <color theme="1"/>
        <rFont val="Calibri"/>
        <family val="2"/>
        <scheme val="minor"/>
      </rPr>
      <t xml:space="preserve"> OISEAU BLESSE, est une situation d'étouffement, en oppression pénible dont il faut se protéger de manière intelligente et endurante, afin que talents et capacités propres ne soient pas définitivement annihilés.</t>
    </r>
  </si>
  <si>
    <r>
      <rPr>
        <b/>
        <sz val="12"/>
        <color theme="1"/>
        <rFont val="Calibri"/>
        <family val="2"/>
        <scheme val="minor"/>
      </rPr>
      <t>Divergence:</t>
    </r>
    <r>
      <rPr>
        <sz val="12"/>
        <color theme="1"/>
        <rFont val="Calibri"/>
        <family val="2"/>
        <scheme val="minor"/>
      </rPr>
      <t xml:space="preserve"> traite des antagonismes et de leur résolution. Montrant les tensions qui surviennent lorsque les êtres réalisent leur différence, il concerne les contrariétés, contestation et désaccord qui s'élèvent, lorsque chaque tendance cherche à s'extérioriser et à s'affirmer.</t>
    </r>
  </si>
  <si>
    <r>
      <rPr>
        <b/>
        <sz val="12"/>
        <color theme="1"/>
        <rFont val="Calibri"/>
        <family val="2"/>
        <scheme val="minor"/>
      </rPr>
      <t xml:space="preserve">Obstruction: </t>
    </r>
    <r>
      <rPr>
        <sz val="12"/>
        <color theme="1"/>
        <rFont val="Calibri"/>
        <family val="2"/>
        <scheme val="minor"/>
      </rPr>
      <t>décrit les moments où on bute sur un obstacle. Prendre du recul permet d'appréhender plus sagement la difficulté.</t>
    </r>
  </si>
  <si>
    <r>
      <rPr>
        <b/>
        <sz val="12"/>
        <color theme="1"/>
        <rFont val="Calibri"/>
        <family val="2"/>
        <scheme val="minor"/>
      </rPr>
      <t>Délivrance</t>
    </r>
    <r>
      <rPr>
        <sz val="12"/>
        <color theme="1"/>
        <rFont val="Calibri"/>
        <family val="2"/>
        <scheme val="minor"/>
      </rPr>
      <t>: évoque le soulagement qui se produit lorsqu'on se détache de ce qui enserre, lorsqu'un lâcher-prise permet de se défaire de ce qui tient au passé et d'envisager un nouveau départ.</t>
    </r>
  </si>
  <si>
    <r>
      <rPr>
        <b/>
        <sz val="12"/>
        <color theme="1"/>
        <rFont val="Calibri"/>
        <family val="2"/>
        <scheme val="minor"/>
      </rPr>
      <t>Diminuer</t>
    </r>
    <r>
      <rPr>
        <sz val="12"/>
        <color theme="1"/>
        <rFont val="Calibri"/>
        <family val="2"/>
        <scheme val="minor"/>
      </rPr>
      <t>: c'est une perte qui permet un rééquilibrage, un processus de concentration qui entraine un accroissement de la qualité</t>
    </r>
  </si>
  <si>
    <r>
      <rPr>
        <b/>
        <sz val="12"/>
        <color theme="1"/>
        <rFont val="Calibri"/>
        <family val="2"/>
        <scheme val="minor"/>
      </rPr>
      <t>Augmenter</t>
    </r>
    <r>
      <rPr>
        <sz val="12"/>
        <color theme="1"/>
        <rFont val="Calibri"/>
        <family val="2"/>
        <scheme val="minor"/>
      </rPr>
      <t>: est un accroissement qui appelle une réorganisation. Pour être profitable, l'affluence de possibilités nouvelles exige une réforme profonde, un changement du lieu central de l'activité, un redéploiement des priorités selon une hiérarchisation nouvelle.</t>
    </r>
  </si>
  <si>
    <r>
      <rPr>
        <b/>
        <sz val="12"/>
        <color theme="1"/>
        <rFont val="Calibri"/>
        <family val="2"/>
        <scheme val="minor"/>
      </rPr>
      <t>Se montrer résolu:</t>
    </r>
    <r>
      <rPr>
        <sz val="12"/>
        <color theme="1"/>
        <rFont val="Calibri"/>
        <family val="2"/>
        <scheme val="minor"/>
      </rPr>
      <t xml:space="preserve"> est un moment où l'on se manifeste de manière déterminée tout en prévenant les débordements agressifs.</t>
    </r>
  </si>
  <si>
    <r>
      <rPr>
        <b/>
        <sz val="12"/>
        <color theme="1"/>
        <rFont val="Calibri"/>
        <family val="2"/>
        <scheme val="minor"/>
      </rPr>
      <t>Rencontre</t>
    </r>
    <r>
      <rPr>
        <sz val="12"/>
        <color theme="1"/>
        <rFont val="Calibri"/>
        <family val="2"/>
        <scheme val="minor"/>
      </rPr>
      <t>: est un temps de freinage, une retenue susceptible de permettre une gestation.</t>
    </r>
  </si>
  <si>
    <r>
      <rPr>
        <b/>
        <sz val="12"/>
        <color theme="1"/>
        <rFont val="Calibri"/>
        <family val="2"/>
        <scheme val="minor"/>
      </rPr>
      <t>Réunion</t>
    </r>
    <r>
      <rPr>
        <sz val="12"/>
        <color theme="1"/>
        <rFont val="Calibri"/>
        <family val="2"/>
        <scheme val="minor"/>
      </rPr>
      <t>: c'est rassembler des forces éparses autour de ce qui motive leur association, idée, projet ou rituel.</t>
    </r>
  </si>
  <si>
    <r>
      <rPr>
        <b/>
        <sz val="12"/>
        <color theme="1"/>
        <rFont val="Calibri"/>
        <family val="2"/>
        <scheme val="minor"/>
      </rPr>
      <t>Croissance</t>
    </r>
    <r>
      <rPr>
        <sz val="12"/>
        <color theme="1"/>
        <rFont val="Calibri"/>
        <family val="2"/>
        <scheme val="minor"/>
      </rPr>
      <t>: c'est s'élever, s'ériger, grandir, s'enraciner avec obstination de façon à pousser et percer vers le dehors.</t>
    </r>
  </si>
  <si>
    <r>
      <rPr>
        <b/>
        <sz val="12"/>
        <color theme="1"/>
        <rFont val="Calibri"/>
        <family val="2"/>
        <scheme val="minor"/>
      </rPr>
      <t>Epuisement</t>
    </r>
    <r>
      <rPr>
        <sz val="12"/>
        <color theme="1"/>
        <rFont val="Calibri"/>
        <family val="2"/>
        <scheme val="minor"/>
      </rPr>
      <t>: est un moment où un difficile face-à-face avec autrui contraint au face-au-face avec soi-même.</t>
    </r>
  </si>
  <si>
    <r>
      <rPr>
        <b/>
        <sz val="12"/>
        <color theme="1"/>
        <rFont val="Calibri"/>
        <family val="2"/>
        <scheme val="minor"/>
      </rPr>
      <t>Puits</t>
    </r>
    <r>
      <rPr>
        <sz val="12"/>
        <color theme="1"/>
        <rFont val="Calibri"/>
        <family val="2"/>
        <scheme val="minor"/>
      </rPr>
      <t>: c'est l'intangible, la source invisible, disponible pour chacun en permanence, le centre immobile autour duquel s'organisent les échanges.</t>
    </r>
  </si>
  <si>
    <r>
      <rPr>
        <b/>
        <sz val="12"/>
        <color theme="1"/>
        <rFont val="Calibri"/>
        <family val="2"/>
        <scheme val="minor"/>
      </rPr>
      <t xml:space="preserve">Gens du clan: </t>
    </r>
    <r>
      <rPr>
        <sz val="12"/>
        <color theme="1"/>
        <rFont val="Calibri"/>
        <family val="2"/>
        <scheme val="minor"/>
      </rPr>
      <t>Ensemble vivant qui survit aux individus, le clan est le modèle de tout dispositif qui transforme l'éphémère en durable par référence par un foyer commun, toute communauté ou école de pensée rassemblée autour d'un point de convergence et soudéé par des rites.</t>
    </r>
  </si>
  <si>
    <r>
      <rPr>
        <b/>
        <sz val="12"/>
        <color theme="1"/>
        <rFont val="Calibri"/>
        <family val="2"/>
        <scheme val="minor"/>
      </rPr>
      <t>Renouveler:</t>
    </r>
    <r>
      <rPr>
        <sz val="12"/>
        <color theme="1"/>
        <rFont val="Calibri"/>
        <family val="2"/>
        <scheme val="minor"/>
      </rPr>
      <t xml:space="preserve"> c'est le moment où le pot usé et abandonné au profit d'une œuvre. On doit mettre en œuvre sa capacité à assurer les renouvellements opportuns et les réajustements adequat.</t>
    </r>
  </si>
  <si>
    <r>
      <rPr>
        <b/>
        <sz val="12"/>
        <color theme="1"/>
        <rFont val="Calibri"/>
        <family val="2"/>
        <scheme val="minor"/>
      </rPr>
      <t>Chaudron:</t>
    </r>
    <r>
      <rPr>
        <sz val="12"/>
        <color theme="1"/>
        <rFont val="Calibri"/>
        <family val="2"/>
        <scheme val="minor"/>
      </rPr>
      <t xml:space="preserve"> est le symbole d'une transmutation, d'un passage à un niveau supérieur qui s'opère en fondant de nouveau à partir de l'ancien</t>
    </r>
  </si>
  <si>
    <r>
      <rPr>
        <b/>
        <sz val="12"/>
        <color theme="1"/>
        <rFont val="Calibri"/>
        <family val="2"/>
        <scheme val="minor"/>
      </rPr>
      <t>Ebranler:</t>
    </r>
    <r>
      <rPr>
        <sz val="12"/>
        <color theme="1"/>
        <rFont val="Calibri"/>
        <family val="2"/>
        <scheme val="minor"/>
      </rPr>
      <t xml:space="preserve"> est une secousse violente qui surprend et réveille. Il faut savoir ne pas se laisser désorienter par cette mise en mouvement, mais en intégrer les effets et mettre son intensité à profit.</t>
    </r>
  </si>
  <si>
    <r>
      <rPr>
        <b/>
        <sz val="12"/>
        <color theme="1"/>
        <rFont val="Calibri"/>
        <family val="2"/>
        <scheme val="minor"/>
      </rPr>
      <t>Stabiliser:</t>
    </r>
    <r>
      <rPr>
        <sz val="12"/>
        <color theme="1"/>
        <rFont val="Calibri"/>
        <family val="2"/>
        <scheme val="minor"/>
      </rPr>
      <t xml:space="preserve"> c'est calmer le corps et le cœur: assurer sa posture et apaiser les pensées. Non pas s'immobiliser de manière rigide, mais s'affermir intérieurement sans crispation, afin de pouvoir agir extérieurement sans dispersion.</t>
    </r>
  </si>
  <si>
    <r>
      <rPr>
        <b/>
        <sz val="12"/>
        <color theme="1"/>
        <rFont val="Calibri"/>
        <family val="2"/>
        <scheme val="minor"/>
      </rPr>
      <t>Progresser pas à pas:</t>
    </r>
    <r>
      <rPr>
        <sz val="12"/>
        <color theme="1"/>
        <rFont val="Calibri"/>
        <family val="2"/>
        <scheme val="minor"/>
      </rPr>
      <t xml:space="preserve"> est un processus lent et régulier qu'un effort tenace permet de mener à terme. Il décrit un enracinement longamine qui doit en passer par des pas en arrière avant de pouvoir produire.</t>
    </r>
  </si>
  <si>
    <r>
      <rPr>
        <b/>
        <sz val="12"/>
        <color theme="1"/>
        <rFont val="Calibri"/>
        <family val="2"/>
        <scheme val="minor"/>
      </rPr>
      <t>Mariage de la cadette:</t>
    </r>
    <r>
      <rPr>
        <sz val="12"/>
        <color theme="1"/>
        <rFont val="Calibri"/>
        <family val="2"/>
        <scheme val="minor"/>
      </rPr>
      <t xml:space="preserve"> c'est l'union forcée. Un partenariat est établi dans lequel chacun utilise l'autre sans que les motivations profondes en soient clairement perçues. L'alliance s'établissant sur des bases que l'on croit commune, il s'ensuit des illusions, une sensation de crainte ou de duperie, l'impression d'être pris en otage par une part obscure de soi-même ou d'autrui.</t>
    </r>
  </si>
  <si>
    <r>
      <rPr>
        <b/>
        <sz val="12"/>
        <color theme="1"/>
        <rFont val="Calibri"/>
        <family val="2"/>
        <scheme val="minor"/>
      </rPr>
      <t>Abondance:</t>
    </r>
    <r>
      <rPr>
        <sz val="12"/>
        <color theme="1"/>
        <rFont val="Calibri"/>
        <family val="2"/>
        <scheme val="minor"/>
      </rPr>
      <t xml:space="preserve"> est profusion, foisonnement, pléthore, prolifération.C'est un moment où la plénitude de la vie se manifeste avec tant de vitalité qu'elle doit être canalisée pour ne pas aboutir à l'obscurcissement et à la sclérose.</t>
    </r>
  </si>
  <si>
    <r>
      <rPr>
        <b/>
        <sz val="12"/>
        <color theme="1"/>
        <rFont val="Calibri"/>
        <family val="2"/>
        <scheme val="minor"/>
      </rPr>
      <t>Voyageur:</t>
    </r>
    <r>
      <rPr>
        <sz val="12"/>
        <color theme="1"/>
        <rFont val="Calibri"/>
        <family val="2"/>
        <scheme val="minor"/>
      </rPr>
      <t xml:space="preserve"> est une errance ou une quête qui place hors de son réseau usuel</t>
    </r>
  </si>
  <si>
    <r>
      <rPr>
        <b/>
        <sz val="12"/>
        <color theme="1"/>
        <rFont val="Calibri"/>
        <family val="2"/>
        <scheme val="minor"/>
      </rPr>
      <t>Se modeler:</t>
    </r>
    <r>
      <rPr>
        <sz val="12"/>
        <color theme="1"/>
        <rFont val="Calibri"/>
        <family val="2"/>
        <scheme val="minor"/>
      </rPr>
      <t xml:space="preserve"> c'est plier. C'est un mouvement de contrainte qui courbe les êtres et pénètre à l'intérieur des situations cachées pour en remettre la forme à jour.</t>
    </r>
  </si>
  <si>
    <r>
      <rPr>
        <b/>
        <sz val="12"/>
        <color theme="1"/>
        <rFont val="Calibri"/>
        <family val="2"/>
        <scheme val="minor"/>
      </rPr>
      <t>Echanger:</t>
    </r>
    <r>
      <rPr>
        <sz val="12"/>
        <color theme="1"/>
        <rFont val="Calibri"/>
        <family val="2"/>
        <scheme val="minor"/>
      </rPr>
      <t xml:space="preserve"> c'est communiquer joyeusement avec autrui, dans un rapport amical et détendu. On doit seulement veiller à ce que la légèreté se tourne pas à l'inconséquence.</t>
    </r>
  </si>
  <si>
    <r>
      <rPr>
        <b/>
        <sz val="12"/>
        <color theme="1"/>
        <rFont val="Calibri"/>
        <family val="2"/>
        <scheme val="minor"/>
      </rPr>
      <t>Dénouer:</t>
    </r>
    <r>
      <rPr>
        <sz val="12"/>
        <color theme="1"/>
        <rFont val="Calibri"/>
        <family val="2"/>
        <scheme val="minor"/>
      </rPr>
      <t xml:space="preserve"> est un moment de dérégulation: les repères connus disparaissent, les structures se dissolvent. Mais cela permet également à ce qui était figé de retrouver sa fluidité.</t>
    </r>
  </si>
  <si>
    <r>
      <rPr>
        <b/>
        <sz val="12"/>
        <color theme="1"/>
        <rFont val="Calibri"/>
        <family val="2"/>
        <scheme val="minor"/>
      </rPr>
      <t xml:space="preserve">Mesure: </t>
    </r>
    <r>
      <rPr>
        <sz val="12"/>
        <color theme="1"/>
        <rFont val="Calibri"/>
        <family val="2"/>
        <scheme val="minor"/>
      </rPr>
      <t>est un moment de mise en ryhtme où l'activité doit être modulée selon les régles souples.</t>
    </r>
  </si>
  <si>
    <r>
      <rPr>
        <b/>
        <sz val="12"/>
        <color theme="1"/>
        <rFont val="Calibri"/>
        <family val="2"/>
        <scheme val="minor"/>
      </rPr>
      <t>Juste confiance:</t>
    </r>
    <r>
      <rPr>
        <sz val="12"/>
        <color theme="1"/>
        <rFont val="Calibri"/>
        <family val="2"/>
        <scheme val="minor"/>
      </rPr>
      <t xml:space="preserve"> décrit le parcours qui, à travers l'expérience de la rencontre d'autrui, peut conduire à la confiance.</t>
    </r>
  </si>
  <si>
    <r>
      <rPr>
        <b/>
        <sz val="12"/>
        <color theme="1"/>
        <rFont val="Calibri"/>
        <family val="2"/>
        <scheme val="minor"/>
      </rPr>
      <t>Petit excès:</t>
    </r>
    <r>
      <rPr>
        <sz val="12"/>
        <color theme="1"/>
        <rFont val="Calibri"/>
        <family val="2"/>
        <scheme val="minor"/>
      </rPr>
      <t xml:space="preserve"> est un moment d'incertitude et de défiance, une période d'hésitation agitée, où il faut concrétiser ce qui est possible plutôt que viser des objectifs idéalistes.</t>
    </r>
  </si>
  <si>
    <r>
      <rPr>
        <b/>
        <sz val="12"/>
        <color theme="1"/>
        <rFont val="Calibri"/>
        <family val="2"/>
        <scheme val="minor"/>
      </rPr>
      <t>Déjà traversée:</t>
    </r>
    <r>
      <rPr>
        <sz val="12"/>
        <color theme="1"/>
        <rFont val="Calibri"/>
        <family val="2"/>
        <scheme val="minor"/>
      </rPr>
      <t xml:space="preserve"> est une situation d'ordre et d'équilibre, une période transitoire, d'accalmie qui s'installe lorsqu'on parvient à un achèvement et que tous les élèments se trouvent à leur place.</t>
    </r>
  </si>
  <si>
    <r>
      <rPr>
        <b/>
        <sz val="12"/>
        <color theme="1"/>
        <rFont val="Calibri"/>
        <family val="2"/>
        <scheme val="minor"/>
      </rPr>
      <t>Pas encore traversée:</t>
    </r>
    <r>
      <rPr>
        <sz val="12"/>
        <color theme="1"/>
        <rFont val="Calibri"/>
        <family val="2"/>
        <scheme val="minor"/>
      </rPr>
      <t xml:space="preserve"> est un moment où tout est désordre et indétermination, une période de transition entre un temps qui s'achève et un autre en gestation</t>
    </r>
  </si>
  <si>
    <t>Fleurs de BACH</t>
  </si>
  <si>
    <t>Hexagramme les deux roues</t>
  </si>
  <si>
    <t>Deux Roues</t>
  </si>
  <si>
    <r>
      <rPr>
        <b/>
        <sz val="12"/>
        <rFont val="Arial"/>
        <family val="2"/>
      </rPr>
      <t>YI JING – FLEURS DE BACH CORRESPONDENCE</t>
    </r>
  </si>
  <si>
    <r>
      <rPr>
        <b/>
        <sz val="12"/>
        <rFont val="Arial"/>
        <family val="2"/>
      </rPr>
      <t>Hexagramme (HXX)</t>
    </r>
  </si>
  <si>
    <r>
      <rPr>
        <b/>
        <sz val="12"/>
        <rFont val="Arial"/>
        <family val="2"/>
      </rPr>
      <t>Fleurs de Bach</t>
    </r>
  </si>
  <si>
    <r>
      <rPr>
        <sz val="12"/>
        <rFont val="Arial"/>
        <family val="2"/>
      </rPr>
      <t xml:space="preserve">NOTE :
</t>
    </r>
    <r>
      <rPr>
        <sz val="12"/>
        <rFont val="Arial"/>
        <family val="2"/>
      </rPr>
      <t xml:space="preserve">Les deux fleurs de Bach, Wild Oat et Sweet Chestnut, aussi le complexe remede d’urgence, n’ont pas des correspondences avec les hexagrammes, comme ils
</t>
    </r>
    <r>
      <rPr>
        <sz val="12"/>
        <rFont val="Arial"/>
        <family val="2"/>
      </rPr>
      <t>forment les enveloppes des differentes parties de soi.</t>
    </r>
  </si>
  <si>
    <t>Oak</t>
  </si>
  <si>
    <t>Rock Water</t>
  </si>
  <si>
    <t>Cerato</t>
  </si>
  <si>
    <t>Agrimony</t>
  </si>
  <si>
    <t>Chicory</t>
  </si>
  <si>
    <t>Mimulus</t>
  </si>
  <si>
    <t>Clematis</t>
  </si>
  <si>
    <t>Rock Rose</t>
  </si>
  <si>
    <t>Vervain</t>
  </si>
  <si>
    <t>Centaury</t>
  </si>
  <si>
    <t>Scleranthus</t>
  </si>
  <si>
    <t>Gentian</t>
  </si>
  <si>
    <t>Water Violet</t>
  </si>
  <si>
    <t>Impatiens</t>
  </si>
  <si>
    <t>Olive</t>
  </si>
  <si>
    <t>Heather</t>
  </si>
  <si>
    <t>Gorse</t>
  </si>
  <si>
    <t>Vine</t>
  </si>
  <si>
    <t>White Chesnut</t>
  </si>
  <si>
    <t>Hornbeam</t>
  </si>
  <si>
    <t>Cherry Plum</t>
  </si>
  <si>
    <t>Red Chesnut</t>
  </si>
  <si>
    <t>Star of Bethlehem</t>
  </si>
  <si>
    <t>Beech</t>
  </si>
  <si>
    <t>Holly</t>
  </si>
  <si>
    <t>Pine</t>
  </si>
  <si>
    <t>Mustard</t>
  </si>
  <si>
    <t>Walnut</t>
  </si>
  <si>
    <t>Aspen</t>
  </si>
  <si>
    <t>Honeysuckle</t>
  </si>
  <si>
    <t>Willow</t>
  </si>
  <si>
    <t>Wild Rose</t>
  </si>
  <si>
    <t>Elm</t>
  </si>
  <si>
    <t>Larch</t>
  </si>
  <si>
    <t>Chstnut Bud</t>
  </si>
  <si>
    <t>Crab Apple</t>
  </si>
  <si>
    <t>CONCAT --&gt;</t>
  </si>
  <si>
    <t>Recherche ---&gt;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</si>
</sst>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2"/>
      <color theme="1"/>
      <name val="Calibri"/>
      <family val="2"/>
      <scheme val="minor"/>
    </font>
    <font>
      <b/>
      <sz val="12"/>
      <color theme="1"/>
      <name val="Calibri"/>
      <family val="2"/>
      <scheme val="minor"/>
    </font>
    <font>
      <b/>
      <sz val="14"/>
      <color theme="1"/>
      <name val="Calibri (Corps)"/>
    </font>
    <font>
      <b/>
      <sz val="16"/>
      <color theme="1"/>
      <name val="Calibri"/>
      <family val="2"/>
      <scheme val="minor"/>
    </font>
    <font>
      <sz val="14"/>
      <color theme="1"/>
      <name val="Calibri"/>
      <family val="2"/>
      <scheme val="minor"/>
    </font>
    <font>
      <sz val="12"/>
      <color rgb="FF4F595F"/>
      <name val="Calibri"/>
      <family val="2"/>
      <scheme val="minor"/>
    </font>
    <font>
      <sz val="12"/>
      <name val="Calibri"/>
      <family val="2"/>
      <scheme val="minor"/>
    </font>
    <font>
      <sz val="20"/>
      <color theme="1"/>
      <name val="Calibri"/>
      <family val="2"/>
      <scheme val="minor"/>
    </font>
    <font>
      <b/>
      <sz val="22"/>
      <color theme="1"/>
      <name val="Calibri"/>
      <family val="2"/>
      <scheme val="minor"/>
    </font>
    <font>
      <sz val="16"/>
      <color theme="1"/>
      <name val="Calibri"/>
      <family val="2"/>
      <scheme val="minor"/>
    </font>
    <font>
      <b/>
      <sz val="18"/>
      <color theme="1"/>
      <name val="Calibri"/>
      <family val="2"/>
      <scheme val="minor"/>
    </font>
    <font>
      <b/>
      <sz val="14"/>
      <color theme="1"/>
      <name val="Calibri"/>
      <family val="2"/>
      <scheme val="minor"/>
    </font>
    <font>
      <sz val="9.6"/>
      <color rgb="FF000000"/>
      <name val="Monaco"/>
      <family val="2"/>
    </font>
    <font>
      <b/>
      <sz val="12"/>
      <name val="Arial"/>
      <family val="2"/>
    </font>
    <font>
      <sz val="12"/>
      <name val="Arial"/>
      <family val="2"/>
    </font>
    <font>
      <sz val="8"/>
      <name val="Calibri"/>
      <family val="2"/>
      <scheme val="minor"/>
    </font>
  </fonts>
  <fills count="7">
    <fill>
      <patternFill patternType="none"/>
    </fill>
    <fill>
      <patternFill patternType="gray125"/>
    </fill>
    <fill>
      <patternFill patternType="solid">
        <fgColor theme="0" tint="-0.499984740745262"/>
        <bgColor indexed="64"/>
      </patternFill>
    </fill>
    <fill>
      <patternFill patternType="solid">
        <fgColor rgb="FFFF0000"/>
        <bgColor indexed="64"/>
      </patternFill>
    </fill>
    <fill>
      <patternFill patternType="solid">
        <fgColor rgb="FF00B0F0"/>
        <bgColor indexed="64"/>
      </patternFill>
    </fill>
    <fill>
      <patternFill patternType="solid">
        <fgColor rgb="FFD9D9D9"/>
      </patternFill>
    </fill>
    <fill>
      <patternFill patternType="solid">
        <fgColor theme="9"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0">
    <xf numFmtId="0" fontId="0" fillId="0" borderId="0" xfId="0"/>
    <xf numFmtId="0" fontId="0" fillId="0" borderId="1" xfId="0" applyBorder="1"/>
    <xf numFmtId="0" fontId="0" fillId="0" borderId="1" xfId="0" applyBorder="1" applyAlignment="1">
      <alignment vertical="top"/>
    </xf>
    <xf numFmtId="0" fontId="0" fillId="0" borderId="0" xfId="0" applyAlignment="1">
      <alignment horizontal="center"/>
    </xf>
    <xf numFmtId="0" fontId="0" fillId="3" borderId="0" xfId="0" applyFill="1"/>
    <xf numFmtId="0" fontId="0" fillId="4" borderId="0" xfId="0" applyFill="1"/>
    <xf numFmtId="0" fontId="0" fillId="0" borderId="1" xfId="0" applyBorder="1" applyAlignment="1">
      <alignment horizontal="center"/>
    </xf>
    <xf numFmtId="0" fontId="0" fillId="0" borderId="1" xfId="0" applyBorder="1" applyAlignment="1">
      <alignment horizontal="center" vertical="center"/>
    </xf>
    <xf numFmtId="0" fontId="2" fillId="0" borderId="0" xfId="0" applyFont="1"/>
    <xf numFmtId="0" fontId="0" fillId="0" borderId="0" xfId="0" applyAlignment="1">
      <alignment vertical="center" wrapText="1"/>
    </xf>
    <xf numFmtId="0" fontId="0" fillId="0" borderId="0" xfId="0" applyAlignment="1">
      <alignment horizontal="left" vertical="top" wrapText="1"/>
    </xf>
    <xf numFmtId="0" fontId="0" fillId="2" borderId="1" xfId="0" applyFill="1" applyBorder="1" applyAlignment="1">
      <alignment horizontal="center"/>
    </xf>
    <xf numFmtId="49" fontId="1" fillId="0" borderId="1" xfId="0" applyNumberFormat="1" applyFont="1" applyBorder="1" applyAlignment="1">
      <alignment horizontal="center"/>
    </xf>
    <xf numFmtId="49" fontId="1" fillId="2" borderId="1" xfId="0" applyNumberFormat="1" applyFont="1" applyFill="1" applyBorder="1" applyAlignment="1">
      <alignment horizontal="center"/>
    </xf>
    <xf numFmtId="0" fontId="1" fillId="0" borderId="1" xfId="0" applyFont="1" applyBorder="1" applyAlignment="1">
      <alignment horizontal="center"/>
    </xf>
    <xf numFmtId="0" fontId="5" fillId="0" borderId="0" xfId="0" applyFont="1"/>
    <xf numFmtId="0" fontId="6" fillId="0" borderId="0" xfId="0" applyFont="1" applyAlignment="1">
      <alignment horizontal="right"/>
    </xf>
    <xf numFmtId="0" fontId="7" fillId="0" borderId="1" xfId="0" applyFont="1" applyBorder="1" applyAlignment="1">
      <alignment horizontal="center" vertical="center"/>
    </xf>
    <xf numFmtId="0" fontId="0" fillId="0" borderId="0" xfId="0" applyAlignment="1">
      <alignment horizontal="right"/>
    </xf>
    <xf numFmtId="0" fontId="0" fillId="0" borderId="0" xfId="0" applyAlignment="1">
      <alignment vertical="top" wrapText="1"/>
    </xf>
    <xf numFmtId="0" fontId="1" fillId="0" borderId="0" xfId="0" applyFont="1" applyAlignment="1">
      <alignment horizontal="right"/>
    </xf>
    <xf numFmtId="0" fontId="0" fillId="0" borderId="10" xfId="0" applyBorder="1"/>
    <xf numFmtId="0" fontId="0" fillId="0" borderId="11" xfId="0" applyBorder="1"/>
    <xf numFmtId="0" fontId="4" fillId="0" borderId="0" xfId="0" applyFont="1" applyAlignment="1">
      <alignment vertical="center" wrapText="1"/>
    </xf>
    <xf numFmtId="0" fontId="0" fillId="0" borderId="11" xfId="0" applyBorder="1" applyAlignment="1">
      <alignment vertical="center" wrapText="1"/>
    </xf>
    <xf numFmtId="0" fontId="0" fillId="0" borderId="10" xfId="0" applyBorder="1" applyAlignment="1">
      <alignment vertical="center" wrapText="1"/>
    </xf>
    <xf numFmtId="0" fontId="8" fillId="0" borderId="0" xfId="0" applyFont="1" applyAlignment="1">
      <alignment horizontal="center" vertical="center"/>
    </xf>
    <xf numFmtId="0" fontId="11" fillId="0" borderId="10" xfId="0" applyFont="1" applyBorder="1"/>
    <xf numFmtId="0" fontId="11" fillId="0" borderId="10" xfId="0" applyFont="1" applyBorder="1" applyAlignment="1">
      <alignment vertical="center"/>
    </xf>
    <xf numFmtId="0" fontId="12" fillId="0" borderId="0" xfId="0" applyFont="1"/>
    <xf numFmtId="0" fontId="13" fillId="5" borderId="17" xfId="0" applyFont="1" applyFill="1" applyBorder="1" applyAlignment="1">
      <alignment horizontal="left" vertical="top" wrapText="1"/>
    </xf>
    <xf numFmtId="0" fontId="13" fillId="5" borderId="15" xfId="0" applyFont="1" applyFill="1" applyBorder="1" applyAlignment="1">
      <alignment vertical="top" wrapText="1"/>
    </xf>
    <xf numFmtId="0" fontId="13" fillId="5" borderId="16" xfId="0" applyFont="1" applyFill="1" applyBorder="1" applyAlignment="1">
      <alignment vertical="top" wrapText="1"/>
    </xf>
    <xf numFmtId="0" fontId="0" fillId="0" borderId="0" xfId="0" applyAlignment="1">
      <alignment horizontal="left" vertical="top"/>
    </xf>
    <xf numFmtId="0" fontId="0" fillId="2" borderId="1" xfId="0" applyFill="1" applyBorder="1"/>
    <xf numFmtId="0" fontId="0" fillId="6" borderId="0" xfId="0" applyFill="1"/>
    <xf numFmtId="0" fontId="0" fillId="0" borderId="2" xfId="0" applyBorder="1" applyAlignment="1">
      <alignment horizontal="center" vertical="center" textRotation="90"/>
    </xf>
    <xf numFmtId="0" fontId="0" fillId="0" borderId="3" xfId="0" applyBorder="1" applyAlignment="1">
      <alignment horizontal="center" vertical="center" textRotation="90"/>
    </xf>
    <xf numFmtId="0" fontId="0" fillId="0" borderId="4" xfId="0" applyBorder="1" applyAlignment="1">
      <alignment horizontal="center" vertical="center" textRotation="90"/>
    </xf>
    <xf numFmtId="0" fontId="0" fillId="0" borderId="5" xfId="0" applyBorder="1" applyAlignment="1">
      <alignment horizontal="center" vertical="center"/>
    </xf>
    <xf numFmtId="0" fontId="0" fillId="0" borderId="6"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wrapText="1"/>
    </xf>
    <xf numFmtId="0" fontId="4" fillId="0" borderId="10" xfId="0" applyFont="1" applyBorder="1" applyAlignment="1">
      <alignment horizontal="center" vertical="center"/>
    </xf>
    <xf numFmtId="0" fontId="4" fillId="0" borderId="0" xfId="0" applyFont="1" applyAlignment="1">
      <alignment horizontal="center" vertical="center"/>
    </xf>
    <xf numFmtId="0" fontId="4" fillId="0" borderId="11" xfId="0" applyFont="1" applyBorder="1" applyAlignment="1">
      <alignment horizontal="center" vertical="center"/>
    </xf>
    <xf numFmtId="0" fontId="0" fillId="0" borderId="10" xfId="0" applyBorder="1" applyAlignment="1">
      <alignment horizontal="left" vertical="top" wrapText="1"/>
    </xf>
    <xf numFmtId="0" fontId="0" fillId="0" borderId="0" xfId="0"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9" fillId="0" borderId="7" xfId="0" applyFont="1" applyBorder="1" applyAlignment="1">
      <alignment horizontal="center"/>
    </xf>
    <xf numFmtId="0" fontId="9" fillId="0" borderId="8" xfId="0" applyFont="1" applyBorder="1" applyAlignment="1">
      <alignment horizontal="center"/>
    </xf>
    <xf numFmtId="0" fontId="9" fillId="0" borderId="9" xfId="0" applyFont="1" applyBorder="1" applyAlignment="1">
      <alignment horizontal="center"/>
    </xf>
    <xf numFmtId="0" fontId="3" fillId="0" borderId="0" xfId="0" applyFont="1" applyAlignment="1">
      <alignment horizontal="center" vertical="center"/>
    </xf>
    <xf numFmtId="0" fontId="0" fillId="0" borderId="0" xfId="0" applyAlignment="1">
      <alignment horizontal="center"/>
    </xf>
    <xf numFmtId="0" fontId="10" fillId="0" borderId="7" xfId="0" applyFont="1" applyBorder="1" applyAlignment="1">
      <alignment horizontal="center"/>
    </xf>
    <xf numFmtId="0" fontId="10" fillId="0" borderId="8" xfId="0" applyFont="1" applyBorder="1" applyAlignment="1">
      <alignment horizontal="center"/>
    </xf>
    <xf numFmtId="0" fontId="10" fillId="0" borderId="9" xfId="0" applyFont="1" applyBorder="1" applyAlignment="1">
      <alignment horizontal="center"/>
    </xf>
    <xf numFmtId="0" fontId="4" fillId="0" borderId="10" xfId="0" applyFont="1" applyBorder="1" applyAlignment="1">
      <alignment horizontal="center" vertical="center" wrapText="1"/>
    </xf>
    <xf numFmtId="0" fontId="4" fillId="0" borderId="0" xfId="0" applyFont="1" applyAlignment="1">
      <alignment horizontal="center" vertical="center" wrapText="1"/>
    </xf>
    <xf numFmtId="0" fontId="4" fillId="0" borderId="11"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xf>
    <xf numFmtId="0" fontId="1" fillId="0" borderId="1" xfId="0" applyFont="1" applyBorder="1" applyAlignment="1">
      <alignment horizontal="center"/>
    </xf>
    <xf numFmtId="0" fontId="0" fillId="6" borderId="0" xfId="0" applyFill="1" applyAlignment="1">
      <alignment horizontal="center" vertical="center"/>
    </xf>
  </cellXfs>
  <cellStyles count="1">
    <cellStyle name="Normal" xfId="0" builtinId="0"/>
  </cellStyles>
  <dxfs count="360">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theme="1"/>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
      <font>
        <color rgb="FF00B0F0"/>
      </font>
      <fill>
        <patternFill>
          <bgColor rgb="FF00B0F0"/>
        </patternFill>
      </fill>
    </dxf>
    <dxf>
      <font>
        <color rgb="FFFF0000"/>
      </font>
      <fill>
        <patternFill>
          <bgColor rgb="FFFF0000"/>
        </patternFill>
      </fill>
    </dxf>
    <dxf>
      <font>
        <color rgb="FFFF0000"/>
      </font>
      <fill>
        <patternFill>
          <bgColor rgb="FFFF0000"/>
        </patternFill>
      </fill>
    </dxf>
    <dxf>
      <font>
        <color rgb="FF00B0F0"/>
      </font>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73520-6A3E-8343-8567-5B0229D9AE8E}">
  <dimension ref="A7:AA75"/>
  <sheetViews>
    <sheetView topLeftCell="A43" zoomScaleNormal="100" workbookViewId="0">
      <selection activeCell="D57" sqref="D57"/>
    </sheetView>
  </sheetViews>
  <sheetFormatPr baseColWidth="10" defaultRowHeight="15.75"/>
  <cols>
    <col min="3" max="5" width="11" bestFit="1" customWidth="1"/>
    <col min="7" max="7" width="1.875" customWidth="1"/>
    <col min="9" max="10" width="11" bestFit="1" customWidth="1"/>
    <col min="11" max="11" width="10.875" customWidth="1"/>
    <col min="12" max="12" width="1.875" customWidth="1"/>
    <col min="13" max="14" width="11" bestFit="1" customWidth="1"/>
    <col min="16" max="16" width="1.875" customWidth="1"/>
    <col min="17" max="17" width="22" customWidth="1"/>
    <col min="18" max="18" width="12.125" bestFit="1" customWidth="1"/>
    <col min="21" max="21" width="6.125" customWidth="1"/>
    <col min="22" max="22" width="2.625" customWidth="1"/>
    <col min="23" max="23" width="22" customWidth="1"/>
  </cols>
  <sheetData>
    <row r="7" spans="1:27" ht="15.95" customHeight="1"/>
    <row r="9" spans="1:27">
      <c r="A9" t="s">
        <v>5</v>
      </c>
      <c r="C9" s="4"/>
      <c r="D9" t="s">
        <v>12</v>
      </c>
    </row>
    <row r="10" spans="1:27">
      <c r="A10" t="s">
        <v>4</v>
      </c>
      <c r="C10" s="5"/>
      <c r="D10" t="s">
        <v>13</v>
      </c>
    </row>
    <row r="11" spans="1:27" ht="16.5" thickBot="1">
      <c r="H11" s="56" t="s">
        <v>6</v>
      </c>
      <c r="I11" s="56"/>
      <c r="J11" s="56"/>
      <c r="M11" s="56" t="s">
        <v>7</v>
      </c>
      <c r="N11" s="56"/>
      <c r="O11" s="56"/>
    </row>
    <row r="12" spans="1:27" ht="27" customHeight="1">
      <c r="A12" s="36" t="s">
        <v>1</v>
      </c>
      <c r="B12" s="7" t="s">
        <v>0</v>
      </c>
      <c r="C12" s="39" t="s">
        <v>2</v>
      </c>
      <c r="D12" s="40"/>
      <c r="E12" s="2"/>
      <c r="F12" s="7" t="s">
        <v>3</v>
      </c>
      <c r="Q12" s="57" t="s">
        <v>6</v>
      </c>
      <c r="R12" s="58"/>
      <c r="S12" s="58"/>
      <c r="T12" s="58"/>
      <c r="U12" s="59"/>
      <c r="W12" s="57" t="s">
        <v>7</v>
      </c>
      <c r="X12" s="58"/>
      <c r="Y12" s="58"/>
      <c r="Z12" s="58"/>
      <c r="AA12" s="59"/>
    </row>
    <row r="13" spans="1:27" ht="24.95" customHeight="1">
      <c r="A13" s="37"/>
      <c r="B13" s="12">
        <v>6</v>
      </c>
      <c r="C13" s="6">
        <v>3</v>
      </c>
      <c r="D13" s="6">
        <v>2</v>
      </c>
      <c r="E13" s="6">
        <v>3</v>
      </c>
      <c r="F13" s="6">
        <f>SUM(C13,D13,E13)</f>
        <v>8</v>
      </c>
      <c r="H13" s="1"/>
      <c r="I13" s="17" t="str">
        <f>IF(F13=6,"X",IF(F13=9,"0",""))</f>
        <v/>
      </c>
      <c r="J13" s="1"/>
      <c r="M13" s="1"/>
      <c r="N13" s="1"/>
      <c r="O13" s="1"/>
      <c r="Q13" s="28" t="str">
        <f>VLOOKUP(VALUE(SUBSTITUTE(SUBSTITUTE(_xlfn.CONCAT(F13,F15,F17,F19,F21,F23),"6","8"),"9","7")),HexDef!A2:D65,4,FALSE)</f>
        <v xml:space="preserve">Créateur </v>
      </c>
      <c r="R13" s="26">
        <f>VLOOKUP(VALUE(SUBSTITUTE(SUBSTITUTE(_xlfn.CONCAT(F13,F15,F17,F19,F21,F23),"6","8"),"9","7")),HexDef!A2:D65,2,FALSE)</f>
        <v>1</v>
      </c>
      <c r="S13" s="55" t="str">
        <f>VLOOKUP(VALUE(SUBSTITUTE(SUBSTITUTE(_xlfn.CONCAT(F13,F15,F17,F19,F21,F23),"6","8"),"9","7")),HexDef!A2:D65,3,FALSE)</f>
        <v>QIAN</v>
      </c>
      <c r="T13" s="55"/>
      <c r="U13" s="24"/>
      <c r="V13" s="9"/>
      <c r="W13" s="28" t="str">
        <f>VLOOKUP(X13,HexDef!B2:F65,3,FALSE)</f>
        <v xml:space="preserve">Créateur </v>
      </c>
      <c r="X13" s="26">
        <f>VLOOKUP(VALUE(SUBSTITUTE(SUBSTITUTE(_xlfn.CONCAT(F13,F15,F17,F19,F21,F23),"6","7"),"9","8")),HexDef!A2:D65,2,FALSE)</f>
        <v>1</v>
      </c>
      <c r="Y13" s="55" t="str">
        <f>VLOOKUP(X13,HexDef!B2:F65,2,FALSE)</f>
        <v>QIAN</v>
      </c>
      <c r="Z13" s="55"/>
      <c r="AA13" s="24"/>
    </row>
    <row r="14" spans="1:27" ht="8.1" customHeight="1">
      <c r="A14" s="37"/>
      <c r="B14" s="13"/>
      <c r="C14" s="11"/>
      <c r="D14" s="11"/>
      <c r="E14" s="11"/>
      <c r="F14" s="11"/>
      <c r="Q14" s="25"/>
      <c r="R14" s="9"/>
      <c r="S14" s="9"/>
      <c r="T14" s="9"/>
      <c r="U14" s="24"/>
      <c r="V14" s="9"/>
      <c r="W14" s="25"/>
      <c r="X14" s="9"/>
      <c r="Y14" s="9"/>
      <c r="Z14" s="9"/>
      <c r="AA14" s="24"/>
    </row>
    <row r="15" spans="1:27" ht="24.95" customHeight="1">
      <c r="A15" s="37"/>
      <c r="B15" s="12">
        <v>5</v>
      </c>
      <c r="C15" s="6">
        <v>3</v>
      </c>
      <c r="D15" s="6">
        <v>2</v>
      </c>
      <c r="E15" s="6">
        <v>3</v>
      </c>
      <c r="F15" s="6">
        <f>SUM(C15,D15,E15)</f>
        <v>8</v>
      </c>
      <c r="H15" s="1"/>
      <c r="I15" s="17" t="str">
        <f>IF(F15=6,"X",IF(F15=9,"0",""))</f>
        <v/>
      </c>
      <c r="J15" s="1"/>
      <c r="M15" s="1"/>
      <c r="N15" s="1"/>
      <c r="O15" s="1"/>
      <c r="Q15" s="60" t="str">
        <f>VLOOKUP(VALUE(SUBSTITUTE(SUBSTITUTE(_xlfn.CONCAT(F13,F15,F17,F19,F21,F23),"6","8"),"9","7")),HexDef!A2:F65,5,FALSE)</f>
        <v>Ciel sur ciel</v>
      </c>
      <c r="R15" s="61"/>
      <c r="S15" s="61"/>
      <c r="T15" s="61"/>
      <c r="U15" s="62"/>
      <c r="V15" s="23"/>
      <c r="W15" s="60" t="str">
        <f>VLOOKUP(X13,HexDef!B2:F65,4,FALSE)</f>
        <v>Ciel sur ciel</v>
      </c>
      <c r="X15" s="61"/>
      <c r="Y15" s="61"/>
      <c r="Z15" s="61"/>
      <c r="AA15" s="62"/>
    </row>
    <row r="16" spans="1:27" ht="8.1" customHeight="1">
      <c r="A16" s="37"/>
      <c r="B16" s="13"/>
      <c r="C16" s="11"/>
      <c r="D16" s="11"/>
      <c r="E16" s="11"/>
      <c r="F16" s="11"/>
      <c r="Q16" s="25"/>
      <c r="R16" s="9"/>
      <c r="S16" s="9"/>
      <c r="T16" s="9"/>
      <c r="U16" s="24"/>
      <c r="V16" s="9"/>
      <c r="W16" s="25"/>
      <c r="X16" s="9"/>
      <c r="Y16" s="9"/>
      <c r="Z16" s="9"/>
      <c r="AA16" s="24"/>
    </row>
    <row r="17" spans="1:27" ht="24.95" customHeight="1">
      <c r="A17" s="37"/>
      <c r="B17" s="12">
        <v>4</v>
      </c>
      <c r="C17" s="6">
        <v>2</v>
      </c>
      <c r="D17" s="6">
        <v>3</v>
      </c>
      <c r="E17" s="6">
        <v>3</v>
      </c>
      <c r="F17" s="6">
        <f>SUM(C17,D17,E17)</f>
        <v>8</v>
      </c>
      <c r="H17" s="1"/>
      <c r="I17" s="17" t="str">
        <f>IF(F17=6,"X",IF(F17=9,"0",""))</f>
        <v/>
      </c>
      <c r="J17" s="1"/>
      <c r="M17" s="1"/>
      <c r="N17" s="1"/>
      <c r="O17" s="1"/>
      <c r="Q17" s="46" t="str">
        <f>VLOOKUP(VALUE(SUBSTITUTE(SUBSTITUTE(_xlfn.CONCAT(F13,F15,F17,F19,F21,F23),"6","8"),"9","7")),HexDef!A2:F65,6,FALSE)</f>
        <v>Elan créatif : Activation, vigueur, dynamisme, Capacité à imaginer le nouveau</v>
      </c>
      <c r="R17" s="47"/>
      <c r="S17" s="47"/>
      <c r="T17" s="47"/>
      <c r="U17" s="48"/>
      <c r="V17" s="19"/>
      <c r="W17" s="46" t="str">
        <f>VLOOKUP(X13,HexDef!B2:F65,5,FALSE)</f>
        <v>Elan créatif : Activation, vigueur, dynamisme, Capacité à imaginer le nouveau</v>
      </c>
      <c r="X17" s="47"/>
      <c r="Y17" s="47"/>
      <c r="Z17" s="47"/>
      <c r="AA17" s="48"/>
    </row>
    <row r="18" spans="1:27" ht="8.1" customHeight="1">
      <c r="A18" s="37"/>
      <c r="B18" s="13"/>
      <c r="C18" s="11"/>
      <c r="D18" s="11"/>
      <c r="E18" s="11"/>
      <c r="F18" s="11"/>
      <c r="Q18" s="46"/>
      <c r="R18" s="47"/>
      <c r="S18" s="47"/>
      <c r="T18" s="47"/>
      <c r="U18" s="48"/>
      <c r="V18" s="19"/>
      <c r="W18" s="46"/>
      <c r="X18" s="47"/>
      <c r="Y18" s="47"/>
      <c r="Z18" s="47"/>
      <c r="AA18" s="48"/>
    </row>
    <row r="19" spans="1:27" ht="24.95" customHeight="1">
      <c r="A19" s="37"/>
      <c r="B19" s="12">
        <v>3</v>
      </c>
      <c r="C19" s="6">
        <v>2</v>
      </c>
      <c r="D19" s="6">
        <v>3</v>
      </c>
      <c r="E19" s="6">
        <v>3</v>
      </c>
      <c r="F19" s="6">
        <f>SUM(C19,D19,E19)</f>
        <v>8</v>
      </c>
      <c r="H19" s="1"/>
      <c r="I19" s="17" t="str">
        <f>IF(F19=6,"X",IF(F19=9,"0",""))</f>
        <v/>
      </c>
      <c r="J19" s="1"/>
      <c r="M19" s="1"/>
      <c r="N19" s="1"/>
      <c r="O19" s="1"/>
      <c r="Q19" s="46"/>
      <c r="R19" s="47"/>
      <c r="S19" s="47"/>
      <c r="T19" s="47"/>
      <c r="U19" s="48"/>
      <c r="V19" s="19"/>
      <c r="W19" s="46"/>
      <c r="X19" s="47"/>
      <c r="Y19" s="47"/>
      <c r="Z19" s="47"/>
      <c r="AA19" s="48"/>
    </row>
    <row r="20" spans="1:27" ht="8.1" customHeight="1">
      <c r="A20" s="37"/>
      <c r="B20" s="13"/>
      <c r="C20" s="11"/>
      <c r="D20" s="11"/>
      <c r="E20" s="11"/>
      <c r="F20" s="11"/>
      <c r="O20" s="1"/>
      <c r="Q20" s="46"/>
      <c r="R20" s="47"/>
      <c r="S20" s="47"/>
      <c r="T20" s="47"/>
      <c r="U20" s="48"/>
      <c r="V20" s="19"/>
      <c r="W20" s="46"/>
      <c r="X20" s="47"/>
      <c r="Y20" s="47"/>
      <c r="Z20" s="47"/>
      <c r="AA20" s="48"/>
    </row>
    <row r="21" spans="1:27" ht="24.95" customHeight="1">
      <c r="A21" s="37"/>
      <c r="B21" s="12">
        <v>2</v>
      </c>
      <c r="C21" s="6">
        <v>2</v>
      </c>
      <c r="D21" s="6">
        <v>3</v>
      </c>
      <c r="E21" s="6">
        <v>3</v>
      </c>
      <c r="F21" s="6">
        <f>SUM(C21,D21,E21)</f>
        <v>8</v>
      </c>
      <c r="H21" s="1"/>
      <c r="I21" s="17" t="str">
        <f>IF(F21=6,"X",IF(F21=9,"0",""))</f>
        <v/>
      </c>
      <c r="J21" s="1"/>
      <c r="M21" s="1"/>
      <c r="N21" s="1"/>
      <c r="O21" s="1"/>
      <c r="Q21" s="46"/>
      <c r="R21" s="47"/>
      <c r="S21" s="47"/>
      <c r="T21" s="47"/>
      <c r="U21" s="48"/>
      <c r="V21" s="19"/>
      <c r="W21" s="46"/>
      <c r="X21" s="47"/>
      <c r="Y21" s="47"/>
      <c r="Z21" s="47"/>
      <c r="AA21" s="48"/>
    </row>
    <row r="22" spans="1:27" ht="8.1" customHeight="1">
      <c r="A22" s="37"/>
      <c r="B22" s="13"/>
      <c r="C22" s="11"/>
      <c r="D22" s="11"/>
      <c r="E22" s="11"/>
      <c r="F22" s="11"/>
      <c r="Q22" s="46"/>
      <c r="R22" s="47"/>
      <c r="S22" s="47"/>
      <c r="T22" s="47"/>
      <c r="U22" s="48"/>
      <c r="V22" s="19"/>
      <c r="W22" s="46"/>
      <c r="X22" s="47"/>
      <c r="Y22" s="47"/>
      <c r="Z22" s="47"/>
      <c r="AA22" s="48"/>
    </row>
    <row r="23" spans="1:27" ht="24.95" customHeight="1" thickBot="1">
      <c r="A23" s="38"/>
      <c r="B23" s="12">
        <v>1</v>
      </c>
      <c r="C23" s="6">
        <v>2</v>
      </c>
      <c r="D23" s="6">
        <v>3</v>
      </c>
      <c r="E23" s="6">
        <v>3</v>
      </c>
      <c r="F23" s="6">
        <f>SUM(C23,D23,E23)</f>
        <v>8</v>
      </c>
      <c r="H23" s="1"/>
      <c r="I23" s="17" t="str">
        <f>IF(F23=6,"X",IF(F23=9,"0",""))</f>
        <v/>
      </c>
      <c r="J23" s="1"/>
      <c r="M23" s="1"/>
      <c r="N23" s="1"/>
      <c r="O23" s="1"/>
      <c r="Q23" s="49"/>
      <c r="R23" s="50"/>
      <c r="S23" s="50"/>
      <c r="T23" s="50"/>
      <c r="U23" s="51"/>
      <c r="V23" s="19"/>
      <c r="W23" s="49"/>
      <c r="X23" s="50"/>
      <c r="Y23" s="50"/>
      <c r="Z23" s="50"/>
      <c r="AA23" s="51"/>
    </row>
    <row r="25" spans="1:27">
      <c r="H25" s="20" t="s">
        <v>8</v>
      </c>
      <c r="I25" s="3">
        <f>VLOOKUP(VALUE(SUBSTITUTE(SUBSTITUTE(_xlfn.CONCAT(F13,F15,F17,F19,F21,F23),"6","8"),"9","7")),HexDef!A2:D65,2,FALSE)</f>
        <v>1</v>
      </c>
      <c r="M25" s="20" t="s">
        <v>8</v>
      </c>
      <c r="N25" s="3">
        <f>VLOOKUP(VALUE(SUBSTITUTE(SUBSTITUTE(_xlfn.CONCAT(F13,F15,F17,F19,F21,F23),"6","7"),"9","8")),HexDef!A2:D65,2,FALSE)</f>
        <v>1</v>
      </c>
    </row>
    <row r="26" spans="1:27" ht="16.5" thickBot="1"/>
    <row r="27" spans="1:27" ht="23.25">
      <c r="C27" s="56" t="s">
        <v>9</v>
      </c>
      <c r="D27" s="56"/>
      <c r="E27" s="56"/>
      <c r="H27" s="56" t="s">
        <v>10</v>
      </c>
      <c r="I27" s="56"/>
      <c r="J27" s="56"/>
      <c r="M27" s="56" t="s">
        <v>11</v>
      </c>
      <c r="N27" s="56"/>
      <c r="O27" s="56"/>
      <c r="Q27" s="57" t="s">
        <v>10</v>
      </c>
      <c r="R27" s="58"/>
      <c r="S27" s="58"/>
      <c r="T27" s="58"/>
      <c r="U27" s="59"/>
    </row>
    <row r="28" spans="1:27">
      <c r="Q28" s="21"/>
      <c r="U28" s="22"/>
    </row>
    <row r="29" spans="1:27" ht="24.95" customHeight="1">
      <c r="C29" s="1" t="b">
        <f>F23=7</f>
        <v>0</v>
      </c>
      <c r="D29" s="1"/>
      <c r="E29" s="1" t="b">
        <f>F13=7</f>
        <v>0</v>
      </c>
      <c r="H29" s="1"/>
      <c r="I29" s="1"/>
      <c r="J29" s="1"/>
      <c r="M29" s="1"/>
      <c r="N29" s="1"/>
      <c r="O29" s="1"/>
      <c r="Q29" s="27" t="str">
        <f>VLOOKUP(R29,HexDef!B2:F65,3,FALSE)</f>
        <v xml:space="preserve">Receptif  </v>
      </c>
      <c r="R29" s="26">
        <f>VLOOKUP(VALUE(SUBSTITUTE(SUBSTITUTE(_xlfn.CONCAT(F13,F15,F17,F19,F21,F23),"6","8"),"9","7")),Oppose!A2:E65,5,FALSE)</f>
        <v>2</v>
      </c>
      <c r="S29" s="55" t="str">
        <f>VLOOKUP(R29,HexDef!B2:F65,2,FALSE)</f>
        <v>KUN</v>
      </c>
      <c r="T29" s="55"/>
      <c r="U29" s="22"/>
    </row>
    <row r="30" spans="1:27" ht="8.1" customHeight="1">
      <c r="Q30" s="21"/>
      <c r="U30" s="22"/>
    </row>
    <row r="31" spans="1:27" ht="24.95" customHeight="1">
      <c r="C31" s="1" t="b">
        <f>F15=7</f>
        <v>0</v>
      </c>
      <c r="D31" s="1"/>
      <c r="E31" s="1" t="b">
        <f>F15=7</f>
        <v>0</v>
      </c>
      <c r="H31" s="1"/>
      <c r="I31" s="1"/>
      <c r="J31" s="1"/>
      <c r="M31" s="1"/>
      <c r="N31" s="1"/>
      <c r="O31" s="1"/>
      <c r="Q31" s="43" t="str">
        <f>VLOOKUP(R29,HexDef!B2:F65,4,FALSE)</f>
        <v>Terre sur Terre</v>
      </c>
      <c r="R31" s="44"/>
      <c r="S31" s="44"/>
      <c r="T31" s="44"/>
      <c r="U31" s="45"/>
    </row>
    <row r="32" spans="1:27" ht="8.1" customHeight="1">
      <c r="H32" s="1"/>
      <c r="Q32" s="21"/>
      <c r="U32" s="22"/>
    </row>
    <row r="33" spans="3:21" ht="24.95" customHeight="1">
      <c r="C33" s="1" t="b">
        <f>F17=7</f>
        <v>0</v>
      </c>
      <c r="D33" s="1"/>
      <c r="E33" s="1" t="b">
        <f>F17=7</f>
        <v>0</v>
      </c>
      <c r="H33" s="1"/>
      <c r="I33" s="1"/>
      <c r="J33" s="1"/>
      <c r="M33" s="1"/>
      <c r="N33" s="1"/>
      <c r="O33" s="1"/>
      <c r="Q33" s="46" t="str">
        <f>VLOOKUP(R29,HexDef!B2:F65,5,FALSE)</f>
        <v>Elan receptif : Disponibilité, Souplesse, consentement, adaptabilté aux circonstances</v>
      </c>
      <c r="R33" s="47"/>
      <c r="S33" s="47"/>
      <c r="T33" s="47"/>
      <c r="U33" s="48"/>
    </row>
    <row r="34" spans="3:21" ht="8.1" customHeight="1">
      <c r="Q34" s="46"/>
      <c r="R34" s="47"/>
      <c r="S34" s="47"/>
      <c r="T34" s="47"/>
      <c r="U34" s="48"/>
    </row>
    <row r="35" spans="3:21" ht="24.95" customHeight="1">
      <c r="C35" s="1" t="b">
        <f>F19=7</f>
        <v>0</v>
      </c>
      <c r="D35" s="1"/>
      <c r="E35" s="1" t="b">
        <f>F19=7</f>
        <v>0</v>
      </c>
      <c r="H35" s="1"/>
      <c r="I35" s="1"/>
      <c r="J35" s="1"/>
      <c r="M35" s="1"/>
      <c r="N35" s="1"/>
      <c r="O35" s="1"/>
      <c r="Q35" s="46"/>
      <c r="R35" s="47"/>
      <c r="S35" s="47"/>
      <c r="T35" s="47"/>
      <c r="U35" s="48"/>
    </row>
    <row r="36" spans="3:21" ht="8.1" customHeight="1">
      <c r="Q36" s="46"/>
      <c r="R36" s="47"/>
      <c r="S36" s="47"/>
      <c r="T36" s="47"/>
      <c r="U36" s="48"/>
    </row>
    <row r="37" spans="3:21" ht="24.95" customHeight="1">
      <c r="C37" s="1" t="b">
        <f>F21=7</f>
        <v>0</v>
      </c>
      <c r="D37" s="1"/>
      <c r="E37" s="1" t="b">
        <f>F21=7</f>
        <v>0</v>
      </c>
      <c r="H37" s="1"/>
      <c r="I37" s="1"/>
      <c r="J37" s="1"/>
      <c r="M37" s="1"/>
      <c r="N37" s="1"/>
      <c r="O37" s="1"/>
      <c r="Q37" s="46"/>
      <c r="R37" s="47"/>
      <c r="S37" s="47"/>
      <c r="T37" s="47"/>
      <c r="U37" s="48"/>
    </row>
    <row r="38" spans="3:21" ht="8.1" customHeight="1">
      <c r="Q38" s="46"/>
      <c r="R38" s="47"/>
      <c r="S38" s="47"/>
      <c r="T38" s="47"/>
      <c r="U38" s="48"/>
    </row>
    <row r="39" spans="3:21" ht="24.95" customHeight="1" thickBot="1">
      <c r="C39" s="1" t="b">
        <f>F23=7</f>
        <v>0</v>
      </c>
      <c r="D39" s="1"/>
      <c r="E39" s="1" t="b">
        <f>F23=7</f>
        <v>0</v>
      </c>
      <c r="H39" s="1"/>
      <c r="I39" s="1"/>
      <c r="J39" s="1"/>
      <c r="M39" s="1" t="b">
        <f>F13=8</f>
        <v>1</v>
      </c>
      <c r="N39" s="1"/>
      <c r="O39" s="1"/>
      <c r="Q39" s="49"/>
      <c r="R39" s="50"/>
      <c r="S39" s="50"/>
      <c r="T39" s="50"/>
      <c r="U39" s="51"/>
    </row>
    <row r="40" spans="3:21" ht="16.5" thickBot="1"/>
    <row r="41" spans="3:21" ht="21">
      <c r="C41" s="20" t="s">
        <v>8</v>
      </c>
      <c r="D41" s="3">
        <f>VLOOKUP(VALUE(SUBSTITUTE(SUBSTITUTE(_xlfn.CONCAT(F13,F15,F17,F19,F21,F23),"6","8"),"9","7")),HexDef!A2:D65,2,FALSE)</f>
        <v>1</v>
      </c>
      <c r="H41" s="20" t="s">
        <v>8</v>
      </c>
      <c r="I41" s="3">
        <f>VLOOKUP(VALUE(SUBSTITUTE(SUBSTITUTE(_xlfn.CONCAT(F13,F15,F17,F19,F21,F23),"6","8"),"9","7")),Oppose!A2:E65,5,FALSE)</f>
        <v>2</v>
      </c>
      <c r="M41" s="20" t="s">
        <v>8</v>
      </c>
      <c r="N41" s="3">
        <f>VLOOKUP(VALUE(SUBSTITUTE(SUBSTITUTE(_xlfn.CONCAT(F13,F15,F17,F19,F21,F23),"6","8"),"9","7")),Oppose!A2:H65,6,FALSE)</f>
        <v>1</v>
      </c>
      <c r="Q41" s="63" t="s">
        <v>11</v>
      </c>
      <c r="R41" s="64"/>
      <c r="S41" s="64"/>
      <c r="T41" s="64"/>
      <c r="U41" s="65"/>
    </row>
    <row r="42" spans="3:21">
      <c r="Q42" s="21"/>
      <c r="U42" s="22"/>
    </row>
    <row r="43" spans="3:21" ht="28.5">
      <c r="C43" s="56" t="s">
        <v>14</v>
      </c>
      <c r="D43" s="56"/>
      <c r="E43" s="56"/>
      <c r="H43" s="56" t="s">
        <v>290</v>
      </c>
      <c r="I43" s="56"/>
      <c r="J43" s="56"/>
      <c r="K43" s="56"/>
      <c r="Q43" s="27" t="str">
        <f>VLOOKUP(R43,HexDef!B2:F65,3,FALSE)</f>
        <v xml:space="preserve">Créateur </v>
      </c>
      <c r="R43" s="26">
        <f>VLOOKUP(VALUE(SUBSTITUTE(SUBSTITUTE(_xlfn.CONCAT(F13,F15,F17,F19,F21,F23),"6","8"),"9","7")),Oppose!A2:H65,6,FALSE)</f>
        <v>1</v>
      </c>
      <c r="S43" s="55" t="str">
        <f>VLOOKUP(R43,HexDef!B2:F65,2,FALSE)</f>
        <v>QIAN</v>
      </c>
      <c r="T43" s="55"/>
      <c r="U43" s="22"/>
    </row>
    <row r="44" spans="3:21">
      <c r="Q44" s="21"/>
      <c r="U44" s="22"/>
    </row>
    <row r="45" spans="3:21" ht="24.95" customHeight="1">
      <c r="C45" s="1"/>
      <c r="D45" s="1"/>
      <c r="E45" s="1"/>
      <c r="H45" s="41" t="s">
        <v>15</v>
      </c>
      <c r="I45" s="42" t="s">
        <v>20</v>
      </c>
      <c r="J45" s="42" t="s">
        <v>21</v>
      </c>
      <c r="K45" s="42" t="s">
        <v>19</v>
      </c>
      <c r="Q45" s="43" t="str">
        <f>VLOOKUP(R43,HexDef!B2:F65,4,FALSE)</f>
        <v>Ciel sur ciel</v>
      </c>
      <c r="R45" s="44"/>
      <c r="S45" s="44"/>
      <c r="T45" s="44"/>
      <c r="U45" s="45"/>
    </row>
    <row r="46" spans="3:21" ht="8.1" customHeight="1">
      <c r="H46" s="41"/>
      <c r="I46" s="42"/>
      <c r="J46" s="42"/>
      <c r="K46" s="42"/>
      <c r="Q46" s="21"/>
      <c r="U46" s="22"/>
    </row>
    <row r="47" spans="3:21" ht="24.95" customHeight="1">
      <c r="C47" s="1"/>
      <c r="D47" s="1"/>
      <c r="E47" s="1"/>
      <c r="H47" s="41" t="s">
        <v>16</v>
      </c>
      <c r="I47" s="41">
        <f>I25</f>
        <v>1</v>
      </c>
      <c r="J47" s="41">
        <f>VLOOKUP(J49,DeuxRoues!E4:G67,2,FALSE)</f>
        <v>9</v>
      </c>
      <c r="K47" s="41">
        <f>VLOOKUP(K51,DeuxRoues!I4:K67,2,FALSE)</f>
        <v>20</v>
      </c>
      <c r="Q47" s="46" t="str">
        <f>VLOOKUP(R43,HexDef!B2:F65,5,FALSE)</f>
        <v>Elan créatif : Activation, vigueur, dynamisme, Capacité à imaginer le nouveau</v>
      </c>
      <c r="R47" s="47"/>
      <c r="S47" s="47"/>
      <c r="T47" s="47"/>
      <c r="U47" s="48"/>
    </row>
    <row r="48" spans="3:21" ht="8.1" customHeight="1">
      <c r="H48" s="41"/>
      <c r="I48" s="41"/>
      <c r="J48" s="41"/>
      <c r="K48" s="41"/>
      <c r="Q48" s="46"/>
      <c r="R48" s="47"/>
      <c r="S48" s="47"/>
      <c r="T48" s="47"/>
      <c r="U48" s="48"/>
    </row>
    <row r="49" spans="3:21" ht="24.95" customHeight="1">
      <c r="C49" s="1"/>
      <c r="D49" s="1"/>
      <c r="E49" s="1"/>
      <c r="H49" s="41" t="s">
        <v>17</v>
      </c>
      <c r="I49" s="41">
        <f>VLOOKUP(I47,DeuxRoues!A4:C67,2,FALSE)</f>
        <v>10</v>
      </c>
      <c r="J49" s="41">
        <f>I25</f>
        <v>1</v>
      </c>
      <c r="K49" s="41">
        <f>VLOOKUP(K51,DeuxRoues!I4:K67,3,FALSE)</f>
        <v>11</v>
      </c>
      <c r="Q49" s="46"/>
      <c r="R49" s="47"/>
      <c r="S49" s="47"/>
      <c r="T49" s="47"/>
      <c r="U49" s="48"/>
    </row>
    <row r="50" spans="3:21" ht="8.1" customHeight="1">
      <c r="H50" s="41"/>
      <c r="I50" s="41"/>
      <c r="J50" s="41"/>
      <c r="K50" s="41"/>
      <c r="Q50" s="46"/>
      <c r="R50" s="47"/>
      <c r="S50" s="47"/>
      <c r="T50" s="47"/>
      <c r="U50" s="48"/>
    </row>
    <row r="51" spans="3:21" ht="24.95" customHeight="1">
      <c r="C51" s="1"/>
      <c r="D51" s="1"/>
      <c r="E51" s="1"/>
      <c r="H51" s="41" t="s">
        <v>18</v>
      </c>
      <c r="I51" s="41">
        <f>VLOOKUP(I47,DeuxRoues!A4:C67,3,FALSE)</f>
        <v>45</v>
      </c>
      <c r="J51" s="41">
        <f>VLOOKUP(J49,DeuxRoues!E4:G67,3,FALSE)</f>
        <v>12</v>
      </c>
      <c r="K51" s="41">
        <f>I25</f>
        <v>1</v>
      </c>
      <c r="Q51" s="46"/>
      <c r="R51" s="47"/>
      <c r="S51" s="47"/>
      <c r="T51" s="47"/>
      <c r="U51" s="48"/>
    </row>
    <row r="52" spans="3:21" ht="8.1" customHeight="1">
      <c r="H52" s="41"/>
      <c r="I52" s="41"/>
      <c r="J52" s="41"/>
      <c r="K52" s="41"/>
      <c r="Q52" s="46"/>
      <c r="R52" s="47"/>
      <c r="S52" s="47"/>
      <c r="T52" s="47"/>
      <c r="U52" s="48"/>
    </row>
    <row r="53" spans="3:21" ht="24.95" customHeight="1" thickBot="1">
      <c r="C53" s="1"/>
      <c r="D53" s="1"/>
      <c r="E53" s="1"/>
      <c r="Q53" s="49"/>
      <c r="R53" s="50"/>
      <c r="S53" s="50"/>
      <c r="T53" s="50"/>
      <c r="U53" s="51"/>
    </row>
    <row r="54" spans="3:21" ht="8.1" customHeight="1"/>
    <row r="55" spans="3:21" ht="24.95" customHeight="1" thickBot="1">
      <c r="C55" s="1"/>
      <c r="D55" s="1"/>
      <c r="E55" s="1"/>
    </row>
    <row r="56" spans="3:21" ht="21">
      <c r="Q56" s="52" t="s">
        <v>164</v>
      </c>
      <c r="R56" s="53"/>
      <c r="S56" s="53"/>
      <c r="T56" s="53"/>
      <c r="U56" s="54"/>
    </row>
    <row r="57" spans="3:21">
      <c r="C57" s="20" t="s">
        <v>8</v>
      </c>
      <c r="D57" s="3">
        <f>VLOOKUP(VALUE(SUBSTITUTE(SUBSTITUTE(_xlfn.CONCAT(F13,F15,F17,F19,F21,F23),"6","8"),"9","7")),Oppose!A2:H65,7,FALSE)</f>
        <v>1</v>
      </c>
      <c r="Q57" s="21"/>
      <c r="U57" s="22"/>
    </row>
    <row r="58" spans="3:21" ht="28.5">
      <c r="H58" s="66" t="s">
        <v>288</v>
      </c>
      <c r="I58" s="66"/>
      <c r="J58" s="66"/>
      <c r="K58" s="66"/>
      <c r="Q58" s="27" t="str">
        <f>VLOOKUP(R58,HexDef!B2:F65,3,FALSE)</f>
        <v xml:space="preserve">Créateur </v>
      </c>
      <c r="R58" s="26">
        <f>VLOOKUP(VALUE(SUBSTITUTE(SUBSTITUTE(_xlfn.CONCAT(F13,F15,F17,F19,F21,F23),"6","8"),"9","7")),Oppose!A2:H56,7,FALSE)</f>
        <v>1</v>
      </c>
      <c r="S58" s="55" t="str">
        <f>VLOOKUP(R58,HexDef!B2:F65,2,FALSE)</f>
        <v>QIAN</v>
      </c>
      <c r="T58" s="55"/>
      <c r="U58" s="22"/>
    </row>
    <row r="59" spans="3:21" ht="8.1" customHeight="1">
      <c r="H59" s="66"/>
      <c r="I59" s="66"/>
      <c r="J59" s="66"/>
      <c r="K59" s="66"/>
      <c r="Q59" s="21"/>
      <c r="U59" s="22"/>
    </row>
    <row r="60" spans="3:21" ht="18.75">
      <c r="H60" s="41" t="s">
        <v>289</v>
      </c>
      <c r="I60" s="41"/>
      <c r="J60" s="41"/>
      <c r="K60" s="41"/>
      <c r="Q60" s="43" t="str">
        <f>VLOOKUP(R58,HexDef!B2:F65,4,FALSE)</f>
        <v>Ciel sur ciel</v>
      </c>
      <c r="R60" s="44"/>
      <c r="S60" s="44"/>
      <c r="T60" s="44"/>
      <c r="U60" s="45"/>
    </row>
    <row r="61" spans="3:21" ht="8.1" customHeight="1">
      <c r="H61" s="34"/>
      <c r="I61" s="34"/>
      <c r="J61" s="34"/>
      <c r="K61" s="34"/>
      <c r="Q61" s="21"/>
      <c r="U61" s="22"/>
    </row>
    <row r="62" spans="3:21">
      <c r="H62" s="6">
        <f>I47</f>
        <v>1</v>
      </c>
      <c r="I62" s="67" t="str">
        <f>VLOOKUP(H62,FleurBach!A3:B66,2,FALSE)</f>
        <v>Oak</v>
      </c>
      <c r="J62" s="67"/>
      <c r="K62" s="67"/>
      <c r="Q62" s="46" t="str">
        <f>VLOOKUP(R58,HexDef!B2:F65,5,FALSE)</f>
        <v>Elan créatif : Activation, vigueur, dynamisme, Capacité à imaginer le nouveau</v>
      </c>
      <c r="R62" s="47"/>
      <c r="S62" s="47"/>
      <c r="T62" s="47"/>
      <c r="U62" s="48"/>
    </row>
    <row r="63" spans="3:21">
      <c r="H63" s="6">
        <f>I49</f>
        <v>10</v>
      </c>
      <c r="I63" s="67" t="str">
        <f>VLOOKUP(H63,FleurBach!A4:B67,2,FALSE)</f>
        <v>Mimulus</v>
      </c>
      <c r="J63" s="67"/>
      <c r="K63" s="67"/>
      <c r="Q63" s="46"/>
      <c r="R63" s="47"/>
      <c r="S63" s="47"/>
      <c r="T63" s="47"/>
      <c r="U63" s="48"/>
    </row>
    <row r="64" spans="3:21">
      <c r="H64" s="6">
        <f>I51</f>
        <v>45</v>
      </c>
      <c r="I64" s="67" t="str">
        <f>VLOOKUP(H64,FleurBach!A5:B68,2,FALSE)</f>
        <v>Pine</v>
      </c>
      <c r="J64" s="67"/>
      <c r="K64" s="67"/>
      <c r="Q64" s="46"/>
      <c r="R64" s="47"/>
      <c r="S64" s="47"/>
      <c r="T64" s="47"/>
      <c r="U64" s="48"/>
    </row>
    <row r="65" spans="8:21">
      <c r="H65" s="6">
        <f>J47</f>
        <v>9</v>
      </c>
      <c r="I65" s="67" t="str">
        <f>VLOOKUP(H65,FleurBach!A6:B69,2,FALSE)</f>
        <v>Mimulus</v>
      </c>
      <c r="J65" s="67"/>
      <c r="K65" s="67"/>
      <c r="Q65" s="46"/>
      <c r="R65" s="47"/>
      <c r="S65" s="47"/>
      <c r="T65" s="47"/>
      <c r="U65" s="48"/>
    </row>
    <row r="66" spans="8:21">
      <c r="H66" s="6">
        <f>J51</f>
        <v>12</v>
      </c>
      <c r="I66" s="67" t="str">
        <f>VLOOKUP(H66,FleurBach!A7:B70,2,FALSE)</f>
        <v>Clematis</v>
      </c>
      <c r="J66" s="67"/>
      <c r="K66" s="67"/>
      <c r="Q66" s="46"/>
      <c r="R66" s="47"/>
      <c r="S66" s="47"/>
      <c r="T66" s="47"/>
      <c r="U66" s="48"/>
    </row>
    <row r="67" spans="8:21">
      <c r="H67" s="6">
        <f>K47</f>
        <v>20</v>
      </c>
      <c r="I67" s="67" t="str">
        <f>VLOOKUP(H67,FleurBach!A8:B71,2,FALSE)</f>
        <v>Scleranthus</v>
      </c>
      <c r="J67" s="67"/>
      <c r="K67" s="67"/>
      <c r="Q67" s="46"/>
      <c r="R67" s="47"/>
      <c r="S67" s="47"/>
      <c r="T67" s="47"/>
      <c r="U67" s="48"/>
    </row>
    <row r="68" spans="8:21" ht="16.5" thickBot="1">
      <c r="H68" s="6">
        <f>K49</f>
        <v>11</v>
      </c>
      <c r="I68" s="67" t="str">
        <f>VLOOKUP(H68,FleurBach!A9:B72,2,FALSE)</f>
        <v>Clematis</v>
      </c>
      <c r="J68" s="67"/>
      <c r="K68" s="67"/>
      <c r="Q68" s="49"/>
      <c r="R68" s="50"/>
      <c r="S68" s="50"/>
      <c r="T68" s="50"/>
      <c r="U68" s="51"/>
    </row>
    <row r="70" spans="8:21" ht="15.95" customHeight="1">
      <c r="H70" s="47" t="s">
        <v>294</v>
      </c>
      <c r="I70" s="47"/>
      <c r="J70" s="47"/>
      <c r="K70" s="47"/>
    </row>
    <row r="71" spans="8:21">
      <c r="H71" s="47"/>
      <c r="I71" s="47"/>
      <c r="J71" s="47"/>
      <c r="K71" s="47"/>
    </row>
    <row r="72" spans="8:21">
      <c r="H72" s="47"/>
      <c r="I72" s="47"/>
      <c r="J72" s="47"/>
      <c r="K72" s="47"/>
    </row>
    <row r="73" spans="8:21">
      <c r="H73" s="47"/>
      <c r="I73" s="47"/>
      <c r="J73" s="47"/>
      <c r="K73" s="47"/>
    </row>
    <row r="74" spans="8:21">
      <c r="H74" s="47"/>
      <c r="I74" s="47"/>
      <c r="J74" s="47"/>
      <c r="K74" s="47"/>
    </row>
    <row r="75" spans="8:21">
      <c r="H75" s="47"/>
      <c r="I75" s="47"/>
      <c r="J75" s="47"/>
      <c r="K75" s="47"/>
    </row>
  </sheetData>
  <mergeCells count="55">
    <mergeCell ref="I65:K65"/>
    <mergeCell ref="I66:K66"/>
    <mergeCell ref="I67:K67"/>
    <mergeCell ref="I68:K68"/>
    <mergeCell ref="H70:K75"/>
    <mergeCell ref="H58:K59"/>
    <mergeCell ref="H60:K60"/>
    <mergeCell ref="I62:K62"/>
    <mergeCell ref="I63:K63"/>
    <mergeCell ref="I64:K64"/>
    <mergeCell ref="H11:J11"/>
    <mergeCell ref="M11:O11"/>
    <mergeCell ref="H43:K43"/>
    <mergeCell ref="W12:AA12"/>
    <mergeCell ref="Y13:Z13"/>
    <mergeCell ref="W15:AA15"/>
    <mergeCell ref="W17:AA23"/>
    <mergeCell ref="Q12:U12"/>
    <mergeCell ref="Q41:U41"/>
    <mergeCell ref="S29:T29"/>
    <mergeCell ref="S13:T13"/>
    <mergeCell ref="S43:T43"/>
    <mergeCell ref="Q17:U23"/>
    <mergeCell ref="Q15:U15"/>
    <mergeCell ref="Q27:U27"/>
    <mergeCell ref="Q60:U60"/>
    <mergeCell ref="Q62:U68"/>
    <mergeCell ref="Q56:U56"/>
    <mergeCell ref="S58:T58"/>
    <mergeCell ref="C27:E27"/>
    <mergeCell ref="H27:J27"/>
    <mergeCell ref="M27:O27"/>
    <mergeCell ref="C43:E43"/>
    <mergeCell ref="K51:K52"/>
    <mergeCell ref="K45:K46"/>
    <mergeCell ref="K47:K48"/>
    <mergeCell ref="K49:K50"/>
    <mergeCell ref="Q33:U39"/>
    <mergeCell ref="Q31:U31"/>
    <mergeCell ref="Q45:U45"/>
    <mergeCell ref="Q47:U53"/>
    <mergeCell ref="A12:A23"/>
    <mergeCell ref="C12:D12"/>
    <mergeCell ref="H51:H52"/>
    <mergeCell ref="I51:I52"/>
    <mergeCell ref="J51:J52"/>
    <mergeCell ref="H45:H46"/>
    <mergeCell ref="I45:I46"/>
    <mergeCell ref="J45:J46"/>
    <mergeCell ref="H47:H48"/>
    <mergeCell ref="I47:I48"/>
    <mergeCell ref="J47:J48"/>
    <mergeCell ref="H49:H50"/>
    <mergeCell ref="I49:I50"/>
    <mergeCell ref="J49:J50"/>
  </mergeCells>
  <conditionalFormatting sqref="C29">
    <cfRule type="expression" dxfId="359" priority="336">
      <formula>F13=6</formula>
    </cfRule>
    <cfRule type="expression" dxfId="358" priority="339">
      <formula>F13=9</formula>
    </cfRule>
    <cfRule type="expression" dxfId="357" priority="498">
      <formula>F13=7</formula>
    </cfRule>
    <cfRule type="expression" dxfId="356" priority="499">
      <formula>F13=8</formula>
    </cfRule>
  </conditionalFormatting>
  <conditionalFormatting sqref="C31">
    <cfRule type="expression" dxfId="355" priority="229">
      <formula>F15=6</formula>
    </cfRule>
    <cfRule type="expression" dxfId="354" priority="230">
      <formula>F15=9</formula>
    </cfRule>
    <cfRule type="expression" dxfId="353" priority="231">
      <formula>F15=7</formula>
    </cfRule>
    <cfRule type="expression" dxfId="352" priority="232">
      <formula>F15=8</formula>
    </cfRule>
  </conditionalFormatting>
  <conditionalFormatting sqref="C33">
    <cfRule type="expression" dxfId="351" priority="225">
      <formula>F17=6</formula>
    </cfRule>
    <cfRule type="expression" dxfId="350" priority="226">
      <formula>F17=9</formula>
    </cfRule>
    <cfRule type="expression" dxfId="349" priority="227">
      <formula>F17=7</formula>
    </cfRule>
    <cfRule type="expression" dxfId="348" priority="228">
      <formula>F17=8</formula>
    </cfRule>
  </conditionalFormatting>
  <conditionalFormatting sqref="C35">
    <cfRule type="expression" dxfId="347" priority="221">
      <formula>F19=6</formula>
    </cfRule>
    <cfRule type="expression" dxfId="346" priority="222">
      <formula>F19=9</formula>
    </cfRule>
    <cfRule type="expression" dxfId="345" priority="223">
      <formula>F19=7</formula>
    </cfRule>
    <cfRule type="expression" dxfId="344" priority="224">
      <formula>F19=8</formula>
    </cfRule>
  </conditionalFormatting>
  <conditionalFormatting sqref="C37">
    <cfRule type="expression" dxfId="343" priority="217">
      <formula>F21=6</formula>
    </cfRule>
    <cfRule type="expression" dxfId="342" priority="218">
      <formula>F21=9</formula>
    </cfRule>
    <cfRule type="expression" dxfId="341" priority="219">
      <formula>F21=7</formula>
    </cfRule>
    <cfRule type="expression" dxfId="340" priority="220">
      <formula>F21=8</formula>
    </cfRule>
  </conditionalFormatting>
  <conditionalFormatting sqref="C39">
    <cfRule type="expression" dxfId="339" priority="213">
      <formula>F23=6</formula>
    </cfRule>
    <cfRule type="expression" dxfId="338" priority="214">
      <formula>F23=9</formula>
    </cfRule>
    <cfRule type="expression" dxfId="337" priority="215">
      <formula>F23=7</formula>
    </cfRule>
    <cfRule type="expression" dxfId="336" priority="216">
      <formula>F23=8</formula>
    </cfRule>
  </conditionalFormatting>
  <conditionalFormatting sqref="C45">
    <cfRule type="expression" dxfId="335" priority="30">
      <formula>F15=6</formula>
    </cfRule>
    <cfRule type="expression" dxfId="334" priority="33">
      <formula>F15=9</formula>
    </cfRule>
    <cfRule type="expression" dxfId="333" priority="466">
      <formula>F15=7</formula>
    </cfRule>
    <cfRule type="expression" dxfId="332" priority="467">
      <formula>F15=8</formula>
    </cfRule>
  </conditionalFormatting>
  <conditionalFormatting sqref="C47">
    <cfRule type="expression" dxfId="331" priority="27">
      <formula>F17=9</formula>
    </cfRule>
    <cfRule type="expression" dxfId="330" priority="28">
      <formula>F17=6</formula>
    </cfRule>
    <cfRule type="expression" dxfId="329" priority="464">
      <formula>F17=7</formula>
    </cfRule>
    <cfRule type="expression" dxfId="328" priority="465">
      <formula>F17=8</formula>
    </cfRule>
  </conditionalFormatting>
  <conditionalFormatting sqref="C49">
    <cfRule type="expression" dxfId="327" priority="22">
      <formula>F19=9</formula>
    </cfRule>
    <cfRule type="expression" dxfId="326" priority="23">
      <formula>F19=6</formula>
    </cfRule>
    <cfRule type="expression" dxfId="325" priority="462">
      <formula>F19=7</formula>
    </cfRule>
    <cfRule type="expression" dxfId="324" priority="463">
      <formula>F19=8</formula>
    </cfRule>
  </conditionalFormatting>
  <conditionalFormatting sqref="C51">
    <cfRule type="expression" dxfId="323" priority="17">
      <formula>F17=6</formula>
    </cfRule>
    <cfRule type="expression" dxfId="322" priority="18">
      <formula>F17=9</formula>
    </cfRule>
    <cfRule type="expression" dxfId="321" priority="460">
      <formula>F17=7</formula>
    </cfRule>
    <cfRule type="expression" dxfId="320" priority="461">
      <formula>F17=8</formula>
    </cfRule>
  </conditionalFormatting>
  <conditionalFormatting sqref="C53">
    <cfRule type="expression" dxfId="319" priority="12">
      <formula>F19=6</formula>
    </cfRule>
    <cfRule type="expression" dxfId="318" priority="13">
      <formula>F19=9</formula>
    </cfRule>
    <cfRule type="expression" dxfId="317" priority="458">
      <formula>F19=7</formula>
    </cfRule>
    <cfRule type="expression" dxfId="316" priority="459">
      <formula>F19=8</formula>
    </cfRule>
  </conditionalFormatting>
  <conditionalFormatting sqref="C55">
    <cfRule type="expression" dxfId="315" priority="7">
      <formula>F21=6</formula>
    </cfRule>
    <cfRule type="expression" dxfId="314" priority="8">
      <formula>F21=9</formula>
    </cfRule>
    <cfRule type="expression" dxfId="313" priority="456">
      <formula>F21=7</formula>
    </cfRule>
    <cfRule type="expression" dxfId="312" priority="457">
      <formula>F21=8</formula>
    </cfRule>
  </conditionalFormatting>
  <conditionalFormatting sqref="D29">
    <cfRule type="expression" dxfId="311" priority="338">
      <formula>F13=9</formula>
    </cfRule>
    <cfRule type="expression" dxfId="310" priority="500">
      <formula>F13=7</formula>
    </cfRule>
  </conditionalFormatting>
  <conditionalFormatting sqref="D31">
    <cfRule type="expression" dxfId="309" priority="211">
      <formula>F15=9</formula>
    </cfRule>
    <cfRule type="expression" dxfId="308" priority="212">
      <formula>F15=7</formula>
    </cfRule>
  </conditionalFormatting>
  <conditionalFormatting sqref="D33">
    <cfRule type="expression" dxfId="307" priority="209">
      <formula>F17=9</formula>
    </cfRule>
    <cfRule type="expression" dxfId="306" priority="210">
      <formula>F17=7</formula>
    </cfRule>
  </conditionalFormatting>
  <conditionalFormatting sqref="D35">
    <cfRule type="expression" dxfId="305" priority="207">
      <formula>F19=9</formula>
    </cfRule>
    <cfRule type="expression" dxfId="304" priority="208">
      <formula>F19=7</formula>
    </cfRule>
  </conditionalFormatting>
  <conditionalFormatting sqref="D37">
    <cfRule type="expression" dxfId="303" priority="205">
      <formula>F21=9</formula>
    </cfRule>
    <cfRule type="expression" dxfId="302" priority="206">
      <formula>F21=7</formula>
    </cfRule>
  </conditionalFormatting>
  <conditionalFormatting sqref="D39">
    <cfRule type="expression" dxfId="301" priority="203">
      <formula>F23=9</formula>
    </cfRule>
    <cfRule type="expression" dxfId="300" priority="204">
      <formula>F23=7</formula>
    </cfRule>
  </conditionalFormatting>
  <conditionalFormatting sqref="D45">
    <cfRule type="expression" dxfId="299" priority="32">
      <formula>F15=9</formula>
    </cfRule>
    <cfRule type="expression" dxfId="298" priority="455">
      <formula>F15=7</formula>
    </cfRule>
  </conditionalFormatting>
  <conditionalFormatting sqref="D47">
    <cfRule type="expression" dxfId="297" priority="26">
      <formula>F17=9</formula>
    </cfRule>
    <cfRule type="expression" dxfId="296" priority="454">
      <formula>F17=7</formula>
    </cfRule>
  </conditionalFormatting>
  <conditionalFormatting sqref="D49">
    <cfRule type="expression" dxfId="295" priority="21">
      <formula>F19=9</formula>
    </cfRule>
    <cfRule type="expression" dxfId="294" priority="453">
      <formula>F19=7</formula>
    </cfRule>
  </conditionalFormatting>
  <conditionalFormatting sqref="D51">
    <cfRule type="expression" dxfId="293" priority="16">
      <formula>F17=9</formula>
    </cfRule>
    <cfRule type="expression" dxfId="292" priority="452">
      <formula>F17=7</formula>
    </cfRule>
  </conditionalFormatting>
  <conditionalFormatting sqref="D53">
    <cfRule type="expression" dxfId="291" priority="11">
      <formula>F19=9</formula>
    </cfRule>
    <cfRule type="expression" dxfId="290" priority="451">
      <formula>F19=7</formula>
    </cfRule>
  </conditionalFormatting>
  <conditionalFormatting sqref="D55">
    <cfRule type="expression" dxfId="289" priority="6">
      <formula>F21=9</formula>
    </cfRule>
    <cfRule type="expression" dxfId="288" priority="450">
      <formula>F21=7</formula>
    </cfRule>
  </conditionalFormatting>
  <conditionalFormatting sqref="E29">
    <cfRule type="expression" dxfId="287" priority="305">
      <formula>F13=6</formula>
    </cfRule>
    <cfRule type="expression" dxfId="286" priority="337">
      <formula>F13=9</formula>
    </cfRule>
    <cfRule type="expression" dxfId="285" priority="496">
      <formula>F13=7</formula>
    </cfRule>
    <cfRule type="expression" dxfId="284" priority="497">
      <formula>F13=8</formula>
    </cfRule>
  </conditionalFormatting>
  <conditionalFormatting sqref="E31">
    <cfRule type="expression" dxfId="283" priority="199">
      <formula>F15=6</formula>
    </cfRule>
    <cfRule type="expression" dxfId="282" priority="200">
      <formula>F15=9</formula>
    </cfRule>
    <cfRule type="expression" dxfId="281" priority="201">
      <formula>F15=7</formula>
    </cfRule>
    <cfRule type="expression" dxfId="280" priority="202">
      <formula>F15=8</formula>
    </cfRule>
  </conditionalFormatting>
  <conditionalFormatting sqref="E33">
    <cfRule type="expression" dxfId="279" priority="195">
      <formula>F17=6</formula>
    </cfRule>
    <cfRule type="expression" dxfId="278" priority="196">
      <formula>F17=9</formula>
    </cfRule>
    <cfRule type="expression" dxfId="277" priority="197">
      <formula>F17=7</formula>
    </cfRule>
    <cfRule type="expression" dxfId="276" priority="198">
      <formula>F17=8</formula>
    </cfRule>
  </conditionalFormatting>
  <conditionalFormatting sqref="E35">
    <cfRule type="expression" dxfId="275" priority="191">
      <formula>F19=6</formula>
    </cfRule>
    <cfRule type="expression" dxfId="274" priority="192">
      <formula>F19=9</formula>
    </cfRule>
    <cfRule type="expression" dxfId="273" priority="193">
      <formula>F19=7</formula>
    </cfRule>
    <cfRule type="expression" dxfId="272" priority="194">
      <formula>F19=8</formula>
    </cfRule>
  </conditionalFormatting>
  <conditionalFormatting sqref="E37">
    <cfRule type="expression" dxfId="271" priority="187">
      <formula>F21=6</formula>
    </cfRule>
    <cfRule type="expression" dxfId="270" priority="188">
      <formula>F21=9</formula>
    </cfRule>
    <cfRule type="expression" dxfId="269" priority="189">
      <formula>F21=7</formula>
    </cfRule>
    <cfRule type="expression" dxfId="268" priority="190">
      <formula>F21=8</formula>
    </cfRule>
  </conditionalFormatting>
  <conditionalFormatting sqref="E39">
    <cfRule type="expression" dxfId="267" priority="183">
      <formula>F23=6</formula>
    </cfRule>
    <cfRule type="expression" dxfId="266" priority="184">
      <formula>F23=9</formula>
    </cfRule>
    <cfRule type="expression" dxfId="265" priority="185">
      <formula>F23=7</formula>
    </cfRule>
    <cfRule type="expression" dxfId="264" priority="186">
      <formula>F23=8</formula>
    </cfRule>
  </conditionalFormatting>
  <conditionalFormatting sqref="E45">
    <cfRule type="expression" dxfId="263" priority="29">
      <formula>F15=6</formula>
    </cfRule>
    <cfRule type="expression" dxfId="262" priority="31">
      <formula>F15=9</formula>
    </cfRule>
    <cfRule type="expression" dxfId="261" priority="448">
      <formula>F15=8</formula>
    </cfRule>
    <cfRule type="expression" dxfId="260" priority="449">
      <formula>F15=7</formula>
    </cfRule>
  </conditionalFormatting>
  <conditionalFormatting sqref="E47">
    <cfRule type="expression" dxfId="259" priority="24">
      <formula>F17=9</formula>
    </cfRule>
    <cfRule type="expression" dxfId="258" priority="25">
      <formula>F17=6</formula>
    </cfRule>
    <cfRule type="expression" dxfId="257" priority="446">
      <formula>F17=8</formula>
    </cfRule>
    <cfRule type="expression" dxfId="256" priority="447">
      <formula>F17=7</formula>
    </cfRule>
  </conditionalFormatting>
  <conditionalFormatting sqref="E49">
    <cfRule type="expression" dxfId="255" priority="19">
      <formula>F19=9</formula>
    </cfRule>
    <cfRule type="expression" dxfId="254" priority="20">
      <formula>F19=6</formula>
    </cfRule>
    <cfRule type="expression" dxfId="253" priority="444">
      <formula>F19=8</formula>
    </cfRule>
    <cfRule type="expression" dxfId="252" priority="445">
      <formula>F19=7</formula>
    </cfRule>
  </conditionalFormatting>
  <conditionalFormatting sqref="E51">
    <cfRule type="expression" dxfId="251" priority="14">
      <formula>F17=9</formula>
    </cfRule>
    <cfRule type="expression" dxfId="250" priority="15">
      <formula>F17=6</formula>
    </cfRule>
    <cfRule type="expression" dxfId="249" priority="442">
      <formula>F17=8</formula>
    </cfRule>
    <cfRule type="expression" dxfId="248" priority="443">
      <formula>F17=7</formula>
    </cfRule>
  </conditionalFormatting>
  <conditionalFormatting sqref="E53">
    <cfRule type="expression" dxfId="247" priority="9">
      <formula>F19=9</formula>
    </cfRule>
    <cfRule type="expression" dxfId="246" priority="10">
      <formula>F19=6</formula>
    </cfRule>
    <cfRule type="expression" dxfId="245" priority="440">
      <formula>F19=8</formula>
    </cfRule>
    <cfRule type="expression" dxfId="244" priority="441">
      <formula>F19=7</formula>
    </cfRule>
  </conditionalFormatting>
  <conditionalFormatting sqref="E55">
    <cfRule type="expression" dxfId="243" priority="4">
      <formula>F21=9</formula>
    </cfRule>
    <cfRule type="expression" dxfId="242" priority="5">
      <formula>F21=6</formula>
    </cfRule>
    <cfRule type="expression" dxfId="241" priority="438">
      <formula>F21=8</formula>
    </cfRule>
    <cfRule type="expression" dxfId="240" priority="439">
      <formula>F21=7</formula>
    </cfRule>
  </conditionalFormatting>
  <conditionalFormatting sqref="H13">
    <cfRule type="expression" dxfId="239" priority="421">
      <formula>F13=6</formula>
    </cfRule>
    <cfRule type="expression" dxfId="238" priority="422">
      <formula>F13=9</formula>
    </cfRule>
    <cfRule type="expression" dxfId="237" priority="580">
      <formula>F13=7</formula>
    </cfRule>
    <cfRule type="expression" dxfId="236" priority="583">
      <formula>F13=8</formula>
    </cfRule>
  </conditionalFormatting>
  <conditionalFormatting sqref="H15">
    <cfRule type="expression" dxfId="235" priority="279">
      <formula>F15=6</formula>
    </cfRule>
    <cfRule type="expression" dxfId="234" priority="280">
      <formula>F15=9</formula>
    </cfRule>
    <cfRule type="expression" dxfId="233" priority="281">
      <formula>F15=7</formula>
    </cfRule>
    <cfRule type="expression" dxfId="232" priority="282">
      <formula>F15=8</formula>
    </cfRule>
  </conditionalFormatting>
  <conditionalFormatting sqref="H17">
    <cfRule type="expression" dxfId="231" priority="275">
      <formula>F17=6</formula>
    </cfRule>
    <cfRule type="expression" dxfId="230" priority="276">
      <formula>F17=9</formula>
    </cfRule>
    <cfRule type="expression" dxfId="229" priority="277">
      <formula>F17=7</formula>
    </cfRule>
    <cfRule type="expression" dxfId="228" priority="278">
      <formula>F17=8</formula>
    </cfRule>
  </conditionalFormatting>
  <conditionalFormatting sqref="H19">
    <cfRule type="expression" dxfId="227" priority="271">
      <formula>F19=6</formula>
    </cfRule>
    <cfRule type="expression" dxfId="226" priority="272">
      <formula>F19=9</formula>
    </cfRule>
    <cfRule type="expression" dxfId="225" priority="273">
      <formula>F19=7</formula>
    </cfRule>
    <cfRule type="expression" dxfId="224" priority="274">
      <formula>F19=8</formula>
    </cfRule>
  </conditionalFormatting>
  <conditionalFormatting sqref="H21">
    <cfRule type="expression" dxfId="223" priority="267">
      <formula>F21=6</formula>
    </cfRule>
    <cfRule type="expression" dxfId="222" priority="268">
      <formula>F21=9</formula>
    </cfRule>
    <cfRule type="expression" dxfId="221" priority="269">
      <formula>F21=7</formula>
    </cfRule>
    <cfRule type="expression" dxfId="220" priority="270">
      <formula>F21=8</formula>
    </cfRule>
  </conditionalFormatting>
  <conditionalFormatting sqref="H23">
    <cfRule type="expression" dxfId="219" priority="263">
      <formula>F23=6</formula>
    </cfRule>
    <cfRule type="expression" dxfId="218" priority="264">
      <formula>F23=9</formula>
    </cfRule>
    <cfRule type="expression" dxfId="217" priority="265">
      <formula>F23=7</formula>
    </cfRule>
    <cfRule type="expression" dxfId="216" priority="266">
      <formula>F23=8</formula>
    </cfRule>
  </conditionalFormatting>
  <conditionalFormatting sqref="H29">
    <cfRule type="expression" dxfId="215" priority="157">
      <formula>F13=6</formula>
    </cfRule>
    <cfRule type="expression" dxfId="214" priority="158">
      <formula>F13=9</formula>
    </cfRule>
    <cfRule type="expression" dxfId="213" priority="159">
      <formula>F13=7</formula>
    </cfRule>
    <cfRule type="expression" dxfId="212" priority="160">
      <formula>F13=8</formula>
    </cfRule>
  </conditionalFormatting>
  <conditionalFormatting sqref="H31">
    <cfRule type="expression" dxfId="211" priority="60">
      <formula>F15=6</formula>
    </cfRule>
    <cfRule type="expression" dxfId="210" priority="69">
      <formula>F15=9</formula>
    </cfRule>
    <cfRule type="expression" dxfId="209" priority="161">
      <formula>F15=7</formula>
    </cfRule>
    <cfRule type="expression" dxfId="208" priority="162">
      <formula>F15=8</formula>
    </cfRule>
  </conditionalFormatting>
  <conditionalFormatting sqref="H33">
    <cfRule type="expression" dxfId="207" priority="53">
      <formula>F17=9</formula>
    </cfRule>
    <cfRule type="expression" dxfId="206" priority="68">
      <formula>F17=6</formula>
    </cfRule>
    <cfRule type="expression" dxfId="205" priority="163">
      <formula>F17=7</formula>
    </cfRule>
    <cfRule type="expression" dxfId="204" priority="164">
      <formula>F17=8</formula>
    </cfRule>
  </conditionalFormatting>
  <conditionalFormatting sqref="H35">
    <cfRule type="expression" dxfId="203" priority="46">
      <formula>F19=9</formula>
    </cfRule>
    <cfRule type="expression" dxfId="202" priority="67">
      <formula>F19=6</formula>
    </cfRule>
    <cfRule type="expression" dxfId="201" priority="173">
      <formula>F19=7</formula>
    </cfRule>
    <cfRule type="expression" dxfId="200" priority="174">
      <formula>F19=8</formula>
    </cfRule>
  </conditionalFormatting>
  <conditionalFormatting sqref="H37">
    <cfRule type="expression" dxfId="199" priority="165">
      <formula>F21=6</formula>
    </cfRule>
    <cfRule type="expression" dxfId="198" priority="166">
      <formula>F21=9</formula>
    </cfRule>
    <cfRule type="expression" dxfId="197" priority="167">
      <formula>F21=7</formula>
    </cfRule>
    <cfRule type="expression" dxfId="196" priority="168">
      <formula>F21=8</formula>
    </cfRule>
  </conditionalFormatting>
  <conditionalFormatting sqref="H39">
    <cfRule type="expression" dxfId="195" priority="82">
      <formula>F23=6</formula>
    </cfRule>
    <cfRule type="expression" dxfId="194" priority="169">
      <formula>F23=9</formula>
    </cfRule>
    <cfRule type="expression" dxfId="193" priority="557">
      <formula>F23=7</formula>
    </cfRule>
    <cfRule type="expression" dxfId="192" priority="570">
      <formula>F23=8</formula>
    </cfRule>
  </conditionalFormatting>
  <conditionalFormatting sqref="I13">
    <cfRule type="expression" dxfId="191" priority="360">
      <formula>F13=9</formula>
    </cfRule>
    <cfRule type="expression" dxfId="190" priority="582">
      <formula>F13=7</formula>
    </cfRule>
  </conditionalFormatting>
  <conditionalFormatting sqref="I15">
    <cfRule type="expression" dxfId="189" priority="261">
      <formula>F15=9</formula>
    </cfRule>
    <cfRule type="expression" dxfId="188" priority="262">
      <formula>F15=7</formula>
    </cfRule>
  </conditionalFormatting>
  <conditionalFormatting sqref="I17">
    <cfRule type="expression" dxfId="187" priority="259">
      <formula>F17=9</formula>
    </cfRule>
    <cfRule type="expression" dxfId="186" priority="260">
      <formula>F17=7</formula>
    </cfRule>
  </conditionalFormatting>
  <conditionalFormatting sqref="I19">
    <cfRule type="expression" dxfId="185" priority="257">
      <formula>F19=9</formula>
    </cfRule>
    <cfRule type="expression" dxfId="184" priority="258">
      <formula>F19=7</formula>
    </cfRule>
  </conditionalFormatting>
  <conditionalFormatting sqref="I21">
    <cfRule type="expression" dxfId="183" priority="255">
      <formula>F21=9</formula>
    </cfRule>
    <cfRule type="expression" dxfId="182" priority="256">
      <formula>F21=7</formula>
    </cfRule>
  </conditionalFormatting>
  <conditionalFormatting sqref="I23">
    <cfRule type="expression" dxfId="181" priority="253">
      <formula>F23=9</formula>
    </cfRule>
    <cfRule type="expression" dxfId="180" priority="254">
      <formula>F23=7</formula>
    </cfRule>
  </conditionalFormatting>
  <conditionalFormatting sqref="I29">
    <cfRule type="expression" dxfId="179" priority="156">
      <formula>F13=6</formula>
    </cfRule>
    <cfRule type="expression" dxfId="178" priority="559">
      <formula>F13=8</formula>
    </cfRule>
  </conditionalFormatting>
  <conditionalFormatting sqref="I31">
    <cfRule type="expression" dxfId="177" priority="154">
      <formula>F15=6</formula>
    </cfRule>
    <cfRule type="expression" dxfId="176" priority="155">
      <formula>F15=8</formula>
    </cfRule>
  </conditionalFormatting>
  <conditionalFormatting sqref="I33">
    <cfRule type="expression" dxfId="175" priority="150">
      <formula>F17=6</formula>
    </cfRule>
    <cfRule type="expression" dxfId="174" priority="151">
      <formula>F17=8</formula>
    </cfRule>
  </conditionalFormatting>
  <conditionalFormatting sqref="I35">
    <cfRule type="expression" dxfId="173" priority="148">
      <formula>F19=6</formula>
    </cfRule>
    <cfRule type="expression" dxfId="172" priority="149">
      <formula>F19=8</formula>
    </cfRule>
  </conditionalFormatting>
  <conditionalFormatting sqref="I37">
    <cfRule type="expression" dxfId="171" priority="146">
      <formula>F21=6</formula>
    </cfRule>
    <cfRule type="expression" dxfId="170" priority="147">
      <formula>F21=8</formula>
    </cfRule>
  </conditionalFormatting>
  <conditionalFormatting sqref="I39">
    <cfRule type="expression" dxfId="169" priority="144">
      <formula>F23=6</formula>
    </cfRule>
    <cfRule type="expression" dxfId="168" priority="145">
      <formula>F23=8</formula>
    </cfRule>
  </conditionalFormatting>
  <conditionalFormatting sqref="J13">
    <cfRule type="expression" dxfId="167" priority="382">
      <formula>F13=6</formula>
    </cfRule>
    <cfRule type="expression" dxfId="166" priority="389">
      <formula>F13=9</formula>
    </cfRule>
    <cfRule type="expression" dxfId="165" priority="579">
      <formula>F13=8</formula>
    </cfRule>
    <cfRule type="expression" dxfId="164" priority="581">
      <formula>F13=7</formula>
    </cfRule>
  </conditionalFormatting>
  <conditionalFormatting sqref="J15">
    <cfRule type="expression" dxfId="163" priority="249">
      <formula>F15=6</formula>
    </cfRule>
    <cfRule type="expression" dxfId="162" priority="250">
      <formula>F15=9</formula>
    </cfRule>
    <cfRule type="expression" dxfId="161" priority="251">
      <formula>F15=8</formula>
    </cfRule>
    <cfRule type="expression" dxfId="160" priority="252">
      <formula>F15=7</formula>
    </cfRule>
  </conditionalFormatting>
  <conditionalFormatting sqref="J17">
    <cfRule type="expression" dxfId="159" priority="245">
      <formula>F17=6</formula>
    </cfRule>
    <cfRule type="expression" dxfId="158" priority="246">
      <formula>F17=9</formula>
    </cfRule>
    <cfRule type="expression" dxfId="157" priority="247">
      <formula>F17=8</formula>
    </cfRule>
    <cfRule type="expression" dxfId="156" priority="248">
      <formula>F17=7</formula>
    </cfRule>
  </conditionalFormatting>
  <conditionalFormatting sqref="J19">
    <cfRule type="expression" dxfId="155" priority="241">
      <formula>F19=6</formula>
    </cfRule>
    <cfRule type="expression" dxfId="154" priority="242">
      <formula>F19=9</formula>
    </cfRule>
    <cfRule type="expression" dxfId="153" priority="243">
      <formula>F19=8</formula>
    </cfRule>
    <cfRule type="expression" dxfId="152" priority="244">
      <formula>F19=7</formula>
    </cfRule>
  </conditionalFormatting>
  <conditionalFormatting sqref="J21">
    <cfRule type="expression" dxfId="151" priority="237">
      <formula>F21=6</formula>
    </cfRule>
    <cfRule type="expression" dxfId="150" priority="238">
      <formula>F21=9</formula>
    </cfRule>
    <cfRule type="expression" dxfId="149" priority="239">
      <formula>F21=8</formula>
    </cfRule>
    <cfRule type="expression" dxfId="148" priority="240">
      <formula>F21=7</formula>
    </cfRule>
  </conditionalFormatting>
  <conditionalFormatting sqref="J23">
    <cfRule type="expression" dxfId="147" priority="233">
      <formula>F23=6</formula>
    </cfRule>
    <cfRule type="expression" dxfId="146" priority="234">
      <formula>F23=9</formula>
    </cfRule>
    <cfRule type="expression" dxfId="145" priority="235">
      <formula>F23=8</formula>
    </cfRule>
    <cfRule type="expression" dxfId="144" priority="236">
      <formula>F23=7</formula>
    </cfRule>
  </conditionalFormatting>
  <conditionalFormatting sqref="J29">
    <cfRule type="expression" dxfId="143" priority="66">
      <formula>F13=6</formula>
    </cfRule>
    <cfRule type="expression" dxfId="142" priority="143">
      <formula>F13=9</formula>
    </cfRule>
    <cfRule type="expression" dxfId="141" priority="542">
      <formula>F13=7</formula>
    </cfRule>
    <cfRule type="expression" dxfId="140" priority="558">
      <formula>F13=8</formula>
    </cfRule>
  </conditionalFormatting>
  <conditionalFormatting sqref="J31">
    <cfRule type="expression" dxfId="139" priority="139">
      <formula>F15=6</formula>
    </cfRule>
    <cfRule type="expression" dxfId="138" priority="140">
      <formula>F15=9</formula>
    </cfRule>
    <cfRule type="expression" dxfId="137" priority="141">
      <formula>F15=7</formula>
    </cfRule>
    <cfRule type="expression" dxfId="136" priority="142">
      <formula>F15=8</formula>
    </cfRule>
  </conditionalFormatting>
  <conditionalFormatting sqref="J33">
    <cfRule type="expression" dxfId="135" priority="135">
      <formula>F17=6</formula>
    </cfRule>
    <cfRule type="expression" dxfId="134" priority="136">
      <formula>F17=9</formula>
    </cfRule>
    <cfRule type="expression" dxfId="133" priority="137">
      <formula>F17=7</formula>
    </cfRule>
    <cfRule type="expression" dxfId="132" priority="138">
      <formula>F17=8</formula>
    </cfRule>
  </conditionalFormatting>
  <conditionalFormatting sqref="J35">
    <cfRule type="expression" dxfId="131" priority="131">
      <formula>F19=6</formula>
    </cfRule>
    <cfRule type="expression" dxfId="130" priority="132">
      <formula>F19=9</formula>
    </cfRule>
    <cfRule type="expression" dxfId="129" priority="133">
      <formula>F19=7</formula>
    </cfRule>
    <cfRule type="expression" dxfId="128" priority="134">
      <formula>F19=8</formula>
    </cfRule>
  </conditionalFormatting>
  <conditionalFormatting sqref="J37">
    <cfRule type="expression" dxfId="127" priority="127">
      <formula>F21=6</formula>
    </cfRule>
    <cfRule type="expression" dxfId="126" priority="128">
      <formula>F21=9</formula>
    </cfRule>
    <cfRule type="expression" dxfId="125" priority="129">
      <formula>F21=7</formula>
    </cfRule>
    <cfRule type="expression" dxfId="124" priority="130">
      <formula>F21=8</formula>
    </cfRule>
  </conditionalFormatting>
  <conditionalFormatting sqref="J39">
    <cfRule type="expression" dxfId="123" priority="123">
      <formula>F23=6</formula>
    </cfRule>
    <cfRule type="expression" dxfId="122" priority="124">
      <formula>F23=9</formula>
    </cfRule>
    <cfRule type="expression" dxfId="121" priority="125">
      <formula>F23=7</formula>
    </cfRule>
    <cfRule type="expression" dxfId="120" priority="126">
      <formula>F23=8</formula>
    </cfRule>
  </conditionalFormatting>
  <conditionalFormatting sqref="M13">
    <cfRule type="expression" dxfId="119" priority="3">
      <formula>F13=7</formula>
    </cfRule>
    <cfRule type="expression" dxfId="118" priority="35">
      <formula>F13=8</formula>
    </cfRule>
    <cfRule type="expression" dxfId="117" priority="433">
      <formula>F13=6</formula>
    </cfRule>
    <cfRule type="expression" dxfId="116" priority="434">
      <formula>F13=9</formula>
    </cfRule>
  </conditionalFormatting>
  <conditionalFormatting sqref="M15">
    <cfRule type="expression" dxfId="115" priority="63">
      <formula>F15=7</formula>
    </cfRule>
    <cfRule type="expression" dxfId="114" priority="65">
      <formula>F15=8</formula>
    </cfRule>
    <cfRule type="expression" dxfId="113" priority="283">
      <formula>F15=6</formula>
    </cfRule>
    <cfRule type="expression" dxfId="112" priority="284">
      <formula>F15=9</formula>
    </cfRule>
  </conditionalFormatting>
  <conditionalFormatting sqref="M17">
    <cfRule type="expression" dxfId="111" priority="56">
      <formula>F17=8</formula>
    </cfRule>
    <cfRule type="expression" dxfId="110" priority="59">
      <formula>F17=7</formula>
    </cfRule>
    <cfRule type="expression" dxfId="109" priority="429">
      <formula>F17=6</formula>
    </cfRule>
    <cfRule type="expression" dxfId="108" priority="430">
      <formula>F17=9</formula>
    </cfRule>
  </conditionalFormatting>
  <conditionalFormatting sqref="M19">
    <cfRule type="expression" dxfId="107" priority="49">
      <formula>F19=8</formula>
    </cfRule>
    <cfRule type="expression" dxfId="106" priority="52">
      <formula>F19=7</formula>
    </cfRule>
    <cfRule type="expression" dxfId="105" priority="427">
      <formula>F19=6</formula>
    </cfRule>
    <cfRule type="expression" dxfId="104" priority="428">
      <formula>F19=9</formula>
    </cfRule>
  </conditionalFormatting>
  <conditionalFormatting sqref="M21">
    <cfRule type="expression" dxfId="103" priority="42">
      <formula>F21=8</formula>
    </cfRule>
    <cfRule type="expression" dxfId="102" priority="45">
      <formula>F21=7</formula>
    </cfRule>
    <cfRule type="expression" dxfId="101" priority="425">
      <formula>F21=6</formula>
    </cfRule>
    <cfRule type="expression" dxfId="100" priority="426">
      <formula>F21=9</formula>
    </cfRule>
  </conditionalFormatting>
  <conditionalFormatting sqref="M23">
    <cfRule type="expression" dxfId="99" priority="37">
      <formula>F23=8</formula>
    </cfRule>
    <cfRule type="expression" dxfId="98" priority="40">
      <formula>F23=7</formula>
    </cfRule>
    <cfRule type="expression" dxfId="97" priority="423">
      <formula>F23=6</formula>
    </cfRule>
    <cfRule type="expression" dxfId="96" priority="424">
      <formula>F23=9</formula>
    </cfRule>
  </conditionalFormatting>
  <conditionalFormatting sqref="M29">
    <cfRule type="expression" dxfId="95" priority="121">
      <formula>F23=9</formula>
    </cfRule>
    <cfRule type="expression" dxfId="94" priority="122">
      <formula>F23=6</formula>
    </cfRule>
    <cfRule type="expression" dxfId="93" priority="514">
      <formula>F23=8</formula>
    </cfRule>
    <cfRule type="expression" dxfId="92" priority="515">
      <formula>F23=7</formula>
    </cfRule>
  </conditionalFormatting>
  <conditionalFormatting sqref="M31">
    <cfRule type="expression" dxfId="91" priority="109">
      <formula>F21=9</formula>
    </cfRule>
    <cfRule type="expression" dxfId="90" priority="110">
      <formula>F21=6</formula>
    </cfRule>
    <cfRule type="expression" dxfId="89" priority="111">
      <formula>F21=8</formula>
    </cfRule>
    <cfRule type="expression" dxfId="88" priority="112">
      <formula>F21=7</formula>
    </cfRule>
  </conditionalFormatting>
  <conditionalFormatting sqref="M33">
    <cfRule type="expression" dxfId="87" priority="105">
      <formula>F19=9</formula>
    </cfRule>
    <cfRule type="expression" dxfId="86" priority="106">
      <formula>F19=6</formula>
    </cfRule>
    <cfRule type="expression" dxfId="85" priority="107">
      <formula>F19=8</formula>
    </cfRule>
    <cfRule type="expression" dxfId="84" priority="108">
      <formula>F19=7</formula>
    </cfRule>
  </conditionalFormatting>
  <conditionalFormatting sqref="M35">
    <cfRule type="expression" dxfId="83" priority="101">
      <formula>F17=9</formula>
    </cfRule>
    <cfRule type="expression" dxfId="82" priority="102">
      <formula>F17=6</formula>
    </cfRule>
    <cfRule type="expression" dxfId="81" priority="103">
      <formula>F17=8</formula>
    </cfRule>
    <cfRule type="expression" dxfId="80" priority="104">
      <formula>F17=7</formula>
    </cfRule>
  </conditionalFormatting>
  <conditionalFormatting sqref="M37">
    <cfRule type="expression" dxfId="79" priority="97">
      <formula>F15=9</formula>
    </cfRule>
    <cfRule type="expression" dxfId="78" priority="98">
      <formula>F15=6</formula>
    </cfRule>
    <cfRule type="expression" dxfId="77" priority="99">
      <formula>F15=8</formula>
    </cfRule>
    <cfRule type="expression" dxfId="76" priority="100">
      <formula>F15=7</formula>
    </cfRule>
  </conditionalFormatting>
  <conditionalFormatting sqref="M39">
    <cfRule type="expression" dxfId="75" priority="93">
      <formula>F13=9</formula>
    </cfRule>
    <cfRule type="expression" dxfId="74" priority="94">
      <formula>F13=6</formula>
    </cfRule>
    <cfRule type="expression" dxfId="73" priority="95">
      <formula>F13=8</formula>
    </cfRule>
    <cfRule type="expression" dxfId="72" priority="96">
      <formula>F13=7</formula>
    </cfRule>
  </conditionalFormatting>
  <conditionalFormatting sqref="N13">
    <cfRule type="expression" dxfId="71" priority="2">
      <formula>F13=7</formula>
    </cfRule>
    <cfRule type="expression" dxfId="70" priority="359">
      <formula>F13=6</formula>
    </cfRule>
  </conditionalFormatting>
  <conditionalFormatting sqref="N15">
    <cfRule type="expression" dxfId="69" priority="62">
      <formula>F15=7</formula>
    </cfRule>
    <cfRule type="expression" dxfId="68" priority="358">
      <formula>F15=6</formula>
    </cfRule>
  </conditionalFormatting>
  <conditionalFormatting sqref="N17">
    <cfRule type="expression" dxfId="67" priority="58">
      <formula>F17=7</formula>
    </cfRule>
    <cfRule type="expression" dxfId="66" priority="357">
      <formula>F17=6</formula>
    </cfRule>
  </conditionalFormatting>
  <conditionalFormatting sqref="N19">
    <cfRule type="expression" dxfId="65" priority="51">
      <formula>F19=7</formula>
    </cfRule>
    <cfRule type="expression" dxfId="64" priority="356">
      <formula>F19=6</formula>
    </cfRule>
  </conditionalFormatting>
  <conditionalFormatting sqref="N21">
    <cfRule type="expression" dxfId="63" priority="44">
      <formula>F21=7</formula>
    </cfRule>
    <cfRule type="expression" dxfId="62" priority="355">
      <formula>F21=6</formula>
    </cfRule>
  </conditionalFormatting>
  <conditionalFormatting sqref="N23">
    <cfRule type="expression" dxfId="61" priority="39">
      <formula>F23=7</formula>
    </cfRule>
    <cfRule type="expression" dxfId="60" priority="354">
      <formula>F23=6</formula>
    </cfRule>
  </conditionalFormatting>
  <conditionalFormatting sqref="N29">
    <cfRule type="expression" dxfId="59" priority="92">
      <formula>F23=9</formula>
    </cfRule>
    <cfRule type="expression" dxfId="58" priority="504">
      <formula>F23=7</formula>
    </cfRule>
  </conditionalFormatting>
  <conditionalFormatting sqref="N31">
    <cfRule type="expression" dxfId="57" priority="90">
      <formula>F21=9</formula>
    </cfRule>
    <cfRule type="expression" dxfId="56" priority="91">
      <formula>F21=7</formula>
    </cfRule>
  </conditionalFormatting>
  <conditionalFormatting sqref="N33">
    <cfRule type="expression" dxfId="55" priority="85">
      <formula>F19=9</formula>
    </cfRule>
    <cfRule type="expression" dxfId="54" priority="513">
      <formula>F19=7</formula>
    </cfRule>
  </conditionalFormatting>
  <conditionalFormatting sqref="N35">
    <cfRule type="expression" dxfId="53" priority="86">
      <formula>F17=9</formula>
    </cfRule>
    <cfRule type="expression" dxfId="52" priority="523">
      <formula>F17=7</formula>
    </cfRule>
  </conditionalFormatting>
  <conditionalFormatting sqref="N37">
    <cfRule type="expression" dxfId="51" priority="87">
      <formula>F15=9</formula>
    </cfRule>
    <cfRule type="expression" dxfId="50" priority="88">
      <formula>F15=7</formula>
    </cfRule>
  </conditionalFormatting>
  <conditionalFormatting sqref="N39">
    <cfRule type="expression" dxfId="49" priority="89">
      <formula>F13=9</formula>
    </cfRule>
    <cfRule type="expression" dxfId="48" priority="536">
      <formula>F13=7</formula>
    </cfRule>
  </conditionalFormatting>
  <conditionalFormatting sqref="O13">
    <cfRule type="expression" dxfId="47" priority="1">
      <formula>F13=7</formula>
    </cfRule>
    <cfRule type="expression" dxfId="46" priority="34">
      <formula>F13=8</formula>
    </cfRule>
    <cfRule type="expression" dxfId="45" priority="352">
      <formula>F13=9</formula>
    </cfRule>
    <cfRule type="expression" dxfId="44" priority="353">
      <formula>F13=6</formula>
    </cfRule>
  </conditionalFormatting>
  <conditionalFormatting sqref="O15">
    <cfRule type="expression" dxfId="43" priority="61">
      <formula>F15=7</formula>
    </cfRule>
    <cfRule type="expression" dxfId="42" priority="64">
      <formula>F15=8</formula>
    </cfRule>
    <cfRule type="expression" dxfId="41" priority="350">
      <formula>F15=9</formula>
    </cfRule>
    <cfRule type="expression" dxfId="40" priority="351">
      <formula>F15=6</formula>
    </cfRule>
  </conditionalFormatting>
  <conditionalFormatting sqref="O17">
    <cfRule type="expression" dxfId="39" priority="55">
      <formula>F17=8</formula>
    </cfRule>
    <cfRule type="expression" dxfId="38" priority="57">
      <formula>F17=7</formula>
    </cfRule>
    <cfRule type="expression" dxfId="37" priority="348">
      <formula>F17=9</formula>
    </cfRule>
    <cfRule type="expression" dxfId="36" priority="349">
      <formula>F17=6</formula>
    </cfRule>
  </conditionalFormatting>
  <conditionalFormatting sqref="O19">
    <cfRule type="expression" dxfId="35" priority="48">
      <formula>F19=8</formula>
    </cfRule>
    <cfRule type="expression" dxfId="34" priority="50">
      <formula>F19=7</formula>
    </cfRule>
    <cfRule type="expression" dxfId="33" priority="344">
      <formula>F19=9</formula>
    </cfRule>
    <cfRule type="expression" dxfId="32" priority="345">
      <formula>F19=6</formula>
    </cfRule>
  </conditionalFormatting>
  <conditionalFormatting sqref="O21">
    <cfRule type="expression" dxfId="31" priority="41">
      <formula>F21=8</formula>
    </cfRule>
    <cfRule type="expression" dxfId="30" priority="43">
      <formula>F21=7</formula>
    </cfRule>
    <cfRule type="expression" dxfId="29" priority="342">
      <formula>F21=9</formula>
    </cfRule>
    <cfRule type="expression" dxfId="28" priority="343">
      <formula>F21=6</formula>
    </cfRule>
  </conditionalFormatting>
  <conditionalFormatting sqref="O23">
    <cfRule type="expression" dxfId="27" priority="36">
      <formula>F23=8</formula>
    </cfRule>
    <cfRule type="expression" dxfId="26" priority="38">
      <formula>F23=7</formula>
    </cfRule>
    <cfRule type="expression" dxfId="25" priority="340">
      <formula>F23=9</formula>
    </cfRule>
    <cfRule type="expression" dxfId="24" priority="341">
      <formula>F23=6</formula>
    </cfRule>
  </conditionalFormatting>
  <conditionalFormatting sqref="O29">
    <cfRule type="expression" dxfId="23" priority="80">
      <formula>F23=9</formula>
    </cfRule>
    <cfRule type="expression" dxfId="22" priority="81">
      <formula>F23=6</formula>
    </cfRule>
    <cfRule type="expression" dxfId="21" priority="502">
      <formula>F23=8</formula>
    </cfRule>
    <cfRule type="expression" dxfId="20" priority="503">
      <formula>F23=7</formula>
    </cfRule>
  </conditionalFormatting>
  <conditionalFormatting sqref="O31">
    <cfRule type="expression" dxfId="19" priority="76">
      <formula>F21=9</formula>
    </cfRule>
    <cfRule type="expression" dxfId="18" priority="77">
      <formula>F21=6</formula>
    </cfRule>
    <cfRule type="expression" dxfId="17" priority="78">
      <formula>F21=8</formula>
    </cfRule>
    <cfRule type="expression" dxfId="16" priority="79">
      <formula>F21=7</formula>
    </cfRule>
  </conditionalFormatting>
  <conditionalFormatting sqref="O33">
    <cfRule type="expression" dxfId="15" priority="47">
      <formula>F19=9</formula>
    </cfRule>
    <cfRule type="expression" dxfId="14" priority="71">
      <formula>F19=6</formula>
    </cfRule>
    <cfRule type="expression" dxfId="13" priority="510">
      <formula>F19=8</formula>
    </cfRule>
    <cfRule type="expression" dxfId="12" priority="511">
      <formula>F19=7</formula>
    </cfRule>
  </conditionalFormatting>
  <conditionalFormatting sqref="O35">
    <cfRule type="expression" dxfId="11" priority="54">
      <formula>F17=9</formula>
    </cfRule>
    <cfRule type="expression" dxfId="10" priority="72">
      <formula>F17=6</formula>
    </cfRule>
    <cfRule type="expression" dxfId="9" priority="520">
      <formula>F17=8</formula>
    </cfRule>
    <cfRule type="expression" dxfId="8" priority="521">
      <formula>F17=7</formula>
    </cfRule>
  </conditionalFormatting>
  <conditionalFormatting sqref="O37">
    <cfRule type="expression" dxfId="7" priority="73">
      <formula>F15=9</formula>
    </cfRule>
    <cfRule type="expression" dxfId="6" priority="74">
      <formula>F15=6</formula>
    </cfRule>
    <cfRule type="expression" dxfId="5" priority="527">
      <formula>F15=7</formula>
    </cfRule>
    <cfRule type="expression" dxfId="4" priority="528">
      <formula>F15=8</formula>
    </cfRule>
  </conditionalFormatting>
  <conditionalFormatting sqref="O39">
    <cfRule type="expression" dxfId="3" priority="83">
      <formula>F13=6</formula>
    </cfRule>
    <cfRule type="expression" dxfId="2" priority="84">
      <formula>F13=9</formula>
    </cfRule>
    <cfRule type="expression" dxfId="1" priority="533">
      <formula>F13=8</formula>
    </cfRule>
    <cfRule type="expression" dxfId="0" priority="534">
      <formula>F13=7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57EE9-7BE6-F046-B7EE-6C588EB78BF0}">
  <dimension ref="A1:F65"/>
  <sheetViews>
    <sheetView topLeftCell="A18" workbookViewId="0">
      <selection activeCell="A2" sqref="A2"/>
    </sheetView>
  </sheetViews>
  <sheetFormatPr baseColWidth="10" defaultRowHeight="15.75"/>
  <cols>
    <col min="2" max="2" width="4.875" customWidth="1"/>
    <col min="3" max="3" width="10.5" customWidth="1"/>
    <col min="4" max="4" width="32.5" customWidth="1"/>
    <col min="5" max="5" width="51.5" customWidth="1"/>
  </cols>
  <sheetData>
    <row r="1" spans="1:6">
      <c r="A1" t="s">
        <v>22</v>
      </c>
      <c r="B1" t="s">
        <v>22</v>
      </c>
      <c r="C1" t="s">
        <v>24</v>
      </c>
      <c r="D1" t="s">
        <v>23</v>
      </c>
      <c r="E1" t="s">
        <v>29</v>
      </c>
      <c r="F1" t="s">
        <v>30</v>
      </c>
    </row>
    <row r="2" spans="1:6" ht="18">
      <c r="A2">
        <v>888888</v>
      </c>
      <c r="B2">
        <v>1</v>
      </c>
      <c r="C2" t="s">
        <v>25</v>
      </c>
      <c r="D2" s="8" t="s">
        <v>27</v>
      </c>
      <c r="E2" t="s">
        <v>165</v>
      </c>
      <c r="F2" t="s">
        <v>31</v>
      </c>
    </row>
    <row r="3" spans="1:6">
      <c r="A3">
        <v>777777</v>
      </c>
      <c r="B3">
        <v>2</v>
      </c>
      <c r="C3" t="s">
        <v>26</v>
      </c>
      <c r="D3" t="s">
        <v>28</v>
      </c>
      <c r="E3" t="s">
        <v>166</v>
      </c>
      <c r="F3" t="s">
        <v>32</v>
      </c>
    </row>
    <row r="4" spans="1:6">
      <c r="A4">
        <v>878887</v>
      </c>
      <c r="B4">
        <v>3</v>
      </c>
      <c r="C4" t="s">
        <v>33</v>
      </c>
      <c r="D4" t="s">
        <v>35</v>
      </c>
      <c r="E4" t="s">
        <v>36</v>
      </c>
      <c r="F4" t="s">
        <v>34</v>
      </c>
    </row>
    <row r="5" spans="1:6">
      <c r="A5">
        <v>788878</v>
      </c>
      <c r="B5">
        <v>4</v>
      </c>
      <c r="C5" t="s">
        <v>37</v>
      </c>
      <c r="D5" t="s">
        <v>38</v>
      </c>
      <c r="E5" t="s">
        <v>39</v>
      </c>
      <c r="F5" t="s">
        <v>227</v>
      </c>
    </row>
    <row r="6" spans="1:6">
      <c r="A6">
        <v>878777</v>
      </c>
      <c r="B6">
        <v>5</v>
      </c>
      <c r="C6" t="s">
        <v>40</v>
      </c>
      <c r="D6" t="s">
        <v>93</v>
      </c>
      <c r="E6" t="s">
        <v>167</v>
      </c>
      <c r="F6" t="s">
        <v>228</v>
      </c>
    </row>
    <row r="7" spans="1:6">
      <c r="A7">
        <v>777878</v>
      </c>
      <c r="B7">
        <v>6</v>
      </c>
      <c r="C7" t="s">
        <v>41</v>
      </c>
      <c r="D7" t="s">
        <v>94</v>
      </c>
      <c r="E7" t="s">
        <v>168</v>
      </c>
      <c r="F7" t="s">
        <v>229</v>
      </c>
    </row>
    <row r="8" spans="1:6">
      <c r="A8">
        <v>888878</v>
      </c>
      <c r="B8">
        <v>7</v>
      </c>
      <c r="C8" t="s">
        <v>42</v>
      </c>
      <c r="D8" t="s">
        <v>95</v>
      </c>
      <c r="E8" t="s">
        <v>169</v>
      </c>
      <c r="F8" t="s">
        <v>230</v>
      </c>
    </row>
    <row r="9" spans="1:6">
      <c r="A9">
        <v>878888</v>
      </c>
      <c r="B9">
        <v>8</v>
      </c>
      <c r="C9" t="s">
        <v>43</v>
      </c>
      <c r="D9" t="s">
        <v>96</v>
      </c>
      <c r="E9" t="s">
        <v>170</v>
      </c>
      <c r="F9" t="s">
        <v>231</v>
      </c>
    </row>
    <row r="10" spans="1:6">
      <c r="A10">
        <v>778777</v>
      </c>
      <c r="B10">
        <v>9</v>
      </c>
      <c r="C10" t="s">
        <v>44</v>
      </c>
      <c r="D10" t="s">
        <v>97</v>
      </c>
      <c r="E10" t="s">
        <v>171</v>
      </c>
      <c r="F10" t="s">
        <v>232</v>
      </c>
    </row>
    <row r="11" spans="1:6">
      <c r="A11">
        <v>777877</v>
      </c>
      <c r="B11">
        <v>10</v>
      </c>
      <c r="C11" t="s">
        <v>45</v>
      </c>
      <c r="D11" t="s">
        <v>98</v>
      </c>
      <c r="E11" t="s">
        <v>172</v>
      </c>
      <c r="F11" t="s">
        <v>233</v>
      </c>
    </row>
    <row r="12" spans="1:6">
      <c r="A12">
        <v>888777</v>
      </c>
      <c r="B12">
        <v>11</v>
      </c>
      <c r="C12" t="s">
        <v>46</v>
      </c>
      <c r="D12" t="s">
        <v>99</v>
      </c>
      <c r="E12" t="s">
        <v>173</v>
      </c>
      <c r="F12" t="s">
        <v>234</v>
      </c>
    </row>
    <row r="13" spans="1:6">
      <c r="A13">
        <v>777888</v>
      </c>
      <c r="B13">
        <v>12</v>
      </c>
      <c r="C13" t="s">
        <v>47</v>
      </c>
      <c r="D13" t="s">
        <v>100</v>
      </c>
      <c r="E13" t="s">
        <v>174</v>
      </c>
      <c r="F13" t="s">
        <v>235</v>
      </c>
    </row>
    <row r="14" spans="1:6">
      <c r="A14">
        <v>777787</v>
      </c>
      <c r="B14">
        <v>13</v>
      </c>
      <c r="C14" t="s">
        <v>48</v>
      </c>
      <c r="D14" t="s">
        <v>101</v>
      </c>
      <c r="E14" t="s">
        <v>175</v>
      </c>
      <c r="F14" t="s">
        <v>236</v>
      </c>
    </row>
    <row r="15" spans="1:6">
      <c r="A15">
        <v>787777</v>
      </c>
      <c r="B15">
        <v>14</v>
      </c>
      <c r="C15" t="s">
        <v>49</v>
      </c>
      <c r="D15" t="s">
        <v>102</v>
      </c>
      <c r="E15" t="s">
        <v>176</v>
      </c>
      <c r="F15" t="s">
        <v>237</v>
      </c>
    </row>
    <row r="16" spans="1:6">
      <c r="A16">
        <v>888788</v>
      </c>
      <c r="B16">
        <v>15</v>
      </c>
      <c r="C16" t="s">
        <v>25</v>
      </c>
      <c r="D16" t="s">
        <v>103</v>
      </c>
      <c r="E16" t="s">
        <v>177</v>
      </c>
      <c r="F16" t="s">
        <v>238</v>
      </c>
    </row>
    <row r="17" spans="1:6">
      <c r="A17">
        <v>887888</v>
      </c>
      <c r="B17">
        <v>16</v>
      </c>
      <c r="C17" t="s">
        <v>50</v>
      </c>
      <c r="D17" t="s">
        <v>104</v>
      </c>
      <c r="E17" t="s">
        <v>178</v>
      </c>
      <c r="F17" t="s">
        <v>239</v>
      </c>
    </row>
    <row r="18" spans="1:6">
      <c r="A18">
        <v>877887</v>
      </c>
      <c r="B18">
        <v>17</v>
      </c>
      <c r="C18" t="s">
        <v>51</v>
      </c>
      <c r="D18" t="s">
        <v>105</v>
      </c>
      <c r="E18" t="s">
        <v>179</v>
      </c>
      <c r="F18" t="s">
        <v>240</v>
      </c>
    </row>
    <row r="19" spans="1:6">
      <c r="A19">
        <v>788778</v>
      </c>
      <c r="B19">
        <v>18</v>
      </c>
      <c r="C19" t="s">
        <v>52</v>
      </c>
      <c r="D19" t="s">
        <v>106</v>
      </c>
      <c r="E19" t="s">
        <v>180</v>
      </c>
      <c r="F19" t="s">
        <v>241</v>
      </c>
    </row>
    <row r="20" spans="1:6">
      <c r="A20">
        <v>888877</v>
      </c>
      <c r="B20">
        <v>19</v>
      </c>
      <c r="C20" t="s">
        <v>53</v>
      </c>
      <c r="D20" t="s">
        <v>107</v>
      </c>
      <c r="E20" t="s">
        <v>181</v>
      </c>
      <c r="F20" t="s">
        <v>242</v>
      </c>
    </row>
    <row r="21" spans="1:6">
      <c r="A21">
        <v>778888</v>
      </c>
      <c r="B21">
        <v>20</v>
      </c>
      <c r="C21" t="s">
        <v>54</v>
      </c>
      <c r="D21" t="s">
        <v>108</v>
      </c>
      <c r="E21" t="s">
        <v>182</v>
      </c>
      <c r="F21" t="s">
        <v>243</v>
      </c>
    </row>
    <row r="22" spans="1:6">
      <c r="A22">
        <v>787887</v>
      </c>
      <c r="B22">
        <v>21</v>
      </c>
      <c r="C22" t="s">
        <v>55</v>
      </c>
      <c r="D22" t="s">
        <v>109</v>
      </c>
      <c r="E22" t="s">
        <v>183</v>
      </c>
      <c r="F22" t="s">
        <v>244</v>
      </c>
    </row>
    <row r="23" spans="1:6">
      <c r="A23">
        <v>788787</v>
      </c>
      <c r="B23">
        <v>22</v>
      </c>
      <c r="C23" t="s">
        <v>43</v>
      </c>
      <c r="D23" t="s">
        <v>110</v>
      </c>
      <c r="E23" t="s">
        <v>184</v>
      </c>
      <c r="F23" t="s">
        <v>245</v>
      </c>
    </row>
    <row r="24" spans="1:6">
      <c r="A24">
        <v>877777</v>
      </c>
      <c r="B24">
        <v>23</v>
      </c>
      <c r="C24" t="s">
        <v>56</v>
      </c>
      <c r="D24" t="s">
        <v>111</v>
      </c>
      <c r="E24" t="s">
        <v>204</v>
      </c>
      <c r="F24" t="s">
        <v>246</v>
      </c>
    </row>
    <row r="25" spans="1:6">
      <c r="A25">
        <v>888887</v>
      </c>
      <c r="B25">
        <v>24</v>
      </c>
      <c r="C25" t="s">
        <v>57</v>
      </c>
      <c r="D25" t="s">
        <v>112</v>
      </c>
      <c r="E25" t="s">
        <v>185</v>
      </c>
      <c r="F25" t="s">
        <v>247</v>
      </c>
    </row>
    <row r="26" spans="1:6">
      <c r="A26">
        <v>777887</v>
      </c>
      <c r="B26">
        <v>25</v>
      </c>
      <c r="C26" t="s">
        <v>58</v>
      </c>
      <c r="D26" t="s">
        <v>113</v>
      </c>
      <c r="E26" t="s">
        <v>186</v>
      </c>
      <c r="F26" t="s">
        <v>248</v>
      </c>
    </row>
    <row r="27" spans="1:6">
      <c r="A27">
        <v>788777</v>
      </c>
      <c r="B27">
        <v>26</v>
      </c>
      <c r="C27" t="s">
        <v>59</v>
      </c>
      <c r="D27" t="s">
        <v>114</v>
      </c>
      <c r="E27" t="s">
        <v>187</v>
      </c>
      <c r="F27" t="s">
        <v>249</v>
      </c>
    </row>
    <row r="28" spans="1:6">
      <c r="A28">
        <v>788887</v>
      </c>
      <c r="B28">
        <v>27</v>
      </c>
      <c r="C28" t="s">
        <v>60</v>
      </c>
      <c r="D28" t="s">
        <v>115</v>
      </c>
      <c r="E28" t="s">
        <v>188</v>
      </c>
      <c r="F28" t="s">
        <v>250</v>
      </c>
    </row>
    <row r="29" spans="1:6">
      <c r="A29">
        <v>877778</v>
      </c>
      <c r="B29">
        <v>28</v>
      </c>
      <c r="C29" t="s">
        <v>61</v>
      </c>
      <c r="D29" t="s">
        <v>116</v>
      </c>
      <c r="E29" t="s">
        <v>189</v>
      </c>
      <c r="F29" t="s">
        <v>251</v>
      </c>
    </row>
    <row r="30" spans="1:6">
      <c r="A30">
        <v>878878</v>
      </c>
      <c r="B30">
        <v>29</v>
      </c>
      <c r="C30" t="s">
        <v>62</v>
      </c>
      <c r="D30" t="s">
        <v>117</v>
      </c>
      <c r="E30" t="s">
        <v>190</v>
      </c>
      <c r="F30" t="s">
        <v>252</v>
      </c>
    </row>
    <row r="31" spans="1:6">
      <c r="A31">
        <v>787787</v>
      </c>
      <c r="B31">
        <v>30</v>
      </c>
      <c r="C31" t="s">
        <v>63</v>
      </c>
      <c r="D31" t="s">
        <v>118</v>
      </c>
      <c r="E31" t="s">
        <v>191</v>
      </c>
      <c r="F31" t="s">
        <v>253</v>
      </c>
    </row>
    <row r="32" spans="1:6">
      <c r="A32">
        <v>877788</v>
      </c>
      <c r="B32">
        <v>31</v>
      </c>
      <c r="C32" t="s">
        <v>64</v>
      </c>
      <c r="D32" t="s">
        <v>119</v>
      </c>
      <c r="E32" t="s">
        <v>192</v>
      </c>
      <c r="F32" t="s">
        <v>254</v>
      </c>
    </row>
    <row r="33" spans="1:6">
      <c r="A33">
        <v>887778</v>
      </c>
      <c r="B33">
        <v>32</v>
      </c>
      <c r="C33" t="s">
        <v>65</v>
      </c>
      <c r="D33" t="s">
        <v>120</v>
      </c>
      <c r="E33" t="s">
        <v>193</v>
      </c>
      <c r="F33" t="s">
        <v>255</v>
      </c>
    </row>
    <row r="34" spans="1:6">
      <c r="A34">
        <v>777788</v>
      </c>
      <c r="B34">
        <v>33</v>
      </c>
      <c r="C34" t="s">
        <v>66</v>
      </c>
      <c r="D34" t="s">
        <v>121</v>
      </c>
      <c r="E34" t="s">
        <v>194</v>
      </c>
      <c r="F34" t="s">
        <v>256</v>
      </c>
    </row>
    <row r="35" spans="1:6">
      <c r="A35">
        <v>887777</v>
      </c>
      <c r="B35">
        <v>34</v>
      </c>
      <c r="C35" t="s">
        <v>67</v>
      </c>
      <c r="D35" t="s">
        <v>122</v>
      </c>
      <c r="E35" t="s">
        <v>195</v>
      </c>
      <c r="F35" t="s">
        <v>257</v>
      </c>
    </row>
    <row r="36" spans="1:6">
      <c r="A36">
        <v>787888</v>
      </c>
      <c r="B36">
        <v>35</v>
      </c>
      <c r="C36" t="s">
        <v>68</v>
      </c>
      <c r="D36" t="s">
        <v>123</v>
      </c>
      <c r="E36" t="s">
        <v>197</v>
      </c>
      <c r="F36" t="s">
        <v>258</v>
      </c>
    </row>
    <row r="37" spans="1:6">
      <c r="A37">
        <v>888787</v>
      </c>
      <c r="B37">
        <v>36</v>
      </c>
      <c r="C37" t="s">
        <v>69</v>
      </c>
      <c r="D37" t="s">
        <v>124</v>
      </c>
      <c r="E37" t="s">
        <v>196</v>
      </c>
      <c r="F37" t="s">
        <v>259</v>
      </c>
    </row>
    <row r="38" spans="1:6">
      <c r="A38">
        <v>778787</v>
      </c>
      <c r="B38">
        <v>37</v>
      </c>
      <c r="C38" t="s">
        <v>70</v>
      </c>
      <c r="D38" t="s">
        <v>125</v>
      </c>
      <c r="E38" t="s">
        <v>198</v>
      </c>
      <c r="F38" t="s">
        <v>271</v>
      </c>
    </row>
    <row r="39" spans="1:6">
      <c r="A39">
        <v>787877</v>
      </c>
      <c r="B39">
        <v>38</v>
      </c>
      <c r="C39" t="s">
        <v>71</v>
      </c>
      <c r="D39" t="s">
        <v>126</v>
      </c>
      <c r="E39" t="s">
        <v>199</v>
      </c>
      <c r="F39" t="s">
        <v>260</v>
      </c>
    </row>
    <row r="40" spans="1:6">
      <c r="A40">
        <v>878788</v>
      </c>
      <c r="B40">
        <v>39</v>
      </c>
      <c r="C40" t="s">
        <v>72</v>
      </c>
      <c r="D40" t="s">
        <v>127</v>
      </c>
      <c r="E40" t="s">
        <v>200</v>
      </c>
      <c r="F40" t="s">
        <v>261</v>
      </c>
    </row>
    <row r="41" spans="1:6">
      <c r="A41">
        <v>887878</v>
      </c>
      <c r="B41">
        <v>40</v>
      </c>
      <c r="C41" t="s">
        <v>73</v>
      </c>
      <c r="D41" t="s">
        <v>128</v>
      </c>
      <c r="E41" t="s">
        <v>201</v>
      </c>
      <c r="F41" t="s">
        <v>262</v>
      </c>
    </row>
    <row r="42" spans="1:6">
      <c r="A42">
        <v>788877</v>
      </c>
      <c r="B42">
        <v>41</v>
      </c>
      <c r="C42" t="s">
        <v>74</v>
      </c>
      <c r="D42" t="s">
        <v>129</v>
      </c>
      <c r="E42" t="s">
        <v>202</v>
      </c>
      <c r="F42" t="s">
        <v>263</v>
      </c>
    </row>
    <row r="43" spans="1:6">
      <c r="A43">
        <v>778887</v>
      </c>
      <c r="B43">
        <v>42</v>
      </c>
      <c r="C43" t="s">
        <v>60</v>
      </c>
      <c r="D43" t="s">
        <v>130</v>
      </c>
      <c r="E43" t="s">
        <v>203</v>
      </c>
      <c r="F43" t="s">
        <v>264</v>
      </c>
    </row>
    <row r="44" spans="1:6">
      <c r="A44">
        <v>877777</v>
      </c>
      <c r="B44">
        <v>43</v>
      </c>
      <c r="C44" t="s">
        <v>75</v>
      </c>
      <c r="D44" t="s">
        <v>131</v>
      </c>
      <c r="E44" t="s">
        <v>205</v>
      </c>
      <c r="F44" t="s">
        <v>265</v>
      </c>
    </row>
    <row r="45" spans="1:6">
      <c r="A45">
        <v>777778</v>
      </c>
      <c r="B45">
        <v>44</v>
      </c>
      <c r="C45" t="s">
        <v>76</v>
      </c>
      <c r="D45" t="s">
        <v>132</v>
      </c>
      <c r="E45" t="s">
        <v>206</v>
      </c>
      <c r="F45" t="s">
        <v>266</v>
      </c>
    </row>
    <row r="46" spans="1:6">
      <c r="A46">
        <v>877888</v>
      </c>
      <c r="B46">
        <v>45</v>
      </c>
      <c r="C46" t="s">
        <v>77</v>
      </c>
      <c r="D46" t="s">
        <v>133</v>
      </c>
      <c r="E46" t="s">
        <v>207</v>
      </c>
      <c r="F46" t="s">
        <v>267</v>
      </c>
    </row>
    <row r="47" spans="1:6">
      <c r="A47">
        <v>888778</v>
      </c>
      <c r="B47">
        <v>46</v>
      </c>
      <c r="C47" t="s">
        <v>78</v>
      </c>
      <c r="D47" t="s">
        <v>134</v>
      </c>
      <c r="E47" t="s">
        <v>208</v>
      </c>
      <c r="F47" t="s">
        <v>268</v>
      </c>
    </row>
    <row r="48" spans="1:6">
      <c r="A48">
        <v>877878</v>
      </c>
      <c r="B48">
        <v>47</v>
      </c>
      <c r="C48" t="s">
        <v>26</v>
      </c>
      <c r="D48" t="s">
        <v>135</v>
      </c>
      <c r="E48" t="s">
        <v>209</v>
      </c>
      <c r="F48" t="s">
        <v>269</v>
      </c>
    </row>
    <row r="49" spans="1:6">
      <c r="A49">
        <v>878778</v>
      </c>
      <c r="B49">
        <v>48</v>
      </c>
      <c r="C49" t="s">
        <v>79</v>
      </c>
      <c r="D49" t="s">
        <v>136</v>
      </c>
      <c r="E49" t="s">
        <v>210</v>
      </c>
      <c r="F49" t="s">
        <v>270</v>
      </c>
    </row>
    <row r="50" spans="1:6">
      <c r="A50">
        <v>877787</v>
      </c>
      <c r="B50">
        <v>49</v>
      </c>
      <c r="C50" t="s">
        <v>80</v>
      </c>
      <c r="D50" t="s">
        <v>137</v>
      </c>
      <c r="E50" t="s">
        <v>211</v>
      </c>
      <c r="F50" t="s">
        <v>272</v>
      </c>
    </row>
    <row r="51" spans="1:6">
      <c r="A51">
        <v>787778</v>
      </c>
      <c r="B51">
        <v>50</v>
      </c>
      <c r="C51" t="s">
        <v>81</v>
      </c>
      <c r="D51" t="s">
        <v>138</v>
      </c>
      <c r="E51" t="s">
        <v>212</v>
      </c>
      <c r="F51" t="s">
        <v>273</v>
      </c>
    </row>
    <row r="52" spans="1:6">
      <c r="A52">
        <v>887887</v>
      </c>
      <c r="B52">
        <v>51</v>
      </c>
      <c r="C52" t="s">
        <v>82</v>
      </c>
      <c r="D52" t="s">
        <v>139</v>
      </c>
      <c r="E52" t="s">
        <v>213</v>
      </c>
      <c r="F52" t="s">
        <v>274</v>
      </c>
    </row>
    <row r="53" spans="1:6">
      <c r="A53">
        <v>788788</v>
      </c>
      <c r="B53">
        <v>52</v>
      </c>
      <c r="C53" t="s">
        <v>83</v>
      </c>
      <c r="D53" t="s">
        <v>140</v>
      </c>
      <c r="E53" t="s">
        <v>214</v>
      </c>
      <c r="F53" t="s">
        <v>275</v>
      </c>
    </row>
    <row r="54" spans="1:6">
      <c r="A54">
        <v>778788</v>
      </c>
      <c r="B54">
        <v>53</v>
      </c>
      <c r="C54" t="s">
        <v>72</v>
      </c>
      <c r="D54" t="s">
        <v>141</v>
      </c>
      <c r="E54" t="s">
        <v>215</v>
      </c>
      <c r="F54" t="s">
        <v>276</v>
      </c>
    </row>
    <row r="55" spans="1:6">
      <c r="A55">
        <v>887877</v>
      </c>
      <c r="B55">
        <v>54</v>
      </c>
      <c r="C55" t="s">
        <v>84</v>
      </c>
      <c r="D55" t="s">
        <v>142</v>
      </c>
      <c r="E55" t="s">
        <v>216</v>
      </c>
      <c r="F55" t="s">
        <v>277</v>
      </c>
    </row>
    <row r="56" spans="1:6">
      <c r="A56">
        <v>887787</v>
      </c>
      <c r="B56">
        <v>55</v>
      </c>
      <c r="C56" t="s">
        <v>85</v>
      </c>
      <c r="D56" t="s">
        <v>143</v>
      </c>
      <c r="E56" t="s">
        <v>217</v>
      </c>
      <c r="F56" t="s">
        <v>278</v>
      </c>
    </row>
    <row r="57" spans="1:6">
      <c r="A57">
        <v>787788</v>
      </c>
      <c r="B57">
        <v>56</v>
      </c>
      <c r="C57" t="s">
        <v>45</v>
      </c>
      <c r="D57" t="s">
        <v>144</v>
      </c>
      <c r="E57" t="s">
        <v>218</v>
      </c>
      <c r="F57" t="s">
        <v>279</v>
      </c>
    </row>
    <row r="58" spans="1:6">
      <c r="A58">
        <v>778778</v>
      </c>
      <c r="B58">
        <v>57</v>
      </c>
      <c r="C58" t="s">
        <v>86</v>
      </c>
      <c r="D58" t="s">
        <v>145</v>
      </c>
      <c r="E58" t="s">
        <v>219</v>
      </c>
      <c r="F58" t="s">
        <v>280</v>
      </c>
    </row>
    <row r="59" spans="1:6">
      <c r="A59">
        <v>877877</v>
      </c>
      <c r="B59">
        <v>58</v>
      </c>
      <c r="C59" t="s">
        <v>87</v>
      </c>
      <c r="D59" t="s">
        <v>146</v>
      </c>
      <c r="E59" t="s">
        <v>220</v>
      </c>
      <c r="F59" t="s">
        <v>281</v>
      </c>
    </row>
    <row r="60" spans="1:6">
      <c r="A60">
        <v>778878</v>
      </c>
      <c r="B60">
        <v>59</v>
      </c>
      <c r="C60" t="s">
        <v>88</v>
      </c>
      <c r="D60" t="s">
        <v>147</v>
      </c>
      <c r="E60" t="s">
        <v>221</v>
      </c>
      <c r="F60" t="s">
        <v>282</v>
      </c>
    </row>
    <row r="61" spans="1:6">
      <c r="A61">
        <v>878877</v>
      </c>
      <c r="B61">
        <v>60</v>
      </c>
      <c r="C61" t="s">
        <v>73</v>
      </c>
      <c r="D61" t="s">
        <v>148</v>
      </c>
      <c r="E61" t="s">
        <v>222</v>
      </c>
      <c r="F61" t="s">
        <v>283</v>
      </c>
    </row>
    <row r="62" spans="1:6">
      <c r="A62">
        <v>778877</v>
      </c>
      <c r="B62">
        <v>61</v>
      </c>
      <c r="C62" t="s">
        <v>89</v>
      </c>
      <c r="D62" t="s">
        <v>149</v>
      </c>
      <c r="E62" t="s">
        <v>223</v>
      </c>
      <c r="F62" t="s">
        <v>284</v>
      </c>
    </row>
    <row r="63" spans="1:6">
      <c r="A63">
        <v>887788</v>
      </c>
      <c r="B63">
        <v>62</v>
      </c>
      <c r="C63" t="s">
        <v>90</v>
      </c>
      <c r="D63" t="s">
        <v>150</v>
      </c>
      <c r="E63" t="s">
        <v>224</v>
      </c>
      <c r="F63" t="s">
        <v>285</v>
      </c>
    </row>
    <row r="64" spans="1:6">
      <c r="A64">
        <v>878787</v>
      </c>
      <c r="B64">
        <v>63</v>
      </c>
      <c r="C64" t="s">
        <v>91</v>
      </c>
      <c r="D64" t="s">
        <v>151</v>
      </c>
      <c r="E64" t="s">
        <v>225</v>
      </c>
      <c r="F64" t="s">
        <v>286</v>
      </c>
    </row>
    <row r="65" spans="1:6">
      <c r="A65">
        <v>787878</v>
      </c>
      <c r="B65">
        <v>64</v>
      </c>
      <c r="C65" t="s">
        <v>92</v>
      </c>
      <c r="D65" t="s">
        <v>152</v>
      </c>
      <c r="E65" t="s">
        <v>226</v>
      </c>
      <c r="F65" t="s">
        <v>287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AA623-8F32-2345-9440-25BEB4E3E0AD}">
  <dimension ref="A1:G65"/>
  <sheetViews>
    <sheetView zoomScaleNormal="100" workbookViewId="0">
      <selection activeCell="M33" sqref="M33"/>
    </sheetView>
  </sheetViews>
  <sheetFormatPr baseColWidth="10" defaultRowHeight="15.75"/>
  <cols>
    <col min="5" max="5" width="12.125" style="3" customWidth="1"/>
    <col min="6" max="6" width="11.875" style="3" customWidth="1"/>
    <col min="7" max="7" width="12.5" style="3" customWidth="1"/>
    <col min="8" max="8" width="10.5" customWidth="1"/>
  </cols>
  <sheetData>
    <row r="1" spans="1:7">
      <c r="A1" s="3" t="s">
        <v>22</v>
      </c>
      <c r="B1" t="s">
        <v>10</v>
      </c>
      <c r="C1" t="s">
        <v>162</v>
      </c>
      <c r="D1" s="3" t="s">
        <v>164</v>
      </c>
      <c r="E1" s="3" t="s">
        <v>161</v>
      </c>
      <c r="F1" s="3" t="s">
        <v>163</v>
      </c>
      <c r="G1" s="3" t="s">
        <v>14</v>
      </c>
    </row>
    <row r="2" spans="1:7">
      <c r="A2">
        <v>888888</v>
      </c>
      <c r="B2" s="18" t="str" cm="1">
        <f t="array" ref="B2">_xlfn.LET( _xlpm.t,A2, _xlpm.l,MID(_xlpm.t,_xlfn.SEQUENCE(LEN(_xlpm.t)),1), _xlpm.u,_xlfn.UNIQUE(_xlpm.l), _xlfn.TEXTJOIN(,,_xlfn.XLOOKUP(_xlpm.l,_xlfn._xlws.SORT(_xlpm.u),_xlfn._xlws.SORT(_xlpm.u,1,-1))) )</f>
        <v>888888</v>
      </c>
      <c r="C2">
        <v>888888</v>
      </c>
      <c r="D2">
        <v>888888</v>
      </c>
      <c r="E2" s="3">
        <v>2</v>
      </c>
      <c r="F2" s="3">
        <v>1</v>
      </c>
      <c r="G2" s="3">
        <v>1</v>
      </c>
    </row>
    <row r="3" spans="1:7">
      <c r="A3">
        <v>777777</v>
      </c>
      <c r="B3" s="18" t="str" cm="1">
        <f t="array" ref="B3">_xlfn.LET( _xlpm.t,A3, _xlpm.l,MID(_xlpm.t,_xlfn.SEQUENCE(LEN(_xlpm.t)),1), _xlpm.u,_xlfn.UNIQUE(_xlpm.l), _xlfn.TEXTJOIN(,,_xlfn.XLOOKUP(_xlpm.l,_xlfn._xlws.SORT(_xlpm.u),_xlfn._xlws.SORT(_xlpm.u,1,-1))) )</f>
        <v>777777</v>
      </c>
      <c r="C3">
        <v>777777</v>
      </c>
      <c r="D3">
        <v>777777</v>
      </c>
      <c r="E3" s="3">
        <v>1</v>
      </c>
      <c r="F3" s="3">
        <v>2</v>
      </c>
      <c r="G3" s="3">
        <v>2</v>
      </c>
    </row>
    <row r="4" spans="1:7">
      <c r="A4">
        <v>878887</v>
      </c>
      <c r="B4" s="18" t="str" cm="1">
        <f t="array" ref="B4">_xlfn.LET( _xlpm.t,A4, _xlpm.l,MID(_xlpm.t,_xlfn.SEQUENCE(LEN(_xlpm.t)),1), _xlpm.u,_xlfn.UNIQUE(_xlpm.l), _xlfn.TEXTJOIN(,,_xlfn.XLOOKUP(_xlpm.l,_xlfn._xlws.SORT(_xlpm.u),_xlfn._xlws.SORT(_xlpm.u,1,-1))) )</f>
        <v>787778</v>
      </c>
      <c r="C4">
        <v>877787</v>
      </c>
      <c r="D4" s="15">
        <v>788888</v>
      </c>
      <c r="E4" s="3">
        <v>50</v>
      </c>
      <c r="F4" s="3">
        <v>4</v>
      </c>
      <c r="G4" s="3">
        <v>23</v>
      </c>
    </row>
    <row r="5" spans="1:7">
      <c r="A5">
        <v>788878</v>
      </c>
      <c r="B5" s="18" t="str" cm="1">
        <f t="array" ref="B5">_xlfn.LET( _xlpm.t,A5, _xlpm.l,MID(_xlpm.t,_xlfn.SEQUENCE(LEN(_xlpm.t)),1), _xlpm.u,_xlfn.UNIQUE(_xlpm.l), _xlfn.TEXTJOIN(,,_xlfn.XLOOKUP(_xlpm.l,_xlfn._xlws.SORT(_xlpm.u),_xlfn._xlws.SORT(_xlpm.u,1,-1))) )</f>
        <v>877787</v>
      </c>
      <c r="C5">
        <v>787778</v>
      </c>
      <c r="D5">
        <v>888887</v>
      </c>
      <c r="E5" s="3">
        <v>49</v>
      </c>
      <c r="F5" s="3">
        <v>3</v>
      </c>
      <c r="G5" s="3">
        <v>24</v>
      </c>
    </row>
    <row r="6" spans="1:7">
      <c r="A6">
        <v>878777</v>
      </c>
      <c r="B6" s="18" t="str" cm="1">
        <f t="array" ref="B6">_xlfn.LET( _xlpm.t,A6, _xlpm.l,MID(_xlpm.t,_xlfn.SEQUENCE(LEN(_xlpm.t)),1), _xlpm.u,_xlfn.UNIQUE(_xlpm.l), _xlfn.TEXTJOIN(,,_xlfn.XLOOKUP(_xlpm.l,_xlfn._xlws.SORT(_xlpm.u),_xlfn._xlws.SORT(_xlpm.u,1,-1))) )</f>
        <v>787888</v>
      </c>
      <c r="C6" s="16" t="str" cm="1">
        <f t="array" ref="C6">_xlfn.LET(_xlpm.a,A6, _xlpm.n, LEN( _xlpm.a), _xlpm.s, _xlfn.SEQUENCE(_xlpm.n, , _xlpm.n, -1), _xlfn.TEXTJOIN("", , MID(_xlpm.a, _xlpm.s, 1)))</f>
        <v>777878</v>
      </c>
      <c r="D6">
        <v>787877</v>
      </c>
      <c r="E6" s="3">
        <v>35</v>
      </c>
      <c r="F6" s="3">
        <v>6</v>
      </c>
      <c r="G6" s="3">
        <v>38</v>
      </c>
    </row>
    <row r="7" spans="1:7">
      <c r="A7">
        <v>777878</v>
      </c>
      <c r="B7" s="18" t="str" cm="1">
        <f t="array" ref="B7">_xlfn.LET( _xlpm.t,A7, _xlpm.l,MID(_xlpm.t,_xlfn.SEQUENCE(LEN(_xlpm.t)),1), _xlpm.u,_xlfn.UNIQUE(_xlpm.l), _xlfn.TEXTJOIN(,,_xlfn.XLOOKUP(_xlpm.l,_xlfn._xlws.SORT(_xlpm.u),_xlfn._xlws.SORT(_xlpm.u,1,-1))) )</f>
        <v>888787</v>
      </c>
      <c r="C7" s="16" t="str" cm="1">
        <f t="array" ref="C7">_xlfn.LET(_xlpm.a,A7, _xlpm.n, LEN( _xlpm.a), _xlpm.s, _xlfn.SEQUENCE(_xlpm.n, , _xlpm.n, -1), _xlfn.TEXTJOIN("", , MID(_xlpm.a, _xlpm.s, 1)))</f>
        <v>878777</v>
      </c>
      <c r="D7">
        <v>778787</v>
      </c>
      <c r="E7" s="3">
        <v>36</v>
      </c>
      <c r="F7" s="3">
        <v>5</v>
      </c>
      <c r="G7" s="3">
        <v>37</v>
      </c>
    </row>
    <row r="8" spans="1:7">
      <c r="A8">
        <v>888878</v>
      </c>
      <c r="B8" s="18" t="str" cm="1">
        <f t="array" ref="B8">_xlfn.LET( _xlpm.t,A8, _xlpm.l,MID(_xlpm.t,_xlfn.SEQUENCE(LEN(_xlpm.t)),1), _xlpm.u,_xlfn.UNIQUE(_xlpm.l), _xlfn.TEXTJOIN(,,_xlfn.XLOOKUP(_xlpm.l,_xlfn._xlws.SORT(_xlpm.u),_xlfn._xlws.SORT(_xlpm.u,1,-1))) )</f>
        <v>777787</v>
      </c>
      <c r="C8" s="16" t="str" cm="1">
        <f t="array" ref="C8">_xlfn.LET(_xlpm.a,A8, _xlpm.n, LEN( _xlpm.a), _xlpm.s, _xlfn.SEQUENCE(_xlpm.n, , _xlpm.n, -1), _xlfn.TEXTJOIN("", , MID(_xlpm.a, _xlpm.s, 1)))</f>
        <v>878888</v>
      </c>
      <c r="D8">
        <v>888887</v>
      </c>
      <c r="E8" s="3">
        <v>13</v>
      </c>
      <c r="F8" s="3">
        <v>8</v>
      </c>
      <c r="G8" s="3">
        <v>24</v>
      </c>
    </row>
    <row r="9" spans="1:7">
      <c r="A9">
        <v>878888</v>
      </c>
      <c r="B9" s="18" t="str" cm="1">
        <f t="array" ref="B9">_xlfn.LET( _xlpm.t,A9, _xlpm.l,MID(_xlpm.t,_xlfn.SEQUENCE(LEN(_xlpm.t)),1), _xlpm.u,_xlfn.UNIQUE(_xlpm.l), _xlfn.TEXTJOIN(,,_xlfn.XLOOKUP(_xlpm.l,_xlfn._xlws.SORT(_xlpm.u),_xlfn._xlws.SORT(_xlpm.u,1,-1))) )</f>
        <v>787777</v>
      </c>
      <c r="C9" s="16" t="str" cm="1">
        <f t="array" ref="C9">_xlfn.LET(_xlpm.a,A9, _xlpm.n, LEN( _xlpm.a), _xlpm.s, _xlfn.SEQUENCE(_xlpm.n, , _xlpm.n, -1), _xlfn.TEXTJOIN("", , MID(_xlpm.a, _xlpm.s, 1)))</f>
        <v>888878</v>
      </c>
      <c r="D9">
        <v>788888</v>
      </c>
      <c r="E9" s="3">
        <v>14</v>
      </c>
      <c r="F9" s="3">
        <v>7</v>
      </c>
      <c r="G9" s="3">
        <v>23</v>
      </c>
    </row>
    <row r="10" spans="1:7">
      <c r="A10">
        <v>778777</v>
      </c>
      <c r="B10" s="18" t="str" cm="1">
        <f t="array" ref="B10">_xlfn.LET( _xlpm.t,A10, _xlpm.l,MID(_xlpm.t,_xlfn.SEQUENCE(LEN(_xlpm.t)),1), _xlpm.u,_xlfn.UNIQUE(_xlpm.l), _xlfn.TEXTJOIN(,,_xlfn.XLOOKUP(_xlpm.l,_xlfn._xlws.SORT(_xlpm.u),_xlfn._xlws.SORT(_xlpm.u,1,-1))) )</f>
        <v>887888</v>
      </c>
      <c r="C10" s="16" t="str" cm="1">
        <f t="array" ref="C10">_xlfn.LET(_xlpm.a,A10, _xlpm.n, LEN( _xlpm.a), _xlpm.s, _xlfn.SEQUENCE(_xlpm.n, , _xlpm.n, -1), _xlfn.TEXTJOIN("", , MID(_xlpm.a, _xlpm.s, 1)))</f>
        <v>777877</v>
      </c>
      <c r="D10">
        <v>787877</v>
      </c>
      <c r="E10" s="3">
        <v>16</v>
      </c>
      <c r="F10" s="3">
        <v>10</v>
      </c>
      <c r="G10" s="3">
        <v>38</v>
      </c>
    </row>
    <row r="11" spans="1:7">
      <c r="A11">
        <v>777877</v>
      </c>
      <c r="B11" s="18" t="str" cm="1">
        <f t="array" ref="B11">_xlfn.LET( _xlpm.t,A11, _xlpm.l,MID(_xlpm.t,_xlfn.SEQUENCE(LEN(_xlpm.t)),1), _xlpm.u,_xlfn.UNIQUE(_xlpm.l), _xlfn.TEXTJOIN(,,_xlfn.XLOOKUP(_xlpm.l,_xlfn._xlws.SORT(_xlpm.u),_xlfn._xlws.SORT(_xlpm.u,1,-1))) )</f>
        <v>888788</v>
      </c>
      <c r="C11" s="16" t="str" cm="1">
        <f t="array" ref="C11">_xlfn.LET(_xlpm.a,A11, _xlpm.n, LEN( _xlpm.a), _xlpm.s, _xlfn.SEQUENCE(_xlpm.n, , _xlpm.n, -1), _xlfn.TEXTJOIN("", , MID(_xlpm.a, _xlpm.s, 1)))</f>
        <v>778777</v>
      </c>
      <c r="D11">
        <v>778787</v>
      </c>
      <c r="E11" s="3">
        <v>15</v>
      </c>
      <c r="F11" s="3">
        <v>9</v>
      </c>
      <c r="G11" s="3">
        <v>37</v>
      </c>
    </row>
    <row r="12" spans="1:7">
      <c r="A12">
        <v>888777</v>
      </c>
      <c r="B12" s="18" t="str" cm="1">
        <f t="array" ref="B12">_xlfn.LET( _xlpm.t,A12, _xlpm.l,MID(_xlpm.t,_xlfn.SEQUENCE(LEN(_xlpm.t)),1), _xlpm.u,_xlfn.UNIQUE(_xlpm.l), _xlfn.TEXTJOIN(,,_xlfn.XLOOKUP(_xlpm.l,_xlfn._xlws.SORT(_xlpm.u),_xlfn._xlws.SORT(_xlpm.u,1,-1))) )</f>
        <v>777888</v>
      </c>
      <c r="C12" s="16" t="str" cm="1">
        <f t="array" ref="C12">_xlfn.LET(_xlpm.a,A12, _xlpm.n, LEN( _xlpm.a), _xlpm.s, _xlfn.SEQUENCE(_xlpm.n, , _xlpm.n, -1), _xlfn.TEXTJOIN("", , MID(_xlpm.a, _xlpm.s, 1)))</f>
        <v>777888</v>
      </c>
      <c r="D12">
        <v>887878</v>
      </c>
      <c r="E12" s="3">
        <v>12</v>
      </c>
      <c r="F12" s="3">
        <v>12</v>
      </c>
      <c r="G12" s="3">
        <v>40</v>
      </c>
    </row>
    <row r="13" spans="1:7">
      <c r="A13">
        <v>777888</v>
      </c>
      <c r="B13" s="18" t="str" cm="1">
        <f t="array" ref="B13">_xlfn.LET( _xlpm.t,A13, _xlpm.l,MID(_xlpm.t,_xlfn.SEQUENCE(LEN(_xlpm.t)),1), _xlpm.u,_xlfn.UNIQUE(_xlpm.l), _xlfn.TEXTJOIN(,,_xlfn.XLOOKUP(_xlpm.l,_xlfn._xlws.SORT(_xlpm.u),_xlfn._xlws.SORT(_xlpm.u,1,-1))) )</f>
        <v>888777</v>
      </c>
      <c r="C13" s="16" t="str" cm="1">
        <f t="array" ref="C13">_xlfn.LET(_xlpm.a,A13, _xlpm.n, LEN( _xlpm.a), _xlpm.s, _xlfn.SEQUENCE(_xlpm.n, , _xlpm.n, -1), _xlfn.TEXTJOIN("", , MID(_xlpm.a, _xlpm.s, 1)))</f>
        <v>888777</v>
      </c>
      <c r="D13">
        <v>778788</v>
      </c>
      <c r="E13" s="3">
        <v>11</v>
      </c>
      <c r="F13" s="3">
        <v>11</v>
      </c>
      <c r="G13" s="3">
        <v>57</v>
      </c>
    </row>
    <row r="14" spans="1:7">
      <c r="A14">
        <v>777787</v>
      </c>
      <c r="B14" s="18" t="str" cm="1">
        <f t="array" ref="B14">_xlfn.LET( _xlpm.t,A14, _xlpm.l,MID(_xlpm.t,_xlfn.SEQUENCE(LEN(_xlpm.t)),1), _xlpm.u,_xlfn.UNIQUE(_xlpm.l), _xlfn.TEXTJOIN(,,_xlfn.XLOOKUP(_xlpm.l,_xlfn._xlws.SORT(_xlpm.u),_xlfn._xlws.SORT(_xlpm.u,1,-1))) )</f>
        <v>888878</v>
      </c>
      <c r="C14" s="16" t="str" cm="1">
        <f t="array" ref="C14">_xlfn.LET(_xlpm.a,A14, _xlpm.n, LEN( _xlpm.a), _xlpm.s, _xlfn.SEQUENCE(_xlpm.n, , _xlpm.n, -1), _xlfn.TEXTJOIN("", , MID(_xlpm.a, _xlpm.s, 1)))</f>
        <v>787777</v>
      </c>
      <c r="D14">
        <v>777778</v>
      </c>
      <c r="E14" s="3">
        <v>7</v>
      </c>
      <c r="F14" s="3">
        <v>14</v>
      </c>
      <c r="G14" s="3">
        <v>44</v>
      </c>
    </row>
    <row r="15" spans="1:7">
      <c r="A15">
        <v>787777</v>
      </c>
      <c r="B15" s="18" t="str" cm="1">
        <f t="array" ref="B15">_xlfn.LET( _xlpm.t,A15, _xlpm.l,MID(_xlpm.t,_xlfn.SEQUENCE(LEN(_xlpm.t)),1), _xlpm.u,_xlfn.UNIQUE(_xlpm.l), _xlfn.TEXTJOIN(,,_xlfn.XLOOKUP(_xlpm.l,_xlfn._xlws.SORT(_xlpm.u),_xlfn._xlws.SORT(_xlpm.u,1,-1))) )</f>
        <v>878888</v>
      </c>
      <c r="C15" s="16" t="str" cm="1">
        <f t="array" ref="C15">_xlfn.LET(_xlpm.a,A15, _xlpm.n, LEN( _xlpm.a), _xlpm.s, _xlfn.SEQUENCE(_xlpm.n, , _xlpm.n, -1), _xlfn.TEXTJOIN("", , MID(_xlpm.a, _xlpm.s, 1)))</f>
        <v>777787</v>
      </c>
      <c r="D15">
        <v>877777</v>
      </c>
      <c r="E15" s="3">
        <v>8</v>
      </c>
      <c r="F15" s="3">
        <v>13</v>
      </c>
      <c r="G15" s="3">
        <v>43</v>
      </c>
    </row>
    <row r="16" spans="1:7">
      <c r="A16">
        <v>888788</v>
      </c>
      <c r="B16" s="18" t="str" cm="1">
        <f t="array" ref="B16">_xlfn.LET( _xlpm.t,A16, _xlpm.l,MID(_xlpm.t,_xlfn.SEQUENCE(LEN(_xlpm.t)),1), _xlpm.u,_xlfn.UNIQUE(_xlpm.l), _xlfn.TEXTJOIN(,,_xlfn.XLOOKUP(_xlpm.l,_xlfn._xlws.SORT(_xlpm.u),_xlfn._xlws.SORT(_xlpm.u,1,-1))) )</f>
        <v>777877</v>
      </c>
      <c r="C16" s="16" t="str" cm="1">
        <f t="array" ref="C16">_xlfn.LET(_xlpm.a,A16, _xlpm.n, LEN( _xlpm.a), _xlpm.s, _xlfn.SEQUENCE(_xlpm.n, , _xlpm.n, -1), _xlfn.TEXTJOIN("", , MID(_xlpm.a, _xlpm.s, 1)))</f>
        <v>887888</v>
      </c>
      <c r="D16">
        <v>887878</v>
      </c>
      <c r="E16" s="3">
        <v>10</v>
      </c>
      <c r="F16" s="3">
        <v>16</v>
      </c>
      <c r="G16" s="3">
        <v>40</v>
      </c>
    </row>
    <row r="17" spans="1:7">
      <c r="A17">
        <v>887888</v>
      </c>
      <c r="B17" s="18" t="str" cm="1">
        <f t="array" ref="B17">_xlfn.LET( _xlpm.t,A17, _xlpm.l,MID(_xlpm.t,_xlfn.SEQUENCE(LEN(_xlpm.t)),1), _xlpm.u,_xlfn.UNIQUE(_xlpm.l), _xlfn.TEXTJOIN(,,_xlfn.XLOOKUP(_xlpm.l,_xlfn._xlws.SORT(_xlpm.u),_xlfn._xlws.SORT(_xlpm.u,1,-1))) )</f>
        <v>778777</v>
      </c>
      <c r="C17" s="16" t="str" cm="1">
        <f t="array" ref="C17">_xlfn.LET(_xlpm.a,A17, _xlpm.n, LEN( _xlpm.a), _xlpm.s, _xlfn.SEQUENCE(_xlpm.n, , _xlpm.n, -1), _xlfn.TEXTJOIN("", , MID(_xlpm.a, _xlpm.s, 1)))</f>
        <v>888788</v>
      </c>
      <c r="D17">
        <v>878788</v>
      </c>
      <c r="E17" s="3">
        <v>9</v>
      </c>
      <c r="F17" s="3">
        <v>15</v>
      </c>
      <c r="G17" s="3">
        <v>56</v>
      </c>
    </row>
    <row r="18" spans="1:7">
      <c r="A18">
        <v>877887</v>
      </c>
      <c r="B18" s="18" t="str" cm="1">
        <f t="array" ref="B18">_xlfn.LET( _xlpm.t,A18, _xlpm.l,MID(_xlpm.t,_xlfn.SEQUENCE(LEN(_xlpm.t)),1), _xlpm.u,_xlfn.UNIQUE(_xlpm.l), _xlfn.TEXTJOIN(,,_xlfn.XLOOKUP(_xlpm.l,_xlfn._xlws.SORT(_xlpm.u),_xlfn._xlws.SORT(_xlpm.u,1,-1))) )</f>
        <v>788778</v>
      </c>
      <c r="C18" s="16" t="str" cm="1">
        <f t="array" ref="C18">_xlfn.LET(_xlpm.a,A18, _xlpm.n, LEN( _xlpm.a), _xlpm.s, _xlfn.SEQUENCE(_xlpm.n, , _xlpm.n, -1), _xlfn.TEXTJOIN("", , MID(_xlpm.a, _xlpm.s, 1)))</f>
        <v>788778</v>
      </c>
      <c r="D18">
        <v>778788</v>
      </c>
      <c r="E18" s="3">
        <v>18</v>
      </c>
      <c r="F18" s="3">
        <v>18</v>
      </c>
      <c r="G18" s="3">
        <v>53</v>
      </c>
    </row>
    <row r="19" spans="1:7">
      <c r="A19">
        <v>788778</v>
      </c>
      <c r="B19" s="18" t="str" cm="1">
        <f t="array" ref="B19">_xlfn.LET( _xlpm.t,A19, _xlpm.l,MID(_xlpm.t,_xlfn.SEQUENCE(LEN(_xlpm.t)),1), _xlpm.u,_xlfn.UNIQUE(_xlpm.l), _xlfn.TEXTJOIN(,,_xlfn.XLOOKUP(_xlpm.l,_xlfn._xlws.SORT(_xlpm.u),_xlfn._xlws.SORT(_xlpm.u,1,-1))) )</f>
        <v>877887</v>
      </c>
      <c r="C19" s="16" t="str" cm="1">
        <f t="array" ref="C19">_xlfn.LET(_xlpm.a,A19, _xlpm.n, LEN( _xlpm.a), _xlpm.s, _xlfn.SEQUENCE(_xlpm.n, , _xlpm.n, -1), _xlfn.TEXTJOIN("", , MID(_xlpm.a, _xlpm.s, 1)))</f>
        <v>877887</v>
      </c>
      <c r="D19">
        <v>887877</v>
      </c>
      <c r="E19" s="3">
        <v>17</v>
      </c>
      <c r="F19" s="3">
        <v>17</v>
      </c>
      <c r="G19" s="3">
        <v>54</v>
      </c>
    </row>
    <row r="20" spans="1:7">
      <c r="A20">
        <v>888877</v>
      </c>
      <c r="B20" s="18" t="str" cm="1">
        <f t="array" ref="B20">_xlfn.LET( _xlpm.t,A20, _xlpm.l,MID(_xlpm.t,_xlfn.SEQUENCE(LEN(_xlpm.t)),1), _xlpm.u,_xlfn.UNIQUE(_xlpm.l), _xlfn.TEXTJOIN(,,_xlfn.XLOOKUP(_xlpm.l,_xlfn._xlws.SORT(_xlpm.u),_xlfn._xlws.SORT(_xlpm.u,1,-1))) )</f>
        <v>777788</v>
      </c>
      <c r="C20" s="16" t="str" cm="1">
        <f t="array" ref="C20">_xlfn.LET(_xlpm.a,A20, _xlpm.n, LEN( _xlpm.a), _xlpm.s, _xlfn.SEQUENCE(_xlpm.n, , _xlpm.n, -1), _xlfn.TEXTJOIN("", , MID(_xlpm.a, _xlpm.s, 1)))</f>
        <v>778888</v>
      </c>
      <c r="D20">
        <v>888887</v>
      </c>
      <c r="E20" s="3">
        <v>33</v>
      </c>
      <c r="F20" s="3">
        <v>20</v>
      </c>
      <c r="G20" s="3">
        <v>24</v>
      </c>
    </row>
    <row r="21" spans="1:7">
      <c r="A21">
        <v>778888</v>
      </c>
      <c r="B21" s="18" t="str" cm="1">
        <f t="array" ref="B21">_xlfn.LET( _xlpm.t,A21, _xlpm.l,MID(_xlpm.t,_xlfn.SEQUENCE(LEN(_xlpm.t)),1), _xlpm.u,_xlfn.UNIQUE(_xlpm.l), _xlfn.TEXTJOIN(,,_xlfn.XLOOKUP(_xlpm.l,_xlfn._xlws.SORT(_xlpm.u),_xlfn._xlws.SORT(_xlpm.u,1,-1))) )</f>
        <v>887777</v>
      </c>
      <c r="C21" s="16" t="str" cm="1">
        <f t="array" ref="C21">_xlfn.LET(_xlpm.a,A21, _xlpm.n, LEN( _xlpm.a), _xlpm.s, _xlfn.SEQUENCE(_xlpm.n, , _xlpm.n, -1), _xlfn.TEXTJOIN("", , MID(_xlpm.a, _xlpm.s, 1)))</f>
        <v>888877</v>
      </c>
      <c r="D21">
        <v>788888</v>
      </c>
      <c r="E21" s="3">
        <v>34</v>
      </c>
      <c r="F21" s="3">
        <v>19</v>
      </c>
      <c r="G21" s="3">
        <v>23</v>
      </c>
    </row>
    <row r="22" spans="1:7">
      <c r="A22">
        <v>787887</v>
      </c>
      <c r="B22" s="18" t="str" cm="1">
        <f t="array" ref="B22">_xlfn.LET( _xlpm.t,A22, _xlpm.l,MID(_xlpm.t,_xlfn.SEQUENCE(LEN(_xlpm.t)),1), _xlpm.u,_xlfn.UNIQUE(_xlpm.l), _xlfn.TEXTJOIN(,,_xlfn.XLOOKUP(_xlpm.l,_xlfn._xlws.SORT(_xlpm.u),_xlfn._xlws.SORT(_xlpm.u,1,-1))) )</f>
        <v>878778</v>
      </c>
      <c r="C22" s="16" t="str" cm="1">
        <f t="array" ref="C22">_xlfn.LET(_xlpm.a,A22, _xlpm.n, LEN( _xlpm.a), _xlpm.s, _xlfn.SEQUENCE(_xlpm.n, , _xlpm.n, -1), _xlfn.TEXTJOIN("", , MID(_xlpm.a, _xlpm.s, 1)))</f>
        <v>788787</v>
      </c>
      <c r="D22">
        <v>878788</v>
      </c>
      <c r="E22" s="3">
        <v>48</v>
      </c>
      <c r="F22" s="3">
        <v>22</v>
      </c>
      <c r="G22" s="3">
        <v>56</v>
      </c>
    </row>
    <row r="23" spans="1:7">
      <c r="A23">
        <v>788787</v>
      </c>
      <c r="B23" s="18" t="str" cm="1">
        <f t="array" ref="B23">_xlfn.LET( _xlpm.t,A23, _xlpm.l,MID(_xlpm.t,_xlfn.SEQUENCE(LEN(_xlpm.t)),1), _xlpm.u,_xlfn.UNIQUE(_xlpm.l), _xlfn.TEXTJOIN(,,_xlfn.XLOOKUP(_xlpm.l,_xlfn._xlws.SORT(_xlpm.u),_xlfn._xlws.SORT(_xlpm.u,1,-1))) )</f>
        <v>877878</v>
      </c>
      <c r="C23" s="16" t="str" cm="1">
        <f t="array" ref="C23">_xlfn.LET(_xlpm.a,A23, _xlpm.n, LEN( _xlpm.a), _xlpm.s, _xlfn.SEQUENCE(_xlpm.n, , _xlpm.n, -1), _xlfn.TEXTJOIN("", , MID(_xlpm.a, _xlpm.s, 1)))</f>
        <v>787887</v>
      </c>
      <c r="D23">
        <v>887878</v>
      </c>
      <c r="E23" s="3">
        <v>47</v>
      </c>
      <c r="F23" s="3">
        <v>21</v>
      </c>
      <c r="G23" s="3">
        <v>40</v>
      </c>
    </row>
    <row r="24" spans="1:7">
      <c r="A24">
        <v>877777</v>
      </c>
      <c r="B24" s="18" t="str" cm="1">
        <f t="array" ref="B24">_xlfn.LET( _xlpm.t,A24, _xlpm.l,MID(_xlpm.t,_xlfn.SEQUENCE(LEN(_xlpm.t)),1), _xlpm.u,_xlfn.UNIQUE(_xlpm.l), _xlfn.TEXTJOIN(,,_xlfn.XLOOKUP(_xlpm.l,_xlfn._xlws.SORT(_xlpm.u),_xlfn._xlws.SORT(_xlpm.u,1,-1))) )</f>
        <v>788888</v>
      </c>
      <c r="C24" s="16" t="str" cm="1">
        <f t="array" ref="C24">_xlfn.LET(_xlpm.a,A24, _xlpm.n, LEN( _xlpm.a), _xlpm.s, _xlfn.SEQUENCE(_xlpm.n, , _xlpm.n, -1), _xlfn.TEXTJOIN("", , MID(_xlpm.a, _xlpm.s, 1)))</f>
        <v>777778</v>
      </c>
      <c r="D24">
        <v>777777</v>
      </c>
      <c r="E24" s="3">
        <v>43</v>
      </c>
      <c r="F24" s="3">
        <v>24</v>
      </c>
      <c r="G24" s="3">
        <v>2</v>
      </c>
    </row>
    <row r="25" spans="1:7">
      <c r="A25">
        <v>888887</v>
      </c>
      <c r="B25" s="18" t="str" cm="1">
        <f t="array" ref="B25">_xlfn.LET( _xlpm.t,A25, _xlpm.l,MID(_xlpm.t,_xlfn.SEQUENCE(LEN(_xlpm.t)),1), _xlpm.u,_xlfn.UNIQUE(_xlpm.l), _xlfn.TEXTJOIN(,,_xlfn.XLOOKUP(_xlpm.l,_xlfn._xlws.SORT(_xlpm.u),_xlfn._xlws.SORT(_xlpm.u,1,-1))) )</f>
        <v>777778</v>
      </c>
      <c r="C25" s="16" t="str" cm="1">
        <f t="array" ref="C25">_xlfn.LET(_xlpm.a,A25, _xlpm.n, LEN( _xlpm.a), _xlpm.s, _xlfn.SEQUENCE(_xlpm.n, , _xlpm.n, -1), _xlfn.TEXTJOIN("", , MID(_xlpm.a, _xlpm.s, 1)))</f>
        <v>788888</v>
      </c>
      <c r="D25">
        <v>888888</v>
      </c>
      <c r="E25" s="3">
        <v>44</v>
      </c>
      <c r="F25" s="3">
        <v>23</v>
      </c>
      <c r="G25" s="3">
        <v>1</v>
      </c>
    </row>
    <row r="26" spans="1:7">
      <c r="A26">
        <v>777887</v>
      </c>
      <c r="B26" s="18" t="str" cm="1">
        <f t="array" ref="B26">_xlfn.LET( _xlpm.t,A26, _xlpm.l,MID(_xlpm.t,_xlfn.SEQUENCE(LEN(_xlpm.t)),1), _xlpm.u,_xlfn.UNIQUE(_xlpm.l), _xlfn.TEXTJOIN(,,_xlfn.XLOOKUP(_xlpm.l,_xlfn._xlws.SORT(_xlpm.u),_xlfn._xlws.SORT(_xlpm.u,1,-1))) )</f>
        <v>888778</v>
      </c>
      <c r="C26" s="16" t="str" cm="1">
        <f t="array" ref="C26">_xlfn.LET(_xlpm.a,A26, _xlpm.n, LEN( _xlpm.a), _xlpm.s, _xlfn.SEQUENCE(_xlpm.n, , _xlpm.n, -1), _xlfn.TEXTJOIN("", , MID(_xlpm.a, _xlpm.s, 1)))</f>
        <v>788777</v>
      </c>
      <c r="D26">
        <v>778788</v>
      </c>
      <c r="E26" s="3">
        <v>46</v>
      </c>
      <c r="F26" s="3">
        <v>26</v>
      </c>
      <c r="G26" s="3">
        <v>53</v>
      </c>
    </row>
    <row r="27" spans="1:7">
      <c r="A27">
        <v>788777</v>
      </c>
      <c r="B27" s="18" t="str" cm="1">
        <f t="array" ref="B27">_xlfn.LET( _xlpm.t,A27, _xlpm.l,MID(_xlpm.t,_xlfn.SEQUENCE(LEN(_xlpm.t)),1), _xlpm.u,_xlfn.UNIQUE(_xlpm.l), _xlfn.TEXTJOIN(,,_xlfn.XLOOKUP(_xlpm.l,_xlfn._xlws.SORT(_xlpm.u),_xlfn._xlws.SORT(_xlpm.u,1,-1))) )</f>
        <v>877888</v>
      </c>
      <c r="C27" s="16" t="str" cm="1">
        <f t="array" ref="C27">_xlfn.LET(_xlpm.a,A27, _xlpm.n, LEN( _xlpm.a), _xlpm.s, _xlfn.SEQUENCE(_xlpm.n, , _xlpm.n, -1), _xlfn.TEXTJOIN("", , MID(_xlpm.a, _xlpm.s, 1)))</f>
        <v>777887</v>
      </c>
      <c r="D27">
        <v>887877</v>
      </c>
      <c r="E27" s="3">
        <v>45</v>
      </c>
      <c r="F27" s="3">
        <v>25</v>
      </c>
      <c r="G27" s="3">
        <v>54</v>
      </c>
    </row>
    <row r="28" spans="1:7">
      <c r="A28">
        <v>788887</v>
      </c>
      <c r="B28" s="18" t="str" cm="1">
        <f t="array" ref="B28">_xlfn.LET( _xlpm.t,A28, _xlpm.l,MID(_xlpm.t,_xlfn.SEQUENCE(LEN(_xlpm.t)),1), _xlpm.u,_xlfn.UNIQUE(_xlpm.l), _xlfn.TEXTJOIN(,,_xlfn.XLOOKUP(_xlpm.l,_xlfn._xlws.SORT(_xlpm.u),_xlfn._xlws.SORT(_xlpm.u,1,-1))) )</f>
        <v>877778</v>
      </c>
      <c r="C28" s="16" t="str" cm="1">
        <f t="array" ref="C28">_xlfn.LET(_xlpm.a,A28, _xlpm.n, LEN( _xlpm.a), _xlpm.s, _xlfn.SEQUENCE(_xlpm.n, , _xlpm.n, -1), _xlfn.TEXTJOIN("", , MID(_xlpm.a, _xlpm.s, 1)))</f>
        <v>788887</v>
      </c>
      <c r="D28">
        <v>888888</v>
      </c>
      <c r="E28" s="3">
        <v>28</v>
      </c>
      <c r="F28" s="3">
        <v>27</v>
      </c>
      <c r="G28" s="3">
        <v>1</v>
      </c>
    </row>
    <row r="29" spans="1:7">
      <c r="A29">
        <v>877778</v>
      </c>
      <c r="B29" s="18" t="str" cm="1">
        <f t="array" ref="B29">_xlfn.LET( _xlpm.t,A29, _xlpm.l,MID(_xlpm.t,_xlfn.SEQUENCE(LEN(_xlpm.t)),1), _xlpm.u,_xlfn.UNIQUE(_xlpm.l), _xlfn.TEXTJOIN(,,_xlfn.XLOOKUP(_xlpm.l,_xlfn._xlws.SORT(_xlpm.u),_xlfn._xlws.SORT(_xlpm.u,1,-1))) )</f>
        <v>788887</v>
      </c>
      <c r="C29" s="16" t="str" cm="1">
        <f t="array" ref="C29">_xlfn.LET(_xlpm.a,A29, _xlpm.n, LEN( _xlpm.a), _xlpm.s, _xlfn.SEQUENCE(_xlpm.n, , _xlpm.n, -1), _xlfn.TEXTJOIN("", , MID(_xlpm.a, _xlpm.s, 1)))</f>
        <v>877778</v>
      </c>
      <c r="D29">
        <v>777777</v>
      </c>
      <c r="E29" s="3">
        <v>27</v>
      </c>
      <c r="F29" s="3">
        <v>28</v>
      </c>
      <c r="G29" s="3">
        <v>2</v>
      </c>
    </row>
    <row r="30" spans="1:7">
      <c r="A30">
        <v>878878</v>
      </c>
      <c r="B30" s="18" t="str" cm="1">
        <f t="array" ref="B30">_xlfn.LET( _xlpm.t,A30, _xlpm.l,MID(_xlpm.t,_xlfn.SEQUENCE(LEN(_xlpm.t)),1), _xlpm.u,_xlfn.UNIQUE(_xlpm.l), _xlfn.TEXTJOIN(,,_xlfn.XLOOKUP(_xlpm.l,_xlfn._xlws.SORT(_xlpm.u),_xlfn._xlws.SORT(_xlpm.u,1,-1))) )</f>
        <v>787787</v>
      </c>
      <c r="C30" s="16" t="str" cm="1">
        <f t="array" ref="C30">_xlfn.LET(_xlpm.a,A30, _xlpm.n, LEN( _xlpm.a), _xlpm.s, _xlfn.SEQUENCE(_xlpm.n, , _xlpm.n, -1), _xlfn.TEXTJOIN("", , MID(_xlpm.a, _xlpm.s, 1)))</f>
        <v>878878</v>
      </c>
      <c r="D30">
        <v>788887</v>
      </c>
      <c r="E30" s="3">
        <v>30</v>
      </c>
      <c r="F30" s="3">
        <v>29</v>
      </c>
      <c r="G30" s="3">
        <v>27</v>
      </c>
    </row>
    <row r="31" spans="1:7">
      <c r="A31">
        <v>787787</v>
      </c>
      <c r="B31" s="18" t="str" cm="1">
        <f t="array" ref="B31">_xlfn.LET( _xlpm.t,A31, _xlpm.l,MID(_xlpm.t,_xlfn.SEQUENCE(LEN(_xlpm.t)),1), _xlpm.u,_xlfn.UNIQUE(_xlpm.l), _xlfn.TEXTJOIN(,,_xlfn.XLOOKUP(_xlpm.l,_xlfn._xlws.SORT(_xlpm.u),_xlfn._xlws.SORT(_xlpm.u,1,-1))) )</f>
        <v>878878</v>
      </c>
      <c r="C31" s="16" t="str" cm="1">
        <f t="array" ref="C31">_xlfn.LET(_xlpm.a,A31, _xlpm.n, LEN( _xlpm.a), _xlpm.s, _xlfn.SEQUENCE(_xlpm.n, , _xlpm.n, -1), _xlfn.TEXTJOIN("", , MID(_xlpm.a, _xlpm.s, 1)))</f>
        <v>787787</v>
      </c>
      <c r="D31">
        <v>877778</v>
      </c>
      <c r="E31" s="3">
        <v>29</v>
      </c>
      <c r="F31" s="3">
        <v>30</v>
      </c>
      <c r="G31" s="3">
        <v>28</v>
      </c>
    </row>
    <row r="32" spans="1:7">
      <c r="A32">
        <v>877788</v>
      </c>
      <c r="B32" s="18" t="str" cm="1">
        <f t="array" ref="B32">_xlfn.LET( _xlpm.t,A32, _xlpm.l,MID(_xlpm.t,_xlfn.SEQUENCE(LEN(_xlpm.t)),1), _xlpm.u,_xlfn.UNIQUE(_xlpm.l), _xlfn.TEXTJOIN(,,_xlfn.XLOOKUP(_xlpm.l,_xlfn._xlws.SORT(_xlpm.u),_xlfn._xlws.SORT(_xlpm.u,1,-1))) )</f>
        <v>788877</v>
      </c>
      <c r="C32" s="16" t="str" cm="1">
        <f t="array" ref="C32">_xlfn.LET(_xlpm.a,A32, _xlpm.n, LEN( _xlpm.a), _xlpm.s, _xlfn.SEQUENCE(_xlpm.n, , _xlpm.n, -1), _xlfn.TEXTJOIN("", , MID(_xlpm.a, _xlpm.s, 1)))</f>
        <v>887778</v>
      </c>
      <c r="D32">
        <v>777778</v>
      </c>
      <c r="E32" s="3">
        <v>41</v>
      </c>
      <c r="F32" s="3">
        <v>32</v>
      </c>
      <c r="G32" s="3">
        <v>44</v>
      </c>
    </row>
    <row r="33" spans="1:7">
      <c r="A33">
        <v>887778</v>
      </c>
      <c r="B33" s="18" t="str" cm="1">
        <f t="array" ref="B33">_xlfn.LET( _xlpm.t,A33, _xlpm.l,MID(_xlpm.t,_xlfn.SEQUENCE(LEN(_xlpm.t)),1), _xlpm.u,_xlfn.UNIQUE(_xlpm.l), _xlfn.TEXTJOIN(,,_xlfn.XLOOKUP(_xlpm.l,_xlfn._xlws.SORT(_xlpm.u),_xlfn._xlws.SORT(_xlpm.u,1,-1))) )</f>
        <v>778887</v>
      </c>
      <c r="C33" s="16" t="str" cm="1">
        <f t="array" ref="C33">_xlfn.LET(_xlpm.a,A33, _xlpm.n, LEN( _xlpm.a), _xlpm.s, _xlfn.SEQUENCE(_xlpm.n, , _xlpm.n, -1), _xlfn.TEXTJOIN("", , MID(_xlpm.a, _xlpm.s, 1)))</f>
        <v>877788</v>
      </c>
      <c r="D33">
        <v>877777</v>
      </c>
      <c r="E33" s="3">
        <v>42</v>
      </c>
      <c r="F33" s="3">
        <v>31</v>
      </c>
      <c r="G33" s="3">
        <v>43</v>
      </c>
    </row>
    <row r="34" spans="1:7">
      <c r="A34">
        <v>777788</v>
      </c>
      <c r="B34" s="18" t="str" cm="1">
        <f t="array" ref="B34">_xlfn.LET( _xlpm.t,A34, _xlpm.l,MID(_xlpm.t,_xlfn.SEQUENCE(LEN(_xlpm.t)),1), _xlpm.u,_xlfn.UNIQUE(_xlpm.l), _xlfn.TEXTJOIN(,,_xlfn.XLOOKUP(_xlpm.l,_xlfn._xlws.SORT(_xlpm.u),_xlfn._xlws.SORT(_xlpm.u,1,-1))) )</f>
        <v>888877</v>
      </c>
      <c r="C34" s="16" t="str" cm="1">
        <f t="array" ref="C34">_xlfn.LET(_xlpm.a,A34, _xlpm.n, LEN( _xlpm.a), _xlpm.s, _xlfn.SEQUENCE(_xlpm.n, , _xlpm.n, -1), _xlfn.TEXTJOIN("", , MID(_xlpm.a, _xlpm.s, 1)))</f>
        <v>887777</v>
      </c>
      <c r="D34">
        <v>777778</v>
      </c>
      <c r="E34" s="3">
        <v>19</v>
      </c>
      <c r="F34" s="3">
        <v>34</v>
      </c>
      <c r="G34" s="3">
        <v>44</v>
      </c>
    </row>
    <row r="35" spans="1:7">
      <c r="A35">
        <v>887777</v>
      </c>
      <c r="B35" s="18" t="str" cm="1">
        <f t="array" ref="B35">_xlfn.LET( _xlpm.t,A35, _xlpm.l,MID(_xlpm.t,_xlfn.SEQUENCE(LEN(_xlpm.t)),1), _xlpm.u,_xlfn.UNIQUE(_xlpm.l), _xlfn.TEXTJOIN(,,_xlfn.XLOOKUP(_xlpm.l,_xlfn._xlws.SORT(_xlpm.u),_xlfn._xlws.SORT(_xlpm.u,1,-1))) )</f>
        <v>778888</v>
      </c>
      <c r="C35" s="16" t="str" cm="1">
        <f t="array" ref="C35">_xlfn.LET(_xlpm.a,A35, _xlpm.n, LEN( _xlpm.a), _xlpm.s, _xlfn.SEQUENCE(_xlpm.n, , _xlpm.n, -1), _xlfn.TEXTJOIN("", , MID(_xlpm.a, _xlpm.s, 1)))</f>
        <v>777788</v>
      </c>
      <c r="D35">
        <v>877777</v>
      </c>
      <c r="E35" s="3">
        <v>20</v>
      </c>
      <c r="F35" s="3">
        <v>33</v>
      </c>
      <c r="G35" s="3">
        <v>43</v>
      </c>
    </row>
    <row r="36" spans="1:7">
      <c r="A36">
        <v>787888</v>
      </c>
      <c r="B36" s="18" t="str" cm="1">
        <f t="array" ref="B36">_xlfn.LET( _xlpm.t,A36, _xlpm.l,MID(_xlpm.t,_xlfn.SEQUENCE(LEN(_xlpm.t)),1), _xlpm.u,_xlfn.UNIQUE(_xlpm.l), _xlfn.TEXTJOIN(,,_xlfn.XLOOKUP(_xlpm.l,_xlfn._xlws.SORT(_xlpm.u),_xlfn._xlws.SORT(_xlpm.u,1,-1))) )</f>
        <v>878777</v>
      </c>
      <c r="C36" s="16" t="str" cm="1">
        <f t="array" ref="C36">_xlfn.LET(_xlpm.a,A36, _xlpm.n, LEN( _xlpm.a), _xlpm.s, _xlfn.SEQUENCE(_xlpm.n, , _xlpm.n, -1), _xlfn.TEXTJOIN("", , MID(_xlpm.a, _xlpm.s, 1)))</f>
        <v>888787</v>
      </c>
      <c r="D36">
        <v>878788</v>
      </c>
      <c r="E36" s="3">
        <v>5</v>
      </c>
      <c r="F36" s="3">
        <v>36</v>
      </c>
      <c r="G36" s="3">
        <v>56</v>
      </c>
    </row>
    <row r="37" spans="1:7">
      <c r="A37">
        <v>888787</v>
      </c>
      <c r="B37" s="18" t="str" cm="1">
        <f t="array" ref="B37">_xlfn.LET( _xlpm.t,A37, _xlpm.l,MID(_xlpm.t,_xlfn.SEQUENCE(LEN(_xlpm.t)),1), _xlpm.u,_xlfn.UNIQUE(_xlpm.l), _xlfn.TEXTJOIN(,,_xlfn.XLOOKUP(_xlpm.l,_xlfn._xlws.SORT(_xlpm.u),_xlfn._xlws.SORT(_xlpm.u,1,-1))) )</f>
        <v>777878</v>
      </c>
      <c r="C37" s="16" t="str" cm="1">
        <f t="array" ref="C37">_xlfn.LET(_xlpm.a,A37, _xlpm.n, LEN( _xlpm.a), _xlpm.s, _xlfn.SEQUENCE(_xlpm.n, , _xlpm.n, -1), _xlfn.TEXTJOIN("", , MID(_xlpm.a, _xlpm.s, 1)))</f>
        <v>787888</v>
      </c>
      <c r="D37">
        <v>887878</v>
      </c>
      <c r="E37" s="3">
        <v>6</v>
      </c>
      <c r="F37" s="3">
        <v>35</v>
      </c>
      <c r="G37" s="3">
        <v>40</v>
      </c>
    </row>
    <row r="38" spans="1:7">
      <c r="A38">
        <v>778787</v>
      </c>
      <c r="B38" s="18" t="str" cm="1">
        <f t="array" ref="B38">_xlfn.LET( _xlpm.t,A38, _xlpm.l,MID(_xlpm.t,_xlfn.SEQUENCE(LEN(_xlpm.t)),1), _xlpm.u,_xlfn.UNIQUE(_xlpm.l), _xlfn.TEXTJOIN(,,_xlfn.XLOOKUP(_xlpm.l,_xlfn._xlws.SORT(_xlpm.u),_xlfn._xlws.SORT(_xlpm.u,1,-1))) )</f>
        <v>887878</v>
      </c>
      <c r="C38" s="16" t="str" cm="1">
        <f t="array" ref="C38">_xlfn.LET(_xlpm.a,A38, _xlpm.n, LEN( _xlpm.a), _xlpm.s, _xlfn.SEQUENCE(_xlpm.n, , _xlpm.n, -1), _xlfn.TEXTJOIN("", , MID(_xlpm.a, _xlpm.s, 1)))</f>
        <v>787877</v>
      </c>
      <c r="D38">
        <v>787878</v>
      </c>
      <c r="E38" s="3">
        <v>40</v>
      </c>
      <c r="F38" s="3">
        <v>38</v>
      </c>
      <c r="G38" s="3">
        <v>64</v>
      </c>
    </row>
    <row r="39" spans="1:7">
      <c r="A39">
        <v>787877</v>
      </c>
      <c r="B39" s="18" t="str" cm="1">
        <f t="array" ref="B39">_xlfn.LET( _xlpm.t,A39, _xlpm.l,MID(_xlpm.t,_xlfn.SEQUENCE(LEN(_xlpm.t)),1), _xlpm.u,_xlfn.UNIQUE(_xlpm.l), _xlfn.TEXTJOIN(,,_xlfn.XLOOKUP(_xlpm.l,_xlfn._xlws.SORT(_xlpm.u),_xlfn._xlws.SORT(_xlpm.u,1,-1))) )</f>
        <v>878788</v>
      </c>
      <c r="C39" s="16" t="str" cm="1">
        <f t="array" ref="C39">_xlfn.LET(_xlpm.a,A39, _xlpm.n, LEN( _xlpm.a), _xlpm.s, _xlfn.SEQUENCE(_xlpm.n, , _xlpm.n, -1), _xlfn.TEXTJOIN("", , MID(_xlpm.a, _xlpm.s, 1)))</f>
        <v>778787</v>
      </c>
      <c r="D39">
        <v>878787</v>
      </c>
      <c r="E39" s="3">
        <v>39</v>
      </c>
      <c r="F39" s="3">
        <v>37</v>
      </c>
      <c r="G39" s="3">
        <v>63</v>
      </c>
    </row>
    <row r="40" spans="1:7">
      <c r="A40">
        <v>878788</v>
      </c>
      <c r="B40" s="18" t="str" cm="1">
        <f t="array" ref="B40">_xlfn.LET( _xlpm.t,A40, _xlpm.l,MID(_xlpm.t,_xlfn.SEQUENCE(LEN(_xlpm.t)),1), _xlpm.u,_xlfn.UNIQUE(_xlpm.l), _xlfn.TEXTJOIN(,,_xlfn.XLOOKUP(_xlpm.l,_xlfn._xlws.SORT(_xlpm.u),_xlfn._xlws.SORT(_xlpm.u,1,-1))) )</f>
        <v>787877</v>
      </c>
      <c r="C40" s="16" t="str" cm="1">
        <f t="array" ref="C40">_xlfn.LET(_xlpm.a,A40, _xlpm.n, LEN( _xlpm.a), _xlpm.s, _xlfn.SEQUENCE(_xlpm.n, , _xlpm.n, -1), _xlfn.TEXTJOIN("", , MID(_xlpm.a, _xlpm.s, 1)))</f>
        <v>887878</v>
      </c>
      <c r="D40">
        <v>787878</v>
      </c>
      <c r="E40" s="3">
        <v>38</v>
      </c>
      <c r="F40" s="3">
        <v>40</v>
      </c>
      <c r="G40" s="3">
        <v>64</v>
      </c>
    </row>
    <row r="41" spans="1:7">
      <c r="A41">
        <v>887878</v>
      </c>
      <c r="B41" s="18" t="str" cm="1">
        <f t="array" ref="B41">_xlfn.LET( _xlpm.t,A41, _xlpm.l,MID(_xlpm.t,_xlfn.SEQUENCE(LEN(_xlpm.t)),1), _xlpm.u,_xlfn.UNIQUE(_xlpm.l), _xlfn.TEXTJOIN(,,_xlfn.XLOOKUP(_xlpm.l,_xlfn._xlws.SORT(_xlpm.u),_xlfn._xlws.SORT(_xlpm.u,1,-1))) )</f>
        <v>778787</v>
      </c>
      <c r="C41" s="16" t="str" cm="1">
        <f t="array" ref="C41">_xlfn.LET(_xlpm.a,A41, _xlpm.n, LEN( _xlpm.a), _xlpm.s, _xlfn.SEQUENCE(_xlpm.n, , _xlpm.n, -1), _xlfn.TEXTJOIN("", , MID(_xlpm.a, _xlpm.s, 1)))</f>
        <v>878788</v>
      </c>
      <c r="D41">
        <v>878787</v>
      </c>
      <c r="E41" s="3">
        <v>37</v>
      </c>
      <c r="F41" s="3">
        <v>39</v>
      </c>
      <c r="G41" s="3">
        <v>63</v>
      </c>
    </row>
    <row r="42" spans="1:7">
      <c r="A42">
        <v>788877</v>
      </c>
      <c r="B42" s="18" t="str" cm="1">
        <f t="array" ref="B42">_xlfn.LET( _xlpm.t,A42, _xlpm.l,MID(_xlpm.t,_xlfn.SEQUENCE(LEN(_xlpm.t)),1), _xlpm.u,_xlfn.UNIQUE(_xlpm.l), _xlfn.TEXTJOIN(,,_xlfn.XLOOKUP(_xlpm.l,_xlfn._xlws.SORT(_xlpm.u),_xlfn._xlws.SORT(_xlpm.u,1,-1))) )</f>
        <v>877788</v>
      </c>
      <c r="C42" s="16" t="str" cm="1">
        <f t="array" ref="C42">_xlfn.LET(_xlpm.a,A42, _xlpm.n, LEN( _xlpm.a), _xlpm.s, _xlfn.SEQUENCE(_xlpm.n, , _xlpm.n, -1), _xlfn.TEXTJOIN("", , MID(_xlpm.a, _xlpm.s, 1)))</f>
        <v>778887</v>
      </c>
      <c r="D42">
        <v>888887</v>
      </c>
      <c r="E42" s="3">
        <v>31</v>
      </c>
      <c r="F42" s="3">
        <v>42</v>
      </c>
      <c r="G42" s="3">
        <v>24</v>
      </c>
    </row>
    <row r="43" spans="1:7">
      <c r="A43">
        <v>778887</v>
      </c>
      <c r="B43" s="18" t="str" cm="1">
        <f t="array" ref="B43">_xlfn.LET( _xlpm.t,A43, _xlpm.l,MID(_xlpm.t,_xlfn.SEQUENCE(LEN(_xlpm.t)),1), _xlpm.u,_xlfn.UNIQUE(_xlpm.l), _xlfn.TEXTJOIN(,,_xlfn.XLOOKUP(_xlpm.l,_xlfn._xlws.SORT(_xlpm.u),_xlfn._xlws.SORT(_xlpm.u,1,-1))) )</f>
        <v>887778</v>
      </c>
      <c r="C43" s="16" t="str" cm="1">
        <f t="array" ref="C43">_xlfn.LET(_xlpm.a,A43, _xlpm.n, LEN( _xlpm.a), _xlpm.s, _xlfn.SEQUENCE(_xlpm.n, , _xlpm.n, -1), _xlfn.TEXTJOIN("", , MID(_xlpm.a, _xlpm.s, 1)))</f>
        <v>788877</v>
      </c>
      <c r="D43">
        <v>788888</v>
      </c>
      <c r="E43" s="3">
        <v>32</v>
      </c>
      <c r="F43" s="3">
        <v>41</v>
      </c>
      <c r="G43" s="3">
        <v>23</v>
      </c>
    </row>
    <row r="44" spans="1:7">
      <c r="A44">
        <v>877777</v>
      </c>
      <c r="B44" s="18" t="str" cm="1">
        <f t="array" ref="B44">_xlfn.LET( _xlpm.t,A44, _xlpm.l,MID(_xlpm.t,_xlfn.SEQUENCE(LEN(_xlpm.t)),1), _xlpm.u,_xlfn.UNIQUE(_xlpm.l), _xlfn.TEXTJOIN(,,_xlfn.XLOOKUP(_xlpm.l,_xlfn._xlws.SORT(_xlpm.u),_xlfn._xlws.SORT(_xlpm.u,1,-1))) )</f>
        <v>788888</v>
      </c>
      <c r="C44" s="16" t="str" cm="1">
        <f t="array" ref="C44">_xlfn.LET(_xlpm.a,A44, _xlpm.n, LEN( _xlpm.a), _xlpm.s, _xlfn.SEQUENCE(_xlpm.n, , _xlpm.n, -1), _xlfn.TEXTJOIN("", , MID(_xlpm.a, _xlpm.s, 1)))</f>
        <v>777778</v>
      </c>
      <c r="D44">
        <v>777777</v>
      </c>
      <c r="E44" s="3">
        <v>23</v>
      </c>
      <c r="F44" s="3">
        <v>44</v>
      </c>
      <c r="G44" s="3">
        <v>2</v>
      </c>
    </row>
    <row r="45" spans="1:7">
      <c r="A45">
        <v>777778</v>
      </c>
      <c r="B45" s="18" t="str" cm="1">
        <f t="array" ref="B45">_xlfn.LET( _xlpm.t,A45, _xlpm.l,MID(_xlpm.t,_xlfn.SEQUENCE(LEN(_xlpm.t)),1), _xlpm.u,_xlfn.UNIQUE(_xlpm.l), _xlfn.TEXTJOIN(,,_xlfn.XLOOKUP(_xlpm.l,_xlfn._xlws.SORT(_xlpm.u),_xlfn._xlws.SORT(_xlpm.u,1,-1))) )</f>
        <v>888887</v>
      </c>
      <c r="C45" s="16" t="str" cm="1">
        <f t="array" ref="C45">_xlfn.LET(_xlpm.a,A45, _xlpm.n, LEN( _xlpm.a), _xlpm.s, _xlfn.SEQUENCE(_xlpm.n, , _xlpm.n, -1), _xlfn.TEXTJOIN("", , MID(_xlpm.a, _xlpm.s, 1)))</f>
        <v>877777</v>
      </c>
      <c r="D45">
        <v>777777</v>
      </c>
      <c r="E45" s="3">
        <v>24</v>
      </c>
      <c r="F45" s="3">
        <v>43</v>
      </c>
      <c r="G45" s="3">
        <v>2</v>
      </c>
    </row>
    <row r="46" spans="1:7">
      <c r="A46">
        <v>877888</v>
      </c>
      <c r="B46" s="18" t="str" cm="1">
        <f t="array" ref="B46">_xlfn.LET( _xlpm.t,A46, _xlpm.l,MID(_xlpm.t,_xlfn.SEQUENCE(LEN(_xlpm.t)),1), _xlpm.u,_xlfn.UNIQUE(_xlpm.l), _xlfn.TEXTJOIN(,,_xlfn.XLOOKUP(_xlpm.l,_xlfn._xlws.SORT(_xlpm.u),_xlfn._xlws.SORT(_xlpm.u,1,-1))) )</f>
        <v>788777</v>
      </c>
      <c r="C46" s="16" t="str" cm="1">
        <f t="array" ref="C46">_xlfn.LET(_xlpm.a,A46, _xlpm.n, LEN( _xlpm.a), _xlpm.s, _xlfn.SEQUENCE(_xlpm.n, , _xlpm.n, -1), _xlfn.TEXTJOIN("", , MID(_xlpm.a, _xlpm.s, 1)))</f>
        <v>888778</v>
      </c>
      <c r="D46">
        <v>778788</v>
      </c>
      <c r="E46" s="3">
        <v>26</v>
      </c>
      <c r="F46" s="3">
        <v>46</v>
      </c>
      <c r="G46" s="3">
        <v>53</v>
      </c>
    </row>
    <row r="47" spans="1:7">
      <c r="A47">
        <v>888778</v>
      </c>
      <c r="B47" s="18" t="str" cm="1">
        <f t="array" ref="B47">_xlfn.LET( _xlpm.t,A47, _xlpm.l,MID(_xlpm.t,_xlfn.SEQUENCE(LEN(_xlpm.t)),1), _xlpm.u,_xlfn.UNIQUE(_xlpm.l), _xlfn.TEXTJOIN(,,_xlfn.XLOOKUP(_xlpm.l,_xlfn._xlws.SORT(_xlpm.u),_xlfn._xlws.SORT(_xlpm.u,1,-1))) )</f>
        <v>777887</v>
      </c>
      <c r="C47" s="16" t="str" cm="1">
        <f t="array" ref="C47">_xlfn.LET(_xlpm.a,A47, _xlpm.n, LEN( _xlpm.a), _xlpm.s, _xlfn.SEQUENCE(_xlpm.n, , _xlpm.n, -1), _xlfn.TEXTJOIN("", , MID(_xlpm.a, _xlpm.s, 1)))</f>
        <v>877888</v>
      </c>
      <c r="D47">
        <v>887877</v>
      </c>
      <c r="E47" s="3">
        <v>25</v>
      </c>
      <c r="F47" s="3">
        <v>45</v>
      </c>
      <c r="G47" s="3">
        <v>54</v>
      </c>
    </row>
    <row r="48" spans="1:7">
      <c r="A48">
        <v>877878</v>
      </c>
      <c r="B48" s="18" t="str" cm="1">
        <f t="array" ref="B48">_xlfn.LET( _xlpm.t,A48, _xlpm.l,MID(_xlpm.t,_xlfn.SEQUENCE(LEN(_xlpm.t)),1), _xlpm.u,_xlfn.UNIQUE(_xlpm.l), _xlfn.TEXTJOIN(,,_xlfn.XLOOKUP(_xlpm.l,_xlfn._xlws.SORT(_xlpm.u),_xlfn._xlws.SORT(_xlpm.u,1,-1))) )</f>
        <v>788787</v>
      </c>
      <c r="C48" s="16" t="str" cm="1">
        <f t="array" ref="C48">_xlfn.LET(_xlpm.a,A48, _xlpm.n, LEN( _xlpm.a), _xlpm.s, _xlfn.SEQUENCE(_xlpm.n, , _xlpm.n, -1), _xlfn.TEXTJOIN("", , MID(_xlpm.a, _xlpm.s, 1)))</f>
        <v>878778</v>
      </c>
      <c r="D48">
        <v>778787</v>
      </c>
      <c r="E48" s="3">
        <v>22</v>
      </c>
      <c r="F48" s="3">
        <v>48</v>
      </c>
      <c r="G48" s="3">
        <v>37</v>
      </c>
    </row>
    <row r="49" spans="1:7">
      <c r="A49">
        <v>878778</v>
      </c>
      <c r="B49" s="18" t="str" cm="1">
        <f t="array" ref="B49">_xlfn.LET( _xlpm.t,A49, _xlpm.l,MID(_xlpm.t,_xlfn.SEQUENCE(LEN(_xlpm.t)),1), _xlpm.u,_xlfn.UNIQUE(_xlpm.l), _xlfn.TEXTJOIN(,,_xlfn.XLOOKUP(_xlpm.l,_xlfn._xlws.SORT(_xlpm.u),_xlfn._xlws.SORT(_xlpm.u,1,-1))) )</f>
        <v>787887</v>
      </c>
      <c r="C49" s="16" t="str" cm="1">
        <f t="array" ref="C49">_xlfn.LET(_xlpm.a,A49, _xlpm.n, LEN( _xlpm.a), _xlpm.s, _xlfn.SEQUENCE(_xlpm.n, , _xlpm.n, -1), _xlfn.TEXTJOIN("", , MID(_xlpm.a, _xlpm.s, 1)))</f>
        <v>877878</v>
      </c>
      <c r="D49">
        <v>787877</v>
      </c>
      <c r="E49" s="3">
        <v>21</v>
      </c>
      <c r="F49" s="3">
        <v>47</v>
      </c>
      <c r="G49" s="3">
        <v>38</v>
      </c>
    </row>
    <row r="50" spans="1:7">
      <c r="A50">
        <v>877787</v>
      </c>
      <c r="B50" s="18" t="str" cm="1">
        <f t="array" ref="B50">_xlfn.LET( _xlpm.t,A50, _xlpm.l,MID(_xlpm.t,_xlfn.SEQUENCE(LEN(_xlpm.t)),1), _xlpm.u,_xlfn.UNIQUE(_xlpm.l), _xlfn.TEXTJOIN(,,_xlfn.XLOOKUP(_xlpm.l,_xlfn._xlws.SORT(_xlpm.u),_xlfn._xlws.SORT(_xlpm.u,1,-1))) )</f>
        <v>788878</v>
      </c>
      <c r="C50" s="16" t="str" cm="1">
        <f t="array" ref="C50">_xlfn.LET(_xlpm.a,A50, _xlpm.n, LEN( _xlpm.a), _xlpm.s, _xlfn.SEQUENCE(_xlpm.n, , _xlpm.n, -1), _xlfn.TEXTJOIN("", , MID(_xlpm.a, _xlpm.s, 1)))</f>
        <v>787778</v>
      </c>
      <c r="D50">
        <v>777778</v>
      </c>
      <c r="E50" s="3">
        <v>4</v>
      </c>
      <c r="F50" s="3">
        <v>50</v>
      </c>
      <c r="G50" s="3">
        <v>44</v>
      </c>
    </row>
    <row r="51" spans="1:7">
      <c r="A51">
        <v>787778</v>
      </c>
      <c r="B51" s="18" t="str" cm="1">
        <f t="array" ref="B51">_xlfn.LET( _xlpm.t,A51, _xlpm.l,MID(_xlpm.t,_xlfn.SEQUENCE(LEN(_xlpm.t)),1), _xlpm.u,_xlfn.UNIQUE(_xlpm.l), _xlfn.TEXTJOIN(,,_xlfn.XLOOKUP(_xlpm.l,_xlfn._xlws.SORT(_xlpm.u),_xlfn._xlws.SORT(_xlpm.u,1,-1))) )</f>
        <v>878887</v>
      </c>
      <c r="C51" s="16" t="str" cm="1">
        <f t="array" ref="C51">_xlfn.LET(_xlpm.a,A51, _xlpm.n, LEN( _xlpm.a), _xlpm.s, _xlfn.SEQUENCE(_xlpm.n, , _xlpm.n, -1), _xlfn.TEXTJOIN("", , MID(_xlpm.a, _xlpm.s, 1)))</f>
        <v>877787</v>
      </c>
      <c r="D51">
        <v>877777</v>
      </c>
      <c r="E51" s="3">
        <v>3</v>
      </c>
      <c r="F51" s="3">
        <v>49</v>
      </c>
      <c r="G51" s="3">
        <v>43</v>
      </c>
    </row>
    <row r="52" spans="1:7">
      <c r="A52">
        <v>887887</v>
      </c>
      <c r="B52" s="18" t="str" cm="1">
        <f t="array" ref="B52">_xlfn.LET( _xlpm.t,A52, _xlpm.l,MID(_xlpm.t,_xlfn.SEQUENCE(LEN(_xlpm.t)),1), _xlpm.u,_xlfn.UNIQUE(_xlpm.l), _xlfn.TEXTJOIN(,,_xlfn.XLOOKUP(_xlpm.l,_xlfn._xlws.SORT(_xlpm.u),_xlfn._xlws.SORT(_xlpm.u,1,-1))) )</f>
        <v>778778</v>
      </c>
      <c r="C52" s="16" t="str" cm="1">
        <f t="array" ref="C52">_xlfn.LET(_xlpm.a,A52, _xlpm.n, LEN( _xlpm.a), _xlpm.s, _xlfn.SEQUENCE(_xlpm.n, , _xlpm.n, -1), _xlfn.TEXTJOIN("", , MID(_xlpm.a, _xlpm.s, 1)))</f>
        <v>788788</v>
      </c>
      <c r="D52">
        <v>878788</v>
      </c>
      <c r="E52" s="3">
        <v>57</v>
      </c>
      <c r="F52" s="3">
        <v>52</v>
      </c>
      <c r="G52" s="3">
        <v>56</v>
      </c>
    </row>
    <row r="53" spans="1:7">
      <c r="A53">
        <v>788788</v>
      </c>
      <c r="B53" s="18" t="str" cm="1">
        <f t="array" ref="B53">_xlfn.LET( _xlpm.t,A53, _xlpm.l,MID(_xlpm.t,_xlfn.SEQUENCE(LEN(_xlpm.t)),1), _xlpm.u,_xlfn.UNIQUE(_xlpm.l), _xlfn.TEXTJOIN(,,_xlfn.XLOOKUP(_xlpm.l,_xlfn._xlws.SORT(_xlpm.u),_xlfn._xlws.SORT(_xlpm.u,1,-1))) )</f>
        <v>877877</v>
      </c>
      <c r="C53" s="16" t="str" cm="1">
        <f t="array" ref="C53">_xlfn.LET(_xlpm.a,A53, _xlpm.n, LEN( _xlpm.a), _xlpm.s, _xlfn.SEQUENCE(_xlpm.n, , _xlpm.n, -1), _xlfn.TEXTJOIN("", , MID(_xlpm.a, _xlpm.s, 1)))</f>
        <v>887887</v>
      </c>
      <c r="D53">
        <v>887878</v>
      </c>
      <c r="E53" s="3">
        <v>58</v>
      </c>
      <c r="F53" s="3">
        <v>51</v>
      </c>
      <c r="G53" s="3">
        <v>40</v>
      </c>
    </row>
    <row r="54" spans="1:7">
      <c r="A54">
        <v>778788</v>
      </c>
      <c r="B54" s="18" t="str" cm="1">
        <f t="array" ref="B54">_xlfn.LET( _xlpm.t,A54, _xlpm.l,MID(_xlpm.t,_xlfn.SEQUENCE(LEN(_xlpm.t)),1), _xlpm.u,_xlfn.UNIQUE(_xlpm.l), _xlfn.TEXTJOIN(,,_xlfn.XLOOKUP(_xlpm.l,_xlfn._xlws.SORT(_xlpm.u),_xlfn._xlws.SORT(_xlpm.u,1,-1))) )</f>
        <v>887877</v>
      </c>
      <c r="C54" s="16" t="str" cm="1">
        <f t="array" ref="C54">_xlfn.LET(_xlpm.a,A54, _xlpm.n, LEN( _xlpm.a), _xlpm.s, _xlfn.SEQUENCE(_xlpm.n, , _xlpm.n, -1), _xlfn.TEXTJOIN("", , MID(_xlpm.a, _xlpm.s, 1)))</f>
        <v>887877</v>
      </c>
      <c r="D54">
        <v>787878</v>
      </c>
      <c r="E54" s="3">
        <v>54</v>
      </c>
      <c r="F54" s="3">
        <v>54</v>
      </c>
      <c r="G54" s="3">
        <v>64</v>
      </c>
    </row>
    <row r="55" spans="1:7">
      <c r="A55">
        <v>887877</v>
      </c>
      <c r="B55" s="18" t="str" cm="1">
        <f t="array" ref="B55">_xlfn.LET( _xlpm.t,A55, _xlpm.l,MID(_xlpm.t,_xlfn.SEQUENCE(LEN(_xlpm.t)),1), _xlpm.u,_xlfn.UNIQUE(_xlpm.l), _xlfn.TEXTJOIN(,,_xlfn.XLOOKUP(_xlpm.l,_xlfn._xlws.SORT(_xlpm.u),_xlfn._xlws.SORT(_xlpm.u,1,-1))) )</f>
        <v>778788</v>
      </c>
      <c r="C55" s="16" t="str" cm="1">
        <f t="array" ref="C55">_xlfn.LET(_xlpm.a,A55, _xlpm.n, LEN( _xlpm.a), _xlpm.s, _xlfn.SEQUENCE(_xlpm.n, , _xlpm.n, -1), _xlfn.TEXTJOIN("", , MID(_xlpm.a, _xlpm.s, 1)))</f>
        <v>778788</v>
      </c>
      <c r="D55">
        <v>878787</v>
      </c>
      <c r="E55" s="3">
        <v>53</v>
      </c>
      <c r="F55" s="3">
        <v>53</v>
      </c>
      <c r="G55" s="3">
        <v>63</v>
      </c>
    </row>
    <row r="56" spans="1:7">
      <c r="A56">
        <v>887787</v>
      </c>
      <c r="B56" s="18" t="str" cm="1">
        <f t="array" ref="B56">_xlfn.LET( _xlpm.t,A56, _xlpm.l,MID(_xlpm.t,_xlfn.SEQUENCE(LEN(_xlpm.t)),1), _xlpm.u,_xlfn.UNIQUE(_xlpm.l), _xlfn.TEXTJOIN(,,_xlfn.XLOOKUP(_xlpm.l,_xlfn._xlws.SORT(_xlpm.u),_xlfn._xlws.SORT(_xlpm.u,1,-1))) )</f>
        <v>778878</v>
      </c>
      <c r="C56" s="16" t="str" cm="1">
        <f t="array" ref="C56">_xlfn.LET(_xlpm.a,A56, _xlpm.n, LEN( _xlpm.a), _xlpm.s, _xlfn.SEQUENCE(_xlpm.n, , _xlpm.n, -1), _xlfn.TEXTJOIN("", , MID(_xlpm.a, _xlpm.s, 1)))</f>
        <v>787788</v>
      </c>
      <c r="D56">
        <v>877778</v>
      </c>
      <c r="E56" s="3">
        <v>59</v>
      </c>
      <c r="F56" s="3">
        <v>56</v>
      </c>
      <c r="G56" s="3">
        <v>28</v>
      </c>
    </row>
    <row r="57" spans="1:7">
      <c r="A57">
        <v>787788</v>
      </c>
      <c r="B57" s="18" t="str" cm="1">
        <f t="array" ref="B57">_xlfn.LET( _xlpm.t,A57, _xlpm.l,MID(_xlpm.t,_xlfn.SEQUENCE(LEN(_xlpm.t)),1), _xlpm.u,_xlfn.UNIQUE(_xlpm.l), _xlfn.TEXTJOIN(,,_xlfn.XLOOKUP(_xlpm.l,_xlfn._xlws.SORT(_xlpm.u),_xlfn._xlws.SORT(_xlpm.u,1,-1))) )</f>
        <v>878877</v>
      </c>
      <c r="C57" s="16" t="str" cm="1">
        <f t="array" ref="C57">_xlfn.LET(_xlpm.a,A57, _xlpm.n, LEN( _xlpm.a), _xlpm.s, _xlfn.SEQUENCE(_xlpm.n, , _xlpm.n, -1), _xlfn.TEXTJOIN("", , MID(_xlpm.a, _xlpm.s, 1)))</f>
        <v>887787</v>
      </c>
      <c r="D57">
        <v>877778</v>
      </c>
      <c r="E57" s="3">
        <v>60</v>
      </c>
      <c r="F57" s="3">
        <v>55</v>
      </c>
      <c r="G57" s="3">
        <v>28</v>
      </c>
    </row>
    <row r="58" spans="1:7">
      <c r="A58">
        <v>778778</v>
      </c>
      <c r="B58" s="18" t="str" cm="1">
        <f t="array" ref="B58">_xlfn.LET( _xlpm.t,A58, _xlpm.l,MID(_xlpm.t,_xlfn.SEQUENCE(LEN(_xlpm.t)),1), _xlpm.u,_xlfn.UNIQUE(_xlpm.l), _xlfn.TEXTJOIN(,,_xlfn.XLOOKUP(_xlpm.l,_xlfn._xlws.SORT(_xlpm.u),_xlfn._xlws.SORT(_xlpm.u,1,-1))) )</f>
        <v>887887</v>
      </c>
      <c r="C58" s="16" t="str" cm="1">
        <f t="array" ref="C58">_xlfn.LET(_xlpm.a,A58, _xlpm.n, LEN( _xlpm.a), _xlpm.s, _xlfn.SEQUENCE(_xlpm.n, , _xlpm.n, -1), _xlfn.TEXTJOIN("", , MID(_xlpm.a, _xlpm.s, 1)))</f>
        <v>877877</v>
      </c>
      <c r="D58">
        <v>787877</v>
      </c>
      <c r="E58" s="3">
        <v>51</v>
      </c>
      <c r="F58" s="3">
        <v>58</v>
      </c>
      <c r="G58" s="3">
        <v>38</v>
      </c>
    </row>
    <row r="59" spans="1:7">
      <c r="A59">
        <v>877877</v>
      </c>
      <c r="B59" s="18" t="str" cm="1">
        <f t="array" ref="B59">_xlfn.LET( _xlpm.t,A59, _xlpm.l,MID(_xlpm.t,_xlfn.SEQUENCE(LEN(_xlpm.t)),1), _xlpm.u,_xlfn.UNIQUE(_xlpm.l), _xlfn.TEXTJOIN(,,_xlfn.XLOOKUP(_xlpm.l,_xlfn._xlws.SORT(_xlpm.u),_xlfn._xlws.SORT(_xlpm.u,1,-1))) )</f>
        <v>788788</v>
      </c>
      <c r="C59" s="16" t="str" cm="1">
        <f t="array" ref="C59">_xlfn.LET(_xlpm.a,A59, _xlpm.n, LEN( _xlpm.a), _xlpm.s, _xlfn.SEQUENCE(_xlpm.n, , _xlpm.n, -1), _xlfn.TEXTJOIN("", , MID(_xlpm.a, _xlpm.s, 1)))</f>
        <v>778778</v>
      </c>
      <c r="D59">
        <v>778787</v>
      </c>
      <c r="E59" s="3">
        <v>52</v>
      </c>
      <c r="F59" s="3">
        <v>57</v>
      </c>
      <c r="G59" s="3">
        <v>37</v>
      </c>
    </row>
    <row r="60" spans="1:7">
      <c r="A60">
        <v>778878</v>
      </c>
      <c r="B60" s="18" t="str" cm="1">
        <f t="array" ref="B60">_xlfn.LET( _xlpm.t,A60, _xlpm.l,MID(_xlpm.t,_xlfn.SEQUENCE(LEN(_xlpm.t)),1), _xlpm.u,_xlfn.UNIQUE(_xlpm.l), _xlfn.TEXTJOIN(,,_xlfn.XLOOKUP(_xlpm.l,_xlfn._xlws.SORT(_xlpm.u),_xlfn._xlws.SORT(_xlpm.u,1,-1))) )</f>
        <v>887787</v>
      </c>
      <c r="C60" s="16" t="str" cm="1">
        <f t="array" ref="C60">_xlfn.LET(_xlpm.a,A60, _xlpm.n, LEN( _xlpm.a), _xlpm.s, _xlfn.SEQUENCE(_xlpm.n, , _xlpm.n, -1), _xlfn.TEXTJOIN("", , MID(_xlpm.a, _xlpm.s, 1)))</f>
        <v>878877</v>
      </c>
      <c r="D60">
        <v>788887</v>
      </c>
      <c r="E60" s="3">
        <v>55</v>
      </c>
      <c r="F60" s="3">
        <v>60</v>
      </c>
      <c r="G60" s="3">
        <v>27</v>
      </c>
    </row>
    <row r="61" spans="1:7">
      <c r="A61">
        <v>878877</v>
      </c>
      <c r="B61" s="18" t="str" cm="1">
        <f t="array" ref="B61">_xlfn.LET( _xlpm.t,A61, _xlpm.l,MID(_xlpm.t,_xlfn.SEQUENCE(LEN(_xlpm.t)),1), _xlpm.u,_xlfn.UNIQUE(_xlpm.l), _xlfn.TEXTJOIN(,,_xlfn.XLOOKUP(_xlpm.l,_xlfn._xlws.SORT(_xlpm.u),_xlfn._xlws.SORT(_xlpm.u,1,-1))) )</f>
        <v>787788</v>
      </c>
      <c r="C61" s="16" t="str" cm="1">
        <f t="array" ref="C61">_xlfn.LET(_xlpm.a,A61, _xlpm.n, LEN( _xlpm.a), _xlpm.s, _xlfn.SEQUENCE(_xlpm.n, , _xlpm.n, -1), _xlfn.TEXTJOIN("", , MID(_xlpm.a, _xlpm.s, 1)))</f>
        <v>778878</v>
      </c>
      <c r="D61">
        <v>788887</v>
      </c>
      <c r="E61" s="3">
        <v>56</v>
      </c>
      <c r="F61" s="3">
        <v>59</v>
      </c>
      <c r="G61" s="3">
        <v>27</v>
      </c>
    </row>
    <row r="62" spans="1:7">
      <c r="A62">
        <v>778877</v>
      </c>
      <c r="B62" s="18" t="str" cm="1">
        <f t="array" ref="B62">_xlfn.LET( _xlpm.t,A62, _xlpm.l,MID(_xlpm.t,_xlfn.SEQUENCE(LEN(_xlpm.t)),1), _xlpm.u,_xlfn.UNIQUE(_xlpm.l), _xlfn.TEXTJOIN(,,_xlfn.XLOOKUP(_xlpm.l,_xlfn._xlws.SORT(_xlpm.u),_xlfn._xlws.SORT(_xlpm.u,1,-1))) )</f>
        <v>887788</v>
      </c>
      <c r="C62" s="16" t="str" cm="1">
        <f t="array" ref="C62">_xlfn.LET(_xlpm.a,A62, _xlpm.n, LEN( _xlpm.a), _xlpm.s, _xlfn.SEQUENCE(_xlpm.n, , _xlpm.n, -1), _xlfn.TEXTJOIN("", , MID(_xlpm.a, _xlpm.s, 1)))</f>
        <v>778877</v>
      </c>
      <c r="D62">
        <v>788887</v>
      </c>
      <c r="E62" s="3">
        <v>62</v>
      </c>
      <c r="F62" s="3">
        <v>61</v>
      </c>
      <c r="G62" s="3">
        <v>27</v>
      </c>
    </row>
    <row r="63" spans="1:7">
      <c r="A63">
        <v>887788</v>
      </c>
      <c r="B63" s="18" t="str" cm="1">
        <f t="array" ref="B63">_xlfn.LET( _xlpm.t,A63, _xlpm.l,MID(_xlpm.t,_xlfn.SEQUENCE(LEN(_xlpm.t)),1), _xlpm.u,_xlfn.UNIQUE(_xlpm.l), _xlfn.TEXTJOIN(,,_xlfn.XLOOKUP(_xlpm.l,_xlfn._xlws.SORT(_xlpm.u),_xlfn._xlws.SORT(_xlpm.u,1,-1))) )</f>
        <v>778877</v>
      </c>
      <c r="C63" s="16" t="str" cm="1">
        <f t="array" ref="C63">_xlfn.LET(_xlpm.a,A63, _xlpm.n, LEN( _xlpm.a), _xlpm.s, _xlfn.SEQUENCE(_xlpm.n, , _xlpm.n, -1), _xlfn.TEXTJOIN("", , MID(_xlpm.a, _xlpm.s, 1)))</f>
        <v>887788</v>
      </c>
      <c r="D63">
        <v>877778</v>
      </c>
      <c r="E63" s="3">
        <v>61</v>
      </c>
      <c r="F63" s="3">
        <v>62</v>
      </c>
      <c r="G63" s="3">
        <v>28</v>
      </c>
    </row>
    <row r="64" spans="1:7">
      <c r="A64">
        <v>878787</v>
      </c>
      <c r="B64" s="18" t="str" cm="1">
        <f t="array" ref="B64">_xlfn.LET( _xlpm.t,A64, _xlpm.l,MID(_xlpm.t,_xlfn.SEQUENCE(LEN(_xlpm.t)),1), _xlpm.u,_xlfn.UNIQUE(_xlpm.l), _xlfn.TEXTJOIN(,,_xlfn.XLOOKUP(_xlpm.l,_xlfn._xlws.SORT(_xlpm.u),_xlfn._xlws.SORT(_xlpm.u,1,-1))) )</f>
        <v>787878</v>
      </c>
      <c r="C64" s="16" t="str" cm="1">
        <f t="array" ref="C64">_xlfn.LET(_xlpm.a,A64, _xlpm.n, LEN( _xlpm.a), _xlpm.s, _xlfn.SEQUENCE(_xlpm.n, , _xlpm.n, -1), _xlfn.TEXTJOIN("", , MID(_xlpm.a, _xlpm.s, 1)))</f>
        <v>787878</v>
      </c>
      <c r="D64">
        <v>787878</v>
      </c>
      <c r="E64" s="3">
        <v>64</v>
      </c>
      <c r="F64" s="3">
        <v>64</v>
      </c>
      <c r="G64" s="3">
        <v>64</v>
      </c>
    </row>
    <row r="65" spans="1:7">
      <c r="A65">
        <v>787878</v>
      </c>
      <c r="B65" s="18" t="str" cm="1">
        <f t="array" ref="B65">_xlfn.LET( _xlpm.t,A65, _xlpm.l,MID(_xlpm.t,_xlfn.SEQUENCE(LEN(_xlpm.t)),1), _xlpm.u,_xlfn.UNIQUE(_xlpm.l), _xlfn.TEXTJOIN(,,_xlfn.XLOOKUP(_xlpm.l,_xlfn._xlws.SORT(_xlpm.u),_xlfn._xlws.SORT(_xlpm.u,1,-1))) )</f>
        <v>878787</v>
      </c>
      <c r="C65" s="16" t="str" cm="1">
        <f t="array" ref="C65">_xlfn.LET(_xlpm.a,A65, _xlpm.n, LEN( _xlpm.a), _xlpm.s, _xlfn.SEQUENCE(_xlpm.n, , _xlpm.n, -1), _xlfn.TEXTJOIN("", , MID(_xlpm.a, _xlpm.s, 1)))</f>
        <v>878787</v>
      </c>
      <c r="D65">
        <v>878787</v>
      </c>
      <c r="E65" s="3">
        <v>63</v>
      </c>
      <c r="F65" s="3">
        <v>63</v>
      </c>
      <c r="G65" s="3">
        <v>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4EFBC-F81D-2840-89DB-7C32BD439B57}">
  <dimension ref="A1:K67"/>
  <sheetViews>
    <sheetView workbookViewId="0">
      <selection activeCell="M7" sqref="M7"/>
    </sheetView>
  </sheetViews>
  <sheetFormatPr baseColWidth="10" defaultRowHeight="15.75"/>
  <cols>
    <col min="1" max="1" width="10.875" style="3"/>
  </cols>
  <sheetData>
    <row r="1" spans="1:11">
      <c r="A1" s="68" t="s">
        <v>153</v>
      </c>
      <c r="B1" s="68"/>
      <c r="C1" s="68"/>
      <c r="E1" s="68" t="s">
        <v>158</v>
      </c>
      <c r="F1" s="68"/>
      <c r="G1" s="68"/>
      <c r="I1" s="68" t="s">
        <v>160</v>
      </c>
      <c r="J1" s="68"/>
      <c r="K1" s="68"/>
    </row>
    <row r="2" spans="1:11">
      <c r="A2" s="68" t="s">
        <v>157</v>
      </c>
      <c r="B2" s="68"/>
      <c r="C2" s="68"/>
      <c r="E2" s="68" t="s">
        <v>159</v>
      </c>
      <c r="F2" s="68"/>
      <c r="G2" s="68"/>
      <c r="I2" s="68" t="s">
        <v>157</v>
      </c>
      <c r="J2" s="68"/>
      <c r="K2" s="68"/>
    </row>
    <row r="3" spans="1:11">
      <c r="A3" s="14" t="s">
        <v>154</v>
      </c>
      <c r="B3" s="14" t="s">
        <v>155</v>
      </c>
      <c r="C3" s="14" t="s">
        <v>156</v>
      </c>
      <c r="E3" s="14" t="s">
        <v>155</v>
      </c>
      <c r="F3" s="14" t="s">
        <v>154</v>
      </c>
      <c r="G3" s="14" t="s">
        <v>156</v>
      </c>
      <c r="I3" s="14" t="s">
        <v>156</v>
      </c>
      <c r="J3" s="14" t="s">
        <v>154</v>
      </c>
      <c r="K3" s="14" t="s">
        <v>155</v>
      </c>
    </row>
    <row r="4" spans="1:11">
      <c r="A4" s="6">
        <v>1</v>
      </c>
      <c r="B4" s="6">
        <v>10</v>
      </c>
      <c r="C4" s="6">
        <v>45</v>
      </c>
      <c r="E4" s="6">
        <v>1</v>
      </c>
      <c r="F4" s="6">
        <v>9</v>
      </c>
      <c r="G4" s="6">
        <v>12</v>
      </c>
      <c r="I4" s="6">
        <v>1</v>
      </c>
      <c r="J4" s="6">
        <v>20</v>
      </c>
      <c r="K4" s="6">
        <v>11</v>
      </c>
    </row>
    <row r="5" spans="1:11">
      <c r="A5" s="6">
        <v>2</v>
      </c>
      <c r="B5" s="6">
        <v>24</v>
      </c>
      <c r="C5" s="6">
        <v>34</v>
      </c>
      <c r="E5" s="6">
        <v>2</v>
      </c>
      <c r="F5" s="6">
        <v>23</v>
      </c>
      <c r="G5" s="6">
        <v>11</v>
      </c>
      <c r="I5" s="6">
        <v>2</v>
      </c>
      <c r="J5" s="6">
        <v>26</v>
      </c>
      <c r="K5" s="6">
        <v>12</v>
      </c>
    </row>
    <row r="6" spans="1:11">
      <c r="A6" s="6">
        <v>3</v>
      </c>
      <c r="B6" s="6">
        <v>55</v>
      </c>
      <c r="C6" s="6">
        <v>38</v>
      </c>
      <c r="E6" s="6">
        <v>3</v>
      </c>
      <c r="F6" s="6">
        <v>7</v>
      </c>
      <c r="G6" s="6">
        <v>55</v>
      </c>
      <c r="I6" s="6">
        <v>3</v>
      </c>
      <c r="J6" s="6">
        <v>38</v>
      </c>
      <c r="K6" s="6">
        <v>47</v>
      </c>
    </row>
    <row r="7" spans="1:11">
      <c r="A7" s="6">
        <v>4</v>
      </c>
      <c r="B7" s="6">
        <v>8</v>
      </c>
      <c r="C7" s="6">
        <v>36</v>
      </c>
      <c r="E7" s="6">
        <v>4</v>
      </c>
      <c r="F7" s="6">
        <v>56</v>
      </c>
      <c r="G7" s="6">
        <v>48</v>
      </c>
      <c r="I7" s="6">
        <v>4</v>
      </c>
      <c r="J7" s="6">
        <v>49</v>
      </c>
      <c r="K7" s="6">
        <v>56</v>
      </c>
    </row>
    <row r="8" spans="1:11">
      <c r="A8" s="6">
        <v>5</v>
      </c>
      <c r="B8" s="6">
        <v>13</v>
      </c>
      <c r="C8" s="6">
        <v>35</v>
      </c>
      <c r="E8" s="6">
        <v>5</v>
      </c>
      <c r="F8" s="6">
        <v>59</v>
      </c>
      <c r="G8" s="6">
        <v>13</v>
      </c>
      <c r="I8" s="6">
        <v>5</v>
      </c>
      <c r="J8" s="6">
        <v>35</v>
      </c>
      <c r="K8" s="6">
        <v>7</v>
      </c>
    </row>
    <row r="9" spans="1:11">
      <c r="A9" s="6">
        <v>6</v>
      </c>
      <c r="B9" s="6">
        <v>60</v>
      </c>
      <c r="C9" s="6">
        <v>49</v>
      </c>
      <c r="E9" s="6">
        <v>6</v>
      </c>
      <c r="F9" s="6">
        <v>14</v>
      </c>
      <c r="G9" s="6">
        <v>8</v>
      </c>
      <c r="I9" s="6">
        <v>6</v>
      </c>
      <c r="J9" s="6">
        <v>37</v>
      </c>
      <c r="K9" s="6">
        <v>14</v>
      </c>
    </row>
    <row r="10" spans="1:11">
      <c r="A10" s="6">
        <v>7</v>
      </c>
      <c r="B10" s="6">
        <v>3</v>
      </c>
      <c r="C10" s="6">
        <v>55</v>
      </c>
      <c r="E10" s="6">
        <v>7</v>
      </c>
      <c r="F10" s="6">
        <v>35</v>
      </c>
      <c r="G10" s="6">
        <v>5</v>
      </c>
      <c r="I10" s="6">
        <v>7</v>
      </c>
      <c r="J10" s="6">
        <v>22</v>
      </c>
      <c r="K10" s="6">
        <v>35</v>
      </c>
    </row>
    <row r="11" spans="1:11">
      <c r="A11" s="6">
        <v>8</v>
      </c>
      <c r="B11" s="6">
        <v>36</v>
      </c>
      <c r="C11" s="6">
        <v>14</v>
      </c>
      <c r="E11" s="6">
        <v>8</v>
      </c>
      <c r="F11" s="6">
        <v>4</v>
      </c>
      <c r="G11" s="6">
        <v>36</v>
      </c>
      <c r="I11" s="6">
        <v>8</v>
      </c>
      <c r="J11" s="6">
        <v>14</v>
      </c>
      <c r="K11" s="6">
        <v>6</v>
      </c>
    </row>
    <row r="12" spans="1:11">
      <c r="A12" s="6">
        <v>9</v>
      </c>
      <c r="B12" s="6">
        <v>1</v>
      </c>
      <c r="C12" s="6">
        <v>12</v>
      </c>
      <c r="E12" s="6">
        <v>9</v>
      </c>
      <c r="F12" s="6">
        <v>57</v>
      </c>
      <c r="G12" s="6">
        <v>33</v>
      </c>
      <c r="I12" s="6">
        <v>9</v>
      </c>
      <c r="J12" s="6">
        <v>16</v>
      </c>
      <c r="K12" s="6">
        <v>46</v>
      </c>
    </row>
    <row r="13" spans="1:11">
      <c r="A13" s="6">
        <v>10</v>
      </c>
      <c r="B13" s="6">
        <v>58</v>
      </c>
      <c r="C13" s="6">
        <v>17</v>
      </c>
      <c r="E13" s="6">
        <v>10</v>
      </c>
      <c r="F13" s="6">
        <v>1</v>
      </c>
      <c r="G13" s="6">
        <v>45</v>
      </c>
      <c r="I13" s="6">
        <v>10</v>
      </c>
      <c r="J13" s="6">
        <v>42</v>
      </c>
      <c r="K13" s="6">
        <v>34</v>
      </c>
    </row>
    <row r="14" spans="1:11">
      <c r="A14" s="6">
        <v>11</v>
      </c>
      <c r="B14" s="6">
        <v>25</v>
      </c>
      <c r="C14" s="6">
        <v>16</v>
      </c>
      <c r="E14" s="6">
        <v>11</v>
      </c>
      <c r="F14" s="6">
        <v>20</v>
      </c>
      <c r="G14" s="6">
        <v>1</v>
      </c>
      <c r="I14" s="6">
        <v>11</v>
      </c>
      <c r="J14" s="6">
        <v>23</v>
      </c>
      <c r="K14" s="6">
        <v>2</v>
      </c>
    </row>
    <row r="15" spans="1:11">
      <c r="A15" s="6">
        <v>12</v>
      </c>
      <c r="B15" s="6">
        <v>19</v>
      </c>
      <c r="C15" s="6">
        <v>43</v>
      </c>
      <c r="E15" s="6">
        <v>12</v>
      </c>
      <c r="F15" s="6">
        <v>26</v>
      </c>
      <c r="G15" s="6">
        <v>2</v>
      </c>
      <c r="I15" s="6">
        <v>12</v>
      </c>
      <c r="J15" s="6">
        <v>9</v>
      </c>
      <c r="K15" s="6">
        <v>1</v>
      </c>
    </row>
    <row r="16" spans="1:11">
      <c r="A16" s="6">
        <v>13</v>
      </c>
      <c r="B16" s="6">
        <v>38</v>
      </c>
      <c r="C16" s="6">
        <v>47</v>
      </c>
      <c r="E16" s="6">
        <v>13</v>
      </c>
      <c r="F16" s="6">
        <v>5</v>
      </c>
      <c r="G16" s="6">
        <v>35</v>
      </c>
      <c r="I16" s="6">
        <v>13</v>
      </c>
      <c r="J16" s="6">
        <v>59</v>
      </c>
      <c r="K16" s="6">
        <v>5</v>
      </c>
    </row>
    <row r="17" spans="1:11">
      <c r="A17" s="6">
        <v>14</v>
      </c>
      <c r="B17" s="6">
        <v>6</v>
      </c>
      <c r="C17" s="6">
        <v>8</v>
      </c>
      <c r="E17" s="6">
        <v>14</v>
      </c>
      <c r="F17" s="6">
        <v>37</v>
      </c>
      <c r="G17" s="6">
        <v>6</v>
      </c>
      <c r="I17" s="6">
        <v>14</v>
      </c>
      <c r="J17" s="6">
        <v>8</v>
      </c>
      <c r="K17" s="6">
        <v>36</v>
      </c>
    </row>
    <row r="18" spans="1:11">
      <c r="A18" s="6">
        <v>15</v>
      </c>
      <c r="B18" s="6">
        <v>27</v>
      </c>
      <c r="C18" s="6">
        <v>32</v>
      </c>
      <c r="E18" s="6">
        <v>15</v>
      </c>
      <c r="F18" s="6">
        <v>45</v>
      </c>
      <c r="G18" s="6">
        <v>26</v>
      </c>
      <c r="I18" s="6">
        <v>15</v>
      </c>
      <c r="J18" s="6">
        <v>18</v>
      </c>
      <c r="K18" s="6">
        <v>20</v>
      </c>
    </row>
    <row r="19" spans="1:11">
      <c r="A19" s="6">
        <v>16</v>
      </c>
      <c r="B19" s="6">
        <v>46</v>
      </c>
      <c r="C19" s="6">
        <v>9</v>
      </c>
      <c r="E19" s="6">
        <v>16</v>
      </c>
      <c r="F19" s="6">
        <v>27</v>
      </c>
      <c r="G19" s="6">
        <v>19</v>
      </c>
      <c r="I19" s="6">
        <v>16</v>
      </c>
      <c r="J19" s="6">
        <v>11</v>
      </c>
      <c r="K19" s="6">
        <v>25</v>
      </c>
    </row>
    <row r="20" spans="1:11">
      <c r="A20" s="6">
        <v>17</v>
      </c>
      <c r="B20" s="6">
        <v>62</v>
      </c>
      <c r="C20" s="6">
        <v>41</v>
      </c>
      <c r="E20" s="6">
        <v>17</v>
      </c>
      <c r="F20" s="6">
        <v>19</v>
      </c>
      <c r="G20" s="6">
        <v>51</v>
      </c>
      <c r="I20" s="6">
        <v>17</v>
      </c>
      <c r="J20" s="6">
        <v>10</v>
      </c>
      <c r="K20" s="6">
        <v>58</v>
      </c>
    </row>
    <row r="21" spans="1:11">
      <c r="A21" s="6">
        <v>18</v>
      </c>
      <c r="B21" s="6">
        <v>20</v>
      </c>
      <c r="C21" s="6">
        <v>15</v>
      </c>
      <c r="E21" s="6">
        <v>18</v>
      </c>
      <c r="F21" s="6">
        <v>62</v>
      </c>
      <c r="G21" s="6">
        <v>57</v>
      </c>
      <c r="I21" s="6">
        <v>18</v>
      </c>
      <c r="J21" s="6">
        <v>31</v>
      </c>
      <c r="K21" s="6">
        <v>52</v>
      </c>
    </row>
    <row r="22" spans="1:11">
      <c r="A22" s="6">
        <v>19</v>
      </c>
      <c r="B22" s="6">
        <v>17</v>
      </c>
      <c r="C22" s="6">
        <v>51</v>
      </c>
      <c r="E22" s="6">
        <v>19</v>
      </c>
      <c r="F22" s="6">
        <v>12</v>
      </c>
      <c r="G22" s="6">
        <v>49</v>
      </c>
      <c r="I22" s="6">
        <v>19</v>
      </c>
      <c r="J22" s="6">
        <v>27</v>
      </c>
      <c r="K22" s="6">
        <v>16</v>
      </c>
    </row>
    <row r="23" spans="1:11">
      <c r="A23" s="6">
        <v>20</v>
      </c>
      <c r="B23" s="6">
        <v>11</v>
      </c>
      <c r="C23" s="6">
        <v>1</v>
      </c>
      <c r="E23" s="6">
        <v>20</v>
      </c>
      <c r="F23" s="6">
        <v>18</v>
      </c>
      <c r="G23" s="6">
        <v>15</v>
      </c>
      <c r="I23" s="6">
        <v>20</v>
      </c>
      <c r="J23" s="6">
        <v>34</v>
      </c>
      <c r="K23" s="6">
        <v>44</v>
      </c>
    </row>
    <row r="24" spans="1:11">
      <c r="A24" s="6">
        <v>21</v>
      </c>
      <c r="B24" s="6">
        <v>40</v>
      </c>
      <c r="C24" s="6">
        <v>60</v>
      </c>
      <c r="E24" s="6">
        <v>21</v>
      </c>
      <c r="F24" s="6">
        <v>36</v>
      </c>
      <c r="G24" s="6">
        <v>40</v>
      </c>
      <c r="I24" s="6">
        <v>21</v>
      </c>
      <c r="J24" s="6">
        <v>60</v>
      </c>
      <c r="K24" s="6">
        <v>49</v>
      </c>
    </row>
    <row r="25" spans="1:11">
      <c r="A25" s="6">
        <v>22</v>
      </c>
      <c r="B25" s="6">
        <v>35</v>
      </c>
      <c r="C25" s="6">
        <v>7</v>
      </c>
      <c r="E25" s="6">
        <v>22</v>
      </c>
      <c r="F25" s="6">
        <v>39</v>
      </c>
      <c r="G25" s="6">
        <v>50</v>
      </c>
      <c r="I25" s="6">
        <v>22</v>
      </c>
      <c r="J25" s="6">
        <v>47</v>
      </c>
      <c r="K25" s="6">
        <v>39</v>
      </c>
    </row>
    <row r="26" spans="1:11">
      <c r="A26" s="6">
        <v>23</v>
      </c>
      <c r="B26" s="6">
        <v>2</v>
      </c>
      <c r="C26" s="6">
        <v>11</v>
      </c>
      <c r="E26" s="6">
        <v>23</v>
      </c>
      <c r="F26" s="6">
        <v>52</v>
      </c>
      <c r="G26" s="6">
        <v>46</v>
      </c>
      <c r="I26" s="6">
        <v>23</v>
      </c>
      <c r="J26" s="6">
        <v>43</v>
      </c>
      <c r="K26" s="6">
        <v>33</v>
      </c>
    </row>
    <row r="27" spans="1:11">
      <c r="A27" s="6">
        <v>24</v>
      </c>
      <c r="B27" s="6">
        <v>51</v>
      </c>
      <c r="C27" s="6">
        <v>54</v>
      </c>
      <c r="E27" s="6">
        <v>24</v>
      </c>
      <c r="F27" s="6">
        <v>2</v>
      </c>
      <c r="G27" s="6">
        <v>34</v>
      </c>
      <c r="I27" s="6">
        <v>24</v>
      </c>
      <c r="J27" s="6">
        <v>41</v>
      </c>
      <c r="K27" s="6">
        <v>45</v>
      </c>
    </row>
    <row r="28" spans="1:11">
      <c r="A28" s="6">
        <v>25</v>
      </c>
      <c r="B28" s="6">
        <v>54</v>
      </c>
      <c r="C28" s="6">
        <v>58</v>
      </c>
      <c r="E28" s="6">
        <v>25</v>
      </c>
      <c r="F28" s="6">
        <v>11</v>
      </c>
      <c r="G28" s="6">
        <v>16</v>
      </c>
      <c r="I28" s="6">
        <v>25</v>
      </c>
      <c r="J28" s="6">
        <v>61</v>
      </c>
      <c r="K28" s="6">
        <v>43</v>
      </c>
    </row>
    <row r="29" spans="1:11">
      <c r="A29" s="6">
        <v>26</v>
      </c>
      <c r="B29" s="6">
        <v>12</v>
      </c>
      <c r="C29" s="6">
        <v>2</v>
      </c>
      <c r="E29" s="6">
        <v>26</v>
      </c>
      <c r="F29" s="6">
        <v>53</v>
      </c>
      <c r="G29" s="6">
        <v>44</v>
      </c>
      <c r="I29" s="6">
        <v>26</v>
      </c>
      <c r="J29" s="6">
        <v>45</v>
      </c>
      <c r="K29" s="6">
        <v>15</v>
      </c>
    </row>
    <row r="30" spans="1:11">
      <c r="A30" s="6">
        <v>27</v>
      </c>
      <c r="B30" s="6">
        <v>16</v>
      </c>
      <c r="C30" s="6">
        <v>19</v>
      </c>
      <c r="E30" s="6">
        <v>27</v>
      </c>
      <c r="F30" s="6">
        <v>15</v>
      </c>
      <c r="G30" s="6">
        <v>32</v>
      </c>
      <c r="I30" s="6">
        <v>27</v>
      </c>
      <c r="J30" s="6">
        <v>58</v>
      </c>
      <c r="K30" s="6">
        <v>31</v>
      </c>
    </row>
    <row r="31" spans="1:11">
      <c r="A31" s="6">
        <v>28</v>
      </c>
      <c r="B31" s="6">
        <v>53</v>
      </c>
      <c r="C31" s="6">
        <v>52</v>
      </c>
      <c r="E31" s="6">
        <v>28</v>
      </c>
      <c r="F31" s="6">
        <v>54</v>
      </c>
      <c r="G31" s="6">
        <v>42</v>
      </c>
      <c r="I31" s="6">
        <v>28</v>
      </c>
      <c r="J31" s="6">
        <v>33</v>
      </c>
      <c r="K31" s="6">
        <v>41</v>
      </c>
    </row>
    <row r="32" spans="1:11">
      <c r="A32" s="6">
        <v>29</v>
      </c>
      <c r="B32" s="6">
        <v>63</v>
      </c>
      <c r="C32" s="6">
        <v>30</v>
      </c>
      <c r="E32" s="6">
        <v>29</v>
      </c>
      <c r="F32" s="6">
        <v>64</v>
      </c>
      <c r="G32" s="6">
        <v>63</v>
      </c>
      <c r="I32" s="6">
        <v>29</v>
      </c>
      <c r="J32" s="6">
        <v>30</v>
      </c>
      <c r="K32" s="6">
        <v>64</v>
      </c>
    </row>
    <row r="33" spans="1:11">
      <c r="A33" s="6">
        <v>30</v>
      </c>
      <c r="B33" s="6">
        <v>64</v>
      </c>
      <c r="C33" s="6">
        <v>29</v>
      </c>
      <c r="E33" s="6">
        <v>30</v>
      </c>
      <c r="F33" s="6">
        <v>63</v>
      </c>
      <c r="G33" s="6">
        <v>64</v>
      </c>
      <c r="I33" s="6">
        <v>30</v>
      </c>
      <c r="J33" s="6">
        <v>29</v>
      </c>
      <c r="K33" s="6">
        <v>63</v>
      </c>
    </row>
    <row r="34" spans="1:11">
      <c r="A34" s="6">
        <v>31</v>
      </c>
      <c r="B34" s="6">
        <v>52</v>
      </c>
      <c r="C34" s="6">
        <v>18</v>
      </c>
      <c r="E34" s="6">
        <v>31</v>
      </c>
      <c r="F34" s="6">
        <v>58</v>
      </c>
      <c r="G34" s="6">
        <v>27</v>
      </c>
      <c r="I34" s="6">
        <v>31</v>
      </c>
      <c r="J34" s="6">
        <v>44</v>
      </c>
      <c r="K34" s="6">
        <v>61</v>
      </c>
    </row>
    <row r="35" spans="1:11">
      <c r="A35" s="6">
        <v>32</v>
      </c>
      <c r="B35" s="6">
        <v>57</v>
      </c>
      <c r="C35" s="6">
        <v>53</v>
      </c>
      <c r="E35" s="6">
        <v>32</v>
      </c>
      <c r="F35" s="6">
        <v>51</v>
      </c>
      <c r="G35" s="6">
        <v>61</v>
      </c>
      <c r="I35" s="6">
        <v>32</v>
      </c>
      <c r="J35" s="6">
        <v>15</v>
      </c>
      <c r="K35" s="6">
        <v>27</v>
      </c>
    </row>
    <row r="36" spans="1:11">
      <c r="A36" s="6">
        <v>33</v>
      </c>
      <c r="B36" s="6">
        <v>41</v>
      </c>
      <c r="C36" s="6">
        <v>28</v>
      </c>
      <c r="E36" s="6">
        <v>33</v>
      </c>
      <c r="F36" s="6">
        <v>43</v>
      </c>
      <c r="G36" s="6">
        <v>23</v>
      </c>
      <c r="I36" s="6">
        <v>33</v>
      </c>
      <c r="J36" s="6">
        <v>57</v>
      </c>
      <c r="K36" s="6">
        <v>9</v>
      </c>
    </row>
    <row r="37" spans="1:11">
      <c r="A37" s="6">
        <v>34</v>
      </c>
      <c r="B37" s="6">
        <v>44</v>
      </c>
      <c r="C37" s="6">
        <v>20</v>
      </c>
      <c r="E37" s="6">
        <v>34</v>
      </c>
      <c r="F37" s="6">
        <v>42</v>
      </c>
      <c r="G37" s="6">
        <v>10</v>
      </c>
      <c r="I37" s="6">
        <v>34</v>
      </c>
      <c r="J37" s="6">
        <v>2</v>
      </c>
      <c r="K37" s="6">
        <v>24</v>
      </c>
    </row>
    <row r="38" spans="1:11">
      <c r="A38" s="6">
        <v>35</v>
      </c>
      <c r="B38" s="6">
        <v>7</v>
      </c>
      <c r="C38" s="6">
        <v>5</v>
      </c>
      <c r="E38" s="6">
        <v>35</v>
      </c>
      <c r="F38" s="6">
        <v>22</v>
      </c>
      <c r="G38" s="6">
        <v>7</v>
      </c>
      <c r="I38" s="6">
        <v>35</v>
      </c>
      <c r="J38" s="6">
        <v>5</v>
      </c>
      <c r="K38" s="6">
        <v>13</v>
      </c>
    </row>
    <row r="39" spans="1:11">
      <c r="A39" s="6">
        <v>36</v>
      </c>
      <c r="B39" s="6">
        <v>21</v>
      </c>
      <c r="C39" s="6">
        <v>40</v>
      </c>
      <c r="E39" s="6">
        <v>36</v>
      </c>
      <c r="F39" s="6">
        <v>8</v>
      </c>
      <c r="G39" s="6">
        <v>14</v>
      </c>
      <c r="I39" s="6">
        <v>36</v>
      </c>
      <c r="J39" s="6">
        <v>4</v>
      </c>
      <c r="K39" s="6">
        <v>8</v>
      </c>
    </row>
    <row r="40" spans="1:11">
      <c r="A40" s="6">
        <v>37</v>
      </c>
      <c r="B40" s="6">
        <v>14</v>
      </c>
      <c r="C40" s="6">
        <v>6</v>
      </c>
      <c r="E40" s="6">
        <v>37</v>
      </c>
      <c r="F40" s="6">
        <v>48</v>
      </c>
      <c r="G40" s="6">
        <v>56</v>
      </c>
      <c r="I40" s="6">
        <v>37</v>
      </c>
      <c r="J40" s="6">
        <v>40</v>
      </c>
      <c r="K40" s="6">
        <v>48</v>
      </c>
    </row>
    <row r="41" spans="1:11">
      <c r="A41" s="6">
        <v>38</v>
      </c>
      <c r="B41" s="6">
        <v>47</v>
      </c>
      <c r="C41" s="6">
        <v>3</v>
      </c>
      <c r="E41" s="6">
        <v>38</v>
      </c>
      <c r="F41" s="6">
        <v>13</v>
      </c>
      <c r="G41" s="6">
        <v>47</v>
      </c>
      <c r="I41" s="6">
        <v>38</v>
      </c>
      <c r="J41" s="6">
        <v>3</v>
      </c>
      <c r="K41" s="6">
        <v>55</v>
      </c>
    </row>
    <row r="42" spans="1:11">
      <c r="A42" s="6">
        <v>39</v>
      </c>
      <c r="B42" s="6">
        <v>22</v>
      </c>
      <c r="C42" s="6">
        <v>50</v>
      </c>
      <c r="E42" s="6">
        <v>39</v>
      </c>
      <c r="F42" s="6">
        <v>47</v>
      </c>
      <c r="G42" s="6">
        <v>22</v>
      </c>
      <c r="I42" s="6">
        <v>39</v>
      </c>
      <c r="J42" s="6">
        <v>50</v>
      </c>
      <c r="K42" s="6">
        <v>59</v>
      </c>
    </row>
    <row r="43" spans="1:11">
      <c r="A43" s="6">
        <v>40</v>
      </c>
      <c r="B43" s="6">
        <v>48</v>
      </c>
      <c r="C43" s="6">
        <v>37</v>
      </c>
      <c r="E43" s="6">
        <v>40</v>
      </c>
      <c r="F43" s="6">
        <v>21</v>
      </c>
      <c r="G43" s="6">
        <v>60</v>
      </c>
      <c r="I43" s="6">
        <v>40</v>
      </c>
      <c r="J43" s="6">
        <v>36</v>
      </c>
      <c r="K43" s="6">
        <v>21</v>
      </c>
    </row>
    <row r="44" spans="1:11">
      <c r="A44" s="6">
        <v>41</v>
      </c>
      <c r="B44" s="6">
        <v>45</v>
      </c>
      <c r="C44" s="6">
        <v>24</v>
      </c>
      <c r="E44" s="6">
        <v>41</v>
      </c>
      <c r="F44" s="6">
        <v>33</v>
      </c>
      <c r="G44" s="6">
        <v>28</v>
      </c>
      <c r="I44" s="6">
        <v>41</v>
      </c>
      <c r="J44" s="6">
        <v>17</v>
      </c>
      <c r="K44" s="6">
        <v>62</v>
      </c>
    </row>
    <row r="45" spans="1:11">
      <c r="A45" s="6">
        <v>42</v>
      </c>
      <c r="B45" s="6">
        <v>34</v>
      </c>
      <c r="C45" s="6">
        <v>10</v>
      </c>
      <c r="E45" s="6">
        <v>42</v>
      </c>
      <c r="F45" s="6">
        <v>46</v>
      </c>
      <c r="G45" s="6">
        <v>62</v>
      </c>
      <c r="I45" s="6">
        <v>42</v>
      </c>
      <c r="J45" s="6">
        <v>54</v>
      </c>
      <c r="K45" s="6">
        <v>28</v>
      </c>
    </row>
    <row r="46" spans="1:11">
      <c r="A46" s="6">
        <v>43</v>
      </c>
      <c r="B46" s="6">
        <v>33</v>
      </c>
      <c r="C46" s="6">
        <v>23</v>
      </c>
      <c r="E46" s="6">
        <v>43</v>
      </c>
      <c r="F46" s="6">
        <v>61</v>
      </c>
      <c r="G46" s="6">
        <v>25</v>
      </c>
      <c r="I46" s="6">
        <v>43</v>
      </c>
      <c r="J46" s="6">
        <v>12</v>
      </c>
      <c r="K46" s="6">
        <v>19</v>
      </c>
    </row>
    <row r="47" spans="1:11">
      <c r="A47" s="6">
        <v>44</v>
      </c>
      <c r="B47" s="6">
        <v>61</v>
      </c>
      <c r="C47" s="6">
        <v>31</v>
      </c>
      <c r="E47" s="6">
        <v>44</v>
      </c>
      <c r="F47" s="6">
        <v>34</v>
      </c>
      <c r="G47" s="6">
        <v>20</v>
      </c>
      <c r="I47" s="6">
        <v>44</v>
      </c>
      <c r="J47" s="6">
        <v>53</v>
      </c>
      <c r="K47" s="6">
        <v>26</v>
      </c>
    </row>
    <row r="48" spans="1:11">
      <c r="A48" s="6">
        <v>45</v>
      </c>
      <c r="B48" s="6">
        <v>15</v>
      </c>
      <c r="C48" s="6">
        <v>26</v>
      </c>
      <c r="E48" s="6">
        <v>45</v>
      </c>
      <c r="F48" s="6">
        <v>41</v>
      </c>
      <c r="G48" s="6">
        <v>24</v>
      </c>
      <c r="I48" s="6">
        <v>45</v>
      </c>
      <c r="J48" s="6">
        <v>1</v>
      </c>
      <c r="K48" s="6">
        <v>10</v>
      </c>
    </row>
    <row r="49" spans="1:11">
      <c r="A49" s="6">
        <v>46</v>
      </c>
      <c r="B49" s="6">
        <v>42</v>
      </c>
      <c r="C49" s="6">
        <v>62</v>
      </c>
      <c r="E49" s="6">
        <v>46</v>
      </c>
      <c r="F49" s="6">
        <v>16</v>
      </c>
      <c r="G49" s="6">
        <v>9</v>
      </c>
      <c r="I49" s="6">
        <v>46</v>
      </c>
      <c r="J49" s="6">
        <v>52</v>
      </c>
      <c r="K49" s="6">
        <v>23</v>
      </c>
    </row>
    <row r="50" spans="1:11">
      <c r="A50" s="6">
        <v>47</v>
      </c>
      <c r="B50" s="6">
        <v>39</v>
      </c>
      <c r="C50" s="6">
        <v>22</v>
      </c>
      <c r="E50" s="6">
        <v>47</v>
      </c>
      <c r="F50" s="6">
        <v>38</v>
      </c>
      <c r="G50" s="6">
        <v>3</v>
      </c>
      <c r="I50" s="6">
        <v>47</v>
      </c>
      <c r="J50" s="6">
        <v>13</v>
      </c>
      <c r="K50" s="6">
        <v>38</v>
      </c>
    </row>
    <row r="51" spans="1:11">
      <c r="A51" s="6">
        <v>48</v>
      </c>
      <c r="B51" s="6">
        <v>37</v>
      </c>
      <c r="C51" s="6">
        <v>56</v>
      </c>
      <c r="E51" s="6">
        <v>48</v>
      </c>
      <c r="F51" s="6">
        <v>40</v>
      </c>
      <c r="G51" s="6">
        <v>37</v>
      </c>
      <c r="I51" s="6">
        <v>48</v>
      </c>
      <c r="J51" s="6">
        <v>56</v>
      </c>
      <c r="K51" s="6">
        <v>4</v>
      </c>
    </row>
    <row r="52" spans="1:11">
      <c r="A52" s="6">
        <v>49</v>
      </c>
      <c r="B52" s="6">
        <v>56</v>
      </c>
      <c r="C52" s="6">
        <v>4</v>
      </c>
      <c r="E52" s="6">
        <v>49</v>
      </c>
      <c r="F52" s="6">
        <v>60</v>
      </c>
      <c r="G52" s="6">
        <v>21</v>
      </c>
      <c r="I52" s="6">
        <v>49</v>
      </c>
      <c r="J52" s="6">
        <v>6</v>
      </c>
      <c r="K52" s="6">
        <v>60</v>
      </c>
    </row>
    <row r="53" spans="1:11">
      <c r="A53" s="6">
        <v>50</v>
      </c>
      <c r="B53" s="6">
        <v>59</v>
      </c>
      <c r="C53" s="6">
        <v>39</v>
      </c>
      <c r="E53" s="6">
        <v>50</v>
      </c>
      <c r="F53" s="6">
        <v>55</v>
      </c>
      <c r="G53" s="6">
        <v>59</v>
      </c>
      <c r="I53" s="6">
        <v>50</v>
      </c>
      <c r="J53" s="6">
        <v>39</v>
      </c>
      <c r="K53" s="6">
        <v>22</v>
      </c>
    </row>
    <row r="54" spans="1:11">
      <c r="A54" s="6">
        <v>51</v>
      </c>
      <c r="B54" s="6">
        <v>32</v>
      </c>
      <c r="C54" s="6">
        <v>61</v>
      </c>
      <c r="E54" s="6">
        <v>51</v>
      </c>
      <c r="F54" s="6">
        <v>24</v>
      </c>
      <c r="G54" s="6">
        <v>54</v>
      </c>
      <c r="I54" s="6">
        <v>51</v>
      </c>
      <c r="J54" s="6">
        <v>19</v>
      </c>
      <c r="K54" s="6">
        <v>17</v>
      </c>
    </row>
    <row r="55" spans="1:11">
      <c r="A55" s="6">
        <v>52</v>
      </c>
      <c r="B55" s="6">
        <v>23</v>
      </c>
      <c r="C55" s="6">
        <v>46</v>
      </c>
      <c r="E55" s="6">
        <v>52</v>
      </c>
      <c r="F55" s="6">
        <v>31</v>
      </c>
      <c r="G55" s="6">
        <v>18</v>
      </c>
      <c r="I55" s="6">
        <v>52</v>
      </c>
      <c r="J55" s="6">
        <v>28</v>
      </c>
      <c r="K55" s="6">
        <v>53</v>
      </c>
    </row>
    <row r="56" spans="1:11">
      <c r="A56" s="6">
        <v>53</v>
      </c>
      <c r="B56" s="6">
        <v>26</v>
      </c>
      <c r="C56" s="6">
        <v>44</v>
      </c>
      <c r="E56" s="6">
        <v>53</v>
      </c>
      <c r="F56" s="6">
        <v>28</v>
      </c>
      <c r="G56" s="6">
        <v>52</v>
      </c>
      <c r="I56" s="6">
        <v>53</v>
      </c>
      <c r="J56" s="6">
        <v>32</v>
      </c>
      <c r="K56" s="6">
        <v>57</v>
      </c>
    </row>
    <row r="57" spans="1:11">
      <c r="A57" s="6">
        <v>54</v>
      </c>
      <c r="B57" s="6">
        <v>28</v>
      </c>
      <c r="C57" s="6">
        <v>42</v>
      </c>
      <c r="E57" s="6">
        <v>54</v>
      </c>
      <c r="F57" s="6">
        <v>25</v>
      </c>
      <c r="G57" s="6">
        <v>58</v>
      </c>
      <c r="I57" s="6">
        <v>54</v>
      </c>
      <c r="J57" s="6">
        <v>24</v>
      </c>
      <c r="K57" s="6">
        <v>51</v>
      </c>
    </row>
    <row r="58" spans="1:11">
      <c r="A58" s="6">
        <v>55</v>
      </c>
      <c r="B58" s="6">
        <v>50</v>
      </c>
      <c r="C58" s="6">
        <v>59</v>
      </c>
      <c r="E58" s="6">
        <v>55</v>
      </c>
      <c r="F58" s="6">
        <v>3</v>
      </c>
      <c r="G58" s="6">
        <v>38</v>
      </c>
      <c r="I58" s="6">
        <v>55</v>
      </c>
      <c r="J58" s="6">
        <v>7</v>
      </c>
      <c r="K58" s="6">
        <v>3</v>
      </c>
    </row>
    <row r="59" spans="1:11">
      <c r="A59" s="6">
        <v>56</v>
      </c>
      <c r="B59" s="6">
        <v>4</v>
      </c>
      <c r="C59" s="6">
        <v>48</v>
      </c>
      <c r="E59" s="6">
        <v>56</v>
      </c>
      <c r="F59" s="6">
        <v>49</v>
      </c>
      <c r="G59" s="6">
        <v>54</v>
      </c>
      <c r="I59" s="6">
        <v>56</v>
      </c>
      <c r="J59" s="6">
        <v>48</v>
      </c>
      <c r="K59" s="6">
        <v>37</v>
      </c>
    </row>
    <row r="60" spans="1:11">
      <c r="A60" s="6">
        <v>57</v>
      </c>
      <c r="B60" s="6">
        <v>9</v>
      </c>
      <c r="C60" s="6">
        <v>33</v>
      </c>
      <c r="E60" s="6">
        <v>57</v>
      </c>
      <c r="F60" s="6">
        <v>32</v>
      </c>
      <c r="G60" s="6">
        <v>53</v>
      </c>
      <c r="I60" s="6">
        <v>57</v>
      </c>
      <c r="J60" s="6">
        <v>62</v>
      </c>
      <c r="K60" s="6">
        <v>18</v>
      </c>
    </row>
    <row r="61" spans="1:11">
      <c r="A61" s="6">
        <v>58</v>
      </c>
      <c r="B61" s="6">
        <v>31</v>
      </c>
      <c r="C61" s="6">
        <v>27</v>
      </c>
      <c r="E61" s="6">
        <v>58</v>
      </c>
      <c r="F61" s="6">
        <v>10</v>
      </c>
      <c r="G61" s="6">
        <v>17</v>
      </c>
      <c r="I61" s="6">
        <v>58</v>
      </c>
      <c r="J61" s="6">
        <v>25</v>
      </c>
      <c r="K61" s="6">
        <v>54</v>
      </c>
    </row>
    <row r="62" spans="1:11">
      <c r="A62" s="6">
        <v>59</v>
      </c>
      <c r="B62" s="6">
        <v>5</v>
      </c>
      <c r="C62" s="6">
        <v>13</v>
      </c>
      <c r="E62" s="6">
        <v>59</v>
      </c>
      <c r="F62" s="6">
        <v>50</v>
      </c>
      <c r="G62" s="6">
        <v>39</v>
      </c>
      <c r="I62" s="6">
        <v>59</v>
      </c>
      <c r="J62" s="6">
        <v>55</v>
      </c>
      <c r="K62" s="6">
        <v>50</v>
      </c>
    </row>
    <row r="63" spans="1:11">
      <c r="A63" s="6">
        <v>60</v>
      </c>
      <c r="B63" s="6">
        <v>49</v>
      </c>
      <c r="C63" s="6">
        <v>21</v>
      </c>
      <c r="E63" s="6">
        <v>60</v>
      </c>
      <c r="F63" s="6">
        <v>6</v>
      </c>
      <c r="G63" s="6">
        <v>49</v>
      </c>
      <c r="I63" s="6">
        <v>60</v>
      </c>
      <c r="J63" s="6">
        <v>21</v>
      </c>
      <c r="K63" s="6">
        <v>40</v>
      </c>
    </row>
    <row r="64" spans="1:11">
      <c r="A64" s="6">
        <v>61</v>
      </c>
      <c r="B64" s="6">
        <v>43</v>
      </c>
      <c r="C64" s="6">
        <v>25</v>
      </c>
      <c r="E64" s="6">
        <v>61</v>
      </c>
      <c r="F64" s="6">
        <v>44</v>
      </c>
      <c r="G64" s="6">
        <v>31</v>
      </c>
      <c r="I64" s="6">
        <v>61</v>
      </c>
      <c r="J64" s="6">
        <v>51</v>
      </c>
      <c r="K64" s="6">
        <v>32</v>
      </c>
    </row>
    <row r="65" spans="1:11">
      <c r="A65" s="6">
        <v>62</v>
      </c>
      <c r="B65" s="6">
        <v>18</v>
      </c>
      <c r="C65" s="6">
        <v>57</v>
      </c>
      <c r="E65" s="6">
        <v>62</v>
      </c>
      <c r="F65" s="6">
        <v>17</v>
      </c>
      <c r="G65" s="6">
        <v>41</v>
      </c>
      <c r="I65" s="6">
        <v>62</v>
      </c>
      <c r="J65" s="6">
        <v>46</v>
      </c>
      <c r="K65" s="6">
        <v>42</v>
      </c>
    </row>
    <row r="66" spans="1:11">
      <c r="A66" s="6">
        <v>63</v>
      </c>
      <c r="B66" s="6">
        <v>30</v>
      </c>
      <c r="C66" s="6">
        <v>64</v>
      </c>
      <c r="E66" s="6">
        <v>63</v>
      </c>
      <c r="F66" s="6">
        <v>29</v>
      </c>
      <c r="G66" s="6">
        <v>30</v>
      </c>
      <c r="I66" s="6">
        <v>63</v>
      </c>
      <c r="J66" s="6">
        <v>64</v>
      </c>
      <c r="K66" s="6">
        <v>29</v>
      </c>
    </row>
    <row r="67" spans="1:11">
      <c r="A67" s="6">
        <v>64</v>
      </c>
      <c r="B67" s="6">
        <v>29</v>
      </c>
      <c r="C67" s="6">
        <v>63</v>
      </c>
      <c r="E67" s="6">
        <v>64</v>
      </c>
      <c r="F67" s="6">
        <v>30</v>
      </c>
      <c r="G67" s="6">
        <v>29</v>
      </c>
      <c r="I67" s="6">
        <v>64</v>
      </c>
      <c r="J67" s="6">
        <v>63</v>
      </c>
      <c r="K67" s="6">
        <v>30</v>
      </c>
    </row>
  </sheetData>
  <mergeCells count="6">
    <mergeCell ref="A1:C1"/>
    <mergeCell ref="A2:C2"/>
    <mergeCell ref="E1:G1"/>
    <mergeCell ref="E2:G2"/>
    <mergeCell ref="I1:K1"/>
    <mergeCell ref="I2:K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CAB53-B598-1549-9FC4-D97FADD452B9}">
  <dimension ref="A1:H66"/>
  <sheetViews>
    <sheetView workbookViewId="0">
      <selection activeCell="C1" sqref="C1:E6"/>
    </sheetView>
  </sheetViews>
  <sheetFormatPr baseColWidth="10" defaultRowHeight="15.75"/>
  <cols>
    <col min="2" max="3" width="21.625" customWidth="1"/>
    <col min="7" max="7" width="4.875" customWidth="1"/>
  </cols>
  <sheetData>
    <row r="1" spans="1:5" ht="15.95" customHeight="1">
      <c r="A1" s="31" t="s">
        <v>291</v>
      </c>
      <c r="B1" s="32"/>
      <c r="C1" s="47" t="s">
        <v>294</v>
      </c>
      <c r="D1" s="47"/>
      <c r="E1" s="47"/>
    </row>
    <row r="2" spans="1:5" ht="31.5">
      <c r="A2" s="30" t="s">
        <v>292</v>
      </c>
      <c r="B2" s="30" t="s">
        <v>293</v>
      </c>
      <c r="C2" s="47"/>
      <c r="D2" s="47"/>
      <c r="E2" s="47"/>
    </row>
    <row r="3" spans="1:5" ht="15.95" customHeight="1">
      <c r="A3">
        <v>1</v>
      </c>
      <c r="B3" t="s">
        <v>295</v>
      </c>
      <c r="C3" s="47"/>
      <c r="D3" s="47"/>
      <c r="E3" s="47"/>
    </row>
    <row r="4" spans="1:5" ht="15.95" customHeight="1">
      <c r="A4">
        <v>2</v>
      </c>
      <c r="B4" t="s">
        <v>296</v>
      </c>
      <c r="C4" s="47"/>
      <c r="D4" s="47"/>
      <c r="E4" s="47"/>
    </row>
    <row r="5" spans="1:5" ht="15.95" customHeight="1">
      <c r="A5">
        <v>3</v>
      </c>
      <c r="B5" t="s">
        <v>297</v>
      </c>
      <c r="C5" s="47"/>
      <c r="D5" s="47"/>
      <c r="E5" s="47"/>
    </row>
    <row r="6" spans="1:5" ht="15.95" customHeight="1">
      <c r="A6">
        <v>4</v>
      </c>
      <c r="B6" t="s">
        <v>297</v>
      </c>
      <c r="C6" s="47"/>
      <c r="D6" s="47"/>
      <c r="E6" s="47"/>
    </row>
    <row r="7" spans="1:5" ht="15.95" customHeight="1">
      <c r="A7">
        <v>5</v>
      </c>
      <c r="B7" t="s">
        <v>298</v>
      </c>
      <c r="C7" s="19"/>
      <c r="D7" s="19"/>
      <c r="E7" s="19"/>
    </row>
    <row r="8" spans="1:5" ht="15.95" customHeight="1">
      <c r="A8">
        <v>6</v>
      </c>
      <c r="B8" t="s">
        <v>298</v>
      </c>
      <c r="C8" s="19"/>
      <c r="D8" s="19"/>
      <c r="E8" s="19"/>
    </row>
    <row r="9" spans="1:5" ht="15.95" customHeight="1">
      <c r="A9">
        <v>7</v>
      </c>
      <c r="B9" t="s">
        <v>299</v>
      </c>
      <c r="C9" s="19"/>
      <c r="D9" s="19"/>
      <c r="E9" s="19"/>
    </row>
    <row r="10" spans="1:5" ht="15.95" customHeight="1">
      <c r="A10">
        <v>8</v>
      </c>
      <c r="B10" t="s">
        <v>299</v>
      </c>
      <c r="C10" s="19"/>
      <c r="D10" s="19"/>
      <c r="E10" s="19"/>
    </row>
    <row r="11" spans="1:5" ht="15.95" customHeight="1">
      <c r="A11">
        <v>9</v>
      </c>
      <c r="B11" t="s">
        <v>300</v>
      </c>
      <c r="C11" s="19"/>
      <c r="D11" s="19"/>
      <c r="E11" s="19"/>
    </row>
    <row r="12" spans="1:5" ht="15.95" customHeight="1">
      <c r="A12">
        <v>10</v>
      </c>
      <c r="B12" t="s">
        <v>300</v>
      </c>
    </row>
    <row r="13" spans="1:5" ht="15.95" customHeight="1">
      <c r="A13">
        <v>11</v>
      </c>
      <c r="B13" t="s">
        <v>301</v>
      </c>
    </row>
    <row r="14" spans="1:5" ht="15.95" customHeight="1">
      <c r="A14">
        <v>12</v>
      </c>
      <c r="B14" t="s">
        <v>301</v>
      </c>
    </row>
    <row r="15" spans="1:5" ht="15.95" customHeight="1">
      <c r="A15">
        <v>13</v>
      </c>
      <c r="B15" t="s">
        <v>302</v>
      </c>
    </row>
    <row r="16" spans="1:5" ht="15.95" customHeight="1">
      <c r="A16">
        <v>14</v>
      </c>
      <c r="B16" t="s">
        <v>302</v>
      </c>
    </row>
    <row r="17" spans="1:2" ht="15.95" customHeight="1">
      <c r="A17">
        <v>15</v>
      </c>
      <c r="B17" t="s">
        <v>303</v>
      </c>
    </row>
    <row r="18" spans="1:2" ht="15.95" customHeight="1">
      <c r="A18">
        <v>16</v>
      </c>
      <c r="B18" t="s">
        <v>303</v>
      </c>
    </row>
    <row r="19" spans="1:2" ht="15.95" customHeight="1">
      <c r="A19">
        <v>17</v>
      </c>
      <c r="B19" t="s">
        <v>304</v>
      </c>
    </row>
    <row r="20" spans="1:2" ht="15.95" customHeight="1">
      <c r="A20">
        <v>18</v>
      </c>
      <c r="B20" t="s">
        <v>304</v>
      </c>
    </row>
    <row r="21" spans="1:2" ht="15.95" customHeight="1">
      <c r="A21">
        <v>19</v>
      </c>
      <c r="B21" t="s">
        <v>305</v>
      </c>
    </row>
    <row r="22" spans="1:2" ht="15.95" customHeight="1">
      <c r="A22">
        <v>20</v>
      </c>
      <c r="B22" t="s">
        <v>305</v>
      </c>
    </row>
    <row r="23" spans="1:2" ht="15.95" customHeight="1">
      <c r="A23">
        <v>21</v>
      </c>
      <c r="B23" t="s">
        <v>306</v>
      </c>
    </row>
    <row r="24" spans="1:2" ht="15.95" customHeight="1">
      <c r="A24">
        <v>22</v>
      </c>
      <c r="B24" t="s">
        <v>306</v>
      </c>
    </row>
    <row r="25" spans="1:2" ht="15.95" customHeight="1">
      <c r="A25">
        <v>23</v>
      </c>
      <c r="B25" t="s">
        <v>307</v>
      </c>
    </row>
    <row r="26" spans="1:2" ht="15.95" customHeight="1">
      <c r="A26">
        <v>24</v>
      </c>
      <c r="B26" t="s">
        <v>307</v>
      </c>
    </row>
    <row r="27" spans="1:2" ht="15.95" customHeight="1">
      <c r="A27">
        <v>25</v>
      </c>
      <c r="B27" t="s">
        <v>308</v>
      </c>
    </row>
    <row r="28" spans="1:2" ht="15.95" customHeight="1">
      <c r="A28">
        <v>26</v>
      </c>
      <c r="B28" t="s">
        <v>308</v>
      </c>
    </row>
    <row r="29" spans="1:2" ht="15.95" customHeight="1">
      <c r="A29">
        <v>27</v>
      </c>
      <c r="B29" t="s">
        <v>309</v>
      </c>
    </row>
    <row r="30" spans="1:2" ht="15.95" customHeight="1">
      <c r="A30">
        <v>28</v>
      </c>
      <c r="B30" t="s">
        <v>310</v>
      </c>
    </row>
    <row r="31" spans="1:2" ht="15.95" customHeight="1">
      <c r="A31">
        <v>29</v>
      </c>
      <c r="B31" t="s">
        <v>311</v>
      </c>
    </row>
    <row r="32" spans="1:2" ht="15.95" customHeight="1">
      <c r="A32">
        <v>30</v>
      </c>
      <c r="B32" t="s">
        <v>312</v>
      </c>
    </row>
    <row r="33" spans="1:8" ht="15.95" customHeight="1">
      <c r="A33">
        <v>31</v>
      </c>
      <c r="B33" t="s">
        <v>313</v>
      </c>
    </row>
    <row r="34" spans="1:8" ht="15.95" customHeight="1">
      <c r="A34">
        <v>32</v>
      </c>
      <c r="B34" t="s">
        <v>313</v>
      </c>
    </row>
    <row r="35" spans="1:8" ht="15.95" customHeight="1">
      <c r="A35">
        <v>33</v>
      </c>
      <c r="B35" t="s">
        <v>314</v>
      </c>
    </row>
    <row r="36" spans="1:8" ht="15.95" customHeight="1">
      <c r="A36">
        <v>34</v>
      </c>
      <c r="B36" t="s">
        <v>314</v>
      </c>
    </row>
    <row r="37" spans="1:8" ht="15.95" customHeight="1">
      <c r="A37">
        <v>35</v>
      </c>
      <c r="B37" t="s">
        <v>315</v>
      </c>
    </row>
    <row r="38" spans="1:8" ht="15.95" customHeight="1">
      <c r="A38">
        <v>36</v>
      </c>
      <c r="B38" t="s">
        <v>315</v>
      </c>
    </row>
    <row r="39" spans="1:8" ht="15.95" customHeight="1">
      <c r="A39">
        <v>37</v>
      </c>
      <c r="B39" s="33" t="s">
        <v>316</v>
      </c>
      <c r="F39" s="10"/>
    </row>
    <row r="40" spans="1:8" ht="15.95" customHeight="1">
      <c r="A40">
        <v>38</v>
      </c>
      <c r="B40" s="10" t="s">
        <v>316</v>
      </c>
      <c r="F40" s="10"/>
    </row>
    <row r="41" spans="1:8" ht="15.95" customHeight="1">
      <c r="A41">
        <v>39</v>
      </c>
      <c r="B41" s="33" t="s">
        <v>317</v>
      </c>
      <c r="F41" s="10"/>
    </row>
    <row r="42" spans="1:8" ht="15.95" customHeight="1">
      <c r="A42">
        <v>40</v>
      </c>
      <c r="B42" s="33" t="s">
        <v>317</v>
      </c>
      <c r="F42" s="10"/>
    </row>
    <row r="43" spans="1:8" ht="15.95" customHeight="1">
      <c r="A43">
        <v>41</v>
      </c>
      <c r="B43" s="10" t="s">
        <v>318</v>
      </c>
      <c r="F43" s="10"/>
    </row>
    <row r="44" spans="1:8" ht="15.95" customHeight="1">
      <c r="A44">
        <v>42</v>
      </c>
      <c r="B44" s="10" t="s">
        <v>318</v>
      </c>
      <c r="F44" s="10"/>
    </row>
    <row r="45" spans="1:8" ht="15.95" customHeight="1">
      <c r="A45">
        <v>43</v>
      </c>
      <c r="B45" s="10" t="s">
        <v>319</v>
      </c>
      <c r="F45" s="10"/>
    </row>
    <row r="46" spans="1:8">
      <c r="A46">
        <v>44</v>
      </c>
      <c r="B46" s="33" t="s">
        <v>319</v>
      </c>
      <c r="F46" s="10"/>
    </row>
    <row r="47" spans="1:8">
      <c r="A47">
        <v>45</v>
      </c>
      <c r="B47" s="10" t="s">
        <v>320</v>
      </c>
      <c r="F47" s="10"/>
      <c r="G47" s="10"/>
      <c r="H47" s="10"/>
    </row>
    <row r="48" spans="1:8">
      <c r="A48">
        <v>46</v>
      </c>
      <c r="B48" s="10" t="s">
        <v>320</v>
      </c>
      <c r="F48" s="10"/>
      <c r="G48" s="10"/>
      <c r="H48" s="10"/>
    </row>
    <row r="49" spans="1:8">
      <c r="A49">
        <v>47</v>
      </c>
      <c r="B49" s="10" t="s">
        <v>321</v>
      </c>
      <c r="F49" s="10"/>
      <c r="G49" s="10"/>
      <c r="H49" s="10"/>
    </row>
    <row r="50" spans="1:8">
      <c r="A50">
        <v>48</v>
      </c>
      <c r="B50" s="10" t="s">
        <v>321</v>
      </c>
      <c r="C50" s="19"/>
      <c r="F50" s="10"/>
      <c r="G50" s="10"/>
      <c r="H50" s="10"/>
    </row>
    <row r="51" spans="1:8">
      <c r="A51">
        <v>49</v>
      </c>
      <c r="B51" s="10" t="s">
        <v>322</v>
      </c>
      <c r="C51" s="19"/>
    </row>
    <row r="52" spans="1:8">
      <c r="A52">
        <v>50</v>
      </c>
      <c r="B52" s="10" t="s">
        <v>322</v>
      </c>
      <c r="C52" s="19"/>
    </row>
    <row r="53" spans="1:8">
      <c r="A53">
        <v>51</v>
      </c>
      <c r="B53" s="10" t="s">
        <v>323</v>
      </c>
    </row>
    <row r="54" spans="1:8">
      <c r="A54">
        <v>52</v>
      </c>
      <c r="B54" s="10" t="s">
        <v>323</v>
      </c>
    </row>
    <row r="55" spans="1:8" ht="15.95" customHeight="1">
      <c r="A55">
        <v>53</v>
      </c>
      <c r="B55" s="10" t="s">
        <v>324</v>
      </c>
    </row>
    <row r="56" spans="1:8" ht="15.95" customHeight="1">
      <c r="A56">
        <v>54</v>
      </c>
      <c r="B56" s="10" t="s">
        <v>324</v>
      </c>
    </row>
    <row r="57" spans="1:8">
      <c r="A57">
        <v>55</v>
      </c>
      <c r="B57" s="10" t="s">
        <v>325</v>
      </c>
    </row>
    <row r="58" spans="1:8">
      <c r="A58">
        <v>56</v>
      </c>
      <c r="B58" s="10" t="s">
        <v>325</v>
      </c>
    </row>
    <row r="59" spans="1:8">
      <c r="A59">
        <v>57</v>
      </c>
      <c r="B59" s="10" t="s">
        <v>326</v>
      </c>
    </row>
    <row r="60" spans="1:8">
      <c r="A60">
        <v>58</v>
      </c>
      <c r="B60" s="10" t="s">
        <v>326</v>
      </c>
    </row>
    <row r="61" spans="1:8">
      <c r="A61">
        <v>59</v>
      </c>
      <c r="B61" s="10" t="s">
        <v>327</v>
      </c>
    </row>
    <row r="62" spans="1:8">
      <c r="A62">
        <v>60</v>
      </c>
      <c r="B62" s="10" t="s">
        <v>327</v>
      </c>
    </row>
    <row r="63" spans="1:8">
      <c r="A63">
        <v>61</v>
      </c>
      <c r="B63" s="10" t="s">
        <v>328</v>
      </c>
    </row>
    <row r="64" spans="1:8" ht="15.95" customHeight="1">
      <c r="A64">
        <v>62</v>
      </c>
      <c r="B64" s="10" t="s">
        <v>329</v>
      </c>
    </row>
    <row r="65" spans="1:2">
      <c r="A65">
        <v>63</v>
      </c>
      <c r="B65" s="10" t="s">
        <v>330</v>
      </c>
    </row>
    <row r="66" spans="1:2">
      <c r="A66">
        <v>64</v>
      </c>
      <c r="B66" s="10" t="s">
        <v>330</v>
      </c>
    </row>
  </sheetData>
  <mergeCells count="1">
    <mergeCell ref="C1:E6"/>
  </mergeCells>
  <phoneticPr fontId="1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C1173-F51C-1348-846B-6BF9AF8D7B1A}">
  <sheetPr>
    <tabColor theme="9" tint="0.39997558519241921"/>
  </sheetPr>
  <dimension ref="A1:D10"/>
  <sheetViews>
    <sheetView showGridLines="0" tabSelected="1" zoomScale="93" zoomScaleNormal="93" workbookViewId="0">
      <selection activeCell="A2" sqref="A2"/>
    </sheetView>
  </sheetViews>
  <sheetFormatPr baseColWidth="10" defaultRowHeight="15.75"/>
  <cols>
    <col min="3" max="3" width="13.75" bestFit="1" customWidth="1"/>
    <col min="4" max="4" width="13.25" customWidth="1"/>
  </cols>
  <sheetData>
    <row r="1" spans="1:4">
      <c r="A1">
        <v>7</v>
      </c>
    </row>
    <row r="2" spans="1:4">
      <c r="A2">
        <v>8</v>
      </c>
    </row>
    <row r="3" spans="1:4">
      <c r="A3">
        <v>8</v>
      </c>
      <c r="C3" t="s">
        <v>331</v>
      </c>
      <c r="D3" s="35">
        <f>_xlfn.CONCAT(_xlfn.IFS(A1=8,7,A1=7,8,1,A1),A2:A6)*1</f>
        <v>888888</v>
      </c>
    </row>
    <row r="4" spans="1:4">
      <c r="A4">
        <v>8</v>
      </c>
    </row>
    <row r="5" spans="1:4">
      <c r="A5">
        <v>8</v>
      </c>
    </row>
    <row r="6" spans="1:4">
      <c r="A6">
        <v>8</v>
      </c>
      <c r="C6" t="s">
        <v>332</v>
      </c>
      <c r="D6" s="69">
        <f>_xlfn.XLOOKUP(_xlfn.CONCAT(_xlfn.IFS(A1=8,7,A1=7,8,1,A1),A2:A6)*1,HexDef!A2:A65,HexDef!B2:B65,"Absence valeur")</f>
        <v>1</v>
      </c>
    </row>
    <row r="10" spans="1:4">
      <c r="B10" s="2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Tirage Hexagramme</vt:lpstr>
      <vt:lpstr>HexDef</vt:lpstr>
      <vt:lpstr>Oppose</vt:lpstr>
      <vt:lpstr>DeuxRoues</vt:lpstr>
      <vt:lpstr>FleurBach</vt:lpstr>
      <vt:lpstr>Proposition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JF</cp:lastModifiedBy>
  <dcterms:created xsi:type="dcterms:W3CDTF">2023-07-12T09:12:19Z</dcterms:created>
  <dcterms:modified xsi:type="dcterms:W3CDTF">2023-07-29T17:13:13Z</dcterms:modified>
</cp:coreProperties>
</file>