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06"/>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0C227C99-4A36-4D8E-ACFD-F24B643BEDFE}" xr6:coauthVersionLast="47" xr6:coauthVersionMax="47" xr10:uidLastSave="{00000000-0000-0000-0000-000000000000}"/>
  <bookViews>
    <workbookView xWindow="6150" yWindow="1305" windowWidth="23250" windowHeight="9615" xr2:uid="{FBAB2260-B56C-4D4C-8AED-ECDD5FE46881}"/>
  </bookViews>
  <sheets>
    <sheet name="Feuil1" sheetId="1" r:id="rId1"/>
  </sheets>
  <definedNames>
    <definedName name="_xlnm._FilterDatabase" localSheetId="0" hidden="1">Feuil1!$A$2:$J$8</definedName>
    <definedName name="BDD">Tableau1[#All]</definedName>
    <definedName name="MVTS">Tableau2[#All]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1" l="1" a="1"/>
  <c r="G3" i="1" s="1"/>
  <c r="G4" i="1" a="1"/>
  <c r="G4" i="1"/>
  <c r="G5" i="1" a="1"/>
  <c r="G5" i="1" s="1"/>
  <c r="G6" i="1" a="1"/>
  <c r="G6" i="1"/>
  <c r="G7" i="1" a="1"/>
  <c r="G7" i="1" s="1"/>
  <c r="G8" i="1" a="1"/>
  <c r="G8" i="1"/>
  <c r="H3" i="1" a="1"/>
  <c r="H3" i="1" s="1"/>
  <c r="H4" i="1" a="1"/>
  <c r="H4" i="1"/>
  <c r="H5" i="1" a="1"/>
  <c r="H5" i="1" s="1"/>
  <c r="H6" i="1" a="1"/>
  <c r="H6" i="1"/>
  <c r="H7" i="1" a="1"/>
  <c r="H7" i="1" s="1"/>
  <c r="H8" i="1" a="1"/>
  <c r="H8"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<sst xmlns="http://schemas.openxmlformats.org/spreadsheetml/2006/main" count="66" uniqueCount="34">
  <si>
    <t>Article</t>
  </si>
  <si>
    <t>Désignation article</t>
  </si>
  <si>
    <t>Lot</t>
  </si>
  <si>
    <t>Lot fournisseur</t>
  </si>
  <si>
    <t>UQ</t>
  </si>
  <si>
    <t>EMPLACEMENT</t>
  </si>
  <si>
    <t>Commentaire</t>
  </si>
  <si>
    <t>DATE</t>
  </si>
  <si>
    <t>LONGUEUR</t>
  </si>
  <si>
    <t>LOT</t>
  </si>
  <si>
    <t>PRENEUR</t>
  </si>
  <si>
    <t>DEPART / RETOUR</t>
  </si>
  <si>
    <t>ETAT</t>
  </si>
  <si>
    <t>COMMENTAIRE</t>
  </si>
  <si>
    <t>BDD</t>
  </si>
  <si>
    <t>MVTS E/S</t>
  </si>
  <si>
    <t>CABLE 72FO FOLAN G652D M12</t>
  </si>
  <si>
    <t>CABLE 12FO FOLAN G652D M12</t>
  </si>
  <si>
    <t>CABLE 144FO FOLAN G652D M12</t>
  </si>
  <si>
    <t>CABLE 36FO FOLAN G652D M12</t>
  </si>
  <si>
    <t>CABLE 288FO FOLAN G652D M12</t>
  </si>
  <si>
    <t xml:space="preserve">CABLE 4FO TELENCO G657A2 </t>
  </si>
  <si>
    <t>Stock Initial</t>
  </si>
  <si>
    <t>B-NC-BM3011</t>
  </si>
  <si>
    <t>C-NC-BM</t>
  </si>
  <si>
    <t>C-NC-BM4011</t>
  </si>
  <si>
    <t>B-NC-BM3012</t>
  </si>
  <si>
    <t>B-NC-BM3013</t>
  </si>
  <si>
    <t>B-NC-BM3014</t>
  </si>
  <si>
    <t>M</t>
  </si>
  <si>
    <t>Qte Départ</t>
  </si>
  <si>
    <t>Qte Retour</t>
  </si>
  <si>
    <t>DEPART</t>
  </si>
  <si>
    <t>RETOUR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</si>
</sst>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99"/>
        <bgColor indexed="64"/>
      </patternFill>
    </fill>
    <fill>
      <patternFill patternType="solid">
        <fgColor theme="8"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3">
    <xf numFmtId="0" fontId="0" fillId="0" borderId="0" xfId="0"/>
    <xf numFmtId="0" fontId="1" fillId="0" borderId="0" xfId="0" applyFont="1" applyAlignment="1">
      <alignment horizontal="center" vertical="center"/>
    </xf>
    <xf numFmtId="14" fontId="0" fillId="0" borderId="0" xfId="0" applyNumberFormat="1"/>
    <xf numFmtId="0" fontId="0" fillId="0" borderId="1"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14" fontId="0" fillId="0" borderId="5" xfId="0" applyNumberFormat="1" applyBorder="1" applyAlignment="1">
      <alignment horizontal="center" vertical="center"/>
    </xf>
    <xf numFmtId="14" fontId="0" fillId="0" borderId="10" xfId="0" applyNumberFormat="1" applyBorder="1" applyAlignment="1">
      <alignment horizontal="center" vertic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cellXfs>
  <cellStyles count="1">
    <cellStyle name="Normal" xfId="0" builtinId="0"/>
  </cellStyles>
  <dxfs count="28">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9" formatCode="dd/mm/yyyy"/>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medium">
          <color indexed="64"/>
        </left>
        <right style="medium">
          <color indexed="64"/>
        </right>
        <top style="thin">
          <color indexed="64"/>
        </top>
        <bottom style="medium">
          <color indexed="64"/>
        </bottom>
      </border>
    </dxf>
    <dxf>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rgb="FFFFFF99"/>
        </patternFill>
      </fill>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thin">
          <color indexed="64"/>
        </top>
        <bottom style="medium">
          <color indexed="64"/>
        </bottom>
      </border>
    </dxf>
    <dxf>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rgb="FF92D050"/>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1885950</xdr:colOff>
      <xdr:row>12</xdr:row>
      <xdr:rowOff>47625</xdr:rowOff>
    </xdr:from>
    <xdr:to>
      <xdr:col>9</xdr:col>
      <xdr:colOff>800100</xdr:colOff>
      <xdr:row>17</xdr:row>
      <xdr:rowOff>142875</xdr:rowOff>
    </xdr:to>
    <xdr:sp macro="" textlink="">
      <xdr:nvSpPr>
        <xdr:cNvPr id="3" name="ZoneTexte 2">
          <a:extLst>
            <a:ext uri="{FF2B5EF4-FFF2-40B4-BE49-F238E27FC236}">
              <a16:creationId xmlns:a16="http://schemas.microsoft.com/office/drawing/2014/main" id="{02676964-8D7E-3A28-FC9E-9083DAEA0DDB}"/>
            </a:ext>
          </a:extLst>
        </xdr:cNvPr>
        <xdr:cNvSpPr txBox="1"/>
      </xdr:nvSpPr>
      <xdr:spPr>
        <a:xfrm>
          <a:off x="2466975" y="2219325"/>
          <a:ext cx="7343775" cy="1000125"/>
        </a:xfrm>
        <a:prstGeom prst="rect">
          <a:avLst/>
        </a:prstGeom>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fr-FR" sz="1100"/>
            <a:t>Dans ces cellules,</a:t>
          </a:r>
          <a:r>
            <a:rPr lang="fr-FR" sz="1100" baseline="0"/>
            <a:t> Excel doit afficher la longueur du dernier mouvements, ceux qui correspondent à la date la plus récente.</a:t>
          </a:r>
        </a:p>
        <a:p>
          <a:endParaRPr lang="fr-FR" sz="1100" baseline="0"/>
        </a:p>
        <a:p>
          <a:r>
            <a:rPr lang="fr-FR" sz="1100" baseline="0"/>
            <a:t>Il faut vraiment prendre en compte le mouvement de la dernière ligne de saisie car il peut y avoir plusieurs mouvements d'entrées et de sorties le même jour et Excel doit pouvoir faire la différence. j'ai tenté avec de la formule DECALER combiné avec NBVAL et MAX.SI.ENS mais ça n'a rien donné de concluant.</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628A71-23F5-428E-AD42-CD3D99C8E4D5}" name="Tableau1" displayName="Tableau1" ref="A2:J8" totalsRowShown="0" headerRowDxfId="27" dataDxfId="25" headerRowBorderDxfId="26" tableBorderDxfId="24" totalsRowBorderDxfId="23">
  <autoFilter ref="A2:J8" xr:uid="{21628A71-23F5-428E-AD42-CD3D99C8E4D5}"/>
  <tableColumns count="10">
    <tableColumn id="1" xr3:uid="{FC0122FD-7010-4541-B24E-82FCEAC2E3AF}" name="Article" dataDxfId="22"/>
    <tableColumn id="2" xr3:uid="{E2140DC0-5260-4DC9-BA58-9FB37D0D5B36}" name="Désignation article" dataDxfId="21"/>
    <tableColumn id="3" xr3:uid="{ECFD23E8-0796-4587-B62F-E7FD6CB7C522}" name="Lot" dataDxfId="20"/>
    <tableColumn id="4" xr3:uid="{D3FD1882-428A-4FE0-AD5B-4C192DAD11FF}" name="Lot fournisseur" dataDxfId="19"/>
    <tableColumn id="5" xr3:uid="{D1BFAD0E-B3CC-4484-8E42-CA738197EDF1}" name="Stock Initial" dataDxfId="18"/>
    <tableColumn id="6" xr3:uid="{DCF159E5-4277-4958-8463-4B99AC0B2C47}" name="UQ" dataDxfId="17"/>
    <tableColumn id="7" xr3:uid="{5B1771FF-17D1-4FBE-B715-B606ECC5AF68}" name="Qte Départ" dataDxfId="0">
      <calculatedColumnFormula array="1">_xlfn.TAKE(_xlfn._xlws.FILTER(Tableau2[LONGUEUR],(Tableau2[Désignation article]=B3)*(Tableau2[DEPART / RETOUR]="DEPART"),"--"),-1)</calculatedColumnFormula>
    </tableColumn>
    <tableColumn id="8" xr3:uid="{6B244694-2078-443E-A572-EAB528698BE9}" name="Qte Retour" dataDxfId="1">
      <calculatedColumnFormula array="1">_xlfn.TAKE(_xlfn._xlws.FILTER(Tableau2[LONGUEUR],(Tableau2[Désignation article]=B3)*(Tableau2[DEPART / RETOUR]="RETOUR"),"--"),-1)</calculatedColumnFormula>
    </tableColumn>
    <tableColumn id="9" xr3:uid="{774218DD-11E1-48FF-AEA8-7F049303F281}" name="EMPLACEMENT" dataDxfId="16"/>
    <tableColumn id="10" xr3:uid="{62D68C2E-39F4-40C5-9299-047A0BA00692}" name="Commentaire" dataDxfId="1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B5DA59F-69AE-45E5-92DA-2105CEB6FBC2}" name="Tableau2" displayName="Tableau2" ref="L2:S16" totalsRowShown="0" headerRowDxfId="14" dataDxfId="12" headerRowBorderDxfId="13" tableBorderDxfId="11" totalsRowBorderDxfId="10">
  <autoFilter ref="L2:S16" xr:uid="{CB5DA59F-69AE-45E5-92DA-2105CEB6FBC2}"/>
  <tableColumns count="8">
    <tableColumn id="1" xr3:uid="{36B3288C-78CA-4FE3-855E-1DB405FCC576}" name="DATE" dataDxfId="9"/>
    <tableColumn id="2" xr3:uid="{D7E5F28A-9A44-4330-849A-858C2C6E7B12}" name="Désignation article" dataDxfId="8"/>
    <tableColumn id="3" xr3:uid="{4A7C5FF6-2C1A-4419-96EB-655B55B95AD1}" name="LONGUEUR" dataDxfId="7"/>
    <tableColumn id="4" xr3:uid="{40F407F2-DBDA-4BB4-999C-278A23E03AB5}" name="LOT" dataDxfId="6"/>
    <tableColumn id="5" xr3:uid="{FAB1EF34-9DB6-41C0-AFC6-5AF0C4FA607C}" name="PRENEUR" dataDxfId="5"/>
    <tableColumn id="6" xr3:uid="{C89189A9-4686-4879-B115-052D252E0563}" name="DEPART / RETOUR" dataDxfId="4"/>
    <tableColumn id="7" xr3:uid="{F8999AED-322D-42B4-A151-34002C305174}" name="ETAT" dataDxfId="3"/>
    <tableColumn id="8" xr3:uid="{57B04612-4858-40CA-9F4B-33B778AB998B}" name="COMMENTAIRE" dataDxfId="2"/>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8B81D-2F0E-4CA7-9CD0-377435553EC1}">
  <dimension ref="A1:S17"/>
  <sheetViews>
    <sheetView showGridLines="0" tabSelected="1" topLeftCell="B1" zoomScale="80" zoomScaleNormal="80" workbookViewId="0">
      <selection activeCell="L20" sqref="L20"/>
    </sheetView>
  </sheetViews>
  <sheetFormatPr baseColWidth="10" defaultRowHeight="15" x14ac:dyDescent="0.25"/>
  <cols>
    <col min="1" max="1" width="8.42578125" customWidth="1"/>
    <col min="2" max="2" width="37.85546875" bestFit="1" customWidth="1"/>
    <col min="3" max="3" width="9.5703125" bestFit="1" customWidth="1"/>
    <col min="4" max="4" width="15.7109375" customWidth="1"/>
    <col min="5" max="5" width="13.140625" customWidth="1"/>
    <col min="6" max="6" width="5.7109375" customWidth="1"/>
    <col min="7" max="7" width="12.5703125" customWidth="1"/>
    <col min="8" max="8" width="12.28515625" customWidth="1"/>
    <col min="9" max="9" width="16.140625" customWidth="1"/>
    <col min="10" max="10" width="14.5703125" customWidth="1"/>
    <col min="12" max="12" width="11.28515625" bestFit="1" customWidth="1"/>
    <col min="13" max="13" width="29.28515625" bestFit="1" customWidth="1"/>
    <col min="14" max="14" width="13.140625" customWidth="1"/>
    <col min="15" max="15" width="9.5703125" bestFit="1" customWidth="1"/>
    <col min="16" max="16" width="11.28515625" customWidth="1"/>
    <col min="17" max="17" width="19.28515625" customWidth="1"/>
    <col min="18" max="18" width="7.28515625" customWidth="1"/>
    <col min="19" max="19" width="16.42578125" customWidth="1"/>
  </cols>
  <sheetData>
    <row r="1" spans="1:19" x14ac:dyDescent="0.25">
      <c r="A1" s="17" t="s">
        <v>14</v>
      </c>
      <c r="B1" s="18"/>
      <c r="C1" s="18"/>
      <c r="D1" s="18"/>
      <c r="E1" s="18"/>
      <c r="F1" s="18"/>
      <c r="G1" s="18"/>
      <c r="H1" s="18"/>
      <c r="I1" s="18"/>
      <c r="J1" s="19"/>
      <c r="L1" s="20" t="s">
        <v>15</v>
      </c>
      <c r="M1" s="21"/>
      <c r="N1" s="21"/>
      <c r="O1" s="21"/>
      <c r="P1" s="21"/>
      <c r="Q1" s="21"/>
      <c r="R1" s="21"/>
      <c r="S1" s="22"/>
    </row>
    <row r="2" spans="1:19" s="1" customFormat="1" x14ac:dyDescent="0.25">
      <c r="A2" s="6" t="s">
        <v>0</v>
      </c>
      <c r="B2" s="7" t="s">
        <v>1</v>
      </c>
      <c r="C2" s="7" t="s">
        <v>2</v>
      </c>
      <c r="D2" s="7" t="s">
        <v>3</v>
      </c>
      <c r="E2" s="7" t="s">
        <v>22</v>
      </c>
      <c r="F2" s="7" t="s">
        <v>4</v>
      </c>
      <c r="G2" s="7" t="s">
        <v>30</v>
      </c>
      <c r="H2" s="7" t="s">
        <v>31</v>
      </c>
      <c r="I2" s="7" t="s">
        <v>5</v>
      </c>
      <c r="J2" s="8" t="s">
        <v>6</v>
      </c>
      <c r="L2" s="12" t="s">
        <v>7</v>
      </c>
      <c r="M2" s="13" t="s">
        <v>1</v>
      </c>
      <c r="N2" s="13" t="s">
        <v>8</v>
      </c>
      <c r="O2" s="13" t="s">
        <v>9</v>
      </c>
      <c r="P2" s="13" t="s">
        <v>10</v>
      </c>
      <c r="Q2" s="13" t="s">
        <v>11</v>
      </c>
      <c r="R2" s="13" t="s">
        <v>12</v>
      </c>
      <c r="S2" s="14" t="s">
        <v>13</v>
      </c>
    </row>
    <row r="3" spans="1:19" x14ac:dyDescent="0.25">
      <c r="A3" s="4"/>
      <c r="B3" s="3" t="s">
        <v>16</v>
      </c>
      <c r="C3" s="3">
        <v>49850455</v>
      </c>
      <c r="D3" s="3" t="s">
        <v>23</v>
      </c>
      <c r="E3" s="3">
        <v>9000</v>
      </c>
      <c r="F3" s="3" t="s">
        <v>29</v>
      </c>
      <c r="G3" s="3" cm="1">
        <f t="array" ref="G3">_xlfn.TAKE(_xlfn._xlws.FILTER(Tableau2[LONGUEUR],(Tableau2[Désignation article]=B3)*(Tableau2[DEPART / RETOUR]="DEPART"),"--"),-1)</f>
        <v>1800</v>
      </c>
      <c r="H3" s="3" cm="1">
        <f t="array" ref="H3">_xlfn.TAKE(_xlfn._xlws.FILTER(Tableau2[LONGUEUR],(Tableau2[Désignation article]=B3)*(Tableau2[DEPART / RETOUR]="RETOUR"),"--"),-1)</f>
        <v>1800</v>
      </c>
      <c r="I3" s="3"/>
      <c r="J3" s="5"/>
      <c r="L3" s="15">
        <v>44975</v>
      </c>
      <c r="M3" s="3" t="s">
        <v>16</v>
      </c>
      <c r="N3" s="3">
        <v>2000</v>
      </c>
      <c r="O3" s="3">
        <v>49850455</v>
      </c>
      <c r="P3" s="3"/>
      <c r="Q3" s="3" t="s">
        <v>32</v>
      </c>
      <c r="R3" s="3"/>
      <c r="S3" s="5"/>
    </row>
    <row r="4" spans="1:19" x14ac:dyDescent="0.25">
      <c r="A4" s="4"/>
      <c r="B4" s="3" t="s">
        <v>17</v>
      </c>
      <c r="C4" s="3">
        <v>40353456</v>
      </c>
      <c r="D4" s="3" t="s">
        <v>24</v>
      </c>
      <c r="E4" s="3">
        <v>9000</v>
      </c>
      <c r="F4" s="3" t="s">
        <v>29</v>
      </c>
      <c r="G4" s="3" cm="1">
        <f t="array" ref="G4">_xlfn.TAKE(_xlfn._xlws.FILTER(Tableau2[LONGUEUR],(Tableau2[Désignation article]=B4)*(Tableau2[DEPART / RETOUR]="DEPART"),"--"),-1)</f>
        <v>3200</v>
      </c>
      <c r="H4" s="3" cm="1">
        <f t="array" ref="H4">_xlfn.TAKE(_xlfn._xlws.FILTER(Tableau2[LONGUEUR],(Tableau2[Désignation article]=B4)*(Tableau2[DEPART / RETOUR]="RETOUR"),"--"),-1)</f>
        <v>3200</v>
      </c>
      <c r="I4" s="3"/>
      <c r="J4" s="5"/>
      <c r="L4" s="15">
        <v>44976</v>
      </c>
      <c r="M4" s="3" t="s">
        <v>20</v>
      </c>
      <c r="N4" s="3">
        <v>6000</v>
      </c>
      <c r="O4" s="3">
        <v>38757496</v>
      </c>
      <c r="P4" s="3"/>
      <c r="Q4" s="3" t="s">
        <v>32</v>
      </c>
      <c r="R4" s="3"/>
      <c r="S4" s="5"/>
    </row>
    <row r="5" spans="1:19" x14ac:dyDescent="0.25">
      <c r="A5" s="4"/>
      <c r="B5" s="3" t="s">
        <v>18</v>
      </c>
      <c r="C5" s="3">
        <v>34881702</v>
      </c>
      <c r="D5" s="3" t="s">
        <v>25</v>
      </c>
      <c r="E5" s="3">
        <v>9000</v>
      </c>
      <c r="F5" s="3" t="s">
        <v>29</v>
      </c>
      <c r="G5" s="3" cm="1">
        <f t="array" ref="G5">_xlfn.TAKE(_xlfn._xlws.FILTER(Tableau2[LONGUEUR],(Tableau2[Désignation article]=B5)*(Tableau2[DEPART / RETOUR]="DEPART"),"--"),-1)</f>
        <v>3500</v>
      </c>
      <c r="H5" s="3" cm="1">
        <f t="array" ref="H5">_xlfn.TAKE(_xlfn._xlws.FILTER(Tableau2[LONGUEUR],(Tableau2[Désignation article]=B5)*(Tableau2[DEPART / RETOUR]="RETOUR"),"--"),-1)</f>
        <v>1450</v>
      </c>
      <c r="I5" s="3"/>
      <c r="J5" s="5"/>
      <c r="L5" s="15">
        <v>44977</v>
      </c>
      <c r="M5" s="3" t="s">
        <v>21</v>
      </c>
      <c r="N5" s="3">
        <v>500</v>
      </c>
      <c r="O5" s="3">
        <v>28683562</v>
      </c>
      <c r="P5" s="3"/>
      <c r="Q5" s="3" t="s">
        <v>32</v>
      </c>
      <c r="R5" s="3"/>
      <c r="S5" s="5"/>
    </row>
    <row r="6" spans="1:19" x14ac:dyDescent="0.25">
      <c r="A6" s="4"/>
      <c r="B6" s="3" t="s">
        <v>19</v>
      </c>
      <c r="C6" s="3">
        <v>37618896</v>
      </c>
      <c r="D6" s="3" t="s">
        <v>26</v>
      </c>
      <c r="E6" s="3">
        <v>9000</v>
      </c>
      <c r="F6" s="3" t="s">
        <v>29</v>
      </c>
      <c r="G6" s="3" cm="1">
        <f t="array" ref="G6">_xlfn.TAKE(_xlfn._xlws.FILTER(Tableau2[LONGUEUR],(Tableau2[Désignation article]=B6)*(Tableau2[DEPART / RETOUR]="DEPART"),"--"),-1)</f>
        <v>4200</v>
      </c>
      <c r="H6" s="3" t="str" cm="1">
        <f t="array" ref="H6">_xlfn.TAKE(_xlfn._xlws.FILTER(Tableau2[LONGUEUR],(Tableau2[Désignation article]=B6)*(Tableau2[DEPART / RETOUR]="RETOUR"),"--"),-1)</f>
        <v>--</v>
      </c>
      <c r="I6" s="3"/>
      <c r="J6" s="5"/>
      <c r="L6" s="15">
        <v>44978</v>
      </c>
      <c r="M6" s="3" t="s">
        <v>17</v>
      </c>
      <c r="N6" s="3">
        <v>3650</v>
      </c>
      <c r="O6" s="3">
        <v>40353456</v>
      </c>
      <c r="P6" s="3"/>
      <c r="Q6" s="3" t="s">
        <v>32</v>
      </c>
      <c r="R6" s="3"/>
      <c r="S6" s="5"/>
    </row>
    <row r="7" spans="1:19" x14ac:dyDescent="0.25">
      <c r="A7" s="4"/>
      <c r="B7" s="3" t="s">
        <v>20</v>
      </c>
      <c r="C7" s="3">
        <v>38757496</v>
      </c>
      <c r="D7" s="3" t="s">
        <v>27</v>
      </c>
      <c r="E7" s="3">
        <v>9000</v>
      </c>
      <c r="F7" s="3" t="s">
        <v>29</v>
      </c>
      <c r="G7" s="3" cm="1">
        <f t="array" ref="G7">_xlfn.TAKE(_xlfn._xlws.FILTER(Tableau2[LONGUEUR],(Tableau2[Désignation article]=B7)*(Tableau2[DEPART / RETOUR]="DEPART"),"--"),-1)</f>
        <v>1250</v>
      </c>
      <c r="H7" s="3" cm="1">
        <f t="array" ref="H7">_xlfn.TAKE(_xlfn._xlws.FILTER(Tableau2[LONGUEUR],(Tableau2[Désignation article]=B7)*(Tableau2[DEPART / RETOUR]="RETOUR"),"--"),-1)</f>
        <v>1250</v>
      </c>
      <c r="I7" s="3"/>
      <c r="J7" s="5"/>
      <c r="L7" s="15">
        <v>44979</v>
      </c>
      <c r="M7" s="3" t="s">
        <v>16</v>
      </c>
      <c r="N7" s="3">
        <v>1800</v>
      </c>
      <c r="O7" s="3">
        <v>49850455</v>
      </c>
      <c r="P7" s="3"/>
      <c r="Q7" s="3" t="s">
        <v>33</v>
      </c>
      <c r="R7" s="3"/>
      <c r="S7" s="5"/>
    </row>
    <row r="8" spans="1:19" x14ac:dyDescent="0.25">
      <c r="A8" s="9"/>
      <c r="B8" s="10" t="s">
        <v>21</v>
      </c>
      <c r="C8" s="10">
        <v>28683562</v>
      </c>
      <c r="D8" s="10" t="s">
        <v>28</v>
      </c>
      <c r="E8" s="3">
        <v>9000</v>
      </c>
      <c r="F8" s="10" t="s">
        <v>29</v>
      </c>
      <c r="G8" s="10" cm="1">
        <f t="array" ref="G8">_xlfn.TAKE(_xlfn._xlws.FILTER(Tableau2[LONGUEUR],(Tableau2[Désignation article]=B8)*(Tableau2[DEPART / RETOUR]="DEPART"),"--"),-1)</f>
        <v>500</v>
      </c>
      <c r="H8" s="10" cm="1">
        <f t="array" ref="H8">_xlfn.TAKE(_xlfn._xlws.FILTER(Tableau2[LONGUEUR],(Tableau2[Désignation article]=B8)*(Tableau2[DEPART / RETOUR]="RETOUR"),"--"),-1)</f>
        <v>150</v>
      </c>
      <c r="I8" s="10"/>
      <c r="J8" s="11"/>
      <c r="L8" s="15">
        <v>44980</v>
      </c>
      <c r="M8" s="3" t="s">
        <v>17</v>
      </c>
      <c r="N8" s="3">
        <v>3200</v>
      </c>
      <c r="O8" s="3">
        <v>40353456</v>
      </c>
      <c r="P8" s="3"/>
      <c r="Q8" s="3" t="s">
        <v>33</v>
      </c>
      <c r="R8" s="3"/>
      <c r="S8" s="5"/>
    </row>
    <row r="9" spans="1:19" x14ac:dyDescent="0.25">
      <c r="L9" s="15">
        <v>44981</v>
      </c>
      <c r="M9" s="3" t="s">
        <v>20</v>
      </c>
      <c r="N9" s="3">
        <v>1250</v>
      </c>
      <c r="O9" s="3">
        <v>38757496</v>
      </c>
      <c r="P9" s="3"/>
      <c r="Q9" s="3" t="s">
        <v>33</v>
      </c>
      <c r="R9" s="3"/>
      <c r="S9" s="5"/>
    </row>
    <row r="10" spans="1:19" x14ac:dyDescent="0.25">
      <c r="L10" s="15">
        <v>44982</v>
      </c>
      <c r="M10" s="3" t="s">
        <v>17</v>
      </c>
      <c r="N10" s="3">
        <v>3200</v>
      </c>
      <c r="O10" s="3">
        <v>40353456</v>
      </c>
      <c r="P10" s="3"/>
      <c r="Q10" s="3" t="s">
        <v>32</v>
      </c>
      <c r="R10" s="3"/>
      <c r="S10" s="5"/>
    </row>
    <row r="11" spans="1:19" x14ac:dyDescent="0.25">
      <c r="L11" s="15">
        <v>44983</v>
      </c>
      <c r="M11" s="3" t="s">
        <v>16</v>
      </c>
      <c r="N11" s="3">
        <v>1800</v>
      </c>
      <c r="O11" s="3">
        <v>49850455</v>
      </c>
      <c r="P11" s="3"/>
      <c r="Q11" s="3" t="s">
        <v>32</v>
      </c>
      <c r="R11" s="3"/>
      <c r="S11" s="5"/>
    </row>
    <row r="12" spans="1:19" x14ac:dyDescent="0.25">
      <c r="L12" s="15">
        <v>44984</v>
      </c>
      <c r="M12" s="3" t="s">
        <v>21</v>
      </c>
      <c r="N12" s="3">
        <v>150</v>
      </c>
      <c r="O12" s="3">
        <v>28683562</v>
      </c>
      <c r="P12" s="3"/>
      <c r="Q12" s="3" t="s">
        <v>33</v>
      </c>
      <c r="R12" s="3"/>
      <c r="S12" s="5"/>
    </row>
    <row r="13" spans="1:19" x14ac:dyDescent="0.25">
      <c r="L13" s="15">
        <v>44985</v>
      </c>
      <c r="M13" s="3" t="s">
        <v>20</v>
      </c>
      <c r="N13" s="3">
        <v>1250</v>
      </c>
      <c r="O13" s="3">
        <v>38757496</v>
      </c>
      <c r="P13" s="3"/>
      <c r="Q13" s="3" t="s">
        <v>32</v>
      </c>
      <c r="R13" s="3"/>
      <c r="S13" s="5"/>
    </row>
    <row r="14" spans="1:19" x14ac:dyDescent="0.25">
      <c r="L14" s="15">
        <v>44986</v>
      </c>
      <c r="M14" s="3" t="s">
        <v>18</v>
      </c>
      <c r="N14" s="3">
        <v>3500</v>
      </c>
      <c r="O14" s="3">
        <v>37618896</v>
      </c>
      <c r="P14" s="3"/>
      <c r="Q14" s="3" t="s">
        <v>32</v>
      </c>
      <c r="R14" s="3"/>
      <c r="S14" s="5"/>
    </row>
    <row r="15" spans="1:19" x14ac:dyDescent="0.25">
      <c r="L15" s="15">
        <v>44987</v>
      </c>
      <c r="M15" s="3" t="s">
        <v>18</v>
      </c>
      <c r="N15" s="3">
        <v>1450</v>
      </c>
      <c r="O15" s="3">
        <v>37618896</v>
      </c>
      <c r="P15" s="3"/>
      <c r="Q15" s="3" t="s">
        <v>33</v>
      </c>
      <c r="R15" s="3"/>
      <c r="S15" s="5"/>
    </row>
    <row r="16" spans="1:19" x14ac:dyDescent="0.25">
      <c r="L16" s="16">
        <v>44988</v>
      </c>
      <c r="M16" s="10" t="s">
        <v>19</v>
      </c>
      <c r="N16" s="10">
        <v>4200</v>
      </c>
      <c r="O16" s="10">
        <v>37618896</v>
      </c>
      <c r="P16" s="10"/>
      <c r="Q16" s="10" t="s">
        <v>32</v>
      </c>
      <c r="R16" s="10"/>
      <c r="S16" s="11"/>
    </row>
    <row r="17" spans="12:12" x14ac:dyDescent="0.25">
      <c r="L17" s="2"/>
    </row>
  </sheetData>
  <mergeCells count="2">
    <mergeCell ref="A1:J1"/>
    <mergeCell ref="L1:S1"/>
  </mergeCells>
  <phoneticPr fontId="2" type="noConversion"/>
  <pageMargins left="0.7" right="0.7" top="0.75" bottom="0.75" header="0.3" footer="0.3"/>
  <pageSetup paperSize="9" orientation="portrait" horizontalDpi="4294967293" verticalDpi="0" r:id="rId1"/>
  <drawing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BDD</vt:lpstr>
      <vt:lpstr>MVTS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Famille MARQUES</dc:creator>
  <cp:lastModifiedBy>JF</cp:lastModifiedBy>
  <dcterms:created xsi:type="dcterms:W3CDTF">2023-02-18T14:19:32Z</dcterms:created>
  <dcterms:modified xsi:type="dcterms:W3CDTF">2023-02-18T16:03:39Z</dcterms:modified>
</cp:coreProperties>
</file>