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727D017-A9E4-4530-8DA1-136698CAAC9A}" xr6:coauthVersionLast="47" xr6:coauthVersionMax="47" xr10:uidLastSave="{00000000-0000-0000-0000-000000000000}"/>
  <bookViews>
    <workbookView xWindow="-15" yWindow="0" windowWidth="23565" windowHeight="13500" xr2:uid="{CFA58390-D3DB-403C-85A6-6CB91E4C766D}"/>
  </bookViews>
  <sheets>
    <sheet name="Feuil2" sheetId="2" r:id="rId1"/>
  </sheets>
  <definedNames>
    <definedName name="DonnéesExternes_1" localSheetId="0" hidden="1">Feuil2!$N$12:$T$16</definedName>
    <definedName name="Joueur">Feuil2!$I$1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5" i="2" l="1"/>
  <c r="T6" i="2"/>
  <c r="T7" i="2"/>
  <c r="T4" i="2"/>
  <c r="H25" i="2"/>
  <c r="H26" i="2"/>
  <c r="K26" i="2" s="1"/>
  <c r="P5" i="2"/>
  <c r="P6" i="2"/>
  <c r="P7" i="2"/>
  <c r="P4" i="2"/>
  <c r="O5" i="2"/>
  <c r="O6" i="2"/>
  <c r="O7" i="2"/>
  <c r="O4" i="2"/>
  <c r="B26" i="2"/>
  <c r="H5" i="2"/>
  <c r="H6" i="2"/>
  <c r="H7" i="2"/>
  <c r="H8" i="2"/>
  <c r="H9" i="2"/>
  <c r="H10" i="2"/>
  <c r="H11" i="2"/>
  <c r="H12" i="2"/>
  <c r="H13" i="2"/>
  <c r="H14" i="2"/>
  <c r="H15" i="2"/>
  <c r="J15" i="2" s="1"/>
  <c r="H16" i="2"/>
  <c r="J16" i="2" s="1"/>
  <c r="H17" i="2"/>
  <c r="J17" i="2" s="1"/>
  <c r="H18" i="2"/>
  <c r="J18" i="2" s="1"/>
  <c r="H19" i="2"/>
  <c r="H20" i="2"/>
  <c r="J20" i="2" s="1"/>
  <c r="H21" i="2"/>
  <c r="J21" i="2" s="1"/>
  <c r="H22" i="2"/>
  <c r="H23" i="2"/>
  <c r="J23" i="2" s="1"/>
  <c r="H24" i="2"/>
  <c r="J24" i="2" s="1"/>
  <c r="H4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5" i="2"/>
  <c r="B6" i="2"/>
  <c r="B7" i="2"/>
  <c r="B8" i="2"/>
  <c r="B9" i="2"/>
  <c r="B10" i="2"/>
  <c r="B4" i="2"/>
  <c r="J8" i="2" l="1"/>
  <c r="J4" i="2"/>
  <c r="J13" i="2"/>
  <c r="J9" i="2"/>
  <c r="J5" i="2"/>
  <c r="Q6" i="2"/>
  <c r="Q5" i="2"/>
  <c r="K19" i="2"/>
  <c r="L19" i="2" s="1"/>
  <c r="J11" i="2"/>
  <c r="J7" i="2"/>
  <c r="Q4" i="2"/>
  <c r="J12" i="2"/>
  <c r="J22" i="2"/>
  <c r="J14" i="2"/>
  <c r="J10" i="2"/>
  <c r="J6" i="2"/>
  <c r="Q7" i="2"/>
  <c r="J19" i="2"/>
  <c r="J26" i="2"/>
  <c r="K25" i="2"/>
  <c r="L25" i="2" s="1"/>
  <c r="I26" i="2"/>
  <c r="J25" i="2"/>
  <c r="I25" i="2"/>
  <c r="L26" i="2"/>
  <c r="K24" i="2"/>
  <c r="L24" i="2" s="1"/>
  <c r="K8" i="2"/>
  <c r="L8" i="2" s="1"/>
  <c r="K20" i="2"/>
  <c r="K23" i="2"/>
  <c r="K15" i="2"/>
  <c r="L15" i="2" s="1"/>
  <c r="K11" i="2"/>
  <c r="L11" i="2" s="1"/>
  <c r="K7" i="2"/>
  <c r="L7" i="2" s="1"/>
  <c r="K16" i="2"/>
  <c r="L16" i="2" s="1"/>
  <c r="K12" i="2"/>
  <c r="L12" i="2" s="1"/>
  <c r="I24" i="2"/>
  <c r="I20" i="2"/>
  <c r="I16" i="2"/>
  <c r="I12" i="2"/>
  <c r="I8" i="2"/>
  <c r="K4" i="2"/>
  <c r="L4" i="2" s="1"/>
  <c r="K22" i="2"/>
  <c r="L22" i="2" s="1"/>
  <c r="K18" i="2"/>
  <c r="L18" i="2" s="1"/>
  <c r="K14" i="2"/>
  <c r="L14" i="2" s="1"/>
  <c r="K10" i="2"/>
  <c r="L10" i="2" s="1"/>
  <c r="K6" i="2"/>
  <c r="L6" i="2" s="1"/>
  <c r="L20" i="2"/>
  <c r="I23" i="2"/>
  <c r="I19" i="2"/>
  <c r="I15" i="2"/>
  <c r="I11" i="2"/>
  <c r="I7" i="2"/>
  <c r="K21" i="2"/>
  <c r="L21" i="2" s="1"/>
  <c r="K17" i="2"/>
  <c r="L17" i="2" s="1"/>
  <c r="K13" i="2"/>
  <c r="L13" i="2" s="1"/>
  <c r="K9" i="2"/>
  <c r="L9" i="2" s="1"/>
  <c r="K5" i="2"/>
  <c r="L5" i="2" s="1"/>
  <c r="L23" i="2"/>
  <c r="I4" i="2"/>
  <c r="I22" i="2"/>
  <c r="I18" i="2"/>
  <c r="I14" i="2"/>
  <c r="I10" i="2"/>
  <c r="I6" i="2"/>
  <c r="I21" i="2"/>
  <c r="I17" i="2"/>
  <c r="I13" i="2"/>
  <c r="I9" i="2"/>
  <c r="I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794FCAD-AC61-4C52-ADB1-3DBA1F99C295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<sst xmlns="http://schemas.openxmlformats.org/spreadsheetml/2006/main" count="101" uniqueCount="25">
  <si>
    <t>Date</t>
  </si>
  <si>
    <t>A</t>
  </si>
  <si>
    <t>B</t>
  </si>
  <si>
    <t>C</t>
  </si>
  <si>
    <t>D</t>
  </si>
  <si>
    <t>Win/lose</t>
  </si>
  <si>
    <t>Dominés</t>
  </si>
  <si>
    <t>Nombre joueurs</t>
  </si>
  <si>
    <t>Taux domination</t>
  </si>
  <si>
    <t>Jouée</t>
  </si>
  <si>
    <t>Parties jouée</t>
  </si>
  <si>
    <t>Parties gagnées</t>
  </si>
  <si>
    <t>Opposants</t>
  </si>
  <si>
    <t>Nombre d'opposants</t>
  </si>
  <si>
    <t>Opposants dominés</t>
  </si>
  <si>
    <t>Taux de domination</t>
  </si>
  <si>
    <t>Taux de victoire</t>
  </si>
  <si>
    <t>1er</t>
  </si>
  <si>
    <t>2eme</t>
  </si>
  <si>
    <t>3eme</t>
  </si>
  <si>
    <t>4eme</t>
  </si>
  <si>
    <t>Joueur</t>
  </si>
  <si>
    <t>Valeur</t>
  </si>
  <si>
    <t>Parties</t>
  </si>
  <si>
    <t>Tableau retourné par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</si>
</sst>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1" applyFont="1" applyAlignment="1">
      <alignment horizontal="center"/>
    </xf>
    <xf numFmtId="9" fontId="0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0" borderId="3" xfId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9" fontId="0" fillId="0" borderId="0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ECE7B04-A7D5-4149-A94D-661CE002A3A2}" autoFormatId="16" applyNumberFormats="0" applyBorderFormats="0" applyFontFormats="0" applyPatternFormats="0" applyAlignmentFormats="0" applyWidthHeightFormats="0">
  <queryTableRefresh nextId="8">
    <queryTableFields count="7">
      <queryTableField id="1" name="Valeur" tableColumnId="1"/>
      <queryTableField id="2" name="Parties" tableColumnId="2"/>
      <queryTableField id="3" name="1er" tableColumnId="3"/>
      <queryTableField id="4" name="Taux de victoire" tableColumnId="4"/>
      <queryTableField id="5" name="Opposants" tableColumnId="5"/>
      <queryTableField id="6" name="Opposants dominés" tableColumnId="6"/>
      <queryTableField id="7" name="Taux de domination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30BA60-98FA-43B2-A0C3-863676F4DE9D}" name="Tab_Parties" displayName="Tab_Parties" ref="A3:F26" totalsRowShown="0" headerRowDxfId="15" dataDxfId="14">
  <autoFilter ref="A3:F26" xr:uid="{4930BA60-98FA-43B2-A0C3-863676F4DE9D}"/>
  <tableColumns count="6">
    <tableColumn id="1" xr3:uid="{DD47181B-93AA-44B0-BF20-3BDAB7C21E10}" name="Date"/>
    <tableColumn id="2" xr3:uid="{1E57674C-F086-4A16-B0C6-B94B41E14D7D}" name="Nombre joueurs" dataDxfId="13">
      <calculatedColumnFormula>COUNTA(C4:F4)</calculatedColumnFormula>
    </tableColumn>
    <tableColumn id="3" xr3:uid="{B07840BF-CCEC-45C9-9063-2C2F8650C8B0}" name="1er" dataDxfId="12"/>
    <tableColumn id="4" xr3:uid="{ADE26728-834D-4D48-9FB0-D54E5127E3CA}" name="2eme" dataDxfId="11"/>
    <tableColumn id="5" xr3:uid="{5A62E195-7086-4A1F-8EB7-02A74F9AF414}" name="3eme" dataDxfId="10"/>
    <tableColumn id="6" xr3:uid="{1F831FAD-9609-44F2-B66B-1F91AB481657}" name="4eme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C24CEB-069E-405C-A7DD-48494824F5A4}" name="t_Final" displayName="t_Final" ref="N12:T16" tableType="queryTable" totalsRowShown="0" dataDxfId="0">
  <autoFilter ref="N12:T16" xr:uid="{25C24CEB-069E-405C-A7DD-48494824F5A4}"/>
  <tableColumns count="7">
    <tableColumn id="1" xr3:uid="{A9202113-087D-4DC2-8B18-07599D685842}" uniqueName="1" name="Valeur" queryTableFieldId="1" dataDxfId="7"/>
    <tableColumn id="2" xr3:uid="{2AF81931-7563-4C24-9F6D-8D744B95060F}" uniqueName="2" name="Parties" queryTableFieldId="2" dataDxfId="6"/>
    <tableColumn id="3" xr3:uid="{94FE783E-038E-4CF7-88F3-2E78CC33412A}" uniqueName="3" name="1er" queryTableFieldId="3" dataDxfId="5"/>
    <tableColumn id="4" xr3:uid="{2542EAD8-DB50-4924-937B-79FA753160DD}" uniqueName="4" name="Taux de victoire" queryTableFieldId="4" dataDxfId="4"/>
    <tableColumn id="5" xr3:uid="{4007521F-D9DB-4D80-B12A-C6D0D0689758}" uniqueName="5" name="Opposants" queryTableFieldId="5" dataDxfId="3"/>
    <tableColumn id="6" xr3:uid="{69653898-A634-478A-8F25-666FD278110E}" uniqueName="6" name="Opposants dominés" queryTableFieldId="6" dataDxfId="2"/>
    <tableColumn id="7" xr3:uid="{83CE8569-04AF-45FD-B8BF-901E2A7CEC74}" uniqueName="7" name="Taux de domination" queryTableFieldId="7" dataDxfId="1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F3D7C-B651-492A-BDBE-C500174309EA}">
  <dimension ref="A1:T26"/>
  <sheetViews>
    <sheetView showGridLines="0" tabSelected="1" topLeftCell="B1" workbookViewId="0">
      <selection activeCell="Q22" sqref="Q22:R22"/>
    </sheetView>
  </sheetViews>
  <sheetFormatPr baseColWidth="10" defaultRowHeight="15" outlineLevelCol="1" x14ac:dyDescent="0.25"/>
  <cols>
    <col min="1" max="1" width="8.5703125" customWidth="1"/>
    <col min="2" max="2" width="12.140625" customWidth="1"/>
    <col min="3" max="6" width="8.85546875" style="1" customWidth="1"/>
    <col min="7" max="7" width="9" style="1" customWidth="1"/>
    <col min="8" max="8" width="9" style="1" hidden="1" customWidth="1" outlineLevel="1"/>
    <col min="9" max="11" width="10.85546875" style="1" hidden="1" customWidth="1" outlineLevel="1"/>
    <col min="12" max="12" width="11.42578125" hidden="1" customWidth="1" outlineLevel="1"/>
    <col min="13" max="13" width="11.42578125" collapsed="1"/>
    <col min="14" max="14" width="9.140625" bestFit="1" customWidth="1"/>
    <col min="15" max="15" width="9.42578125" bestFit="1" customWidth="1"/>
    <col min="16" max="16" width="6.140625" bestFit="1" customWidth="1"/>
    <col min="17" max="17" width="17.28515625" bestFit="1" customWidth="1"/>
    <col min="18" max="18" width="12.7109375" bestFit="1" customWidth="1"/>
    <col min="19" max="20" width="21" bestFit="1" customWidth="1"/>
  </cols>
  <sheetData>
    <row r="1" spans="1:20" x14ac:dyDescent="0.25">
      <c r="H1" t="s">
        <v>21</v>
      </c>
      <c r="I1" s="1" t="s">
        <v>3</v>
      </c>
      <c r="J1" s="16"/>
    </row>
    <row r="3" spans="1:20" s="5" customFormat="1" ht="30.75" thickBot="1" x14ac:dyDescent="0.3">
      <c r="A3" s="5" t="s">
        <v>0</v>
      </c>
      <c r="B3" s="5" t="s">
        <v>7</v>
      </c>
      <c r="C3" s="5" t="s">
        <v>17</v>
      </c>
      <c r="D3" s="5" t="s">
        <v>18</v>
      </c>
      <c r="E3" s="5" t="s">
        <v>19</v>
      </c>
      <c r="F3" s="5" t="s">
        <v>20</v>
      </c>
      <c r="H3" s="5" t="s">
        <v>9</v>
      </c>
      <c r="I3" s="5" t="s">
        <v>5</v>
      </c>
      <c r="J3" s="5" t="s">
        <v>12</v>
      </c>
      <c r="K3" s="5" t="s">
        <v>6</v>
      </c>
      <c r="L3" s="5" t="s">
        <v>8</v>
      </c>
      <c r="N3" s="8"/>
      <c r="O3" s="9" t="s">
        <v>10</v>
      </c>
      <c r="P3" s="9" t="s">
        <v>11</v>
      </c>
      <c r="Q3" s="9" t="s">
        <v>16</v>
      </c>
      <c r="R3" s="13" t="s">
        <v>13</v>
      </c>
      <c r="S3" s="13" t="s">
        <v>14</v>
      </c>
      <c r="T3" s="9" t="s">
        <v>15</v>
      </c>
    </row>
    <row r="4" spans="1:20" ht="15.75" thickTop="1" x14ac:dyDescent="0.25">
      <c r="B4" s="2">
        <f>COUNTA(C4:F4)</f>
        <v>4</v>
      </c>
      <c r="C4" s="1" t="s">
        <v>1</v>
      </c>
      <c r="D4" s="1" t="s">
        <v>2</v>
      </c>
      <c r="E4" s="1" t="s">
        <v>3</v>
      </c>
      <c r="F4" s="1" t="s">
        <v>4</v>
      </c>
      <c r="G4" s="17"/>
      <c r="H4" s="1">
        <f t="shared" ref="H4:H26" si="0">IF(ISERROR(MATCH(Joueur,C4:F4,0)),0,1)</f>
        <v>1</v>
      </c>
      <c r="I4" s="1">
        <f t="shared" ref="I4:I26" si="1">IF(H4=1,IF(C4=Joueur,1,0),"")</f>
        <v>0</v>
      </c>
      <c r="J4" s="1">
        <f>IF(H4=1,B4-1,"")</f>
        <v>3</v>
      </c>
      <c r="K4" s="1">
        <f t="shared" ref="K4:K26" si="2">IF(H4=1,B4-MATCH(Joueur,C4:F4,0),"")</f>
        <v>1</v>
      </c>
      <c r="L4" s="6">
        <f>IF(H4=1,K4/(B4-1),"")</f>
        <v>0.33333333333333331</v>
      </c>
      <c r="N4" s="10" t="s">
        <v>1</v>
      </c>
      <c r="O4" s="11">
        <f>COUNTIF(Tab_Parties[[1er]:[4eme]],N4)</f>
        <v>14</v>
      </c>
      <c r="P4" s="11">
        <f>COUNTIF(Tab_Parties[1er],N4)</f>
        <v>5</v>
      </c>
      <c r="Q4" s="12">
        <f>P4/O4</f>
        <v>0.35714285714285715</v>
      </c>
      <c r="R4" s="14">
        <v>32</v>
      </c>
      <c r="S4" s="14">
        <v>17</v>
      </c>
      <c r="T4" s="12">
        <f>S4/R4</f>
        <v>0.53125</v>
      </c>
    </row>
    <row r="5" spans="1:20" x14ac:dyDescent="0.25">
      <c r="B5" s="2">
        <f t="shared" ref="B5:B26" si="3">COUNTA(C5:F5)</f>
        <v>4</v>
      </c>
      <c r="C5" s="1" t="s">
        <v>2</v>
      </c>
      <c r="D5" s="1" t="s">
        <v>1</v>
      </c>
      <c r="E5" s="1" t="s">
        <v>4</v>
      </c>
      <c r="F5" s="1" t="s">
        <v>3</v>
      </c>
      <c r="G5" s="17"/>
      <c r="H5" s="1">
        <f t="shared" si="0"/>
        <v>1</v>
      </c>
      <c r="I5" s="1">
        <f t="shared" si="1"/>
        <v>0</v>
      </c>
      <c r="J5" s="1">
        <f t="shared" ref="J5:J24" si="4">IF(H5=1,B5-1,"")</f>
        <v>3</v>
      </c>
      <c r="K5" s="1">
        <f t="shared" si="2"/>
        <v>0</v>
      </c>
      <c r="L5" s="6">
        <f t="shared" ref="L5:L24" si="5">IF(H5=1,K5/(B5-1),"")</f>
        <v>0</v>
      </c>
      <c r="N5" s="4" t="s">
        <v>2</v>
      </c>
      <c r="O5" s="3">
        <f>COUNTIF(Tab_Parties[[1er]:[4eme]],N5)</f>
        <v>18</v>
      </c>
      <c r="P5" s="3">
        <f>COUNTIF(Tab_Parties[1er],N5)</f>
        <v>6</v>
      </c>
      <c r="Q5" s="7">
        <f t="shared" ref="Q5:Q7" si="6">P5/O5</f>
        <v>0.33333333333333331</v>
      </c>
      <c r="R5" s="15">
        <v>36</v>
      </c>
      <c r="S5" s="15">
        <v>19</v>
      </c>
      <c r="T5" s="7">
        <f t="shared" ref="T5:T7" si="7">S5/R5</f>
        <v>0.52777777777777779</v>
      </c>
    </row>
    <row r="6" spans="1:20" x14ac:dyDescent="0.25">
      <c r="B6" s="2">
        <f t="shared" si="3"/>
        <v>4</v>
      </c>
      <c r="C6" s="1" t="s">
        <v>3</v>
      </c>
      <c r="D6" s="1" t="s">
        <v>2</v>
      </c>
      <c r="E6" s="1" t="s">
        <v>1</v>
      </c>
      <c r="F6" s="1" t="s">
        <v>4</v>
      </c>
      <c r="G6" s="17"/>
      <c r="H6" s="1">
        <f t="shared" si="0"/>
        <v>1</v>
      </c>
      <c r="I6" s="1">
        <f t="shared" si="1"/>
        <v>1</v>
      </c>
      <c r="J6" s="1">
        <f t="shared" si="4"/>
        <v>3</v>
      </c>
      <c r="K6" s="1">
        <f t="shared" si="2"/>
        <v>3</v>
      </c>
      <c r="L6" s="6">
        <f t="shared" si="5"/>
        <v>1</v>
      </c>
      <c r="N6" s="4" t="s">
        <v>3</v>
      </c>
      <c r="O6" s="3">
        <f>COUNTIF(Tab_Parties[[1er]:[4eme]],N6)</f>
        <v>16</v>
      </c>
      <c r="P6" s="3">
        <f>COUNTIF(Tab_Parties[1er],N6)</f>
        <v>7</v>
      </c>
      <c r="Q6" s="7">
        <f t="shared" si="6"/>
        <v>0.4375</v>
      </c>
      <c r="R6" s="15">
        <v>35</v>
      </c>
      <c r="S6" s="15">
        <v>21</v>
      </c>
      <c r="T6" s="7">
        <f t="shared" si="7"/>
        <v>0.6</v>
      </c>
    </row>
    <row r="7" spans="1:20" x14ac:dyDescent="0.25">
      <c r="B7" s="2">
        <f t="shared" si="3"/>
        <v>4</v>
      </c>
      <c r="C7" s="1" t="s">
        <v>3</v>
      </c>
      <c r="D7" s="1" t="s">
        <v>2</v>
      </c>
      <c r="E7" s="1" t="s">
        <v>4</v>
      </c>
      <c r="F7" s="1" t="s">
        <v>1</v>
      </c>
      <c r="G7" s="17"/>
      <c r="H7" s="1">
        <f t="shared" si="0"/>
        <v>1</v>
      </c>
      <c r="I7" s="1">
        <f t="shared" si="1"/>
        <v>1</v>
      </c>
      <c r="J7" s="1">
        <f t="shared" si="4"/>
        <v>3</v>
      </c>
      <c r="K7" s="1">
        <f t="shared" si="2"/>
        <v>3</v>
      </c>
      <c r="L7" s="6">
        <f t="shared" si="5"/>
        <v>1</v>
      </c>
      <c r="N7" s="4" t="s">
        <v>4</v>
      </c>
      <c r="O7" s="3">
        <f>COUNTIF(Tab_Parties[[1er]:[4eme]],N7)</f>
        <v>18</v>
      </c>
      <c r="P7" s="3">
        <f>COUNTIF(Tab_Parties[1er],N7)</f>
        <v>5</v>
      </c>
      <c r="Q7" s="7">
        <f t="shared" si="6"/>
        <v>0.27777777777777779</v>
      </c>
      <c r="R7" s="15">
        <v>37</v>
      </c>
      <c r="S7" s="15">
        <v>13</v>
      </c>
      <c r="T7" s="7">
        <f t="shared" si="7"/>
        <v>0.35135135135135137</v>
      </c>
    </row>
    <row r="8" spans="1:20" x14ac:dyDescent="0.25">
      <c r="B8" s="2">
        <f t="shared" si="3"/>
        <v>4</v>
      </c>
      <c r="C8" s="1" t="s">
        <v>1</v>
      </c>
      <c r="D8" s="1" t="s">
        <v>2</v>
      </c>
      <c r="E8" s="1" t="s">
        <v>4</v>
      </c>
      <c r="F8" s="1" t="s">
        <v>3</v>
      </c>
      <c r="G8" s="17"/>
      <c r="H8" s="1">
        <f t="shared" si="0"/>
        <v>1</v>
      </c>
      <c r="I8" s="1">
        <f t="shared" si="1"/>
        <v>0</v>
      </c>
      <c r="J8" s="1">
        <f t="shared" si="4"/>
        <v>3</v>
      </c>
      <c r="K8" s="1">
        <f t="shared" si="2"/>
        <v>0</v>
      </c>
      <c r="L8" s="6">
        <f t="shared" si="5"/>
        <v>0</v>
      </c>
    </row>
    <row r="9" spans="1:20" x14ac:dyDescent="0.25">
      <c r="B9" s="2">
        <f t="shared" si="3"/>
        <v>4</v>
      </c>
      <c r="C9" s="1" t="s">
        <v>4</v>
      </c>
      <c r="D9" s="1" t="s">
        <v>3</v>
      </c>
      <c r="E9" s="1" t="s">
        <v>2</v>
      </c>
      <c r="F9" s="1" t="s">
        <v>1</v>
      </c>
      <c r="H9" s="1">
        <f t="shared" si="0"/>
        <v>1</v>
      </c>
      <c r="I9" s="1">
        <f t="shared" si="1"/>
        <v>0</v>
      </c>
      <c r="J9" s="1">
        <f t="shared" si="4"/>
        <v>3</v>
      </c>
      <c r="K9" s="1">
        <f t="shared" si="2"/>
        <v>2</v>
      </c>
      <c r="L9" s="6">
        <f t="shared" si="5"/>
        <v>0.66666666666666663</v>
      </c>
    </row>
    <row r="10" spans="1:20" x14ac:dyDescent="0.25">
      <c r="B10" s="2">
        <f t="shared" si="3"/>
        <v>4</v>
      </c>
      <c r="C10" s="1" t="s">
        <v>1</v>
      </c>
      <c r="D10" s="1" t="s">
        <v>3</v>
      </c>
      <c r="E10" s="1" t="s">
        <v>4</v>
      </c>
      <c r="F10" s="1" t="s">
        <v>2</v>
      </c>
      <c r="H10" s="1">
        <f t="shared" si="0"/>
        <v>1</v>
      </c>
      <c r="I10" s="1">
        <f t="shared" si="1"/>
        <v>0</v>
      </c>
      <c r="J10" s="1">
        <f t="shared" si="4"/>
        <v>3</v>
      </c>
      <c r="K10" s="1">
        <f t="shared" si="2"/>
        <v>2</v>
      </c>
      <c r="L10" s="6">
        <f t="shared" si="5"/>
        <v>0.66666666666666663</v>
      </c>
      <c r="N10" s="18" t="s">
        <v>24</v>
      </c>
    </row>
    <row r="11" spans="1:20" x14ac:dyDescent="0.25">
      <c r="B11" s="2">
        <f t="shared" si="3"/>
        <v>3</v>
      </c>
      <c r="C11" s="1" t="s">
        <v>4</v>
      </c>
      <c r="D11" s="1" t="s">
        <v>3</v>
      </c>
      <c r="E11" s="1" t="s">
        <v>2</v>
      </c>
      <c r="H11" s="1">
        <f t="shared" si="0"/>
        <v>1</v>
      </c>
      <c r="I11" s="1">
        <f t="shared" si="1"/>
        <v>0</v>
      </c>
      <c r="J11" s="1">
        <f t="shared" si="4"/>
        <v>2</v>
      </c>
      <c r="K11" s="1">
        <f t="shared" si="2"/>
        <v>1</v>
      </c>
      <c r="L11" s="6">
        <f t="shared" si="5"/>
        <v>0.5</v>
      </c>
    </row>
    <row r="12" spans="1:20" x14ac:dyDescent="0.25">
      <c r="B12" s="2">
        <f t="shared" si="3"/>
        <v>3</v>
      </c>
      <c r="C12" s="1" t="s">
        <v>4</v>
      </c>
      <c r="D12" s="1" t="s">
        <v>3</v>
      </c>
      <c r="E12" s="1" t="s">
        <v>1</v>
      </c>
      <c r="H12" s="1">
        <f t="shared" si="0"/>
        <v>1</v>
      </c>
      <c r="I12" s="1">
        <f t="shared" si="1"/>
        <v>0</v>
      </c>
      <c r="J12" s="1">
        <f t="shared" si="4"/>
        <v>2</v>
      </c>
      <c r="K12" s="1">
        <f t="shared" si="2"/>
        <v>1</v>
      </c>
      <c r="L12" s="6">
        <f t="shared" si="5"/>
        <v>0.5</v>
      </c>
      <c r="N12" s="19" t="s">
        <v>22</v>
      </c>
      <c r="O12" s="19" t="s">
        <v>23</v>
      </c>
      <c r="P12" s="19" t="s">
        <v>17</v>
      </c>
      <c r="Q12" s="19" t="s">
        <v>16</v>
      </c>
      <c r="R12" s="19" t="s">
        <v>12</v>
      </c>
      <c r="S12" s="19" t="s">
        <v>14</v>
      </c>
      <c r="T12" s="19" t="s">
        <v>15</v>
      </c>
    </row>
    <row r="13" spans="1:20" x14ac:dyDescent="0.25">
      <c r="B13" s="2">
        <f t="shared" si="3"/>
        <v>3</v>
      </c>
      <c r="C13" s="1" t="s">
        <v>3</v>
      </c>
      <c r="D13" s="1" t="s">
        <v>1</v>
      </c>
      <c r="E13" s="1" t="s">
        <v>4</v>
      </c>
      <c r="H13" s="1">
        <f t="shared" si="0"/>
        <v>1</v>
      </c>
      <c r="I13" s="1">
        <f t="shared" si="1"/>
        <v>1</v>
      </c>
      <c r="J13" s="1">
        <f t="shared" si="4"/>
        <v>2</v>
      </c>
      <c r="K13" s="1">
        <f t="shared" si="2"/>
        <v>2</v>
      </c>
      <c r="L13" s="6">
        <f t="shared" si="5"/>
        <v>1</v>
      </c>
      <c r="N13" s="20" t="s">
        <v>1</v>
      </c>
      <c r="O13" s="20">
        <v>14</v>
      </c>
      <c r="P13" s="20">
        <v>5</v>
      </c>
      <c r="Q13" s="21">
        <v>0.36</v>
      </c>
      <c r="R13" s="20">
        <v>32</v>
      </c>
      <c r="S13" s="20">
        <v>17</v>
      </c>
      <c r="T13" s="21">
        <v>0.53</v>
      </c>
    </row>
    <row r="14" spans="1:20" x14ac:dyDescent="0.25">
      <c r="B14" s="2">
        <f t="shared" si="3"/>
        <v>3</v>
      </c>
      <c r="C14" s="1" t="s">
        <v>3</v>
      </c>
      <c r="D14" s="1" t="s">
        <v>1</v>
      </c>
      <c r="E14" s="1" t="s">
        <v>2</v>
      </c>
      <c r="H14" s="1">
        <f t="shared" si="0"/>
        <v>1</v>
      </c>
      <c r="I14" s="1">
        <f t="shared" si="1"/>
        <v>1</v>
      </c>
      <c r="J14" s="1">
        <f t="shared" si="4"/>
        <v>2</v>
      </c>
      <c r="K14" s="1">
        <f t="shared" si="2"/>
        <v>2</v>
      </c>
      <c r="L14" s="6">
        <f t="shared" si="5"/>
        <v>1</v>
      </c>
      <c r="N14" s="20" t="s">
        <v>2</v>
      </c>
      <c r="O14" s="20">
        <v>18</v>
      </c>
      <c r="P14" s="20">
        <v>6</v>
      </c>
      <c r="Q14" s="21">
        <v>0.33</v>
      </c>
      <c r="R14" s="20">
        <v>36</v>
      </c>
      <c r="S14" s="20">
        <v>19</v>
      </c>
      <c r="T14" s="21">
        <v>0.53</v>
      </c>
    </row>
    <row r="15" spans="1:20" x14ac:dyDescent="0.25">
      <c r="B15" s="2">
        <f t="shared" si="3"/>
        <v>3</v>
      </c>
      <c r="C15" s="1" t="s">
        <v>2</v>
      </c>
      <c r="D15" s="1" t="s">
        <v>1</v>
      </c>
      <c r="E15" s="1" t="s">
        <v>4</v>
      </c>
      <c r="H15" s="1">
        <f t="shared" si="0"/>
        <v>0</v>
      </c>
      <c r="I15" s="1" t="str">
        <f t="shared" si="1"/>
        <v/>
      </c>
      <c r="J15" s="1" t="str">
        <f t="shared" si="4"/>
        <v/>
      </c>
      <c r="K15" s="1" t="str">
        <f t="shared" si="2"/>
        <v/>
      </c>
      <c r="L15" s="6" t="str">
        <f t="shared" si="5"/>
        <v/>
      </c>
      <c r="N15" s="20" t="s">
        <v>3</v>
      </c>
      <c r="O15" s="20">
        <v>16</v>
      </c>
      <c r="P15" s="20">
        <v>7</v>
      </c>
      <c r="Q15" s="21">
        <v>0.44</v>
      </c>
      <c r="R15" s="20">
        <v>35</v>
      </c>
      <c r="S15" s="20">
        <v>21</v>
      </c>
      <c r="T15" s="21">
        <v>0.6</v>
      </c>
    </row>
    <row r="16" spans="1:20" x14ac:dyDescent="0.25">
      <c r="B16" s="2">
        <f t="shared" si="3"/>
        <v>3</v>
      </c>
      <c r="C16" s="1" t="s">
        <v>3</v>
      </c>
      <c r="D16" s="1" t="s">
        <v>2</v>
      </c>
      <c r="E16" s="1" t="s">
        <v>4</v>
      </c>
      <c r="H16" s="1">
        <f t="shared" si="0"/>
        <v>1</v>
      </c>
      <c r="I16" s="1">
        <f t="shared" si="1"/>
        <v>1</v>
      </c>
      <c r="J16" s="1">
        <f t="shared" si="4"/>
        <v>2</v>
      </c>
      <c r="K16" s="1">
        <f t="shared" si="2"/>
        <v>2</v>
      </c>
      <c r="L16" s="6">
        <f t="shared" si="5"/>
        <v>1</v>
      </c>
      <c r="N16" s="20" t="s">
        <v>4</v>
      </c>
      <c r="O16" s="20">
        <v>18</v>
      </c>
      <c r="P16" s="20">
        <v>5</v>
      </c>
      <c r="Q16" s="21">
        <v>0.28000000000000003</v>
      </c>
      <c r="R16" s="20">
        <v>37</v>
      </c>
      <c r="S16" s="20">
        <v>13</v>
      </c>
      <c r="T16" s="21">
        <v>0.35</v>
      </c>
    </row>
    <row r="17" spans="2:12" x14ac:dyDescent="0.25">
      <c r="B17" s="2">
        <f t="shared" si="3"/>
        <v>2</v>
      </c>
      <c r="C17" s="1" t="s">
        <v>1</v>
      </c>
      <c r="D17" s="1" t="s">
        <v>2</v>
      </c>
      <c r="H17" s="1">
        <f t="shared" si="0"/>
        <v>0</v>
      </c>
      <c r="I17" s="1" t="str">
        <f t="shared" si="1"/>
        <v/>
      </c>
      <c r="J17" s="1" t="str">
        <f t="shared" si="4"/>
        <v/>
      </c>
      <c r="K17" s="1" t="str">
        <f t="shared" si="2"/>
        <v/>
      </c>
      <c r="L17" s="6" t="str">
        <f t="shared" si="5"/>
        <v/>
      </c>
    </row>
    <row r="18" spans="2:12" x14ac:dyDescent="0.25">
      <c r="B18" s="2">
        <f t="shared" si="3"/>
        <v>2</v>
      </c>
      <c r="C18" s="1" t="s">
        <v>2</v>
      </c>
      <c r="D18" s="1" t="s">
        <v>4</v>
      </c>
      <c r="H18" s="1">
        <f t="shared" si="0"/>
        <v>0</v>
      </c>
      <c r="I18" s="1" t="str">
        <f t="shared" si="1"/>
        <v/>
      </c>
      <c r="J18" s="1" t="str">
        <f t="shared" si="4"/>
        <v/>
      </c>
      <c r="K18" s="1" t="str">
        <f t="shared" si="2"/>
        <v/>
      </c>
      <c r="L18" s="6" t="str">
        <f t="shared" si="5"/>
        <v/>
      </c>
    </row>
    <row r="19" spans="2:12" x14ac:dyDescent="0.25">
      <c r="B19" s="2">
        <f t="shared" si="3"/>
        <v>2</v>
      </c>
      <c r="C19" s="1" t="s">
        <v>3</v>
      </c>
      <c r="D19" s="1" t="s">
        <v>2</v>
      </c>
      <c r="H19" s="1">
        <f t="shared" si="0"/>
        <v>1</v>
      </c>
      <c r="I19" s="1">
        <f t="shared" si="1"/>
        <v>1</v>
      </c>
      <c r="J19" s="1">
        <f t="shared" si="4"/>
        <v>1</v>
      </c>
      <c r="K19" s="1">
        <f t="shared" si="2"/>
        <v>1</v>
      </c>
      <c r="L19" s="6">
        <f t="shared" si="5"/>
        <v>1</v>
      </c>
    </row>
    <row r="20" spans="2:12" x14ac:dyDescent="0.25">
      <c r="B20" s="2">
        <f t="shared" si="3"/>
        <v>2</v>
      </c>
      <c r="C20" s="1" t="s">
        <v>3</v>
      </c>
      <c r="D20" s="1" t="s">
        <v>4</v>
      </c>
      <c r="H20" s="1">
        <f t="shared" si="0"/>
        <v>1</v>
      </c>
      <c r="I20" s="1">
        <f t="shared" si="1"/>
        <v>1</v>
      </c>
      <c r="J20" s="1">
        <f t="shared" si="4"/>
        <v>1</v>
      </c>
      <c r="K20" s="1">
        <f t="shared" si="2"/>
        <v>1</v>
      </c>
      <c r="L20" s="6">
        <f t="shared" si="5"/>
        <v>1</v>
      </c>
    </row>
    <row r="21" spans="2:12" x14ac:dyDescent="0.25">
      <c r="B21" s="2">
        <f t="shared" si="3"/>
        <v>2</v>
      </c>
      <c r="C21" s="1" t="s">
        <v>1</v>
      </c>
      <c r="D21" s="1" t="s">
        <v>4</v>
      </c>
      <c r="H21" s="1">
        <f t="shared" si="0"/>
        <v>0</v>
      </c>
      <c r="I21" s="1" t="str">
        <f t="shared" si="1"/>
        <v/>
      </c>
      <c r="J21" s="1" t="str">
        <f t="shared" si="4"/>
        <v/>
      </c>
      <c r="K21" s="1" t="str">
        <f t="shared" si="2"/>
        <v/>
      </c>
      <c r="L21" s="6" t="str">
        <f t="shared" si="5"/>
        <v/>
      </c>
    </row>
    <row r="22" spans="2:12" x14ac:dyDescent="0.25">
      <c r="B22" s="2">
        <f t="shared" si="3"/>
        <v>2</v>
      </c>
      <c r="C22" s="1" t="s">
        <v>4</v>
      </c>
      <c r="D22" s="1" t="s">
        <v>3</v>
      </c>
      <c r="H22" s="1">
        <f t="shared" si="0"/>
        <v>1</v>
      </c>
      <c r="I22" s="1">
        <f t="shared" si="1"/>
        <v>0</v>
      </c>
      <c r="J22" s="1">
        <f t="shared" si="4"/>
        <v>1</v>
      </c>
      <c r="K22" s="1">
        <f t="shared" si="2"/>
        <v>0</v>
      </c>
      <c r="L22" s="6">
        <f t="shared" si="5"/>
        <v>0</v>
      </c>
    </row>
    <row r="23" spans="2:12" x14ac:dyDescent="0.25">
      <c r="B23" s="2">
        <f t="shared" si="3"/>
        <v>2</v>
      </c>
      <c r="C23" s="1" t="s">
        <v>2</v>
      </c>
      <c r="D23" s="1" t="s">
        <v>4</v>
      </c>
      <c r="H23" s="1">
        <f t="shared" si="0"/>
        <v>0</v>
      </c>
      <c r="I23" s="1" t="str">
        <f t="shared" si="1"/>
        <v/>
      </c>
      <c r="J23" s="1" t="str">
        <f t="shared" si="4"/>
        <v/>
      </c>
      <c r="K23" s="1" t="str">
        <f t="shared" si="2"/>
        <v/>
      </c>
      <c r="L23" s="6" t="str">
        <f t="shared" si="5"/>
        <v/>
      </c>
    </row>
    <row r="24" spans="2:12" x14ac:dyDescent="0.25">
      <c r="B24" s="2">
        <f t="shared" si="3"/>
        <v>2</v>
      </c>
      <c r="C24" s="1" t="s">
        <v>2</v>
      </c>
      <c r="D24" s="1" t="s">
        <v>1</v>
      </c>
      <c r="H24" s="1">
        <f t="shared" si="0"/>
        <v>0</v>
      </c>
      <c r="I24" s="1" t="str">
        <f t="shared" si="1"/>
        <v/>
      </c>
      <c r="J24" s="1" t="str">
        <f t="shared" si="4"/>
        <v/>
      </c>
      <c r="K24" s="1" t="str">
        <f t="shared" si="2"/>
        <v/>
      </c>
      <c r="L24" s="6" t="str">
        <f t="shared" si="5"/>
        <v/>
      </c>
    </row>
    <row r="25" spans="2:12" x14ac:dyDescent="0.25">
      <c r="B25" s="2">
        <f t="shared" si="3"/>
        <v>2</v>
      </c>
      <c r="C25" s="1" t="s">
        <v>2</v>
      </c>
      <c r="D25" s="1" t="s">
        <v>3</v>
      </c>
      <c r="H25" s="1">
        <f t="shared" si="0"/>
        <v>1</v>
      </c>
      <c r="I25" s="1">
        <f t="shared" si="1"/>
        <v>0</v>
      </c>
      <c r="J25" s="1">
        <f t="shared" ref="J25:J26" si="8">IF(H25=1,B25-1,"")</f>
        <v>1</v>
      </c>
      <c r="K25" s="1">
        <f t="shared" si="2"/>
        <v>0</v>
      </c>
      <c r="L25" s="6">
        <f t="shared" ref="L25:L26" si="9">IF(H25=1,K25/(B25-1),"")</f>
        <v>0</v>
      </c>
    </row>
    <row r="26" spans="2:12" x14ac:dyDescent="0.25">
      <c r="B26" s="2">
        <f t="shared" si="3"/>
        <v>2</v>
      </c>
      <c r="C26" s="1" t="s">
        <v>4</v>
      </c>
      <c r="D26" s="1" t="s">
        <v>2</v>
      </c>
      <c r="H26" s="1">
        <f t="shared" si="0"/>
        <v>0</v>
      </c>
      <c r="I26" s="1" t="str">
        <f t="shared" si="1"/>
        <v/>
      </c>
      <c r="J26" s="1" t="str">
        <f t="shared" si="8"/>
        <v/>
      </c>
      <c r="K26" s="1" t="str">
        <f t="shared" si="2"/>
        <v/>
      </c>
      <c r="L26" s="6" t="str">
        <f t="shared" si="9"/>
        <v/>
      </c>
    </row>
  </sheetData>
  <conditionalFormatting sqref="C4:F26">
    <cfRule type="cellIs" dxfId="8" priority="2" operator="equal">
      <formula>Joueur</formula>
    </cfRule>
  </conditionalFormatting>
  <conditionalFormatting sqref="T4:T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{AB986051-5BD1-485D-9F0E-C5A07F6D5F08}</x14:id>
        </ext>
      </extLst>
    </cfRule>
  </conditionalFormatting>
  <dataValidations count="1">
    <dataValidation type="list" allowBlank="1" showInputMessage="1" showErrorMessage="1" sqref="I1" xr:uid="{7E63FC11-1D8F-4749-9ECF-32CFEA173882}">
      <formula1>"A,B,C,D"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986051-5BD1-485D-9F0E-C5A07F6D5F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T4:T7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C13DF5-7F56-4543-ABB1-EEC97343CF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Joueur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JF</cp:lastModifiedBy>
  <cp:lastPrinted>2022-12-30T09:15:09Z</cp:lastPrinted>
  <dcterms:created xsi:type="dcterms:W3CDTF">2022-12-30T08:50:16Z</dcterms:created>
  <dcterms:modified xsi:type="dcterms:W3CDTF">2022-12-30T14:48:00Z</dcterms:modified>
</cp:coreProperties>
</file>