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07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805F0190-C1AA-4E77-9255-3E939B692671}" xr6:coauthVersionLast="47" xr6:coauthVersionMax="47" xr10:uidLastSave="{00000000-0000-0000-0000-000000000000}"/>
  <bookViews>
    <workbookView xWindow="5715" yWindow="720" windowWidth="22395" windowHeight="12270" activeTab="1" xr2:uid="{00000000-000D-0000-FFFF-FFFF00000000}"/>
  </bookViews>
  <sheets>
    <sheet name="IMPORT AFF" sheetId="1" r:id="rId1"/>
    <sheet name="SYNTHESE" sheetId="1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0" i="12" l="1" a="1"/>
  <c r="G10" i="12" s="1"/>
  <c r="G11" i="12" a="1"/>
  <c r="G11" i="12" s="1"/>
  <c r="G12" i="12" a="1"/>
  <c r="G12" i="12" s="1"/>
  <c r="G13" i="12" a="1"/>
  <c r="G13" i="12" s="1"/>
  <c r="H13" i="12" s="1"/>
  <c r="G14" i="12" a="1"/>
  <c r="G14" i="12" s="1"/>
  <c r="G15" i="12" a="1"/>
  <c r="G15" i="12"/>
  <c r="G16" i="12" a="1"/>
  <c r="G16" i="12" s="1"/>
  <c r="G17" i="12" a="1"/>
  <c r="G17" i="12" s="1"/>
  <c r="G18" i="12" a="1"/>
  <c r="G18" i="12" s="1"/>
  <c r="G19" i="12" a="1"/>
  <c r="G19" i="12" s="1"/>
  <c r="G20" i="12" a="1"/>
  <c r="G20" i="12" s="1"/>
  <c r="G21" i="12" a="1"/>
  <c r="G21" i="12" s="1"/>
  <c r="E10" i="12" a="1"/>
  <c r="E10" i="12" s="1"/>
  <c r="E11" i="12" a="1"/>
  <c r="E11" i="12" s="1"/>
  <c r="E12" i="12" a="1"/>
  <c r="E12" i="12" s="1"/>
  <c r="E13" i="12" a="1"/>
  <c r="E13" i="12" s="1"/>
  <c r="E14" i="12" a="1"/>
  <c r="E14" i="12" s="1"/>
  <c r="E15" i="12" a="1"/>
  <c r="E15" i="12" s="1"/>
  <c r="E16" i="12" a="1"/>
  <c r="E16" i="12" s="1"/>
  <c r="E17" i="12" a="1"/>
  <c r="E17" i="12" s="1"/>
  <c r="E18" i="12" a="1"/>
  <c r="E18" i="12" s="1"/>
  <c r="E19" i="12" a="1"/>
  <c r="E19" i="12" s="1"/>
  <c r="E20" i="12" a="1"/>
  <c r="E20" i="12" s="1"/>
  <c r="E21" i="12" a="1"/>
  <c r="E21" i="12" s="1"/>
  <c r="D10" i="12" a="1"/>
  <c r="D10" i="12" s="1"/>
  <c r="D11" i="12" a="1"/>
  <c r="D11" i="12" s="1"/>
  <c r="D12" i="12" a="1"/>
  <c r="D12" i="12" s="1"/>
  <c r="D13" i="12" a="1"/>
  <c r="D13" i="12" s="1"/>
  <c r="D14" i="12" a="1"/>
  <c r="D14" i="12" s="1"/>
  <c r="D15" i="12" a="1"/>
  <c r="D15" i="12" s="1"/>
  <c r="D16" i="12" a="1"/>
  <c r="D16" i="12" s="1"/>
  <c r="D17" i="12" a="1"/>
  <c r="D17" i="12" s="1"/>
  <c r="D18" i="12" a="1"/>
  <c r="D18" i="12" s="1"/>
  <c r="D19" i="12" a="1"/>
  <c r="D19" i="12" s="1"/>
  <c r="D20" i="12" a="1"/>
  <c r="D20" i="12" s="1"/>
  <c r="D21" i="12" a="1"/>
  <c r="D21" i="12" s="1"/>
  <c r="F16" i="12" l="1"/>
  <c r="H20" i="12"/>
  <c r="H16" i="12"/>
  <c r="F19" i="12"/>
  <c r="F15" i="12"/>
  <c r="F11" i="12"/>
  <c r="H19" i="12"/>
  <c r="H15" i="12"/>
  <c r="H12" i="12"/>
  <c r="F18" i="12"/>
  <c r="F14" i="12"/>
  <c r="F10" i="12"/>
  <c r="H18" i="12"/>
  <c r="H11" i="12"/>
  <c r="F20" i="12"/>
  <c r="F12" i="12"/>
  <c r="F21" i="12"/>
  <c r="F17" i="12"/>
  <c r="F13" i="12"/>
  <c r="H21" i="12"/>
  <c r="H17" i="12"/>
  <c r="H14" i="12"/>
  <c r="H10" i="1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<sst xmlns="http://schemas.openxmlformats.org/spreadsheetml/2006/main" count="129" uniqueCount="37">
  <si>
    <t>MAUBEUGE</t>
  </si>
  <si>
    <t>MARLY</t>
  </si>
  <si>
    <t>CAMBRAI</t>
  </si>
  <si>
    <t>TECHNICIENS</t>
  </si>
  <si>
    <t>DATE RDV</t>
  </si>
  <si>
    <t>AFF TERMINEE</t>
  </si>
  <si>
    <t>OUI</t>
  </si>
  <si>
    <t>NON</t>
  </si>
  <si>
    <t>A SOLDER</t>
  </si>
  <si>
    <t>A REPROG</t>
  </si>
  <si>
    <t>ACTIONS A REALISER</t>
  </si>
  <si>
    <t>Steven</t>
  </si>
  <si>
    <t>Vincent</t>
  </si>
  <si>
    <t>Remy</t>
  </si>
  <si>
    <t>Sebastien</t>
  </si>
  <si>
    <t xml:space="preserve">Romain </t>
  </si>
  <si>
    <t>Gaetan</t>
  </si>
  <si>
    <t>Mickaël</t>
  </si>
  <si>
    <t>Stephane</t>
  </si>
  <si>
    <t>Anthony</t>
  </si>
  <si>
    <t>Thierry</t>
  </si>
  <si>
    <t>Steven;Anthony</t>
  </si>
  <si>
    <t>Sebastien (@);Mickaël (@)</t>
  </si>
  <si>
    <t>Remy (@)</t>
  </si>
  <si>
    <t>Steven;Gaetan</t>
  </si>
  <si>
    <t>Stephane (@)</t>
  </si>
  <si>
    <t>Vincent (@);Jean-marc (@)</t>
  </si>
  <si>
    <t xml:space="preserve">Steven;Romain </t>
  </si>
  <si>
    <t>Laurent B2Tc;Fabien (@)</t>
  </si>
  <si>
    <t>Anthony (@)</t>
  </si>
  <si>
    <t>Romain</t>
  </si>
  <si>
    <t>LOCALISATIONS</t>
  </si>
  <si>
    <t>NB AFF</t>
  </si>
  <si>
    <t>NB AFF TERMINEES</t>
  </si>
  <si>
    <t>% AFF TERMINEES</t>
  </si>
  <si>
    <t>NB AFF NON TERMINEES</t>
  </si>
  <si>
    <t>% AFF NON TERMINEES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</si>
</sst>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0"/>
      <color theme="0"/>
      <name val="Calibri"/>
      <family val="2"/>
    </font>
    <font>
      <sz val="11"/>
      <color rgb="FF0061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9" fontId="3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/>
    </xf>
    <xf numFmtId="0" fontId="2" fillId="2" borderId="0" xfId="1" applyAlignment="1">
      <alignment horizontal="center" vertical="center"/>
    </xf>
    <xf numFmtId="0" fontId="2" fillId="2" borderId="0" xfId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9" fontId="0" fillId="0" borderId="0" xfId="2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2" fillId="2" borderId="0" xfId="1" applyNumberFormat="1" applyBorder="1" applyAlignment="1">
      <alignment horizontal="center" vertical="center"/>
    </xf>
    <xf numFmtId="14" fontId="2" fillId="2" borderId="0" xfId="1" applyNumberFormat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3">
    <cellStyle name="Normal" xfId="0" builtinId="0"/>
    <cellStyle name="Pourcentage" xfId="2" builtinId="5"/>
    <cellStyle name="Satisfaisant" xfId="1" builtinId="26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3" formatCode="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3" formatCode="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557892</xdr:colOff>
      <xdr:row>3</xdr:row>
      <xdr:rowOff>163286</xdr:rowOff>
    </xdr:from>
    <xdr:to>
      <xdr:col>13</xdr:col>
      <xdr:colOff>85725</xdr:colOff>
      <xdr:row>6</xdr:row>
      <xdr:rowOff>68036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28851B23-718C-E116-52FB-A5DEB4771210}"/>
            </a:ext>
          </a:extLst>
        </xdr:cNvPr>
        <xdr:cNvSpPr txBox="1"/>
      </xdr:nvSpPr>
      <xdr:spPr>
        <a:xfrm>
          <a:off x="9720942" y="734786"/>
          <a:ext cx="3795033" cy="47625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J'ai inséré un tableau structuré nommé t_Import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Import" displayName="t_Import" ref="A1:E27" totalsRowShown="0" headerRowDxfId="18" dataDxfId="16" headerRowBorderDxfId="17" tableBorderDxfId="15" totalsRowBorderDxfId="14">
  <autoFilter ref="A1:E27" xr:uid="{00000000-0009-0000-0100-000001000000}"/>
  <sortState xmlns:xlrd2="http://schemas.microsoft.com/office/spreadsheetml/2017/richdata2" ref="A1981:M2087">
    <sortCondition ref="C1:C2087"/>
  </sortState>
  <tableColumns count="5">
    <tableColumn id="1" xr3:uid="{00000000-0010-0000-0000-000001000000}" name="LOCALISATIONS" dataDxfId="13"/>
    <tableColumn id="2" xr3:uid="{00000000-0010-0000-0000-000002000000}" name="TECHNICIENS" dataDxfId="12"/>
    <tableColumn id="9" xr3:uid="{00000000-0010-0000-0000-000009000000}" name="DATE RDV" dataDxfId="11"/>
    <tableColumn id="13" xr3:uid="{00000000-0010-0000-0000-00000D000000}" name="AFF TERMINEE" dataDxfId="10"/>
    <tableColumn id="15" xr3:uid="{00000000-0010-0000-0000-00000F000000}" name="ACTIONS A REALISER" dataDxfId="9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B9:H21" totalsRowShown="0" headerRowDxfId="8" dataDxfId="7">
  <autoFilter ref="B9:H21" xr:uid="{00000000-0009-0000-0100-000003000000}"/>
  <tableColumns count="7">
    <tableColumn id="1" xr3:uid="{00000000-0010-0000-0100-000001000000}" name="LOCALISATIONS" dataDxfId="6"/>
    <tableColumn id="2" xr3:uid="{00000000-0010-0000-0100-000002000000}" name="TECHNICIENS" dataDxfId="5"/>
    <tableColumn id="3" xr3:uid="{00000000-0010-0000-0100-000003000000}" name="NB AFF" dataDxfId="4">
      <calculatedColumnFormula array="1">SUMPRODUCT((--ISNUMBER(FIND(C10,t_Import[TECHNICIENS])))*(t_Import[DATE RDV]&gt;=$F$7))</calculatedColumnFormula>
    </tableColumn>
    <tableColumn id="4" xr3:uid="{00000000-0010-0000-0100-000004000000}" name="NB AFF TERMINEES" dataDxfId="3">
      <calculatedColumnFormula array="1">SUMPRODUCT((--ISNUMBER(FIND(C10,t_Import[TECHNICIENS])))*(t_Import[DATE RDV]&gt;=$F$7)*(t_Import[AFF TERMINEE]="OUI"))</calculatedColumnFormula>
    </tableColumn>
    <tableColumn id="5" xr3:uid="{00000000-0010-0000-0100-000005000000}" name="% AFF TERMINEES" dataDxfId="2" dataCellStyle="Pourcentage">
      <calculatedColumnFormula>IFERROR(E10/D10,"")</calculatedColumnFormula>
    </tableColumn>
    <tableColumn id="6" xr3:uid="{00000000-0010-0000-0100-000006000000}" name="NB AFF NON TERMINEES" dataDxfId="1">
      <calculatedColumnFormula array="1">SUMPRODUCT((--ISNUMBER(FIND(C10,t_Import[TECHNICIENS])))*(t_Import[DATE RDV]&gt;=$F$7)*(t_Import[AFF TERMINEE]="NON"))</calculatedColumnFormula>
    </tableColumn>
    <tableColumn id="7" xr3:uid="{00000000-0010-0000-0100-000007000000}" name="% AFF NON TERMINEES" dataDxfId="0" dataCellStyle="Pourcentage">
      <calculatedColumnFormula>IFERROR(Tableau3[[#This Row],[NB AFF NON TERMINEES]]/Tableau3[[#This Row],[NB AFF]],"")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7"/>
  <sheetViews>
    <sheetView showGridLines="0" topLeftCell="B1" zoomScaleNormal="100" workbookViewId="0">
      <pane ySplit="1" topLeftCell="A11" activePane="bottomLeft" state="frozen"/>
      <selection pane="bottomLeft" activeCell="L11" sqref="L11"/>
    </sheetView>
  </sheetViews>
  <sheetFormatPr baseColWidth="10" defaultColWidth="9.140625" defaultRowHeight="15" x14ac:dyDescent="0.25"/>
  <cols>
    <col min="1" max="1" width="22.85546875" style="1" bestFit="1" customWidth="1"/>
    <col min="2" max="2" width="27.42578125" style="1" customWidth="1"/>
    <col min="3" max="3" width="16.42578125" style="6" customWidth="1"/>
    <col min="4" max="4" width="26.85546875" style="1" bestFit="1" customWidth="1"/>
    <col min="5" max="5" width="34.7109375" style="1" bestFit="1" customWidth="1"/>
    <col min="6" max="16384" width="9.140625" style="1"/>
  </cols>
  <sheetData>
    <row r="1" spans="1:5" x14ac:dyDescent="0.25">
      <c r="A1" s="8" t="s">
        <v>31</v>
      </c>
      <c r="B1" s="9" t="s">
        <v>3</v>
      </c>
      <c r="C1" s="10" t="s">
        <v>4</v>
      </c>
      <c r="D1" s="4" t="s">
        <v>5</v>
      </c>
      <c r="E1" s="4" t="s">
        <v>10</v>
      </c>
    </row>
    <row r="2" spans="1:5" x14ac:dyDescent="0.25">
      <c r="A2" s="3" t="s">
        <v>2</v>
      </c>
      <c r="B2" s="3" t="s">
        <v>20</v>
      </c>
      <c r="C2" s="11">
        <v>44726</v>
      </c>
      <c r="D2" s="3" t="s">
        <v>6</v>
      </c>
      <c r="E2" s="2"/>
    </row>
    <row r="3" spans="1:5" x14ac:dyDescent="0.25">
      <c r="A3" s="3" t="s">
        <v>1</v>
      </c>
      <c r="B3" s="3" t="s">
        <v>21</v>
      </c>
      <c r="C3" s="11">
        <v>44727</v>
      </c>
      <c r="D3" s="3" t="s">
        <v>7</v>
      </c>
      <c r="E3" s="2" t="s">
        <v>9</v>
      </c>
    </row>
    <row r="4" spans="1:5" x14ac:dyDescent="0.25">
      <c r="A4" s="3" t="s">
        <v>1</v>
      </c>
      <c r="B4" s="3" t="s">
        <v>22</v>
      </c>
      <c r="C4" s="11">
        <v>44727</v>
      </c>
      <c r="D4" s="3" t="s">
        <v>7</v>
      </c>
      <c r="E4" s="2" t="s">
        <v>9</v>
      </c>
    </row>
    <row r="5" spans="1:5" x14ac:dyDescent="0.25">
      <c r="A5" s="3" t="s">
        <v>1</v>
      </c>
      <c r="B5" s="3" t="s">
        <v>22</v>
      </c>
      <c r="C5" s="11">
        <v>44727</v>
      </c>
      <c r="D5" s="3" t="s">
        <v>7</v>
      </c>
      <c r="E5" s="2" t="s">
        <v>9</v>
      </c>
    </row>
    <row r="6" spans="1:5" x14ac:dyDescent="0.25">
      <c r="A6" s="3" t="s">
        <v>2</v>
      </c>
      <c r="B6" s="3" t="s">
        <v>23</v>
      </c>
      <c r="C6" s="11">
        <v>44727</v>
      </c>
      <c r="D6" s="3" t="s">
        <v>7</v>
      </c>
      <c r="E6" s="2" t="s">
        <v>9</v>
      </c>
    </row>
    <row r="7" spans="1:5" x14ac:dyDescent="0.25">
      <c r="A7" s="3" t="s">
        <v>0</v>
      </c>
      <c r="B7" s="3" t="s">
        <v>24</v>
      </c>
      <c r="C7" s="11">
        <v>44727</v>
      </c>
      <c r="D7" s="3" t="s">
        <v>6</v>
      </c>
      <c r="E7" s="2"/>
    </row>
    <row r="8" spans="1:5" x14ac:dyDescent="0.25">
      <c r="A8" s="3" t="s">
        <v>0</v>
      </c>
      <c r="B8" s="3" t="s">
        <v>15</v>
      </c>
      <c r="C8" s="11">
        <v>44727</v>
      </c>
      <c r="D8" s="3" t="s">
        <v>6</v>
      </c>
      <c r="E8" s="2"/>
    </row>
    <row r="9" spans="1:5" x14ac:dyDescent="0.25">
      <c r="A9" s="3" t="s">
        <v>0</v>
      </c>
      <c r="B9" s="3" t="s">
        <v>15</v>
      </c>
      <c r="C9" s="11">
        <v>44727</v>
      </c>
      <c r="D9" s="3" t="s">
        <v>6</v>
      </c>
      <c r="E9" s="2"/>
    </row>
    <row r="10" spans="1:5" x14ac:dyDescent="0.25">
      <c r="A10" s="3" t="s">
        <v>0</v>
      </c>
      <c r="B10" s="3" t="s">
        <v>15</v>
      </c>
      <c r="C10" s="11">
        <v>44727</v>
      </c>
      <c r="D10" s="3" t="s">
        <v>6</v>
      </c>
      <c r="E10" s="2"/>
    </row>
    <row r="11" spans="1:5" x14ac:dyDescent="0.25">
      <c r="A11" s="3" t="s">
        <v>0</v>
      </c>
      <c r="B11" s="3" t="s">
        <v>15</v>
      </c>
      <c r="C11" s="11">
        <v>44727</v>
      </c>
      <c r="D11" s="3" t="s">
        <v>6</v>
      </c>
      <c r="E11" s="2"/>
    </row>
    <row r="12" spans="1:5" x14ac:dyDescent="0.25">
      <c r="A12" s="3" t="s">
        <v>0</v>
      </c>
      <c r="B12" s="3" t="s">
        <v>15</v>
      </c>
      <c r="C12" s="11">
        <v>44727</v>
      </c>
      <c r="D12" s="3" t="s">
        <v>6</v>
      </c>
      <c r="E12" s="2"/>
    </row>
    <row r="13" spans="1:5" x14ac:dyDescent="0.25">
      <c r="A13" s="3" t="s">
        <v>0</v>
      </c>
      <c r="B13" s="3" t="s">
        <v>15</v>
      </c>
      <c r="C13" s="11">
        <v>44727</v>
      </c>
      <c r="D13" s="3" t="s">
        <v>6</v>
      </c>
      <c r="E13" s="2"/>
    </row>
    <row r="14" spans="1:5" x14ac:dyDescent="0.25">
      <c r="A14" s="3" t="s">
        <v>0</v>
      </c>
      <c r="B14" s="3" t="s">
        <v>24</v>
      </c>
      <c r="C14" s="11">
        <v>44727</v>
      </c>
      <c r="D14" s="3" t="s">
        <v>7</v>
      </c>
      <c r="E14" s="2" t="s">
        <v>8</v>
      </c>
    </row>
    <row r="15" spans="1:5" x14ac:dyDescent="0.25">
      <c r="A15" s="3" t="s">
        <v>0</v>
      </c>
      <c r="B15" s="3" t="s">
        <v>24</v>
      </c>
      <c r="C15" s="11">
        <v>44727</v>
      </c>
      <c r="D15" s="3" t="s">
        <v>7</v>
      </c>
      <c r="E15" s="2" t="s">
        <v>8</v>
      </c>
    </row>
    <row r="16" spans="1:5" x14ac:dyDescent="0.25">
      <c r="A16" s="3" t="s">
        <v>0</v>
      </c>
      <c r="B16" s="3" t="s">
        <v>24</v>
      </c>
      <c r="C16" s="11">
        <v>44727</v>
      </c>
      <c r="D16" s="3" t="s">
        <v>7</v>
      </c>
      <c r="E16" s="2" t="s">
        <v>8</v>
      </c>
    </row>
    <row r="17" spans="1:5" x14ac:dyDescent="0.25">
      <c r="A17" s="3" t="s">
        <v>0</v>
      </c>
      <c r="B17" s="3" t="s">
        <v>24</v>
      </c>
      <c r="C17" s="11">
        <v>44727</v>
      </c>
      <c r="D17" s="3" t="s">
        <v>7</v>
      </c>
      <c r="E17" s="2" t="s">
        <v>8</v>
      </c>
    </row>
    <row r="18" spans="1:5" x14ac:dyDescent="0.25">
      <c r="A18" s="3" t="s">
        <v>0</v>
      </c>
      <c r="B18" s="3" t="s">
        <v>15</v>
      </c>
      <c r="C18" s="11">
        <v>44727</v>
      </c>
      <c r="D18" s="3" t="s">
        <v>6</v>
      </c>
      <c r="E18" s="2"/>
    </row>
    <row r="19" spans="1:5" x14ac:dyDescent="0.25">
      <c r="A19" s="3" t="s">
        <v>0</v>
      </c>
      <c r="B19" s="3" t="s">
        <v>11</v>
      </c>
      <c r="C19" s="11">
        <v>44727</v>
      </c>
      <c r="D19" s="3" t="s">
        <v>6</v>
      </c>
      <c r="E19" s="2"/>
    </row>
    <row r="20" spans="1:5" x14ac:dyDescent="0.25">
      <c r="A20" s="3" t="s">
        <v>2</v>
      </c>
      <c r="B20" s="3" t="s">
        <v>25</v>
      </c>
      <c r="C20" s="11">
        <v>44727</v>
      </c>
      <c r="D20" s="3" t="s">
        <v>6</v>
      </c>
      <c r="E20" s="2"/>
    </row>
    <row r="21" spans="1:5" x14ac:dyDescent="0.25">
      <c r="A21" s="3" t="s">
        <v>1</v>
      </c>
      <c r="B21" s="3" t="s">
        <v>22</v>
      </c>
      <c r="C21" s="11">
        <v>44727</v>
      </c>
      <c r="D21" s="3" t="s">
        <v>7</v>
      </c>
      <c r="E21" s="3" t="s">
        <v>8</v>
      </c>
    </row>
    <row r="22" spans="1:5" x14ac:dyDescent="0.25">
      <c r="A22" s="3" t="s">
        <v>2</v>
      </c>
      <c r="B22" s="3" t="s">
        <v>23</v>
      </c>
      <c r="C22" s="11">
        <v>44728</v>
      </c>
      <c r="D22" s="3" t="s">
        <v>7</v>
      </c>
      <c r="E22" s="2" t="s">
        <v>9</v>
      </c>
    </row>
    <row r="23" spans="1:5" x14ac:dyDescent="0.25">
      <c r="A23" s="3" t="s">
        <v>0</v>
      </c>
      <c r="B23" s="3" t="s">
        <v>26</v>
      </c>
      <c r="C23" s="11">
        <v>44728</v>
      </c>
      <c r="D23" s="3" t="s">
        <v>7</v>
      </c>
      <c r="E23" s="2" t="s">
        <v>9</v>
      </c>
    </row>
    <row r="24" spans="1:5" x14ac:dyDescent="0.25">
      <c r="A24" s="3" t="s">
        <v>0</v>
      </c>
      <c r="B24" s="3" t="s">
        <v>27</v>
      </c>
      <c r="C24" s="11">
        <v>44728</v>
      </c>
      <c r="D24" s="3" t="s">
        <v>7</v>
      </c>
      <c r="E24" s="2" t="s">
        <v>8</v>
      </c>
    </row>
    <row r="25" spans="1:5" x14ac:dyDescent="0.25">
      <c r="A25" s="3" t="s">
        <v>0</v>
      </c>
      <c r="B25" s="3" t="s">
        <v>26</v>
      </c>
      <c r="C25" s="11">
        <v>44728</v>
      </c>
      <c r="D25" s="3" t="s">
        <v>7</v>
      </c>
      <c r="E25" s="2" t="s">
        <v>9</v>
      </c>
    </row>
    <row r="26" spans="1:5" x14ac:dyDescent="0.25">
      <c r="A26" s="2" t="s">
        <v>0</v>
      </c>
      <c r="B26" s="2" t="s">
        <v>28</v>
      </c>
      <c r="C26" s="12">
        <v>44729</v>
      </c>
      <c r="D26" s="2" t="s">
        <v>7</v>
      </c>
      <c r="E26" s="2" t="s">
        <v>9</v>
      </c>
    </row>
    <row r="27" spans="1:5" x14ac:dyDescent="0.25">
      <c r="A27" s="2" t="s">
        <v>1</v>
      </c>
      <c r="B27" s="2" t="s">
        <v>29</v>
      </c>
      <c r="C27" s="12">
        <v>44729</v>
      </c>
      <c r="D27" s="2" t="s">
        <v>7</v>
      </c>
      <c r="E27" s="2" t="s">
        <v>9</v>
      </c>
    </row>
  </sheetData>
  <dataValidations count="2">
    <dataValidation type="list" allowBlank="1" showInputMessage="1" showErrorMessage="1" sqref="D1:D1048576" xr:uid="{00000000-0002-0000-0000-000000000000}">
      <formula1>"OUI,NON"</formula1>
    </dataValidation>
    <dataValidation showDropDown="1" showInputMessage="1" showErrorMessage="1" sqref="E1:E1048576" xr:uid="{00000000-0002-0000-0000-000001000000}"/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7:H21"/>
  <sheetViews>
    <sheetView showGridLines="0" tabSelected="1" workbookViewId="0">
      <selection activeCell="F7" sqref="F7"/>
    </sheetView>
  </sheetViews>
  <sheetFormatPr baseColWidth="10" defaultRowHeight="15" x14ac:dyDescent="0.25"/>
  <cols>
    <col min="1" max="1" width="10.7109375" style="1" bestFit="1" customWidth="1"/>
    <col min="2" max="6" width="20.7109375" style="1" customWidth="1"/>
    <col min="7" max="7" width="27.28515625" style="1" bestFit="1" customWidth="1"/>
    <col min="8" max="8" width="26.28515625" style="1" bestFit="1" customWidth="1"/>
    <col min="9" max="16384" width="11.42578125" style="1"/>
  </cols>
  <sheetData>
    <row r="7" spans="2:8" x14ac:dyDescent="0.25">
      <c r="C7" s="13"/>
      <c r="D7" s="13"/>
      <c r="F7" s="6">
        <v>44727</v>
      </c>
    </row>
    <row r="9" spans="2:8" x14ac:dyDescent="0.25">
      <c r="B9" s="1" t="s">
        <v>31</v>
      </c>
      <c r="C9" s="1" t="s">
        <v>3</v>
      </c>
      <c r="D9" s="1" t="s">
        <v>32</v>
      </c>
      <c r="E9" s="1" t="s">
        <v>33</v>
      </c>
      <c r="F9" s="1" t="s">
        <v>34</v>
      </c>
      <c r="G9" s="1" t="s">
        <v>35</v>
      </c>
      <c r="H9" s="5" t="s">
        <v>36</v>
      </c>
    </row>
    <row r="10" spans="2:8" x14ac:dyDescent="0.25">
      <c r="B10" s="1" t="s">
        <v>2</v>
      </c>
      <c r="C10" s="1" t="s">
        <v>20</v>
      </c>
      <c r="D10" s="1" cm="1">
        <f t="array" ref="D10">SUMPRODUCT((--ISNUMBER(FIND(C10,t_Import[TECHNICIENS])))*(t_Import[DATE RDV]&gt;=$F$7))</f>
        <v>0</v>
      </c>
      <c r="E10" s="1" cm="1">
        <f t="array" ref="E10">SUMPRODUCT((--ISNUMBER(FIND(C10,t_Import[TECHNICIENS])))*(t_Import[DATE RDV]&gt;=$F$7)*(t_Import[AFF TERMINEE]="OUI"))</f>
        <v>0</v>
      </c>
      <c r="F10" s="7" t="str">
        <f t="shared" ref="F10:F21" si="0">IFERROR(E10/D10,"")</f>
        <v/>
      </c>
      <c r="G10" s="1" cm="1">
        <f t="array" ref="G10">SUMPRODUCT((--ISNUMBER(FIND(C10,t_Import[TECHNICIENS])))*(t_Import[DATE RDV]&gt;=$F$7)*(t_Import[AFF TERMINEE]="NON"))</f>
        <v>0</v>
      </c>
      <c r="H10" s="7" t="str">
        <f>IFERROR(Tableau3[[#This Row],[NB AFF NON TERMINEES]]/Tableau3[[#This Row],[NB AFF]],"")</f>
        <v/>
      </c>
    </row>
    <row r="11" spans="2:8" x14ac:dyDescent="0.25">
      <c r="B11" s="1" t="s">
        <v>1</v>
      </c>
      <c r="C11" s="1" t="s">
        <v>11</v>
      </c>
      <c r="D11" s="1" cm="1">
        <f t="array" ref="D11">SUMPRODUCT((--ISNUMBER(FIND(C11,t_Import[TECHNICIENS])))*(t_Import[DATE RDV]&gt;=$F$7))</f>
        <v>8</v>
      </c>
      <c r="E11" s="1" cm="1">
        <f t="array" ref="E11">SUMPRODUCT((--ISNUMBER(FIND(C11,t_Import[TECHNICIENS])))*(t_Import[DATE RDV]&gt;=$F$7)*(t_Import[AFF TERMINEE]="OUI"))</f>
        <v>2</v>
      </c>
      <c r="F11" s="7">
        <f t="shared" si="0"/>
        <v>0.25</v>
      </c>
      <c r="G11" s="1" cm="1">
        <f t="array" ref="G11">SUMPRODUCT((--ISNUMBER(FIND(C11,t_Import[TECHNICIENS])))*(t_Import[DATE RDV]&gt;=$F$7)*(t_Import[AFF TERMINEE]="NON"))</f>
        <v>6</v>
      </c>
      <c r="H11" s="7">
        <f>IFERROR(Tableau3[[#This Row],[NB AFF NON TERMINEES]]/Tableau3[[#This Row],[NB AFF]],"")</f>
        <v>0.75</v>
      </c>
    </row>
    <row r="12" spans="2:8" x14ac:dyDescent="0.25">
      <c r="B12" s="1" t="s">
        <v>1</v>
      </c>
      <c r="C12" s="1" t="s">
        <v>19</v>
      </c>
      <c r="D12" s="1" cm="1">
        <f t="array" ref="D12">SUMPRODUCT((--ISNUMBER(FIND(C12,t_Import[TECHNICIENS])))*(t_Import[DATE RDV]&gt;=$F$7))</f>
        <v>2</v>
      </c>
      <c r="E12" s="1" cm="1">
        <f t="array" ref="E12">SUMPRODUCT((--ISNUMBER(FIND(C12,t_Import[TECHNICIENS])))*(t_Import[DATE RDV]&gt;=$F$7)*(t_Import[AFF TERMINEE]="OUI"))</f>
        <v>0</v>
      </c>
      <c r="F12" s="7">
        <f t="shared" si="0"/>
        <v>0</v>
      </c>
      <c r="G12" s="1" cm="1">
        <f t="array" ref="G12">SUMPRODUCT((--ISNUMBER(FIND(C12,t_Import[TECHNICIENS])))*(t_Import[DATE RDV]&gt;=$F$7)*(t_Import[AFF TERMINEE]="NON"))</f>
        <v>2</v>
      </c>
      <c r="H12" s="7">
        <f>IFERROR(Tableau3[[#This Row],[NB AFF NON TERMINEES]]/Tableau3[[#This Row],[NB AFF]],"")</f>
        <v>1</v>
      </c>
    </row>
    <row r="13" spans="2:8" x14ac:dyDescent="0.25">
      <c r="B13" s="1" t="s">
        <v>1</v>
      </c>
      <c r="C13" s="1" t="s">
        <v>16</v>
      </c>
      <c r="D13" s="1" cm="1">
        <f t="array" ref="D13">SUMPRODUCT((--ISNUMBER(FIND(C13,t_Import[TECHNICIENS])))*(t_Import[DATE RDV]&gt;=$F$7))</f>
        <v>5</v>
      </c>
      <c r="E13" s="1" cm="1">
        <f t="array" ref="E13">SUMPRODUCT((--ISNUMBER(FIND(C13,t_Import[TECHNICIENS])))*(t_Import[DATE RDV]&gt;=$F$7)*(t_Import[AFF TERMINEE]="OUI"))</f>
        <v>1</v>
      </c>
      <c r="F13" s="7">
        <f t="shared" si="0"/>
        <v>0.2</v>
      </c>
      <c r="G13" s="1" cm="1">
        <f t="array" ref="G13">SUMPRODUCT((--ISNUMBER(FIND(C13,t_Import[TECHNICIENS])))*(t_Import[DATE RDV]&gt;=$F$7)*(t_Import[AFF TERMINEE]="NON"))</f>
        <v>4</v>
      </c>
      <c r="H13" s="7">
        <f>IFERROR(Tableau3[[#This Row],[NB AFF NON TERMINEES]]/Tableau3[[#This Row],[NB AFF]],"")</f>
        <v>0.8</v>
      </c>
    </row>
    <row r="14" spans="2:8" x14ac:dyDescent="0.25">
      <c r="B14" s="1" t="s">
        <v>1</v>
      </c>
      <c r="C14" s="1" t="s">
        <v>17</v>
      </c>
      <c r="D14" s="1" cm="1">
        <f t="array" ref="D14">SUMPRODUCT((--ISNUMBER(FIND(C14,t_Import[TECHNICIENS])))*(t_Import[DATE RDV]&gt;=$F$7))</f>
        <v>3</v>
      </c>
      <c r="E14" s="1" cm="1">
        <f t="array" ref="E14">SUMPRODUCT((--ISNUMBER(FIND(C14,t_Import[TECHNICIENS])))*(t_Import[DATE RDV]&gt;=$F$7)*(t_Import[AFF TERMINEE]="OUI"))</f>
        <v>0</v>
      </c>
      <c r="F14" s="7">
        <f t="shared" si="0"/>
        <v>0</v>
      </c>
      <c r="G14" s="1" cm="1">
        <f t="array" ref="G14">SUMPRODUCT((--ISNUMBER(FIND(C14,t_Import[TECHNICIENS])))*(t_Import[DATE RDV]&gt;=$F$7)*(t_Import[AFF TERMINEE]="NON"))</f>
        <v>3</v>
      </c>
      <c r="H14" s="7">
        <f>IFERROR(Tableau3[[#This Row],[NB AFF NON TERMINEES]]/Tableau3[[#This Row],[NB AFF]],"")</f>
        <v>1</v>
      </c>
    </row>
    <row r="15" spans="2:8" x14ac:dyDescent="0.25">
      <c r="B15" s="1" t="s">
        <v>2</v>
      </c>
      <c r="C15" s="1" t="s">
        <v>13</v>
      </c>
      <c r="D15" s="1" cm="1">
        <f t="array" ref="D15">SUMPRODUCT((--ISNUMBER(FIND(C15,t_Import[TECHNICIENS])))*(t_Import[DATE RDV]&gt;=$F$7))</f>
        <v>2</v>
      </c>
      <c r="E15" s="1" cm="1">
        <f t="array" ref="E15">SUMPRODUCT((--ISNUMBER(FIND(C15,t_Import[TECHNICIENS])))*(t_Import[DATE RDV]&gt;=$F$7)*(t_Import[AFF TERMINEE]="OUI"))</f>
        <v>0</v>
      </c>
      <c r="F15" s="7">
        <f t="shared" si="0"/>
        <v>0</v>
      </c>
      <c r="G15" s="1" cm="1">
        <f t="array" ref="G15">SUMPRODUCT((--ISNUMBER(FIND(C15,t_Import[TECHNICIENS])))*(t_Import[DATE RDV]&gt;=$F$7)*(t_Import[AFF TERMINEE]="NON"))</f>
        <v>2</v>
      </c>
      <c r="H15" s="7">
        <f>IFERROR(Tableau3[[#This Row],[NB AFF NON TERMINEES]]/Tableau3[[#This Row],[NB AFF]],"")</f>
        <v>1</v>
      </c>
    </row>
    <row r="16" spans="2:8" x14ac:dyDescent="0.25">
      <c r="B16" s="1" t="s">
        <v>0</v>
      </c>
      <c r="C16" s="1" t="s">
        <v>11</v>
      </c>
      <c r="D16" s="1" cm="1">
        <f t="array" ref="D16">SUMPRODUCT((--ISNUMBER(FIND(C16,t_Import[TECHNICIENS])))*(t_Import[DATE RDV]&gt;=$F$7))</f>
        <v>8</v>
      </c>
      <c r="E16" s="1" cm="1">
        <f t="array" ref="E16">SUMPRODUCT((--ISNUMBER(FIND(C16,t_Import[TECHNICIENS])))*(t_Import[DATE RDV]&gt;=$F$7)*(t_Import[AFF TERMINEE]="OUI"))</f>
        <v>2</v>
      </c>
      <c r="F16" s="7">
        <f t="shared" si="0"/>
        <v>0.25</v>
      </c>
      <c r="G16" s="1" cm="1">
        <f t="array" ref="G16">SUMPRODUCT((--ISNUMBER(FIND(C16,t_Import[TECHNICIENS])))*(t_Import[DATE RDV]&gt;=$F$7)*(t_Import[AFF TERMINEE]="NON"))</f>
        <v>6</v>
      </c>
      <c r="H16" s="7">
        <f>IFERROR(Tableau3[[#This Row],[NB AFF NON TERMINEES]]/Tableau3[[#This Row],[NB AFF]],"")</f>
        <v>0.75</v>
      </c>
    </row>
    <row r="17" spans="2:8" x14ac:dyDescent="0.25">
      <c r="B17" s="1" t="s">
        <v>0</v>
      </c>
      <c r="C17" s="1" t="s">
        <v>16</v>
      </c>
      <c r="D17" s="1" cm="1">
        <f t="array" ref="D17">SUMPRODUCT((--ISNUMBER(FIND(C17,t_Import[TECHNICIENS])))*(t_Import[DATE RDV]&gt;=$F$7))</f>
        <v>5</v>
      </c>
      <c r="E17" s="1" cm="1">
        <f t="array" ref="E17">SUMPRODUCT((--ISNUMBER(FIND(C17,t_Import[TECHNICIENS])))*(t_Import[DATE RDV]&gt;=$F$7)*(t_Import[AFF TERMINEE]="OUI"))</f>
        <v>1</v>
      </c>
      <c r="F17" s="7">
        <f t="shared" si="0"/>
        <v>0.2</v>
      </c>
      <c r="G17" s="1" cm="1">
        <f t="array" ref="G17">SUMPRODUCT((--ISNUMBER(FIND(C17,t_Import[TECHNICIENS])))*(t_Import[DATE RDV]&gt;=$F$7)*(t_Import[AFF TERMINEE]="NON"))</f>
        <v>4</v>
      </c>
      <c r="H17" s="7">
        <f>IFERROR(Tableau3[[#This Row],[NB AFF NON TERMINEES]]/Tableau3[[#This Row],[NB AFF]],"")</f>
        <v>0.8</v>
      </c>
    </row>
    <row r="18" spans="2:8" x14ac:dyDescent="0.25">
      <c r="B18" s="1" t="s">
        <v>0</v>
      </c>
      <c r="C18" s="1" t="s">
        <v>30</v>
      </c>
      <c r="D18" s="1" cm="1">
        <f t="array" ref="D18">SUMPRODUCT((--ISNUMBER(FIND(C18,t_Import[TECHNICIENS])))*(t_Import[DATE RDV]&gt;=$F$7))</f>
        <v>8</v>
      </c>
      <c r="E18" s="1" cm="1">
        <f t="array" ref="E18">SUMPRODUCT((--ISNUMBER(FIND(C18,t_Import[TECHNICIENS])))*(t_Import[DATE RDV]&gt;=$F$7)*(t_Import[AFF TERMINEE]="OUI"))</f>
        <v>7</v>
      </c>
      <c r="F18" s="7">
        <f t="shared" si="0"/>
        <v>0.875</v>
      </c>
      <c r="G18" s="1" cm="1">
        <f t="array" ref="G18">SUMPRODUCT((--ISNUMBER(FIND(C18,t_Import[TECHNICIENS])))*(t_Import[DATE RDV]&gt;=$F$7)*(t_Import[AFF TERMINEE]="NON"))</f>
        <v>1</v>
      </c>
      <c r="H18" s="7">
        <f>IFERROR(Tableau3[[#This Row],[NB AFF NON TERMINEES]]/Tableau3[[#This Row],[NB AFF]],"")</f>
        <v>0.125</v>
      </c>
    </row>
    <row r="19" spans="2:8" x14ac:dyDescent="0.25">
      <c r="B19" s="1" t="s">
        <v>2</v>
      </c>
      <c r="C19" s="1" t="s">
        <v>18</v>
      </c>
      <c r="D19" s="1" cm="1">
        <f t="array" ref="D19">SUMPRODUCT((--ISNUMBER(FIND(C19,t_Import[TECHNICIENS])))*(t_Import[DATE RDV]&gt;=$F$7))</f>
        <v>1</v>
      </c>
      <c r="E19" s="1" cm="1">
        <f t="array" ref="E19">SUMPRODUCT((--ISNUMBER(FIND(C19,t_Import[TECHNICIENS])))*(t_Import[DATE RDV]&gt;=$F$7)*(t_Import[AFF TERMINEE]="OUI"))</f>
        <v>1</v>
      </c>
      <c r="F19" s="7">
        <f t="shared" si="0"/>
        <v>1</v>
      </c>
      <c r="G19" s="1" cm="1">
        <f t="array" ref="G19">SUMPRODUCT((--ISNUMBER(FIND(C19,t_Import[TECHNICIENS])))*(t_Import[DATE RDV]&gt;=$F$7)*(t_Import[AFF TERMINEE]="NON"))</f>
        <v>0</v>
      </c>
      <c r="H19" s="7">
        <f>IFERROR(Tableau3[[#This Row],[NB AFF NON TERMINEES]]/Tableau3[[#This Row],[NB AFF]],"")</f>
        <v>0</v>
      </c>
    </row>
    <row r="20" spans="2:8" x14ac:dyDescent="0.25">
      <c r="B20" s="1" t="s">
        <v>1</v>
      </c>
      <c r="C20" s="1" t="s">
        <v>14</v>
      </c>
      <c r="D20" s="1" cm="1">
        <f t="array" ref="D20">SUMPRODUCT((--ISNUMBER(FIND(C20,t_Import[TECHNICIENS])))*(t_Import[DATE RDV]&gt;=$F$7))</f>
        <v>3</v>
      </c>
      <c r="E20" s="1" cm="1">
        <f t="array" ref="E20">SUMPRODUCT((--ISNUMBER(FIND(C20,t_Import[TECHNICIENS])))*(t_Import[DATE RDV]&gt;=$F$7)*(t_Import[AFF TERMINEE]="OUI"))</f>
        <v>0</v>
      </c>
      <c r="F20" s="7">
        <f t="shared" si="0"/>
        <v>0</v>
      </c>
      <c r="G20" s="1" cm="1">
        <f t="array" ref="G20">SUMPRODUCT((--ISNUMBER(FIND(C20,t_Import[TECHNICIENS])))*(t_Import[DATE RDV]&gt;=$F$7)*(t_Import[AFF TERMINEE]="NON"))</f>
        <v>3</v>
      </c>
      <c r="H20" s="7">
        <f>IFERROR(Tableau3[[#This Row],[NB AFF NON TERMINEES]]/Tableau3[[#This Row],[NB AFF]],"")</f>
        <v>1</v>
      </c>
    </row>
    <row r="21" spans="2:8" x14ac:dyDescent="0.25">
      <c r="B21" s="1" t="s">
        <v>0</v>
      </c>
      <c r="C21" s="1" t="s">
        <v>12</v>
      </c>
      <c r="D21" s="1" cm="1">
        <f t="array" ref="D21">SUMPRODUCT((--ISNUMBER(FIND(C21,t_Import[TECHNICIENS])))*(t_Import[DATE RDV]&gt;=$F$7))</f>
        <v>2</v>
      </c>
      <c r="E21" s="1" cm="1">
        <f t="array" ref="E21">SUMPRODUCT((--ISNUMBER(FIND(C21,t_Import[TECHNICIENS])))*(t_Import[DATE RDV]&gt;=$F$7)*(t_Import[AFF TERMINEE]="OUI"))</f>
        <v>0</v>
      </c>
      <c r="F21" s="7">
        <f t="shared" si="0"/>
        <v>0</v>
      </c>
      <c r="G21" s="1" cm="1">
        <f t="array" ref="G21">SUMPRODUCT((--ISNUMBER(FIND(C21,t_Import[TECHNICIENS])))*(t_Import[DATE RDV]&gt;=$F$7)*(t_Import[AFF TERMINEE]="NON"))</f>
        <v>2</v>
      </c>
      <c r="H21" s="7">
        <f>IFERROR(Tableau3[[#This Row],[NB AFF NON TERMINEES]]/Tableau3[[#This Row],[NB AFF]],"")</f>
        <v>1</v>
      </c>
    </row>
  </sheetData>
  <mergeCells count="1">
    <mergeCell ref="C7:D7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IMPORT AFF</vt:lpstr>
      <vt:lpstr>SYNTHESE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JF</cp:lastModifiedBy>
  <dcterms:created xsi:type="dcterms:W3CDTF">2022-06-11T07:13:12Z</dcterms:created>
  <dcterms:modified xsi:type="dcterms:W3CDTF">2022-06-22T19:42:50Z</dcterms:modified>
</cp:coreProperties>
</file>