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110E71D-6ED2-4E21-92A0-43C269996B5E}" xr6:coauthVersionLast="47" xr6:coauthVersionMax="47" xr10:uidLastSave="{00000000-0000-0000-0000-000000000000}"/>
  <bookViews>
    <workbookView xWindow="7605" yWindow="2310" windowWidth="21540" windowHeight="9540" xr2:uid="{F2CE380B-B1BA-4216-8B25-BC9AFC3E998E}"/>
  </bookViews>
  <sheets>
    <sheet name="Feuil1" sheetId="6" r:id="rId1"/>
    <sheet name="Feuil5" sheetId="5" r:id="rId2"/>
    <sheet name="Paramètres" sheetId="7" r:id="rId3"/>
  </sheets>
  <definedNames>
    <definedName name="_Bon">1</definedName>
    <definedName name="_essai1">_xlfn.XLOOKUP(Feuil1!$I$2,Feuil5!$A$2:$A$7,Feuil5!$B$2:$B$7)</definedName>
    <definedName name="_essai2">_xlfn.XLOOKUP(Feuil1!$I$3,Feuil5!$A$2:$A$7,Feuil5!$B$2:$B$7)</definedName>
    <definedName name="_essai3">_xlfn.XLOOKUP(Feuil1!$I$4,Feuil5!$A$2:$A$7,Feuil5!$B$2:$B$7)</definedName>
    <definedName name="_essai4">_xlfn.XLOOKUP(Feuil1!$I$5,Feuil5!$A$2:$A$7,Feuil5!$B$2:$B$7)</definedName>
    <definedName name="_essai5">_xlfn.XLOOKUP(Feuil1!$I$6,Feuil5!$A$2:$A$7,Feuil5!$B$2:$B$7)</definedName>
    <definedName name="_essai6">_xlfn.XLOOKUP(Feuil1!$I$7,Feuil5!$A$2:$A$7,Feuil5!$B$2:$B$7)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" i="6" l="1" a="1"/>
  <c r="M2" i="6" s="1"/>
  <c r="I3" i="6" a="1"/>
  <c r="I3" i="6" s="1"/>
  <c r="N2" i="6"/>
  <c r="E2" i="6" l="1"/>
  <c r="F3" i="6"/>
  <c r="G3" i="6" s="1"/>
  <c r="F4" i="6"/>
  <c r="G4" i="6" s="1"/>
  <c r="I4" i="6" s="1" a="1"/>
  <c r="I4" i="6" s="1"/>
  <c r="F5" i="6"/>
  <c r="G5" i="6" s="1"/>
  <c r="I5" i="6" s="1" a="1"/>
  <c r="I5" i="6" s="1"/>
  <c r="F6" i="6"/>
  <c r="G6" i="6" s="1"/>
  <c r="I6" i="6" s="1" a="1"/>
  <c r="I6" i="6" s="1"/>
  <c r="F7" i="6"/>
  <c r="G7" i="6" s="1"/>
  <c r="I7" i="6" s="1" a="1"/>
  <c r="I7" i="6" s="1"/>
  <c r="F2" i="6"/>
  <c r="G2" i="6" s="1"/>
  <c r="I2" i="6" s="1" a="1"/>
  <c r="I2" i="6" s="1"/>
  <c r="E3" i="6"/>
  <c r="E4" i="6"/>
  <c r="E5" i="6"/>
  <c r="E6" i="6"/>
  <c r="E7" i="6"/>
  <c r="H3" i="6" l="1"/>
  <c r="H6" i="6"/>
  <c r="H7" i="6"/>
  <c r="H5" i="6"/>
  <c r="H4" i="6"/>
  <c r="H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Théo_Excel</author>
  </authors>
  <commentList>
    <comment ref="G1" authorId="0" shapeId="0" xr:uid="{7C0B6FF8-B078-476A-B011-87C9ED0199EF}">
      <text>
        <r>
          <rPr>
            <b/>
            <sz val="9"/>
            <color indexed="81"/>
            <rFont val="Tahoma"/>
            <family val="2"/>
          </rPr>
          <t>Théo_Excel:</t>
        </r>
        <r>
          <rPr>
            <sz val="9"/>
            <color indexed="81"/>
            <rFont val="Tahoma"/>
            <family val="2"/>
          </rPr>
          <t xml:space="preserve">
A raison d'un aller-retour = 3 minutes de perdu en comptant qu'il n'y est pas d'autres aller-retour dans cette semaine (pas de redemande en fin de semaine par exemple)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<sst xmlns="http://schemas.openxmlformats.org/spreadsheetml/2006/main" count="21" uniqueCount="18">
  <si>
    <t>EPI/EPC</t>
  </si>
  <si>
    <t>Nombre de feuille analysé</t>
  </si>
  <si>
    <t>Pourcentage de retour</t>
  </si>
  <si>
    <t>Semaine</t>
  </si>
  <si>
    <t>Nombre d'aller-retour</t>
  </si>
  <si>
    <t>Temps perdu (en minutes)</t>
  </si>
  <si>
    <t>Temps perdu (en heures)</t>
  </si>
  <si>
    <t>État</t>
  </si>
  <si>
    <t>Nombre de feuille retourné</t>
  </si>
  <si>
    <t>Bon</t>
  </si>
  <si>
    <t>Médiocre</t>
  </si>
  <si>
    <t>Mauvais</t>
  </si>
  <si>
    <t>Très Mauvais</t>
  </si>
  <si>
    <t>Resultat</t>
  </si>
  <si>
    <t>Mois</t>
  </si>
  <si>
    <t>Très mauvais</t>
  </si>
  <si>
    <t>Réf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</si>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</sst>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minutes&quot;"/>
    <numFmt numFmtId="165" formatCode="General\ &quot;heures&quot;"/>
    <numFmt numFmtId="166" formatCode="General\ &quot;%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242424"/>
      <name val="Segoe UI"/>
      <family val="2"/>
    </font>
    <font>
      <i/>
      <sz val="10"/>
      <color theme="2" tint="-0.74999237037263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66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166" fontId="0" fillId="0" borderId="2" xfId="0" applyNumberForma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strike val="0"/>
      </font>
      <fill>
        <patternFill>
          <bgColor theme="5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svg"/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2" Type="http://schemas.openxmlformats.org/officeDocument/2006/relationships/image" Target="../media/image14.svg"/><Relationship Id="rId1" Type="http://schemas.openxmlformats.org/officeDocument/2006/relationships/image" Target="../media/image13.png"/><Relationship Id="rId6" Type="http://schemas.openxmlformats.org/officeDocument/2006/relationships/image" Target="../media/image18.svg"/><Relationship Id="rId5" Type="http://schemas.openxmlformats.org/officeDocument/2006/relationships/image" Target="../media/image17.png"/><Relationship Id="rId4" Type="http://schemas.openxmlformats.org/officeDocument/2006/relationships/image" Target="../media/image16.sv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179294</xdr:colOff>
          <xdr:row>1</xdr:row>
          <xdr:rowOff>11205</xdr:rowOff>
        </xdr:from>
        <xdr:to>
          <xdr:col>9</xdr:col>
          <xdr:colOff>1247200</xdr:colOff>
          <xdr:row>1</xdr:row>
          <xdr:rowOff>896472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F0C1B9BC-3246-4327-9988-14320E0FA97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1" spid="_x0000_s6413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33647" t="16868" r="39116" b="26506"/>
            <a:stretch>
              <a:fillRect/>
            </a:stretch>
          </xdr:blipFill>
          <xdr:spPr bwMode="auto">
            <a:xfrm>
              <a:off x="11990294" y="201705"/>
              <a:ext cx="1067906" cy="88526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324970</xdr:colOff>
          <xdr:row>2</xdr:row>
          <xdr:rowOff>89647</xdr:rowOff>
        </xdr:from>
        <xdr:to>
          <xdr:col>9</xdr:col>
          <xdr:colOff>1411942</xdr:colOff>
          <xdr:row>2</xdr:row>
          <xdr:rowOff>694765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06A22BD5-18ED-4F7B-B323-3D9EBB86147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2" spid="_x0000_s6414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38200" t="23270" r="33979" b="29648"/>
            <a:stretch>
              <a:fillRect/>
            </a:stretch>
          </xdr:blipFill>
          <xdr:spPr bwMode="auto">
            <a:xfrm>
              <a:off x="12135970" y="1277471"/>
              <a:ext cx="1086972" cy="6051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582705</xdr:colOff>
          <xdr:row>3</xdr:row>
          <xdr:rowOff>44824</xdr:rowOff>
        </xdr:from>
        <xdr:to>
          <xdr:col>9</xdr:col>
          <xdr:colOff>1367117</xdr:colOff>
          <xdr:row>3</xdr:row>
          <xdr:rowOff>672353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3CF282E7-3654-4B6B-9E44-729A57F4581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3" spid="_x0000_s6415"/>
                </a:ext>
              </a:extLst>
            </xdr:cNvPicPr>
          </xdr:nvPicPr>
          <xdr:blipFill rotWithShape="1">
            <a:blip xmlns:r="http://schemas.openxmlformats.org/officeDocument/2006/relationships" r:embed="rId3"/>
            <a:srcRect l="43657" t="26801" r="33828" b="24171"/>
            <a:stretch>
              <a:fillRect/>
            </a:stretch>
          </xdr:blipFill>
          <xdr:spPr bwMode="auto">
            <a:xfrm>
              <a:off x="12393705" y="2005853"/>
              <a:ext cx="784412" cy="62752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560294</xdr:colOff>
          <xdr:row>4</xdr:row>
          <xdr:rowOff>67235</xdr:rowOff>
        </xdr:from>
        <xdr:to>
          <xdr:col>9</xdr:col>
          <xdr:colOff>1299882</xdr:colOff>
          <xdr:row>4</xdr:row>
          <xdr:rowOff>672353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E1B158C8-202F-4D72-BF3B-3A9CA55ECA9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4" spid="_x0000_s6416"/>
                </a:ext>
              </a:extLst>
            </xdr:cNvPicPr>
          </xdr:nvPicPr>
          <xdr:blipFill rotWithShape="1">
            <a:blip xmlns:r="http://schemas.openxmlformats.org/officeDocument/2006/relationships" r:embed="rId4"/>
            <a:srcRect l="42984" t="25057" r="36752" b="33940"/>
            <a:stretch>
              <a:fillRect/>
            </a:stretch>
          </xdr:blipFill>
          <xdr:spPr bwMode="auto">
            <a:xfrm>
              <a:off x="12371294" y="2756647"/>
              <a:ext cx="739588" cy="6051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392206</xdr:colOff>
          <xdr:row>5</xdr:row>
          <xdr:rowOff>78443</xdr:rowOff>
        </xdr:from>
        <xdr:to>
          <xdr:col>9</xdr:col>
          <xdr:colOff>1466850</xdr:colOff>
          <xdr:row>6</xdr:row>
          <xdr:rowOff>12328</xdr:rowOff>
        </xdr:to>
        <xdr:pic>
          <xdr:nvPicPr>
            <xdr:cNvPr id="6312" name="Image 6">
              <a:extLst>
                <a:ext uri="{FF2B5EF4-FFF2-40B4-BE49-F238E27FC236}">
                  <a16:creationId xmlns:a16="http://schemas.microsoft.com/office/drawing/2014/main" id="{92696339-8741-4C47-B7E9-0A09B71CC5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5" spid="_x0000_s6417"/>
                </a:ext>
              </a:extLst>
            </xdr:cNvPicPr>
          </xdr:nvPicPr>
          <xdr:blipFill rotWithShape="1">
            <a:blip xmlns:r="http://schemas.openxmlformats.org/officeDocument/2006/relationships" r:embed="rId5"/>
            <a:srcRect l="30456" t="22709" r="38857" b="23416"/>
            <a:stretch>
              <a:fillRect/>
            </a:stretch>
          </xdr:blipFill>
          <xdr:spPr bwMode="auto">
            <a:xfrm>
              <a:off x="12203206" y="3496237"/>
              <a:ext cx="1074644" cy="61744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481855</xdr:colOff>
          <xdr:row>6</xdr:row>
          <xdr:rowOff>81242</xdr:rowOff>
        </xdr:from>
        <xdr:to>
          <xdr:col>9</xdr:col>
          <xdr:colOff>1629337</xdr:colOff>
          <xdr:row>6</xdr:row>
          <xdr:rowOff>776567</xdr:rowOff>
        </xdr:to>
        <xdr:pic>
          <xdr:nvPicPr>
            <xdr:cNvPr id="6313" name="Image 7">
              <a:extLst>
                <a:ext uri="{FF2B5EF4-FFF2-40B4-BE49-F238E27FC236}">
                  <a16:creationId xmlns:a16="http://schemas.microsoft.com/office/drawing/2014/main" id="{364C5E67-B19F-4ECB-BB90-05A9E845F15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6" spid="_x0000_s6418"/>
                </a:ext>
              </a:extLst>
            </xdr:cNvPicPr>
          </xdr:nvPicPr>
          <xdr:blipFill rotWithShape="1">
            <a:blip xmlns:r="http://schemas.openxmlformats.org/officeDocument/2006/relationships" r:embed="rId6"/>
            <a:srcRect l="34472" t="23070" r="37926" b="25066"/>
            <a:stretch>
              <a:fillRect/>
            </a:stretch>
          </xdr:blipFill>
          <xdr:spPr bwMode="auto">
            <a:xfrm>
              <a:off x="12292855" y="4182595"/>
              <a:ext cx="1147482" cy="695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2143125</xdr:colOff>
      <xdr:row>1</xdr:row>
      <xdr:rowOff>323850</xdr:rowOff>
    </xdr:from>
    <xdr:to>
      <xdr:col>1</xdr:col>
      <xdr:colOff>3057525</xdr:colOff>
      <xdr:row>1</xdr:row>
      <xdr:rowOff>1238250</xdr:rowOff>
    </xdr:to>
    <xdr:pic>
      <xdr:nvPicPr>
        <xdr:cNvPr id="3" name="Graphique 2" descr="Visage souriant sans remplissage">
          <a:extLst>
            <a:ext uri="{FF2B5EF4-FFF2-40B4-BE49-F238E27FC236}">
              <a16:creationId xmlns:a16="http://schemas.microsoft.com/office/drawing/2014/main" id="{BBF1437F-228D-4E4A-896A-A4CA8659B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57575" y="514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2083575</xdr:colOff>
      <xdr:row>3</xdr:row>
      <xdr:rowOff>607200</xdr:rowOff>
    </xdr:from>
    <xdr:to>
      <xdr:col>1</xdr:col>
      <xdr:colOff>2997975</xdr:colOff>
      <xdr:row>3</xdr:row>
      <xdr:rowOff>1521600</xdr:rowOff>
    </xdr:to>
    <xdr:pic>
      <xdr:nvPicPr>
        <xdr:cNvPr id="5" name="Graphique 4" descr="Visage triste sans remplissage">
          <a:extLst>
            <a:ext uri="{FF2B5EF4-FFF2-40B4-BE49-F238E27FC236}">
              <a16:creationId xmlns:a16="http://schemas.microsoft.com/office/drawing/2014/main" id="{FCD6A961-CA07-468D-8A63-EABD24A62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398025" y="4245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2157375</xdr:colOff>
      <xdr:row>2</xdr:row>
      <xdr:rowOff>433350</xdr:rowOff>
    </xdr:from>
    <xdr:to>
      <xdr:col>1</xdr:col>
      <xdr:colOff>3071775</xdr:colOff>
      <xdr:row>2</xdr:row>
      <xdr:rowOff>1347750</xdr:rowOff>
    </xdr:to>
    <xdr:pic>
      <xdr:nvPicPr>
        <xdr:cNvPr id="7" name="Graphique 6" descr="Visage confus blanc">
          <a:extLst>
            <a:ext uri="{FF2B5EF4-FFF2-40B4-BE49-F238E27FC236}">
              <a16:creationId xmlns:a16="http://schemas.microsoft.com/office/drawing/2014/main" id="{1771B58C-6698-41C6-AA3D-30DEB2678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471825" y="23193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1897800</xdr:colOff>
      <xdr:row>4</xdr:row>
      <xdr:rowOff>295275</xdr:rowOff>
    </xdr:from>
    <xdr:to>
      <xdr:col>1</xdr:col>
      <xdr:colOff>2812200</xdr:colOff>
      <xdr:row>4</xdr:row>
      <xdr:rowOff>1209675</xdr:rowOff>
    </xdr:to>
    <xdr:pic>
      <xdr:nvPicPr>
        <xdr:cNvPr id="9" name="Graphique 8" descr="Visage en colère blanc">
          <a:extLst>
            <a:ext uri="{FF2B5EF4-FFF2-40B4-BE49-F238E27FC236}">
              <a16:creationId xmlns:a16="http://schemas.microsoft.com/office/drawing/2014/main" id="{A6FE590E-6312-4C81-9471-5C0A52613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212250" y="6010275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DAFE68-F41B-4707-9AAA-A4B10AF05BF0}" name="t_Corresp" displayName="t_Corresp" ref="A1:B5" totalsRowShown="0">
  <autoFilter ref="A1:B5" xr:uid="{A9DAFE68-F41B-4707-9AAA-A4B10AF05BF0}"/>
  <tableColumns count="2">
    <tableColumn id="1" xr3:uid="{D25D9409-6BF9-4F32-B8DF-F70A7A08201C}" name="Réf"/>
    <tableColumn id="2" xr3:uid="{4E85479C-FE1B-4F4A-A55F-CAF69947FCF6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A8364-6730-4DB6-B9CB-5561E8FFFBAC}">
  <sheetPr codeName="Feuil3"/>
  <dimension ref="A1:N20"/>
  <sheetViews>
    <sheetView showGridLines="0" tabSelected="1" topLeftCell="E1" zoomScale="85" zoomScaleNormal="85" workbookViewId="0">
      <selection activeCell="N4" sqref="N4"/>
    </sheetView>
  </sheetViews>
  <sheetFormatPr baseColWidth="10" defaultRowHeight="15" x14ac:dyDescent="0.25"/>
  <cols>
    <col min="3" max="3" width="24.7109375" style="5" bestFit="1" customWidth="1"/>
    <col min="4" max="4" width="27.140625" style="5" bestFit="1" customWidth="1"/>
    <col min="5" max="5" width="21" style="12" bestFit="1" customWidth="1"/>
    <col min="6" max="6" width="20.7109375" style="4" bestFit="1" customWidth="1"/>
    <col min="7" max="7" width="24.7109375" style="8" bestFit="1" customWidth="1"/>
    <col min="8" max="8" width="24.7109375" style="11" bestFit="1" customWidth="1"/>
    <col min="9" max="9" width="22.7109375" style="5" customWidth="1"/>
    <col min="10" max="10" width="27.28515625" customWidth="1"/>
  </cols>
  <sheetData>
    <row r="1" spans="1:14" x14ac:dyDescent="0.25">
      <c r="A1" s="7" t="s">
        <v>14</v>
      </c>
      <c r="B1" s="7" t="s">
        <v>3</v>
      </c>
      <c r="C1" s="5" t="s">
        <v>1</v>
      </c>
      <c r="D1" s="5" t="s">
        <v>8</v>
      </c>
      <c r="E1" s="12" t="s">
        <v>2</v>
      </c>
      <c r="F1" s="5" t="s">
        <v>4</v>
      </c>
      <c r="G1" s="9" t="s">
        <v>5</v>
      </c>
      <c r="H1" s="10" t="s">
        <v>6</v>
      </c>
      <c r="I1" s="5" t="s">
        <v>7</v>
      </c>
      <c r="J1" s="14" t="s">
        <v>13</v>
      </c>
    </row>
    <row r="2" spans="1:14" ht="78.75" customHeight="1" x14ac:dyDescent="0.25">
      <c r="B2" s="7">
        <v>10</v>
      </c>
      <c r="C2" s="5">
        <v>150</v>
      </c>
      <c r="D2" s="5">
        <v>0</v>
      </c>
      <c r="E2" s="12">
        <f>(100*D2)/C2</f>
        <v>0</v>
      </c>
      <c r="F2" s="5">
        <f>D2*2</f>
        <v>0</v>
      </c>
      <c r="G2" s="9">
        <f t="shared" ref="G2:G7" si="0">F2*3</f>
        <v>0</v>
      </c>
      <c r="H2" s="10">
        <f t="shared" ref="H2:H7" si="1">G2/60</f>
        <v>0</v>
      </c>
      <c r="I2" s="13" t="str" cm="1">
        <f t="array" ref="I2">_xlfn.IFS(G2&lt;=20,"Bon",AND(G2&gt;20,G2&lt;=40),"Mauvais",AND(G2&gt;40,G2&lt;=60),"Très mauvais",G2&gt;=61,"Médiocre")</f>
        <v>Bon</v>
      </c>
      <c r="M2" s="16" cm="1">
        <f t="array" ref="M2">SUM(_xlfn.XLOOKUP(I2:I7,t_Corresp[Réf],t_Corresp[Valeur],,0))</f>
        <v>13</v>
      </c>
      <c r="N2" s="17" t="str">
        <f ca="1">_xlfn.FORMULATEXT(M2)</f>
        <v>=SOMME(RECHERCHEX(I2:I7;t_Corresp[Réf];t_Corresp[Valeur];;0))</v>
      </c>
    </row>
    <row r="3" spans="1:14" ht="60.75" customHeight="1" x14ac:dyDescent="0.25">
      <c r="B3" s="6">
        <v>11</v>
      </c>
      <c r="C3" s="5">
        <v>104</v>
      </c>
      <c r="D3" s="5">
        <v>1</v>
      </c>
      <c r="E3" s="12">
        <f t="shared" ref="E3:E7" si="2">(100*D3)/C3</f>
        <v>0.96153846153846156</v>
      </c>
      <c r="F3" s="5">
        <f t="shared" ref="F3:F7" si="3">D3*2</f>
        <v>2</v>
      </c>
      <c r="G3" s="9">
        <f t="shared" si="0"/>
        <v>6</v>
      </c>
      <c r="H3" s="10">
        <f t="shared" si="1"/>
        <v>0.1</v>
      </c>
      <c r="I3" s="13" t="str" cm="1">
        <f t="array" ref="I3">_xlfn.IFS(G3&lt;=20,"Bon",AND(G3&gt;20,G3&lt;=40),"Mauvais",AND(G3&gt;40,G3&lt;=60),"Très mauvais",G3&gt;=61,"Médiocre")</f>
        <v>Bon</v>
      </c>
    </row>
    <row r="4" spans="1:14" ht="57.75" customHeight="1" x14ac:dyDescent="0.25">
      <c r="B4" s="6">
        <v>12</v>
      </c>
      <c r="C4" s="5">
        <v>83</v>
      </c>
      <c r="D4" s="5">
        <v>4</v>
      </c>
      <c r="E4" s="12">
        <f t="shared" si="2"/>
        <v>4.8192771084337354</v>
      </c>
      <c r="F4" s="5">
        <f t="shared" si="3"/>
        <v>8</v>
      </c>
      <c r="G4" s="9">
        <f t="shared" si="0"/>
        <v>24</v>
      </c>
      <c r="H4" s="10">
        <f t="shared" si="1"/>
        <v>0.4</v>
      </c>
      <c r="I4" s="13" t="str" cm="1">
        <f t="array" ref="I4">_xlfn.IFS(G4&lt;=20,"Bon",AND(G4&gt;20,G4&lt;=40),"Mauvais",AND(G4&gt;40,G4&lt;=60),"Très mauvais",G4&gt;=61,"Médiocre")</f>
        <v>Mauvais</v>
      </c>
    </row>
    <row r="5" spans="1:14" ht="57.75" customHeight="1" x14ac:dyDescent="0.25">
      <c r="B5" s="6">
        <v>13</v>
      </c>
      <c r="C5" s="5">
        <v>59</v>
      </c>
      <c r="D5" s="5">
        <v>2</v>
      </c>
      <c r="E5" s="15">
        <f t="shared" si="2"/>
        <v>3.3898305084745761</v>
      </c>
      <c r="F5" s="5">
        <f t="shared" si="3"/>
        <v>4</v>
      </c>
      <c r="G5" s="9">
        <f t="shared" si="0"/>
        <v>12</v>
      </c>
      <c r="H5" s="10">
        <f t="shared" si="1"/>
        <v>0.2</v>
      </c>
      <c r="I5" s="13" t="str" cm="1">
        <f t="array" ref="I5">_xlfn.IFS(G5&lt;=20,"Bon",AND(G5&gt;20,G5&lt;=40),"Mauvais",AND(G5&gt;40,G5&lt;=60),"Très mauvais",G5&gt;=61,"Médiocre")</f>
        <v>Bon</v>
      </c>
    </row>
    <row r="6" spans="1:14" ht="54" customHeight="1" x14ac:dyDescent="0.25">
      <c r="B6" s="6">
        <v>14</v>
      </c>
      <c r="C6" s="5">
        <v>36</v>
      </c>
      <c r="D6" s="5">
        <v>16</v>
      </c>
      <c r="E6" s="12">
        <f t="shared" si="2"/>
        <v>44.444444444444443</v>
      </c>
      <c r="F6" s="5">
        <f t="shared" si="3"/>
        <v>32</v>
      </c>
      <c r="G6" s="9">
        <f t="shared" si="0"/>
        <v>96</v>
      </c>
      <c r="H6" s="10">
        <f>G6/60</f>
        <v>1.6</v>
      </c>
      <c r="I6" s="13" t="str" cm="1">
        <f t="array" ref="I6">_xlfn.IFS(G6&lt;=20,"Bon",AND(G6&gt;20,G6&lt;=40),"Mauvais",AND(G6&gt;40,G6&lt;=60),"Très mauvais",G6&gt;=61,"Médiocre")</f>
        <v>Médiocre</v>
      </c>
    </row>
    <row r="7" spans="1:14" ht="64.5" customHeight="1" x14ac:dyDescent="0.25">
      <c r="B7" s="6">
        <v>15</v>
      </c>
      <c r="C7" s="5">
        <v>120</v>
      </c>
      <c r="D7" s="5">
        <v>62</v>
      </c>
      <c r="E7" s="12">
        <f t="shared" si="2"/>
        <v>51.666666666666664</v>
      </c>
      <c r="F7" s="5">
        <f t="shared" si="3"/>
        <v>124</v>
      </c>
      <c r="G7" s="9">
        <f t="shared" si="0"/>
        <v>372</v>
      </c>
      <c r="H7" s="10">
        <f t="shared" si="1"/>
        <v>6.2</v>
      </c>
      <c r="I7" s="13" t="str" cm="1">
        <f t="array" ref="I7">_xlfn.IFS(G7&lt;=20,"Bon",AND(G7&gt;20,G7&lt;=40),"Mauvais",AND(G7&gt;40,G7&lt;=60),"Très mauvais",G7&gt;=61,"Médiocre")</f>
        <v>Médiocre</v>
      </c>
    </row>
    <row r="8" spans="1:14" ht="16.5" x14ac:dyDescent="0.25">
      <c r="I8" s="13"/>
    </row>
    <row r="14" spans="1:14" ht="90.75" customHeight="1" x14ac:dyDescent="0.25">
      <c r="F14" s="5"/>
      <c r="G14" s="5"/>
      <c r="H14"/>
      <c r="I14"/>
    </row>
    <row r="15" spans="1:14" ht="80.25" customHeight="1" x14ac:dyDescent="0.25">
      <c r="H15"/>
      <c r="I15"/>
    </row>
    <row r="16" spans="1:14" x14ac:dyDescent="0.25">
      <c r="H16"/>
      <c r="I16"/>
    </row>
    <row r="17" spans="8:9" x14ac:dyDescent="0.25">
      <c r="H17"/>
      <c r="I17"/>
    </row>
    <row r="18" spans="8:9" x14ac:dyDescent="0.25">
      <c r="H18"/>
      <c r="I18"/>
    </row>
    <row r="19" spans="8:9" x14ac:dyDescent="0.25">
      <c r="H19"/>
      <c r="I19"/>
    </row>
    <row r="20" spans="8:9" x14ac:dyDescent="0.25">
      <c r="H20" s="5"/>
      <c r="I20"/>
    </row>
  </sheetData>
  <conditionalFormatting sqref="G2:G7">
    <cfRule type="cellIs" dxfId="4" priority="1" operator="greaterThan">
      <formula>60</formula>
    </cfRule>
    <cfRule type="cellIs" dxfId="3" priority="2" operator="between">
      <formula>40</formula>
      <formula>60</formula>
    </cfRule>
    <cfRule type="cellIs" dxfId="2" priority="3" operator="between">
      <formula>20</formula>
      <formula>40</formula>
    </cfRule>
    <cfRule type="cellIs" dxfId="1" priority="4" operator="between">
      <formula>20</formula>
      <formula>40</formula>
    </cfRule>
    <cfRule type="cellIs" dxfId="0" priority="5" operator="lessThan">
      <formula>20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8A80-BA81-402B-86EA-6EFFB882B24B}">
  <sheetPr codeName="Feuil1"/>
  <dimension ref="A1:A12"/>
  <sheetViews>
    <sheetView workbookViewId="0">
      <selection activeCell="A2" sqref="A2:A5"/>
    </sheetView>
  </sheetViews>
  <sheetFormatPr baseColWidth="10" defaultRowHeight="15" x14ac:dyDescent="0.25"/>
  <cols>
    <col min="1" max="1" width="19.7109375" customWidth="1"/>
    <col min="2" max="2" width="76.85546875" customWidth="1"/>
  </cols>
  <sheetData>
    <row r="1" spans="1:1" x14ac:dyDescent="0.25">
      <c r="A1" t="s">
        <v>0</v>
      </c>
    </row>
    <row r="2" spans="1:1" ht="133.5" customHeight="1" x14ac:dyDescent="0.25">
      <c r="A2" s="3" t="s">
        <v>9</v>
      </c>
    </row>
    <row r="3" spans="1:1" ht="138" customHeight="1" x14ac:dyDescent="0.25">
      <c r="A3" s="1" t="s">
        <v>11</v>
      </c>
    </row>
    <row r="4" spans="1:1" ht="163.5" customHeight="1" x14ac:dyDescent="0.25">
      <c r="A4" s="3" t="s">
        <v>12</v>
      </c>
    </row>
    <row r="5" spans="1:1" ht="123" customHeight="1" x14ac:dyDescent="0.25">
      <c r="A5" s="2" t="s">
        <v>10</v>
      </c>
    </row>
    <row r="6" spans="1:1" ht="138" customHeight="1" x14ac:dyDescent="0.25">
      <c r="A6" s="3"/>
    </row>
    <row r="7" spans="1:1" ht="133.5" customHeight="1" x14ac:dyDescent="0.25"/>
    <row r="8" spans="1:1" ht="92.25" customHeight="1" x14ac:dyDescent="0.25"/>
    <row r="9" spans="1:1" ht="141" customHeight="1" x14ac:dyDescent="0.25"/>
    <row r="10" spans="1:1" ht="102.75" customHeight="1" x14ac:dyDescent="0.25"/>
    <row r="11" spans="1:1" ht="141.75" customHeight="1" x14ac:dyDescent="0.25"/>
    <row r="12" spans="1:1" ht="166.5" customHeight="1" x14ac:dyDescent="0.25"/>
  </sheetData>
  <pageMargins left="0.7" right="0.7" top="0.75" bottom="0.75" header="0.3" footer="0.3"/>
  <pageSetup paperSize="9" fitToWidth="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7CB9-F69C-4AE8-B8F9-BAA40F12A7FE}">
  <dimension ref="A1:B5"/>
  <sheetViews>
    <sheetView showGridLines="0"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16</v>
      </c>
      <c r="B1" t="s">
        <v>17</v>
      </c>
    </row>
    <row r="2" spans="1:2" x14ac:dyDescent="0.25">
      <c r="A2" t="s">
        <v>9</v>
      </c>
      <c r="B2">
        <v>1</v>
      </c>
    </row>
    <row r="3" spans="1:2" x14ac:dyDescent="0.25">
      <c r="A3" t="s">
        <v>11</v>
      </c>
      <c r="B3">
        <v>2</v>
      </c>
    </row>
    <row r="4" spans="1:2" x14ac:dyDescent="0.25">
      <c r="A4" t="s">
        <v>15</v>
      </c>
      <c r="B4">
        <v>3</v>
      </c>
    </row>
    <row r="5" spans="1:2" x14ac:dyDescent="0.25">
      <c r="A5" t="s">
        <v>10</v>
      </c>
      <c r="B5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B553B109FBE14087E99589B9C98D0F" ma:contentTypeVersion="13" ma:contentTypeDescription="Crée un document." ma:contentTypeScope="" ma:versionID="f286ae54a6a15b7e99effd52428e9a6b">
  <xsd:schema xmlns:xsd="http://www.w3.org/2001/XMLSchema" xmlns:xs="http://www.w3.org/2001/XMLSchema" xmlns:p="http://schemas.microsoft.com/office/2006/metadata/properties" xmlns:ns3="11368f7d-c1a1-4b02-8fb0-ce6a67247dd0" xmlns:ns4="1f7c4f0e-52ef-4832-9dbf-c8d3d886709c" targetNamespace="http://schemas.microsoft.com/office/2006/metadata/properties" ma:root="true" ma:fieldsID="ebcaa2b731a20bf3bfcd281201efa478" ns3:_="" ns4:_="">
    <xsd:import namespace="11368f7d-c1a1-4b02-8fb0-ce6a67247dd0"/>
    <xsd:import namespace="1f7c4f0e-52ef-4832-9dbf-c8d3d88670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368f7d-c1a1-4b02-8fb0-ce6a67247d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7c4f0e-52ef-4832-9dbf-c8d3d886709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A0F17A-648F-48A8-BCCE-2CAE62E9E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368f7d-c1a1-4b02-8fb0-ce6a67247dd0"/>
    <ds:schemaRef ds:uri="1f7c4f0e-52ef-4832-9dbf-c8d3d88670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6A35B9-9E2F-4152-AB40-0C5EA421D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7895A4-BC86-40E7-A3AB-3389BB65AC86}">
  <ds:schemaRefs>
    <ds:schemaRef ds:uri="http://purl.org/dc/elements/1.1/"/>
    <ds:schemaRef ds:uri="http://schemas.microsoft.com/office/2006/metadata/properties"/>
    <ds:schemaRef ds:uri="11368f7d-c1a1-4b02-8fb0-ce6a67247dd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f7c4f0e-52ef-4832-9dbf-c8d3d886709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Feuil5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DERNONCOURT Théo OII</dc:creator>
  <cp:lastModifiedBy>JF</cp:lastModifiedBy>
  <dcterms:created xsi:type="dcterms:W3CDTF">2022-03-29T10:55:32Z</dcterms:created>
  <dcterms:modified xsi:type="dcterms:W3CDTF">2022-05-23T07:52:05Z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0x01010025B553B109FBE14087E99589B9C98D0F</vt:lpwstr>
  </property>
</Properties>
</file>