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B025535-F6A0-48DE-9355-66423C2F15A4}" xr6:coauthVersionLast="47" xr6:coauthVersionMax="47" xr10:uidLastSave="{00000000-0000-0000-0000-000000000000}"/>
  <bookViews>
    <workbookView xWindow="720" yWindow="855" windowWidth="23625" windowHeight="11775" firstSheet="1" activeTab="5" xr2:uid="{1EDEF5C6-09AC-4CCC-BEB5-F260027568CC}"/>
  </bookViews>
  <sheets>
    <sheet name="JAN22" sheetId="1" r:id="rId1"/>
    <sheet name="FEV22" sheetId="14" r:id="rId2"/>
    <sheet name="MAR22" sheetId="15" r:id="rId3"/>
    <sheet name="AVR22" sheetId="16" r:id="rId4"/>
    <sheet name="MAI22" sheetId="17" r:id="rId5"/>
    <sheet name="JUIN22" sheetId="18" r:id="rId6"/>
    <sheet name="JUIL22" sheetId="19" r:id="rId7"/>
    <sheet name="AOU22" sheetId="20" r:id="rId8"/>
    <sheet name="SEPT22" sheetId="21" r:id="rId9"/>
    <sheet name="OCT22" sheetId="22" r:id="rId10"/>
    <sheet name="NOV22" sheetId="23" r:id="rId11"/>
    <sheet name="DEC22" sheetId="24" r:id="rId12"/>
    <sheet name="Requête_TCD" sheetId="25" r:id="rId13"/>
    <sheet name="TCD" sheetId="13" r:id="rId14"/>
  </sheets>
  <calcPr calcId="191029"/>
  <pivotCaches>
    <pivotCache cacheId="11" r:id="rId1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6" i="17" l="1"/>
  <c r="I5" i="17"/>
  <c r="I4" i="17"/>
  <c r="I3" i="17"/>
  <c r="I2" i="17"/>
  <c r="I6" i="16"/>
  <c r="I5" i="16"/>
  <c r="I4" i="16"/>
  <c r="I3" i="16"/>
  <c r="I2" i="16"/>
  <c r="I6" i="15"/>
  <c r="I5" i="15"/>
  <c r="I4" i="15"/>
  <c r="I3" i="15"/>
  <c r="I2" i="15"/>
  <c r="I6" i="14"/>
  <c r="I5" i="14"/>
  <c r="I4" i="14"/>
  <c r="I3" i="14"/>
  <c r="I2" i="14"/>
  <c r="I3" i="1"/>
  <c r="I4" i="1"/>
  <c r="I5" i="1"/>
  <c r="I6" i="1"/>
  <c r="I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3819583-88CE-43C1-9623-D20F459C49AC}" keepAlive="1" name="Requête - Requête_TCD" description="Connexion à la requête « Requête_TCD » dans le classeur." type="5" refreshedVersion="8" background="1">
    <dbPr connection="Provider=Microsoft.Mashup.OleDb.1;Data Source=$Workbook$;Location=Requête_TCD;Extended Properties=&quot;&quot;" command="SELECT * FROM [Requête_TCD]"/>
  </connection>
</connections>
</file>

<file path=xl/sharedStrings.xml><?xml version="1.0" encoding="utf-8"?>
<sst xmlns="http://schemas.openxmlformats.org/spreadsheetml/2006/main" count="221" uniqueCount="50">
  <si>
    <t>Émetteur</t>
  </si>
  <si>
    <t>Date</t>
  </si>
  <si>
    <t>Fournisseur</t>
  </si>
  <si>
    <t>Désignation</t>
  </si>
  <si>
    <t>Montant</t>
  </si>
  <si>
    <t>Cumul</t>
  </si>
  <si>
    <t>Affectation</t>
  </si>
  <si>
    <t>Cdes
&lt;200€</t>
  </si>
  <si>
    <t>Date liv. estimée/
confirmée</t>
  </si>
  <si>
    <t>Récep.</t>
  </si>
  <si>
    <t>Commentaires</t>
  </si>
  <si>
    <t>Eric</t>
  </si>
  <si>
    <t>FOURNISSEUR 1</t>
  </si>
  <si>
    <t>FOURNISSEUR 2</t>
  </si>
  <si>
    <t>Paul</t>
  </si>
  <si>
    <t>Yves</t>
  </si>
  <si>
    <t>FOURNISSEUR 3</t>
  </si>
  <si>
    <t>FOURNISSEUR 4</t>
  </si>
  <si>
    <t>FOURNISSEUR 6</t>
  </si>
  <si>
    <t>FOURNISSEUR 5</t>
  </si>
  <si>
    <t>022/ACH/2021</t>
  </si>
  <si>
    <t>José</t>
  </si>
  <si>
    <t>Marc</t>
  </si>
  <si>
    <t>FOURNISSEUR 7</t>
  </si>
  <si>
    <t>N° de Commande</t>
  </si>
  <si>
    <t>001/ACH/2022</t>
  </si>
  <si>
    <t>002/ACH/2022</t>
  </si>
  <si>
    <t>003/ACH/2022</t>
  </si>
  <si>
    <t>004/ACH/2022</t>
  </si>
  <si>
    <t>021/ACH/2022</t>
  </si>
  <si>
    <t>009/ACH/2022</t>
  </si>
  <si>
    <t>010/ACH/2022</t>
  </si>
  <si>
    <t>011/ACH/2022</t>
  </si>
  <si>
    <t>012/ACH/2022</t>
  </si>
  <si>
    <t>005/ACH/2022</t>
  </si>
  <si>
    <t>006/ACH/2022</t>
  </si>
  <si>
    <t>007/ACH/2022</t>
  </si>
  <si>
    <t>008/ACH/2022</t>
  </si>
  <si>
    <t>013/ACH/2022</t>
  </si>
  <si>
    <t>014/ACH/2022</t>
  </si>
  <si>
    <t>015/ACH/2022</t>
  </si>
  <si>
    <t>016/ACH/2022</t>
  </si>
  <si>
    <t>017/ACH/2022</t>
  </si>
  <si>
    <t>018/ACH/2022</t>
  </si>
  <si>
    <t>019/ACH/2022</t>
  </si>
  <si>
    <t>020/ACH/2022</t>
  </si>
  <si>
    <t>Nombre de Cdes
&lt;200€</t>
  </si>
  <si>
    <t>Étiquettes de lignes</t>
  </si>
  <si>
    <t>(vide)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</si>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</sst>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44" fontId="0" fillId="0" borderId="0" xfId="1" applyFont="1"/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3">
    <cellStyle name="Monétaire" xfId="1" builtinId="4"/>
    <cellStyle name="Monétaire 2" xfId="2" xr:uid="{00000000-0005-0000-0000-00002F000000}"/>
    <cellStyle name="Normal" xfId="0" builtinId="0"/>
  </cellStyles>
  <dxfs count="51"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auto="1"/>
          <bgColor auto="1"/>
        </patternFill>
      </fill>
    </dxf>
    <dxf>
      <font>
        <color auto="1"/>
      </font>
      <fill>
        <patternFill patternType="none">
          <bgColor auto="1"/>
        </patternFill>
      </fill>
    </dxf>
  </dxfs>
  <tableStyles count="2" defaultTableStyle="TableStyleMedium2" defaultPivotStyle="PivotStyleLight16">
    <tableStyle name="Style de tableau 1" pivot="0" count="3" xr9:uid="{00000000-0011-0000-FFFF-FFFF00000000}">
      <tableStyleElement type="headerRow" dxfId="50"/>
      <tableStyleElement type="firstRowStripe" dxfId="49"/>
      <tableStyleElement type="secondRowStripe" dxfId="48"/>
    </tableStyle>
    <tableStyle name="Style de tableau 2" pivot="0" count="0" xr9:uid="{620EDEDC-6E22-4B1F-A685-4925766F967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691.385923495371" backgroundQuery="1" createdVersion="8" refreshedVersion="8" minRefreshableVersion="3" recordCount="26" xr:uid="{894BE1FF-FC82-4DB9-90FB-24463180C771}">
  <cacheSource type="external" connectionId="1"/>
  <cacheFields count="12">
    <cacheField name="Date" numFmtId="0">
      <sharedItems containsNonDate="0" containsDate="1" containsString="0" containsBlank="1" minDate="2021-02-02T00:00:00" maxDate="2022-01-04T00:00:00" count="8">
        <m/>
        <d v="2021-02-02T00:00:00"/>
        <d v="2022-01-02T00:00:00"/>
        <d v="2021-04-02T00:00:00"/>
        <d v="2021-03-02T00:00:00"/>
        <d v="2021-05-02T00:00:00"/>
        <d v="2021-06-05T00:00:00"/>
        <d v="2022-01-03T00:00:00"/>
      </sharedItems>
    </cacheField>
    <cacheField name="Fournisseur" numFmtId="0">
      <sharedItems containsBlank="1" count="8">
        <m/>
        <s v="FOURNISSEUR 1"/>
        <s v="FOURNISSEUR 2"/>
        <s v="FOURNISSEUR 3"/>
        <s v="FOURNISSEUR 4"/>
        <s v="FOURNISSEUR 5"/>
        <s v="FOURNISSEUR 6"/>
        <s v="FOURNISSEUR 7"/>
      </sharedItems>
    </cacheField>
    <cacheField name="Désignation" numFmtId="0">
      <sharedItems containsString="0" containsBlank="1" count="1">
        <m/>
      </sharedItems>
    </cacheField>
    <cacheField name="Montant" numFmtId="0">
      <sharedItems containsString="0" containsBlank="1" containsNumber="1" containsInteger="1" minValue="25" maxValue="4320" count="20">
        <m/>
        <n v="25"/>
        <n v="145"/>
        <n v="180"/>
        <n v="150"/>
        <n v="2300"/>
        <n v="257"/>
        <n v="1150"/>
        <n v="193"/>
        <n v="450"/>
        <n v="167"/>
        <n v="67"/>
        <n v="186"/>
        <n v="1250"/>
        <n v="166"/>
        <n v="1694"/>
        <n v="4320"/>
        <n v="85"/>
        <n v="460"/>
        <n v="199"/>
      </sharedItems>
    </cacheField>
    <cacheField name="Cumul" numFmtId="0">
      <sharedItems containsString="0" containsBlank="1" count="1">
        <m/>
      </sharedItems>
    </cacheField>
    <cacheField name="Cdes_x000a_&lt;200€" numFmtId="0">
      <sharedItems containsString="0" containsBlank="1" containsNumber="1" containsInteger="1" minValue="0" maxValue="1" count="3">
        <n v="0"/>
        <n v="1"/>
        <m/>
      </sharedItems>
    </cacheField>
    <cacheField name="Commentaires" numFmtId="0">
      <sharedItems containsString="0" containsBlank="1" count="1">
        <m/>
      </sharedItems>
    </cacheField>
    <cacheField name="N° Commande" numFmtId="0">
      <sharedItems containsString="0" containsBlank="1" count="1">
        <m/>
      </sharedItems>
    </cacheField>
    <cacheField name="Emetteur" numFmtId="0">
      <sharedItems containsString="0" containsBlank="1" count="1">
        <m/>
      </sharedItems>
    </cacheField>
    <cacheField name="AFFECTATION" numFmtId="0">
      <sharedItems containsString="0" containsBlank="1" count="1">
        <m/>
      </sharedItems>
    </cacheField>
    <cacheField name="Date liv. estimée/confirmée" numFmtId="0">
      <sharedItems containsString="0" containsBlank="1" count="1">
        <m/>
      </sharedItems>
    </cacheField>
    <cacheField name="Récept." numFmtId="0">
      <sharedItems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">
  <r>
    <x v="0"/>
    <x v="0"/>
    <x v="0"/>
    <x v="0"/>
    <x v="0"/>
    <x v="0"/>
    <x v="0"/>
    <x v="0"/>
    <x v="0"/>
    <x v="0"/>
    <x v="0"/>
    <x v="0"/>
  </r>
  <r>
    <x v="0"/>
    <x v="0"/>
    <x v="0"/>
    <x v="0"/>
    <x v="0"/>
    <x v="0"/>
    <x v="0"/>
    <x v="0"/>
    <x v="0"/>
    <x v="0"/>
    <x v="0"/>
    <x v="0"/>
  </r>
  <r>
    <x v="0"/>
    <x v="0"/>
    <x v="0"/>
    <x v="0"/>
    <x v="0"/>
    <x v="0"/>
    <x v="0"/>
    <x v="0"/>
    <x v="0"/>
    <x v="0"/>
    <x v="0"/>
    <x v="0"/>
  </r>
  <r>
    <x v="0"/>
    <x v="0"/>
    <x v="0"/>
    <x v="0"/>
    <x v="0"/>
    <x v="0"/>
    <x v="0"/>
    <x v="0"/>
    <x v="0"/>
    <x v="0"/>
    <x v="0"/>
    <x v="0"/>
  </r>
  <r>
    <x v="1"/>
    <x v="1"/>
    <x v="0"/>
    <x v="1"/>
    <x v="0"/>
    <x v="1"/>
    <x v="0"/>
    <x v="0"/>
    <x v="0"/>
    <x v="0"/>
    <x v="0"/>
    <x v="0"/>
  </r>
  <r>
    <x v="1"/>
    <x v="1"/>
    <x v="0"/>
    <x v="2"/>
    <x v="0"/>
    <x v="1"/>
    <x v="0"/>
    <x v="0"/>
    <x v="0"/>
    <x v="0"/>
    <x v="0"/>
    <x v="0"/>
  </r>
  <r>
    <x v="2"/>
    <x v="1"/>
    <x v="0"/>
    <x v="3"/>
    <x v="0"/>
    <x v="1"/>
    <x v="0"/>
    <x v="0"/>
    <x v="0"/>
    <x v="0"/>
    <x v="0"/>
    <x v="0"/>
  </r>
  <r>
    <x v="2"/>
    <x v="1"/>
    <x v="0"/>
    <x v="4"/>
    <x v="0"/>
    <x v="1"/>
    <x v="0"/>
    <x v="0"/>
    <x v="0"/>
    <x v="0"/>
    <x v="0"/>
    <x v="0"/>
  </r>
  <r>
    <x v="3"/>
    <x v="1"/>
    <x v="0"/>
    <x v="5"/>
    <x v="0"/>
    <x v="0"/>
    <x v="0"/>
    <x v="0"/>
    <x v="0"/>
    <x v="0"/>
    <x v="0"/>
    <x v="0"/>
  </r>
  <r>
    <x v="4"/>
    <x v="2"/>
    <x v="0"/>
    <x v="6"/>
    <x v="0"/>
    <x v="0"/>
    <x v="0"/>
    <x v="0"/>
    <x v="0"/>
    <x v="0"/>
    <x v="0"/>
    <x v="0"/>
  </r>
  <r>
    <x v="5"/>
    <x v="2"/>
    <x v="0"/>
    <x v="7"/>
    <x v="0"/>
    <x v="0"/>
    <x v="0"/>
    <x v="0"/>
    <x v="0"/>
    <x v="0"/>
    <x v="0"/>
    <x v="0"/>
  </r>
  <r>
    <x v="2"/>
    <x v="2"/>
    <x v="0"/>
    <x v="5"/>
    <x v="0"/>
    <x v="0"/>
    <x v="0"/>
    <x v="0"/>
    <x v="0"/>
    <x v="0"/>
    <x v="0"/>
    <x v="0"/>
  </r>
  <r>
    <x v="5"/>
    <x v="3"/>
    <x v="0"/>
    <x v="8"/>
    <x v="0"/>
    <x v="1"/>
    <x v="0"/>
    <x v="0"/>
    <x v="0"/>
    <x v="0"/>
    <x v="0"/>
    <x v="0"/>
  </r>
  <r>
    <x v="3"/>
    <x v="3"/>
    <x v="0"/>
    <x v="9"/>
    <x v="0"/>
    <x v="0"/>
    <x v="0"/>
    <x v="0"/>
    <x v="0"/>
    <x v="0"/>
    <x v="0"/>
    <x v="0"/>
  </r>
  <r>
    <x v="6"/>
    <x v="3"/>
    <x v="0"/>
    <x v="10"/>
    <x v="0"/>
    <x v="2"/>
    <x v="0"/>
    <x v="0"/>
    <x v="0"/>
    <x v="0"/>
    <x v="0"/>
    <x v="0"/>
  </r>
  <r>
    <x v="2"/>
    <x v="3"/>
    <x v="0"/>
    <x v="11"/>
    <x v="0"/>
    <x v="1"/>
    <x v="0"/>
    <x v="0"/>
    <x v="0"/>
    <x v="0"/>
    <x v="0"/>
    <x v="0"/>
  </r>
  <r>
    <x v="3"/>
    <x v="3"/>
    <x v="0"/>
    <x v="4"/>
    <x v="0"/>
    <x v="1"/>
    <x v="0"/>
    <x v="0"/>
    <x v="0"/>
    <x v="0"/>
    <x v="0"/>
    <x v="0"/>
  </r>
  <r>
    <x v="4"/>
    <x v="3"/>
    <x v="0"/>
    <x v="12"/>
    <x v="0"/>
    <x v="1"/>
    <x v="0"/>
    <x v="0"/>
    <x v="0"/>
    <x v="0"/>
    <x v="0"/>
    <x v="0"/>
  </r>
  <r>
    <x v="1"/>
    <x v="4"/>
    <x v="0"/>
    <x v="13"/>
    <x v="0"/>
    <x v="0"/>
    <x v="0"/>
    <x v="0"/>
    <x v="0"/>
    <x v="0"/>
    <x v="0"/>
    <x v="0"/>
  </r>
  <r>
    <x v="5"/>
    <x v="4"/>
    <x v="0"/>
    <x v="14"/>
    <x v="0"/>
    <x v="1"/>
    <x v="0"/>
    <x v="0"/>
    <x v="0"/>
    <x v="0"/>
    <x v="0"/>
    <x v="0"/>
  </r>
  <r>
    <x v="3"/>
    <x v="4"/>
    <x v="0"/>
    <x v="3"/>
    <x v="0"/>
    <x v="1"/>
    <x v="0"/>
    <x v="0"/>
    <x v="0"/>
    <x v="0"/>
    <x v="0"/>
    <x v="0"/>
  </r>
  <r>
    <x v="4"/>
    <x v="5"/>
    <x v="0"/>
    <x v="15"/>
    <x v="0"/>
    <x v="0"/>
    <x v="0"/>
    <x v="0"/>
    <x v="0"/>
    <x v="0"/>
    <x v="0"/>
    <x v="0"/>
  </r>
  <r>
    <x v="4"/>
    <x v="6"/>
    <x v="0"/>
    <x v="16"/>
    <x v="0"/>
    <x v="0"/>
    <x v="0"/>
    <x v="0"/>
    <x v="0"/>
    <x v="0"/>
    <x v="0"/>
    <x v="0"/>
  </r>
  <r>
    <x v="1"/>
    <x v="6"/>
    <x v="0"/>
    <x v="17"/>
    <x v="0"/>
    <x v="1"/>
    <x v="0"/>
    <x v="0"/>
    <x v="0"/>
    <x v="0"/>
    <x v="0"/>
    <x v="0"/>
  </r>
  <r>
    <x v="5"/>
    <x v="6"/>
    <x v="0"/>
    <x v="18"/>
    <x v="0"/>
    <x v="0"/>
    <x v="0"/>
    <x v="0"/>
    <x v="0"/>
    <x v="0"/>
    <x v="0"/>
    <x v="0"/>
  </r>
  <r>
    <x v="7"/>
    <x v="7"/>
    <x v="0"/>
    <x v="19"/>
    <x v="0"/>
    <x v="1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2C9F8D4-759D-422F-876B-52FC8BE416EF}" name="Tableau croisé dynamique1" cacheId="1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A1:B10" firstHeaderRow="1" firstDataRow="1" firstDataCol="1"/>
  <pivotFields count="12">
    <pivotField showAll="0"/>
    <pivotField axis="axisRow" showAll="0">
      <items count="9">
        <item x="1"/>
        <item x="2"/>
        <item x="3"/>
        <item x="4"/>
        <item x="5"/>
        <item x="6"/>
        <item x="7"/>
        <item x="0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Nombre de Cdes_x000a_&lt;200€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7071D1F-45E2-49A7-8CED-8FC44C9561BA}" name="Tableau1" displayName="Tableau1" ref="A1:L101" totalsRowShown="0" headerRowDxfId="47">
  <autoFilter ref="A1:L101" xr:uid="{F92028D8-72FF-471F-9E96-16DB1DA0BF04}"/>
  <tableColumns count="12">
    <tableColumn id="1" xr3:uid="{5A13D83E-C505-46F6-938B-ABC3AAB117DB}" name="N° de Commande"/>
    <tableColumn id="2" xr3:uid="{B6C1FF5A-3B8A-4C1B-996A-E448FB0E7A6D}" name="Émetteur" dataDxfId="46"/>
    <tableColumn id="3" xr3:uid="{5A5592A8-E11D-40ED-BDE7-B17C63240A8E}" name="Date" dataDxfId="45"/>
    <tableColumn id="12" xr3:uid="{89EC2E28-C9B4-40F4-AF86-C2685A062D57}" name="Fournisseur"/>
    <tableColumn id="4" xr3:uid="{51940AAF-7400-4077-82D5-BAAB0B0073C1}" name="Désignation"/>
    <tableColumn id="5" xr3:uid="{D5736A36-420D-4683-B091-73AE6851C93B}" name="Montant"/>
    <tableColumn id="6" xr3:uid="{40BD505A-5B64-4741-B333-03A398E020E9}" name="Cumul" dataCellStyle="Monétaire"/>
    <tableColumn id="7" xr3:uid="{867C4474-C711-42AF-86F9-883B6383D95A}" name="Affectation"/>
    <tableColumn id="8" xr3:uid="{4A77B35B-13B7-473F-A150-64F0673A0568}" name="Cdes_x000a_&lt;200€"/>
    <tableColumn id="9" xr3:uid="{634F7385-256D-4967-BEFA-07ECF6F523C5}" name="Date liv. estimée/_x000a_confirmée" dataDxfId="44"/>
    <tableColumn id="10" xr3:uid="{970660D3-D0FB-4FD9-8CC5-460DECE7041E}" name="Récep."/>
    <tableColumn id="11" xr3:uid="{CD527A9D-2AD8-4223-B1D0-3F31C956002D}" name="Commentaires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637525FF-DDFE-4650-A56D-F8745717FDF7}" name="Tableau114" displayName="Tableau114" ref="A1:L101" totalsRowShown="0" headerRowDxfId="43">
  <autoFilter ref="A1:L101" xr:uid="{F92028D8-72FF-471F-9E96-16DB1DA0BF04}"/>
  <tableColumns count="12">
    <tableColumn id="1" xr3:uid="{BAAE0428-39BE-4BDA-8CBF-8649FF7B5BD3}" name="N° de Commande"/>
    <tableColumn id="2" xr3:uid="{F86B6CB5-E72C-4BFC-8B38-64446904FBFE}" name="Émetteur" dataDxfId="42"/>
    <tableColumn id="3" xr3:uid="{0A1816EF-D31F-41E4-B920-8B6A8F0AF7DB}" name="Date" dataDxfId="41"/>
    <tableColumn id="12" xr3:uid="{CF9245E4-D535-47F2-80CF-60EC35AD16B4}" name="Fournisseur"/>
    <tableColumn id="4" xr3:uid="{6FADA19D-3DA1-4470-955F-903218A81189}" name="Désignation"/>
    <tableColumn id="5" xr3:uid="{3F266F8B-9950-48EF-9CF0-089BB48CAB79}" name="Montant"/>
    <tableColumn id="6" xr3:uid="{3990F0D4-5629-4BC2-BEB5-91DE094C476B}" name="Cumul" dataCellStyle="Monétaire"/>
    <tableColumn id="7" xr3:uid="{2EEFCB34-E780-45BE-B6C0-3983312FB93A}" name="Affectation"/>
    <tableColumn id="8" xr3:uid="{8948E996-45B8-402C-94D5-E4899A4E4E7E}" name="Cdes_x000a_&lt;200€"/>
    <tableColumn id="9" xr3:uid="{FE60ED00-68FC-4ED2-9F85-9F367A229D6B}" name="Date liv. estimée/_x000a_confirmée" dataDxfId="40"/>
    <tableColumn id="10" xr3:uid="{12FEE36E-FF52-43E6-AE74-FA353DAB9724}" name="Récep."/>
    <tableColumn id="11" xr3:uid="{C9184E9F-4290-4AB4-BCC8-EDCA7573A684}" name="Commentaires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7B78CE40-1EC6-40DB-ACB6-DF017D55D203}" name="Tableau11415" displayName="Tableau11415" ref="A1:L101" totalsRowShown="0" headerRowDxfId="39">
  <autoFilter ref="A1:L101" xr:uid="{F92028D8-72FF-471F-9E96-16DB1DA0BF04}"/>
  <tableColumns count="12">
    <tableColumn id="1" xr3:uid="{CAA09286-0F64-4BC8-ABD8-F4E5AD051761}" name="N° de Commande"/>
    <tableColumn id="2" xr3:uid="{676049EB-4E3C-43AD-A8DF-0CD5E1D0442E}" name="Émetteur" dataDxfId="38"/>
    <tableColumn id="3" xr3:uid="{E3375158-F8B5-41F0-B319-51F111A8F139}" name="Date" dataDxfId="37"/>
    <tableColumn id="12" xr3:uid="{78A53F0B-325A-4C8D-A760-7BCC57F74291}" name="Fournisseur"/>
    <tableColumn id="4" xr3:uid="{D02F4E42-003C-4CFD-9BC5-7E9750F40A2F}" name="Désignation"/>
    <tableColumn id="5" xr3:uid="{DBDE40D7-33A1-4D45-86CF-0A89B55E4A89}" name="Montant"/>
    <tableColumn id="6" xr3:uid="{F09738A3-FACE-403A-B444-8C07731733CA}" name="Cumul" dataCellStyle="Monétaire"/>
    <tableColumn id="7" xr3:uid="{7B0E3D2B-288A-4DF2-8B8C-1F93733B78DB}" name="Affectation"/>
    <tableColumn id="8" xr3:uid="{6591A4E7-A00D-4C32-A47D-44E77B08DA7D}" name="Cdes_x000a_&lt;200€"/>
    <tableColumn id="9" xr3:uid="{7BC142B9-3058-4B67-9467-93E639A9BDBF}" name="Date liv. estimée/_x000a_confirmée" dataDxfId="36"/>
    <tableColumn id="10" xr3:uid="{F5184199-A1B7-43F5-8E02-F65F67B16DB2}" name="Récep."/>
    <tableColumn id="11" xr3:uid="{D99B2585-BAE0-4770-BBCC-1582972D1040}" name="Commentaires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F9D0A9D-23F5-49E5-AA8D-24C5DE30F610}" name="Tableau1141516" displayName="Tableau1141516" ref="A1:L101" totalsRowShown="0" headerRowDxfId="35">
  <autoFilter ref="A1:L101" xr:uid="{F92028D8-72FF-471F-9E96-16DB1DA0BF04}"/>
  <tableColumns count="12">
    <tableColumn id="1" xr3:uid="{93F38ED3-D13D-4BBA-96E6-6F89A47E0AE1}" name="N° de Commande"/>
    <tableColumn id="2" xr3:uid="{E4D288CA-F315-4135-8FCB-82A71CE6122D}" name="Émetteur" dataDxfId="34"/>
    <tableColumn id="3" xr3:uid="{C5C9EFAF-6D35-42D2-B0D3-11F30024249C}" name="Date" dataDxfId="33"/>
    <tableColumn id="12" xr3:uid="{97EC49BE-F0AD-4EFE-AB4A-257EA6939987}" name="Fournisseur"/>
    <tableColumn id="4" xr3:uid="{BE4F3630-ECA6-42BA-B2AB-5E0291BBC654}" name="Désignation"/>
    <tableColumn id="5" xr3:uid="{FD38D9E2-74DB-4AB6-B909-07993FB8637A}" name="Montant"/>
    <tableColumn id="6" xr3:uid="{A5A332F8-1747-425D-86CE-457C2FDC6554}" name="Cumul" dataCellStyle="Monétaire"/>
    <tableColumn id="7" xr3:uid="{98D2AFD6-1B0D-4BE1-8E40-28642BB86437}" name="Affectation"/>
    <tableColumn id="8" xr3:uid="{3F99DDF8-9872-424D-915D-DC909F0C484C}" name="Cdes_x000a_&lt;200€"/>
    <tableColumn id="9" xr3:uid="{61D8B712-882E-42A0-9FF7-BED0F1BA6DAB}" name="Date liv. estimée/_x000a_confirmée" dataDxfId="32"/>
    <tableColumn id="10" xr3:uid="{679B3BA6-B950-469F-8419-71526D6C0998}" name="Récep."/>
    <tableColumn id="11" xr3:uid="{6B8A3582-71D0-47B3-A012-D6B397EF451A}" name="Commentaires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DC0A1E48-2F1E-4D0A-8CB0-26133E46B91E}" name="Tableau114151617" displayName="Tableau114151617" ref="A1:L101" totalsRowShown="0" headerRowDxfId="31">
  <autoFilter ref="A1:L101" xr:uid="{F92028D8-72FF-471F-9E96-16DB1DA0BF04}"/>
  <tableColumns count="12">
    <tableColumn id="1" xr3:uid="{7EF025F0-02CC-44A8-9A7E-BD2D0DC761DD}" name="N° de Commande"/>
    <tableColumn id="2" xr3:uid="{903AEBD8-8EA9-4CF0-AA63-2B27BF9FEA98}" name="Émetteur" dataDxfId="30"/>
    <tableColumn id="3" xr3:uid="{D0BD7C9C-3E9E-43C4-9CEE-3754EF432B59}" name="Date" dataDxfId="29"/>
    <tableColumn id="12" xr3:uid="{F1E01E6D-71DE-46F9-9959-4F5F798E9259}" name="Fournisseur"/>
    <tableColumn id="4" xr3:uid="{E14D8C0D-26B5-4180-8C7C-AC7B90D6AF43}" name="Désignation"/>
    <tableColumn id="5" xr3:uid="{9F32EEFE-E191-4859-8BD7-17169B9800CA}" name="Montant"/>
    <tableColumn id="6" xr3:uid="{B8597CAF-B6B7-4988-AAD4-41A217A034FA}" name="Cumul" dataCellStyle="Monétaire"/>
    <tableColumn id="7" xr3:uid="{9AEB91ED-2430-4C4D-927C-2FE84AD72B19}" name="Affectation"/>
    <tableColumn id="8" xr3:uid="{89BB1CF6-E5DC-40B1-A8FC-A1C93AC6C491}" name="Cdes_x000a_&lt;200€"/>
    <tableColumn id="9" xr3:uid="{BD0360D0-3CE4-4C61-880E-18C303C0BCFD}" name="Date liv. estimée/_x000a_confirmée" dataDxfId="28"/>
    <tableColumn id="10" xr3:uid="{E88EACFE-2CDC-44F6-B9FA-91CB2931E941}" name="Récep."/>
    <tableColumn id="11" xr3:uid="{7FB466F1-8F8E-4F77-80A4-4CBD80B86C8F}" name="Commentaires"/>
  </tableColumns>
  <tableStyleInfo name="TableStyleLight2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A34552A1-9A53-435C-A472-EE216ECC0D27}" name="Tableau11415161718" displayName="Tableau11415161718" ref="A1:L101" totalsRowShown="0" headerRowDxfId="27">
  <autoFilter ref="A1:L101" xr:uid="{F92028D8-72FF-471F-9E96-16DB1DA0BF04}"/>
  <tableColumns count="12">
    <tableColumn id="1" xr3:uid="{D0528670-16E7-4DFC-A3B7-C5441C44C0A2}" name="N° de Commande"/>
    <tableColumn id="2" xr3:uid="{870FFF87-1C27-4280-9AC9-C0BF21BC262D}" name="Émetteur" dataDxfId="26"/>
    <tableColumn id="3" xr3:uid="{5F225816-4E05-49DC-A949-A90636C5E34E}" name="Date" dataDxfId="25"/>
    <tableColumn id="12" xr3:uid="{50E62B89-5005-439F-945E-3B48A7DB47F8}" name="Fournisseur"/>
    <tableColumn id="4" xr3:uid="{31EA3FB2-0608-4DE4-99BB-497C28D54BEB}" name="Désignation"/>
    <tableColumn id="5" xr3:uid="{83FE7A72-F3CA-4E63-893D-3832A65C57B8}" name="Montant"/>
    <tableColumn id="6" xr3:uid="{1D7FB3C5-BA02-481D-8463-36D86E5EC5FA}" name="Cumul" dataCellStyle="Monétaire"/>
    <tableColumn id="7" xr3:uid="{DB71AC2C-B44D-4BAA-AC98-722F8664FD6D}" name="Affectation"/>
    <tableColumn id="8" xr3:uid="{B2A53EA2-A373-46B6-ABE3-BE1CAC0F84BB}" name="Cdes_x000a_&lt;200€"/>
    <tableColumn id="9" xr3:uid="{008F8C75-E6E4-4DBA-A6F3-4DE993182AA1}" name="Date liv. estimée/_x000a_confirmée" dataDxfId="24"/>
    <tableColumn id="10" xr3:uid="{381D1187-2E5F-4125-B5E0-919E7C7080AA}" name="Récep."/>
    <tableColumn id="11" xr3:uid="{0C6C9730-E2D4-4F5B-9D0E-958464905758}" name="Commentaires"/>
  </tableColumns>
  <tableStyleInfo name="TableStyleLight2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441137B-0512-41E2-B32F-4FCD92FB5B37}" name="Tableau1141516171819" displayName="Tableau1141516171819" ref="A1:L101" totalsRowShown="0" headerRowDxfId="23">
  <autoFilter ref="A1:L101" xr:uid="{F92028D8-72FF-471F-9E96-16DB1DA0BF04}"/>
  <tableColumns count="12">
    <tableColumn id="1" xr3:uid="{8CDC7CE1-F05C-47FF-A579-304B124C3BF2}" name="N° de Commande"/>
    <tableColumn id="2" xr3:uid="{97EE5D5B-25AE-40BE-BBF9-AA579722161A}" name="Émetteur" dataDxfId="22"/>
    <tableColumn id="3" xr3:uid="{68D6BA07-CD53-4C8E-A926-1885EE4D9A35}" name="Date" dataDxfId="21"/>
    <tableColumn id="12" xr3:uid="{62524A7C-1B2D-4A66-BD48-8C985AFE3612}" name="Fournisseur"/>
    <tableColumn id="4" xr3:uid="{3EE671D4-4309-4F86-8030-4F91F8679B07}" name="Désignation"/>
    <tableColumn id="5" xr3:uid="{325E3979-5D8E-49FA-9410-C67F47B5B5EE}" name="Montant"/>
    <tableColumn id="6" xr3:uid="{4BF7FE0C-53DB-472E-8DA7-A3E5F42E6C93}" name="Cumul" dataCellStyle="Monétaire"/>
    <tableColumn id="7" xr3:uid="{6D7FF37C-DFC6-4571-80B6-8F7FEE1E35CA}" name="Affectation"/>
    <tableColumn id="8" xr3:uid="{C9CF8260-EB9A-42A6-B64D-3721875C8121}" name="Cdes_x000a_&lt;200€"/>
    <tableColumn id="9" xr3:uid="{71377445-F8C5-4D95-8468-E20AF2EACAD8}" name="Date liv. estimée/_x000a_confirmée" dataDxfId="20"/>
    <tableColumn id="10" xr3:uid="{136FF7A3-3449-482E-8C2B-14C78FDB2BDE}" name="Récep."/>
    <tableColumn id="11" xr3:uid="{B23BC0D0-EAE1-4BDE-BB72-ECD0D87E8A74}" name="Commentaires"/>
  </tableColumns>
  <tableStyleInfo name="TableStyleLight2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BA5BE3D9-9B04-4770-97C2-12CF53FE91CC}" name="Tableau114151617181920" displayName="Tableau114151617181920" ref="A1:L101" totalsRowShown="0" headerRowDxfId="19">
  <autoFilter ref="A1:L101" xr:uid="{F92028D8-72FF-471F-9E96-16DB1DA0BF04}"/>
  <tableColumns count="12">
    <tableColumn id="1" xr3:uid="{5C0FE1A1-DD50-4932-8A67-A56B13994490}" name="N° de Commande"/>
    <tableColumn id="2" xr3:uid="{F9DDBCA4-99A6-480A-8C09-736E63490E6C}" name="Émetteur" dataDxfId="18"/>
    <tableColumn id="3" xr3:uid="{F419C16B-CFA7-4D66-9D03-7B5A5DF7DD5E}" name="Date" dataDxfId="17"/>
    <tableColumn id="12" xr3:uid="{295FB2F5-0DF9-40AC-A57F-69EEB805DBD5}" name="Fournisseur"/>
    <tableColumn id="4" xr3:uid="{05B2F7F7-7AD6-41FF-B31E-3A279626A4C0}" name="Désignation"/>
    <tableColumn id="5" xr3:uid="{A796A766-D46E-4134-AED7-2C5555A8CC08}" name="Montant"/>
    <tableColumn id="6" xr3:uid="{04D823BE-4B9C-45ED-90B9-458F3DF29332}" name="Cumul" dataCellStyle="Monétaire"/>
    <tableColumn id="7" xr3:uid="{978CBE9E-967A-42BD-9774-BF28FC91241D}" name="Affectation"/>
    <tableColumn id="8" xr3:uid="{BD9DB72C-0246-487C-A672-338CEB6E9564}" name="Cdes_x000a_&lt;200€"/>
    <tableColumn id="9" xr3:uid="{9842F83F-0D2B-420B-A38A-AA7AD0FC9B43}" name="Date liv. estimée/_x000a_confirmée" dataDxfId="16"/>
    <tableColumn id="10" xr3:uid="{D05B5731-2F47-4F8D-AE15-3E328C479D2B}" name="Récep."/>
    <tableColumn id="11" xr3:uid="{50BE1EB7-4473-4BD5-862C-764EF56C0D17}" name="Commentaires"/>
  </tableColumns>
  <tableStyleInfo name="TableStyleLight2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829D6BF4-3774-4142-875E-6F3EBF8E0067}" name="Tableau11415161718192021" displayName="Tableau11415161718192021" ref="A1:L101" totalsRowShown="0" headerRowDxfId="15">
  <autoFilter ref="A1:L101" xr:uid="{F92028D8-72FF-471F-9E96-16DB1DA0BF04}"/>
  <tableColumns count="12">
    <tableColumn id="1" xr3:uid="{4B19775F-C3F0-4614-9D2D-0D983A5C923F}" name="N° de Commande"/>
    <tableColumn id="2" xr3:uid="{5626701A-682E-474D-B668-C07367372EAA}" name="Émetteur" dataDxfId="14"/>
    <tableColumn id="3" xr3:uid="{8B2B4B01-01EB-48DF-A6FD-8EA1E88E2C34}" name="Date" dataDxfId="13"/>
    <tableColumn id="12" xr3:uid="{FD4A70C1-38F9-48CA-B316-39D5C73AE27D}" name="Fournisseur"/>
    <tableColumn id="4" xr3:uid="{0DB14598-9988-4CDC-BAD9-450647905CFE}" name="Désignation"/>
    <tableColumn id="5" xr3:uid="{089EBB9D-45E0-4042-9EC2-3076EBC6BFE2}" name="Montant"/>
    <tableColumn id="6" xr3:uid="{7E9BB250-9C7A-496A-8005-0AED3767673C}" name="Cumul" dataCellStyle="Monétaire"/>
    <tableColumn id="7" xr3:uid="{F9CF948A-1FAC-4077-A4B0-B520C1ACC03C}" name="Affectation"/>
    <tableColumn id="8" xr3:uid="{E312C0BC-7117-44D5-BE80-37FE2F0C0547}" name="Cdes_x000a_&lt;200€"/>
    <tableColumn id="9" xr3:uid="{9D1EAA08-BEB8-4E67-B82A-11E7DCA240C1}" name="Date liv. estimée/_x000a_confirmée" dataDxfId="12"/>
    <tableColumn id="10" xr3:uid="{2A9412F0-4E0A-4193-9637-86A249B6A61C}" name="Récep."/>
    <tableColumn id="11" xr3:uid="{1FE0DC9F-A21D-44E7-AE48-450CA1B51648}" name="Commentaires"/>
  </tableColumns>
  <tableStyleInfo name="TableStyleLight2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42D8CD21-6881-4DE3-9032-D2EF64E72659}" name="Tableau1141516171819202122" displayName="Tableau1141516171819202122" ref="A1:L101" totalsRowShown="0" headerRowDxfId="11">
  <autoFilter ref="A1:L101" xr:uid="{F92028D8-72FF-471F-9E96-16DB1DA0BF04}"/>
  <tableColumns count="12">
    <tableColumn id="1" xr3:uid="{89B3849F-698B-4C45-8074-D43A40A016A8}" name="N° de Commande"/>
    <tableColumn id="2" xr3:uid="{B71F63A0-4919-42EF-B869-A0FB7413BA63}" name="Émetteur" dataDxfId="10"/>
    <tableColumn id="3" xr3:uid="{44EC197B-E41B-415E-855B-D7E229DAA255}" name="Date" dataDxfId="9"/>
    <tableColumn id="12" xr3:uid="{71AE4EA3-BA17-4EA4-81BE-CC3D66EAC64F}" name="Fournisseur"/>
    <tableColumn id="4" xr3:uid="{C7F2BCF9-BA42-4714-8D8D-C09CAC581CC3}" name="Désignation"/>
    <tableColumn id="5" xr3:uid="{A6364EFB-FF11-44CB-9656-853B70E84BCF}" name="Montant"/>
    <tableColumn id="6" xr3:uid="{6CF641EB-3713-4DE2-A137-2700D544CE4F}" name="Cumul" dataCellStyle="Monétaire"/>
    <tableColumn id="7" xr3:uid="{6524F230-DC85-433F-BD43-9A95A7F07015}" name="Affectation"/>
    <tableColumn id="8" xr3:uid="{050FA870-04E5-4469-AF0B-760E8B957F93}" name="Cdes_x000a_&lt;200€"/>
    <tableColumn id="9" xr3:uid="{5EAB0949-2A0D-4963-969B-4A79D96B283F}" name="Date liv. estimée/_x000a_confirmée" dataDxfId="8"/>
    <tableColumn id="10" xr3:uid="{25297643-1D65-4007-ABED-8A92023028C2}" name="Récep."/>
    <tableColumn id="11" xr3:uid="{A6F03235-6637-4BF8-8637-7D82EF761324}" name="Commentaires"/>
  </tableColumns>
  <tableStyleInfo name="TableStyleLight2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C433D8AA-0191-4B81-BDD7-BB6ACDAD31E2}" name="Tableau114151617181920212223" displayName="Tableau114151617181920212223" ref="A1:L101" totalsRowShown="0" headerRowDxfId="7">
  <autoFilter ref="A1:L101" xr:uid="{F92028D8-72FF-471F-9E96-16DB1DA0BF04}"/>
  <tableColumns count="12">
    <tableColumn id="1" xr3:uid="{9FE12B39-1991-4EDA-B5FA-C9FB357A534C}" name="N° de Commande"/>
    <tableColumn id="2" xr3:uid="{68962FDA-E733-4E7A-BED7-243EB1EFEC98}" name="Émetteur" dataDxfId="6"/>
    <tableColumn id="3" xr3:uid="{97F95168-3165-4E49-80C1-40D03905DAE6}" name="Date" dataDxfId="5"/>
    <tableColumn id="12" xr3:uid="{7C3C152A-1B3F-46D7-9DE0-98AD58FE5BBC}" name="Fournisseur"/>
    <tableColumn id="4" xr3:uid="{44B87056-A4E1-4E16-8A5D-400EE2F928A8}" name="Désignation"/>
    <tableColumn id="5" xr3:uid="{1FA9F785-A93A-4ED9-AF9D-EBB70E9DB2DE}" name="Montant"/>
    <tableColumn id="6" xr3:uid="{2E6AEBF4-60C8-4DB1-98AC-58CCBF15E955}" name="Cumul" dataCellStyle="Monétaire"/>
    <tableColumn id="7" xr3:uid="{8A7F50C0-3EAF-493C-BDEB-752F2499EA0E}" name="Affectation"/>
    <tableColumn id="8" xr3:uid="{F3F6AA7C-A3F9-4A0B-9687-ED93872AE370}" name="Cdes_x000a_&lt;200€"/>
    <tableColumn id="9" xr3:uid="{DD5AF735-4005-4788-9289-1F2857293483}" name="Date liv. estimée/_x000a_confirmée" dataDxfId="4"/>
    <tableColumn id="10" xr3:uid="{8A48A4C6-2F4A-4F21-AFA5-7C57FB7E6A09}" name="Récep."/>
    <tableColumn id="11" xr3:uid="{D743B664-EC7B-4197-BBE4-C8B9AA409BC8}" name="Commentaires"/>
  </tableColumns>
  <tableStyleInfo name="TableStyleLight2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B1FCD5C8-B757-404E-995F-CBF04FA6DA92}" name="Tableau11415161718192021222324" displayName="Tableau11415161718192021222324" ref="A1:L101" totalsRowShown="0" headerRowDxfId="3">
  <autoFilter ref="A1:L101" xr:uid="{F92028D8-72FF-471F-9E96-16DB1DA0BF04}"/>
  <tableColumns count="12">
    <tableColumn id="1" xr3:uid="{8224AACB-6A1A-4113-8811-2819D7C8D901}" name="N° de Commande"/>
    <tableColumn id="2" xr3:uid="{19DE4831-CC57-4B02-A645-97D9435912E4}" name="Émetteur" dataDxfId="2"/>
    <tableColumn id="3" xr3:uid="{679D3C1C-C550-4D96-A364-08A60D25B078}" name="Date" dataDxfId="1"/>
    <tableColumn id="12" xr3:uid="{12660545-6A46-4D23-AB4C-D6F9544DD947}" name="Fournisseur"/>
    <tableColumn id="4" xr3:uid="{7C560AAA-E56B-4DEE-A1FB-9EC39D47074B}" name="Désignation"/>
    <tableColumn id="5" xr3:uid="{9BE02054-F4B9-4001-9110-A5A7B99AF78D}" name="Montant"/>
    <tableColumn id="6" xr3:uid="{2CE3C6A5-CF67-4D31-B754-541E26A2B686}" name="Cumul" dataCellStyle="Monétaire"/>
    <tableColumn id="7" xr3:uid="{A795BA97-3663-4D59-96CA-B9113F9B86EC}" name="Affectation"/>
    <tableColumn id="8" xr3:uid="{CCFF7F8B-D981-407D-B30A-4086F93377AB}" name="Cdes_x000a_&lt;200€"/>
    <tableColumn id="9" xr3:uid="{9DC425F1-8BEF-44D2-AE36-7E7184878D82}" name="Date liv. estimée/_x000a_confirmée" dataDxfId="0"/>
    <tableColumn id="10" xr3:uid="{1C70FC4F-32AA-4015-ACE5-98DEB9DA6FE4}" name="Récep."/>
    <tableColumn id="11" xr3:uid="{CD656814-20FC-4BC1-8220-6BA67CEFCB39}" name="Commentaires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360ED8-6F55-46CB-99F0-DF5C4034B5E4}">
  <dimension ref="A1:L6"/>
  <sheetViews>
    <sheetView showZeros="0" workbookViewId="0">
      <selection activeCell="L1" sqref="L1"/>
    </sheetView>
  </sheetViews>
  <sheetFormatPr baseColWidth="10" defaultColWidth="15.140625" defaultRowHeight="15" x14ac:dyDescent="0.25"/>
  <cols>
    <col min="1" max="1" width="15.7109375" customWidth="1"/>
    <col min="2" max="3" width="15.7109375" style="1" customWidth="1"/>
    <col min="4" max="4" width="24.7109375" customWidth="1"/>
    <col min="5" max="5" width="100.7109375" customWidth="1"/>
    <col min="6" max="6" width="15.7109375" customWidth="1"/>
    <col min="7" max="7" width="15.7109375" style="5" customWidth="1"/>
    <col min="8" max="9" width="10.7109375" customWidth="1"/>
    <col min="10" max="10" width="15.7109375" customWidth="1"/>
    <col min="11" max="11" width="6.7109375" customWidth="1"/>
    <col min="12" max="12" width="55.7109375" customWidth="1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7" t="s">
        <v>8</v>
      </c>
      <c r="K1" s="8" t="s">
        <v>9</v>
      </c>
      <c r="L1" s="2" t="s">
        <v>10</v>
      </c>
    </row>
    <row r="2" spans="1:12" x14ac:dyDescent="0.25">
      <c r="A2" t="s">
        <v>25</v>
      </c>
      <c r="B2" s="1" t="s">
        <v>11</v>
      </c>
      <c r="C2" s="6">
        <v>44563</v>
      </c>
      <c r="D2" t="s">
        <v>12</v>
      </c>
      <c r="F2" s="5">
        <v>150</v>
      </c>
      <c r="I2">
        <f>COUNTIF(Tableau1[[#This Row],[Montant]],"&lt;=200")</f>
        <v>1</v>
      </c>
    </row>
    <row r="3" spans="1:12" x14ac:dyDescent="0.25">
      <c r="A3" t="s">
        <v>26</v>
      </c>
      <c r="B3" s="1" t="s">
        <v>11</v>
      </c>
      <c r="C3" s="6">
        <v>44563</v>
      </c>
      <c r="D3" t="s">
        <v>13</v>
      </c>
      <c r="F3" s="5">
        <v>2300</v>
      </c>
      <c r="I3">
        <f>COUNTIF(Tableau1[[#This Row],[Montant]],"&lt;=200")</f>
        <v>0</v>
      </c>
    </row>
    <row r="4" spans="1:12" x14ac:dyDescent="0.25">
      <c r="A4" t="s">
        <v>27</v>
      </c>
      <c r="B4" s="1" t="s">
        <v>14</v>
      </c>
      <c r="C4" s="6">
        <v>44563</v>
      </c>
      <c r="D4" t="s">
        <v>12</v>
      </c>
      <c r="F4" s="5">
        <v>180</v>
      </c>
      <c r="I4">
        <f>COUNTIF(Tableau1[[#This Row],[Montant]],"&lt;=200")</f>
        <v>1</v>
      </c>
    </row>
    <row r="5" spans="1:12" x14ac:dyDescent="0.25">
      <c r="A5" t="s">
        <v>28</v>
      </c>
      <c r="B5" s="1" t="s">
        <v>15</v>
      </c>
      <c r="C5" s="6">
        <v>44563</v>
      </c>
      <c r="D5" t="s">
        <v>16</v>
      </c>
      <c r="F5" s="5">
        <v>67</v>
      </c>
      <c r="I5">
        <f>COUNTIF(Tableau1[[#This Row],[Montant]],"&lt;=200")</f>
        <v>1</v>
      </c>
    </row>
    <row r="6" spans="1:12" x14ac:dyDescent="0.25">
      <c r="A6" t="s">
        <v>29</v>
      </c>
      <c r="B6" s="1" t="s">
        <v>22</v>
      </c>
      <c r="C6" s="6">
        <v>44564</v>
      </c>
      <c r="D6" t="s">
        <v>23</v>
      </c>
      <c r="F6" s="5">
        <v>199</v>
      </c>
      <c r="I6">
        <f>COUNTIF(Tableau1[[#This Row],[Montant]],"&lt;=200")</f>
        <v>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DBCD5E-6CA0-4818-9860-924D5CD042D9}">
  <dimension ref="A1:L6"/>
  <sheetViews>
    <sheetView showZeros="0" workbookViewId="0">
      <selection activeCell="A6" sqref="A6"/>
    </sheetView>
  </sheetViews>
  <sheetFormatPr baseColWidth="10" defaultColWidth="15.140625" defaultRowHeight="15" x14ac:dyDescent="0.25"/>
  <cols>
    <col min="1" max="1" width="15.7109375" customWidth="1"/>
    <col min="2" max="3" width="15.7109375" style="1" customWidth="1"/>
    <col min="4" max="4" width="24.7109375" customWidth="1"/>
    <col min="5" max="5" width="100.7109375" customWidth="1"/>
    <col min="6" max="6" width="15.7109375" customWidth="1"/>
    <col min="7" max="7" width="15.7109375" style="5" customWidth="1"/>
    <col min="8" max="9" width="10.7109375" customWidth="1"/>
    <col min="10" max="10" width="15.7109375" customWidth="1"/>
    <col min="11" max="11" width="6.7109375" customWidth="1"/>
    <col min="12" max="12" width="55.7109375" customWidth="1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7" t="s">
        <v>8</v>
      </c>
      <c r="K1" s="8" t="s">
        <v>9</v>
      </c>
      <c r="L1" s="2" t="s">
        <v>10</v>
      </c>
    </row>
    <row r="2" spans="1:12" x14ac:dyDescent="0.25">
      <c r="A2" t="s">
        <v>34</v>
      </c>
      <c r="B2" s="1" t="s">
        <v>11</v>
      </c>
      <c r="C2" s="6">
        <v>44229</v>
      </c>
      <c r="D2" t="s">
        <v>17</v>
      </c>
      <c r="F2" s="5">
        <v>1250</v>
      </c>
      <c r="I2">
        <f>COUNTIF(Tableau114[[#This Row],[Montant]],"&lt;=200")</f>
        <v>0</v>
      </c>
    </row>
    <row r="3" spans="1:12" x14ac:dyDescent="0.25">
      <c r="A3" t="s">
        <v>35</v>
      </c>
      <c r="B3" s="1" t="s">
        <v>11</v>
      </c>
      <c r="C3" s="6">
        <v>44229</v>
      </c>
      <c r="D3" t="s">
        <v>12</v>
      </c>
      <c r="F3" s="5">
        <v>25</v>
      </c>
      <c r="I3">
        <f>COUNTIF(Tableau114[[#This Row],[Montant]],"&lt;=200")</f>
        <v>1</v>
      </c>
    </row>
    <row r="4" spans="1:12" x14ac:dyDescent="0.25">
      <c r="A4" t="s">
        <v>36</v>
      </c>
      <c r="B4" s="1" t="s">
        <v>14</v>
      </c>
      <c r="C4" s="6">
        <v>44229</v>
      </c>
      <c r="D4" t="s">
        <v>12</v>
      </c>
      <c r="F4" s="5">
        <v>145</v>
      </c>
      <c r="I4">
        <f>COUNTIF(Tableau114[[#This Row],[Montant]],"&lt;=200")</f>
        <v>1</v>
      </c>
    </row>
    <row r="5" spans="1:12" x14ac:dyDescent="0.25">
      <c r="A5" t="s">
        <v>37</v>
      </c>
      <c r="B5" s="1" t="s">
        <v>15</v>
      </c>
      <c r="C5" s="6">
        <v>44229</v>
      </c>
      <c r="D5" t="s">
        <v>18</v>
      </c>
      <c r="F5" s="5">
        <v>85</v>
      </c>
      <c r="I5">
        <f>COUNTIF(Tableau114[[#This Row],[Montant]],"&lt;=200")</f>
        <v>1</v>
      </c>
    </row>
    <row r="6" spans="1:12" x14ac:dyDescent="0.25">
      <c r="C6" s="6"/>
      <c r="F6" s="5"/>
      <c r="I6">
        <f>COUNTIF(Tableau114[[#This Row],[Montant]],"&lt;=200")</f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85D08D-D132-4A96-904D-4364BF91BF61}">
  <dimension ref="A1:L6"/>
  <sheetViews>
    <sheetView showZeros="0" workbookViewId="0">
      <selection activeCell="A6" sqref="A6"/>
    </sheetView>
  </sheetViews>
  <sheetFormatPr baseColWidth="10" defaultColWidth="15.140625" defaultRowHeight="15" x14ac:dyDescent="0.25"/>
  <cols>
    <col min="1" max="1" width="15.7109375" customWidth="1"/>
    <col min="2" max="3" width="15.7109375" style="1" customWidth="1"/>
    <col min="4" max="4" width="24.7109375" customWidth="1"/>
    <col min="5" max="5" width="100.7109375" customWidth="1"/>
    <col min="6" max="6" width="15.7109375" customWidth="1"/>
    <col min="7" max="7" width="15.7109375" style="5" customWidth="1"/>
    <col min="8" max="9" width="10.7109375" customWidth="1"/>
    <col min="10" max="10" width="15.7109375" customWidth="1"/>
    <col min="11" max="11" width="6.7109375" customWidth="1"/>
    <col min="12" max="12" width="55.7109375" customWidth="1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7" t="s">
        <v>8</v>
      </c>
      <c r="K1" s="8" t="s">
        <v>9</v>
      </c>
      <c r="L1" s="2" t="s">
        <v>10</v>
      </c>
    </row>
    <row r="2" spans="1:12" x14ac:dyDescent="0.25">
      <c r="A2" t="s">
        <v>30</v>
      </c>
      <c r="B2" s="1" t="s">
        <v>11</v>
      </c>
      <c r="C2" s="6">
        <v>44257</v>
      </c>
      <c r="D2" t="s">
        <v>18</v>
      </c>
      <c r="F2" s="5">
        <v>4320</v>
      </c>
      <c r="I2">
        <f>COUNTIF(Tableau11415[[#This Row],[Montant]],"&lt;=200")</f>
        <v>0</v>
      </c>
    </row>
    <row r="3" spans="1:12" x14ac:dyDescent="0.25">
      <c r="A3" t="s">
        <v>31</v>
      </c>
      <c r="B3" s="1" t="s">
        <v>11</v>
      </c>
      <c r="C3" s="6">
        <v>44257</v>
      </c>
      <c r="D3" t="s">
        <v>16</v>
      </c>
      <c r="F3" s="5">
        <v>186</v>
      </c>
      <c r="I3">
        <f>COUNTIF(Tableau11415[[#This Row],[Montant]],"&lt;=200")</f>
        <v>1</v>
      </c>
    </row>
    <row r="4" spans="1:12" x14ac:dyDescent="0.25">
      <c r="A4" t="s">
        <v>32</v>
      </c>
      <c r="B4" s="1" t="s">
        <v>14</v>
      </c>
      <c r="C4" s="6">
        <v>44257</v>
      </c>
      <c r="D4" t="s">
        <v>13</v>
      </c>
      <c r="F4" s="5">
        <v>257</v>
      </c>
      <c r="I4">
        <f>COUNTIF(Tableau11415[[#This Row],[Montant]],"&lt;=200")</f>
        <v>0</v>
      </c>
    </row>
    <row r="5" spans="1:12" x14ac:dyDescent="0.25">
      <c r="A5" t="s">
        <v>33</v>
      </c>
      <c r="B5" s="1" t="s">
        <v>15</v>
      </c>
      <c r="C5" s="6">
        <v>44257</v>
      </c>
      <c r="D5" t="s">
        <v>19</v>
      </c>
      <c r="F5" s="5">
        <v>1694</v>
      </c>
      <c r="I5">
        <f>COUNTIF(Tableau11415[[#This Row],[Montant]],"&lt;=200")</f>
        <v>0</v>
      </c>
    </row>
    <row r="6" spans="1:12" x14ac:dyDescent="0.25">
      <c r="C6" s="6"/>
      <c r="F6" s="5"/>
      <c r="I6">
        <f>COUNTIF(Tableau11415[[#This Row],[Montant]],"&lt;=200")</f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BEC0A4-0965-424B-8397-1FA6D99D4737}">
  <dimension ref="A1:L6"/>
  <sheetViews>
    <sheetView showZeros="0" workbookViewId="0">
      <selection activeCell="D12" sqref="D12"/>
    </sheetView>
  </sheetViews>
  <sheetFormatPr baseColWidth="10" defaultColWidth="15.140625" defaultRowHeight="15" x14ac:dyDescent="0.25"/>
  <cols>
    <col min="1" max="1" width="15.7109375" customWidth="1"/>
    <col min="2" max="3" width="15.7109375" style="1" customWidth="1"/>
    <col min="4" max="4" width="24.7109375" customWidth="1"/>
    <col min="5" max="5" width="100.7109375" customWidth="1"/>
    <col min="6" max="6" width="15.7109375" customWidth="1"/>
    <col min="7" max="7" width="15.7109375" style="5" customWidth="1"/>
    <col min="8" max="9" width="10.7109375" customWidth="1"/>
    <col min="10" max="10" width="15.7109375" customWidth="1"/>
    <col min="11" max="11" width="6.7109375" customWidth="1"/>
    <col min="12" max="12" width="55.7109375" customWidth="1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7" t="s">
        <v>8</v>
      </c>
      <c r="K1" s="8" t="s">
        <v>9</v>
      </c>
      <c r="L1" s="2" t="s">
        <v>10</v>
      </c>
    </row>
    <row r="2" spans="1:12" x14ac:dyDescent="0.25">
      <c r="A2" t="s">
        <v>38</v>
      </c>
      <c r="B2" s="1" t="s">
        <v>11</v>
      </c>
      <c r="C2" s="6">
        <v>44288</v>
      </c>
      <c r="D2" t="s">
        <v>16</v>
      </c>
      <c r="F2" s="5">
        <v>150</v>
      </c>
      <c r="I2">
        <f>COUNTIF(Tableau1141516[[#This Row],[Montant]],"&lt;=200")</f>
        <v>1</v>
      </c>
    </row>
    <row r="3" spans="1:12" x14ac:dyDescent="0.25">
      <c r="A3" t="s">
        <v>39</v>
      </c>
      <c r="B3" s="1" t="s">
        <v>11</v>
      </c>
      <c r="C3" s="6">
        <v>44288</v>
      </c>
      <c r="D3" t="s">
        <v>12</v>
      </c>
      <c r="F3" s="5">
        <v>2300</v>
      </c>
      <c r="I3">
        <f>COUNTIF(Tableau1141516[[#This Row],[Montant]],"&lt;=200")</f>
        <v>0</v>
      </c>
    </row>
    <row r="4" spans="1:12" x14ac:dyDescent="0.25">
      <c r="A4" t="s">
        <v>40</v>
      </c>
      <c r="B4" s="1" t="s">
        <v>14</v>
      </c>
      <c r="C4" s="6">
        <v>44288</v>
      </c>
      <c r="D4" t="s">
        <v>17</v>
      </c>
      <c r="F4" s="5">
        <v>180</v>
      </c>
      <c r="I4">
        <f>COUNTIF(Tableau1141516[[#This Row],[Montant]],"&lt;=200")</f>
        <v>1</v>
      </c>
    </row>
    <row r="5" spans="1:12" x14ac:dyDescent="0.25">
      <c r="A5" t="s">
        <v>41</v>
      </c>
      <c r="B5" s="1" t="s">
        <v>15</v>
      </c>
      <c r="C5" s="6">
        <v>44288</v>
      </c>
      <c r="D5" t="s">
        <v>16</v>
      </c>
      <c r="F5" s="5">
        <v>450</v>
      </c>
      <c r="I5">
        <f>COUNTIF(Tableau1141516[[#This Row],[Montant]],"&lt;=200")</f>
        <v>0</v>
      </c>
    </row>
    <row r="6" spans="1:12" x14ac:dyDescent="0.25">
      <c r="C6" s="6"/>
      <c r="F6" s="5"/>
      <c r="I6">
        <f>COUNTIF(Tableau1141516[[#This Row],[Montant]],"&lt;=200")</f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25BC2-3E4F-4B4A-A454-26E159EC2208}">
  <dimension ref="A1:L6"/>
  <sheetViews>
    <sheetView showZeros="0" workbookViewId="0">
      <selection activeCell="C30" sqref="C30"/>
    </sheetView>
  </sheetViews>
  <sheetFormatPr baseColWidth="10" defaultColWidth="15.140625" defaultRowHeight="15" x14ac:dyDescent="0.25"/>
  <cols>
    <col min="1" max="1" width="15.7109375" customWidth="1"/>
    <col min="2" max="3" width="15.7109375" style="1" customWidth="1"/>
    <col min="4" max="4" width="24.7109375" customWidth="1"/>
    <col min="5" max="5" width="100.7109375" customWidth="1"/>
    <col min="6" max="6" width="15.7109375" customWidth="1"/>
    <col min="7" max="7" width="15.7109375" style="5" customWidth="1"/>
    <col min="8" max="9" width="10.7109375" customWidth="1"/>
    <col min="10" max="10" width="15.7109375" customWidth="1"/>
    <col min="11" max="11" width="6.7109375" customWidth="1"/>
    <col min="12" max="12" width="55.7109375" customWidth="1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7" t="s">
        <v>8</v>
      </c>
      <c r="K1" s="8" t="s">
        <v>9</v>
      </c>
      <c r="L1" s="2" t="s">
        <v>10</v>
      </c>
    </row>
    <row r="2" spans="1:12" x14ac:dyDescent="0.25">
      <c r="A2" t="s">
        <v>42</v>
      </c>
      <c r="B2" s="1" t="s">
        <v>11</v>
      </c>
      <c r="C2" s="6">
        <v>44318</v>
      </c>
      <c r="D2" t="s">
        <v>18</v>
      </c>
      <c r="F2" s="5">
        <v>460</v>
      </c>
      <c r="I2">
        <f>COUNTIF(Tableau114151617[[#This Row],[Montant]],"&lt;=200")</f>
        <v>0</v>
      </c>
    </row>
    <row r="3" spans="1:12" x14ac:dyDescent="0.25">
      <c r="A3" t="s">
        <v>43</v>
      </c>
      <c r="B3" s="1" t="s">
        <v>11</v>
      </c>
      <c r="C3" s="6">
        <v>44318</v>
      </c>
      <c r="D3" t="s">
        <v>16</v>
      </c>
      <c r="F3" s="5">
        <v>193</v>
      </c>
      <c r="I3">
        <f>COUNTIF(Tableau114151617[[#This Row],[Montant]],"&lt;=200")</f>
        <v>1</v>
      </c>
    </row>
    <row r="4" spans="1:12" x14ac:dyDescent="0.25">
      <c r="A4" t="s">
        <v>44</v>
      </c>
      <c r="B4" s="1" t="s">
        <v>14</v>
      </c>
      <c r="C4" s="6">
        <v>44318</v>
      </c>
      <c r="D4" t="s">
        <v>13</v>
      </c>
      <c r="F4" s="5">
        <v>1150</v>
      </c>
      <c r="I4">
        <f>COUNTIF(Tableau114151617[[#This Row],[Montant]],"&lt;=200")</f>
        <v>0</v>
      </c>
    </row>
    <row r="5" spans="1:12" x14ac:dyDescent="0.25">
      <c r="A5" t="s">
        <v>45</v>
      </c>
      <c r="B5" s="1" t="s">
        <v>15</v>
      </c>
      <c r="C5" s="6">
        <v>44318</v>
      </c>
      <c r="D5" t="s">
        <v>17</v>
      </c>
      <c r="F5" s="5">
        <v>166</v>
      </c>
      <c r="I5">
        <f>COUNTIF(Tableau114151617[[#This Row],[Montant]],"&lt;=200")</f>
        <v>1</v>
      </c>
    </row>
    <row r="6" spans="1:12" x14ac:dyDescent="0.25">
      <c r="C6" s="6"/>
      <c r="F6" s="5"/>
      <c r="I6">
        <f>COUNTIF(Tableau114151617[[#This Row],[Montant]],"&lt;=200")</f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0CB7C5-07EA-4B3F-A854-A9E0CCFF5E91}">
  <dimension ref="A1:L6"/>
  <sheetViews>
    <sheetView showZeros="0" tabSelected="1" workbookViewId="0">
      <selection activeCell="E7" sqref="E7"/>
    </sheetView>
  </sheetViews>
  <sheetFormatPr baseColWidth="10" defaultColWidth="15.140625" defaultRowHeight="15" x14ac:dyDescent="0.25"/>
  <cols>
    <col min="1" max="1" width="15.7109375" customWidth="1"/>
    <col min="2" max="3" width="15.7109375" style="1" customWidth="1"/>
    <col min="4" max="4" width="24.7109375" customWidth="1"/>
    <col min="5" max="5" width="100.7109375" customWidth="1"/>
    <col min="6" max="6" width="15.7109375" customWidth="1"/>
    <col min="7" max="7" width="15.7109375" style="5" customWidth="1"/>
    <col min="8" max="9" width="10.7109375" customWidth="1"/>
    <col min="10" max="10" width="15.7109375" customWidth="1"/>
    <col min="11" max="11" width="6.7109375" customWidth="1"/>
    <col min="12" max="12" width="55.7109375" customWidth="1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7" t="s">
        <v>8</v>
      </c>
      <c r="K1" s="8" t="s">
        <v>9</v>
      </c>
      <c r="L1" s="2" t="s">
        <v>10</v>
      </c>
    </row>
    <row r="2" spans="1:12" x14ac:dyDescent="0.25">
      <c r="A2" t="s">
        <v>20</v>
      </c>
      <c r="B2" s="1" t="s">
        <v>21</v>
      </c>
      <c r="C2" s="6">
        <v>44352</v>
      </c>
      <c r="D2" t="s">
        <v>16</v>
      </c>
      <c r="F2" s="5">
        <v>167</v>
      </c>
    </row>
    <row r="3" spans="1:12" x14ac:dyDescent="0.25">
      <c r="C3" s="6"/>
      <c r="F3" s="5"/>
    </row>
    <row r="4" spans="1:12" x14ac:dyDescent="0.25">
      <c r="C4" s="6"/>
      <c r="F4" s="5"/>
    </row>
    <row r="5" spans="1:12" x14ac:dyDescent="0.25">
      <c r="C5" s="6"/>
      <c r="F5" s="5"/>
    </row>
    <row r="6" spans="1:12" x14ac:dyDescent="0.25">
      <c r="C6" s="6"/>
      <c r="F6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BC3507-8992-4632-B623-942969F172B3}">
  <dimension ref="A1:L6"/>
  <sheetViews>
    <sheetView showZeros="0" workbookViewId="0">
      <selection activeCell="B3" sqref="B3"/>
    </sheetView>
  </sheetViews>
  <sheetFormatPr baseColWidth="10" defaultColWidth="15.140625" defaultRowHeight="15" x14ac:dyDescent="0.25"/>
  <cols>
    <col min="1" max="1" width="15.7109375" customWidth="1"/>
    <col min="2" max="3" width="15.7109375" style="1" customWidth="1"/>
    <col min="4" max="4" width="24.7109375" customWidth="1"/>
    <col min="5" max="5" width="100.7109375" customWidth="1"/>
    <col min="6" max="6" width="15.7109375" customWidth="1"/>
    <col min="7" max="7" width="15.7109375" style="5" customWidth="1"/>
    <col min="8" max="9" width="10.7109375" customWidth="1"/>
    <col min="10" max="10" width="15.7109375" customWidth="1"/>
    <col min="11" max="11" width="6.7109375" customWidth="1"/>
    <col min="12" max="12" width="55.7109375" customWidth="1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7" t="s">
        <v>8</v>
      </c>
      <c r="K1" s="8" t="s">
        <v>9</v>
      </c>
      <c r="L1" s="2" t="s">
        <v>10</v>
      </c>
    </row>
    <row r="2" spans="1:12" x14ac:dyDescent="0.25">
      <c r="C2" s="6"/>
      <c r="F2" s="5"/>
    </row>
    <row r="3" spans="1:12" x14ac:dyDescent="0.25">
      <c r="C3" s="6"/>
      <c r="F3" s="5"/>
    </row>
    <row r="4" spans="1:12" x14ac:dyDescent="0.25">
      <c r="C4" s="6"/>
      <c r="F4" s="5"/>
    </row>
    <row r="5" spans="1:12" x14ac:dyDescent="0.25">
      <c r="C5" s="6"/>
      <c r="F5" s="5"/>
    </row>
    <row r="6" spans="1:12" x14ac:dyDescent="0.25">
      <c r="C6" s="6"/>
      <c r="F6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2CA033-A65E-41FF-A2E5-A135EFE25047}">
  <dimension ref="A1:L6"/>
  <sheetViews>
    <sheetView showZeros="0" workbookViewId="0">
      <selection activeCell="B3" sqref="B3"/>
    </sheetView>
  </sheetViews>
  <sheetFormatPr baseColWidth="10" defaultColWidth="15.140625" defaultRowHeight="15" x14ac:dyDescent="0.25"/>
  <cols>
    <col min="1" max="1" width="15.7109375" customWidth="1"/>
    <col min="2" max="3" width="15.7109375" style="1" customWidth="1"/>
    <col min="4" max="4" width="24.7109375" customWidth="1"/>
    <col min="5" max="5" width="100.7109375" customWidth="1"/>
    <col min="6" max="6" width="15.7109375" customWidth="1"/>
    <col min="7" max="7" width="15.7109375" style="5" customWidth="1"/>
    <col min="8" max="9" width="10.7109375" customWidth="1"/>
    <col min="10" max="10" width="15.7109375" customWidth="1"/>
    <col min="11" max="11" width="6.7109375" customWidth="1"/>
    <col min="12" max="12" width="55.7109375" customWidth="1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7" t="s">
        <v>8</v>
      </c>
      <c r="K1" s="8" t="s">
        <v>9</v>
      </c>
      <c r="L1" s="2" t="s">
        <v>10</v>
      </c>
    </row>
    <row r="2" spans="1:12" x14ac:dyDescent="0.25">
      <c r="C2" s="6"/>
      <c r="F2" s="5"/>
    </row>
    <row r="3" spans="1:12" x14ac:dyDescent="0.25">
      <c r="C3" s="6"/>
      <c r="F3" s="5"/>
    </row>
    <row r="4" spans="1:12" x14ac:dyDescent="0.25">
      <c r="C4" s="6"/>
      <c r="F4" s="5"/>
    </row>
    <row r="5" spans="1:12" x14ac:dyDescent="0.25">
      <c r="C5" s="6"/>
      <c r="F5" s="5"/>
    </row>
    <row r="6" spans="1:12" x14ac:dyDescent="0.25">
      <c r="C6" s="6"/>
      <c r="F6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95D4E5-BB9F-4160-9065-DA199E12E2C7}">
  <dimension ref="A1:L6"/>
  <sheetViews>
    <sheetView showZeros="0" workbookViewId="0">
      <selection activeCell="B3" sqref="B3"/>
    </sheetView>
  </sheetViews>
  <sheetFormatPr baseColWidth="10" defaultColWidth="15.140625" defaultRowHeight="15" x14ac:dyDescent="0.25"/>
  <cols>
    <col min="1" max="1" width="15.7109375" customWidth="1"/>
    <col min="2" max="3" width="15.7109375" style="1" customWidth="1"/>
    <col min="4" max="4" width="24.7109375" customWidth="1"/>
    <col min="5" max="5" width="100.7109375" customWidth="1"/>
    <col min="6" max="6" width="15.7109375" customWidth="1"/>
    <col min="7" max="7" width="15.7109375" style="5" customWidth="1"/>
    <col min="8" max="9" width="10.7109375" customWidth="1"/>
    <col min="10" max="10" width="15.7109375" customWidth="1"/>
    <col min="11" max="11" width="6.7109375" customWidth="1"/>
    <col min="12" max="12" width="55.7109375" customWidth="1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7" t="s">
        <v>8</v>
      </c>
      <c r="K1" s="8" t="s">
        <v>9</v>
      </c>
      <c r="L1" s="2" t="s">
        <v>10</v>
      </c>
    </row>
    <row r="2" spans="1:12" x14ac:dyDescent="0.25">
      <c r="C2" s="6"/>
      <c r="F2" s="5"/>
    </row>
    <row r="3" spans="1:12" x14ac:dyDescent="0.25">
      <c r="C3" s="6"/>
      <c r="F3" s="5"/>
    </row>
    <row r="4" spans="1:12" x14ac:dyDescent="0.25">
      <c r="C4" s="6"/>
      <c r="F4" s="5"/>
    </row>
    <row r="5" spans="1:12" x14ac:dyDescent="0.25">
      <c r="C5" s="6"/>
      <c r="F5" s="5"/>
    </row>
    <row r="6" spans="1:12" x14ac:dyDescent="0.25">
      <c r="C6" s="6"/>
      <c r="F6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490004-60D9-4738-A232-6982A070AB39}">
  <dimension ref="A1:L6"/>
  <sheetViews>
    <sheetView showZeros="0" workbookViewId="0">
      <selection activeCell="B3" sqref="B3"/>
    </sheetView>
  </sheetViews>
  <sheetFormatPr baseColWidth="10" defaultColWidth="15.140625" defaultRowHeight="15" x14ac:dyDescent="0.25"/>
  <cols>
    <col min="1" max="1" width="15.7109375" customWidth="1"/>
    <col min="2" max="3" width="15.7109375" style="1" customWidth="1"/>
    <col min="4" max="4" width="24.7109375" customWidth="1"/>
    <col min="5" max="5" width="100.7109375" customWidth="1"/>
    <col min="6" max="6" width="15.7109375" customWidth="1"/>
    <col min="7" max="7" width="15.7109375" style="5" customWidth="1"/>
    <col min="8" max="9" width="10.7109375" customWidth="1"/>
    <col min="10" max="10" width="15.7109375" customWidth="1"/>
    <col min="11" max="11" width="6.7109375" customWidth="1"/>
    <col min="12" max="12" width="55.7109375" customWidth="1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7" t="s">
        <v>8</v>
      </c>
      <c r="K1" s="8" t="s">
        <v>9</v>
      </c>
      <c r="L1" s="2" t="s">
        <v>10</v>
      </c>
    </row>
    <row r="2" spans="1:12" x14ac:dyDescent="0.25">
      <c r="C2" s="6"/>
      <c r="F2" s="5"/>
    </row>
    <row r="3" spans="1:12" x14ac:dyDescent="0.25">
      <c r="C3" s="6"/>
      <c r="F3" s="5"/>
    </row>
    <row r="4" spans="1:12" x14ac:dyDescent="0.25">
      <c r="C4" s="6"/>
      <c r="F4" s="5"/>
    </row>
    <row r="5" spans="1:12" x14ac:dyDescent="0.25">
      <c r="C5" s="6"/>
      <c r="F5" s="5"/>
    </row>
    <row r="6" spans="1:12" x14ac:dyDescent="0.25">
      <c r="C6" s="6"/>
      <c r="F6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8B85F8-771D-4615-9801-E7E3E9A4E6F7}">
  <dimension ref="A1:L6"/>
  <sheetViews>
    <sheetView showZeros="0" workbookViewId="0">
      <selection activeCell="B3" sqref="B3"/>
    </sheetView>
  </sheetViews>
  <sheetFormatPr baseColWidth="10" defaultColWidth="15.140625" defaultRowHeight="15" x14ac:dyDescent="0.25"/>
  <cols>
    <col min="1" max="1" width="15.7109375" customWidth="1"/>
    <col min="2" max="3" width="15.7109375" style="1" customWidth="1"/>
    <col min="4" max="4" width="24.7109375" customWidth="1"/>
    <col min="5" max="5" width="100.7109375" customWidth="1"/>
    <col min="6" max="6" width="15.7109375" customWidth="1"/>
    <col min="7" max="7" width="15.7109375" style="5" customWidth="1"/>
    <col min="8" max="9" width="10.7109375" customWidth="1"/>
    <col min="10" max="10" width="15.7109375" customWidth="1"/>
    <col min="11" max="11" width="6.7109375" customWidth="1"/>
    <col min="12" max="12" width="55.7109375" customWidth="1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7" t="s">
        <v>8</v>
      </c>
      <c r="K1" s="8" t="s">
        <v>9</v>
      </c>
      <c r="L1" s="2" t="s">
        <v>10</v>
      </c>
    </row>
    <row r="2" spans="1:12" x14ac:dyDescent="0.25">
      <c r="C2" s="6"/>
      <c r="F2" s="5"/>
    </row>
    <row r="3" spans="1:12" x14ac:dyDescent="0.25">
      <c r="C3" s="6"/>
      <c r="F3" s="5"/>
    </row>
    <row r="4" spans="1:12" x14ac:dyDescent="0.25">
      <c r="C4" s="6"/>
      <c r="F4" s="5"/>
    </row>
    <row r="5" spans="1:12" x14ac:dyDescent="0.25">
      <c r="C5" s="6"/>
      <c r="F5" s="5"/>
    </row>
    <row r="6" spans="1:12" x14ac:dyDescent="0.25">
      <c r="C6" s="6"/>
      <c r="F6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D3F25-E741-4FC2-9EA7-12C5E70548F1}">
  <dimension ref="A1:L6"/>
  <sheetViews>
    <sheetView showZeros="0" workbookViewId="0">
      <selection activeCell="B3" sqref="B3"/>
    </sheetView>
  </sheetViews>
  <sheetFormatPr baseColWidth="10" defaultColWidth="15.140625" defaultRowHeight="15" x14ac:dyDescent="0.25"/>
  <cols>
    <col min="1" max="1" width="15.7109375" customWidth="1"/>
    <col min="2" max="3" width="15.7109375" style="1" customWidth="1"/>
    <col min="4" max="4" width="24.7109375" customWidth="1"/>
    <col min="5" max="5" width="100.7109375" customWidth="1"/>
    <col min="6" max="6" width="15.7109375" customWidth="1"/>
    <col min="7" max="7" width="15.7109375" style="5" customWidth="1"/>
    <col min="8" max="9" width="10.7109375" customWidth="1"/>
    <col min="10" max="10" width="15.7109375" customWidth="1"/>
    <col min="11" max="11" width="6.7109375" customWidth="1"/>
    <col min="12" max="12" width="55.7109375" customWidth="1"/>
  </cols>
  <sheetData>
    <row r="1" spans="1:12" s="2" customFormat="1" ht="30" x14ac:dyDescent="0.25">
      <c r="A1" s="2" t="s">
        <v>24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5</v>
      </c>
      <c r="H1" s="2" t="s">
        <v>6</v>
      </c>
      <c r="I1" s="3" t="s">
        <v>7</v>
      </c>
      <c r="J1" s="7" t="s">
        <v>8</v>
      </c>
      <c r="K1" s="8" t="s">
        <v>9</v>
      </c>
      <c r="L1" s="2" t="s">
        <v>10</v>
      </c>
    </row>
    <row r="2" spans="1:12" x14ac:dyDescent="0.25">
      <c r="C2" s="6"/>
      <c r="F2" s="5"/>
    </row>
    <row r="3" spans="1:12" x14ac:dyDescent="0.25">
      <c r="C3" s="6"/>
      <c r="F3" s="5"/>
    </row>
    <row r="4" spans="1:12" x14ac:dyDescent="0.25">
      <c r="C4" s="6"/>
      <c r="F4" s="5"/>
    </row>
    <row r="5" spans="1:12" x14ac:dyDescent="0.25">
      <c r="C5" s="6"/>
      <c r="F5" s="5"/>
    </row>
    <row r="6" spans="1:12" x14ac:dyDescent="0.25">
      <c r="C6" s="6"/>
      <c r="F6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E7C52A-A05C-4521-9C03-FDDE049B7242}">
  <dimension ref="A1:B10"/>
  <sheetViews>
    <sheetView showGridLines="0" workbookViewId="0">
      <selection activeCell="F11" sqref="F11"/>
    </sheetView>
  </sheetViews>
  <sheetFormatPr baseColWidth="10" defaultRowHeight="15" x14ac:dyDescent="0.25"/>
  <cols>
    <col min="1" max="1" width="21" bestFit="1" customWidth="1"/>
    <col min="2" max="2" width="20.85546875" bestFit="1" customWidth="1"/>
  </cols>
  <sheetData>
    <row r="1" spans="1:2" x14ac:dyDescent="0.25">
      <c r="A1" s="9" t="s">
        <v>47</v>
      </c>
      <c r="B1" t="s">
        <v>46</v>
      </c>
    </row>
    <row r="2" spans="1:2" x14ac:dyDescent="0.25">
      <c r="A2" s="10" t="s">
        <v>12</v>
      </c>
      <c r="B2" s="11">
        <v>5</v>
      </c>
    </row>
    <row r="3" spans="1:2" x14ac:dyDescent="0.25">
      <c r="A3" s="10" t="s">
        <v>13</v>
      </c>
      <c r="B3" s="11">
        <v>3</v>
      </c>
    </row>
    <row r="4" spans="1:2" x14ac:dyDescent="0.25">
      <c r="A4" s="10" t="s">
        <v>16</v>
      </c>
      <c r="B4" s="11">
        <v>5</v>
      </c>
    </row>
    <row r="5" spans="1:2" x14ac:dyDescent="0.25">
      <c r="A5" s="10" t="s">
        <v>17</v>
      </c>
      <c r="B5" s="11">
        <v>3</v>
      </c>
    </row>
    <row r="6" spans="1:2" x14ac:dyDescent="0.25">
      <c r="A6" s="10" t="s">
        <v>19</v>
      </c>
      <c r="B6" s="11">
        <v>1</v>
      </c>
    </row>
    <row r="7" spans="1:2" x14ac:dyDescent="0.25">
      <c r="A7" s="10" t="s">
        <v>18</v>
      </c>
      <c r="B7" s="11">
        <v>3</v>
      </c>
    </row>
    <row r="8" spans="1:2" x14ac:dyDescent="0.25">
      <c r="A8" s="10" t="s">
        <v>23</v>
      </c>
      <c r="B8" s="11">
        <v>1</v>
      </c>
    </row>
    <row r="9" spans="1:2" x14ac:dyDescent="0.25">
      <c r="A9" s="10" t="s">
        <v>48</v>
      </c>
      <c r="B9" s="11">
        <v>4</v>
      </c>
    </row>
    <row r="10" spans="1:2" x14ac:dyDescent="0.25">
      <c r="A10" s="10" t="s">
        <v>49</v>
      </c>
      <c r="B10" s="11">
        <v>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FADECF-C971-4905-A7BF-F8E0DEFDCCC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624A708-0D3F-4965-A068-49DD6058A2B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JAN22</vt:lpstr>
      <vt:lpstr>FEV22</vt:lpstr>
      <vt:lpstr>MAR22</vt:lpstr>
      <vt:lpstr>AVR22</vt:lpstr>
      <vt:lpstr>MAI22</vt:lpstr>
      <vt:lpstr>JUIN22</vt:lpstr>
      <vt:lpstr>JUIL22</vt:lpstr>
      <vt:lpstr>AOU22</vt:lpstr>
      <vt:lpstr>SEPT22</vt:lpstr>
      <vt:lpstr>OCT22</vt:lpstr>
      <vt:lpstr>NOV22</vt:lpstr>
      <vt:lpstr>DEC22</vt:lpstr>
      <vt:lpstr>Requête_TCD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REMIZE</dc:creator>
  <cp:lastModifiedBy>JF</cp:lastModifiedBy>
  <dcterms:created xsi:type="dcterms:W3CDTF">2022-05-10T06:30:34Z</dcterms:created>
  <dcterms:modified xsi:type="dcterms:W3CDTF">2022-05-10T07:16:59Z</dcterms:modified>
</cp:coreProperties>
</file>