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9685C77-E05A-4AA4-914E-0AD88A367391}" xr6:coauthVersionLast="47" xr6:coauthVersionMax="47" xr10:uidLastSave="{00000000-0000-0000-0000-000000000000}"/>
  <bookViews>
    <workbookView xWindow="5685" yWindow="2580" windowWidth="23910" windowHeight="10305" xr2:uid="{00000000-000D-0000-FFFF-FFFF00000000}"/>
  </bookViews>
  <sheets>
    <sheet name="Feuil1 (2)" sheetId="2" r:id="rId1"/>
    <sheet name="Feuil1" sheetId="1" r:id="rId2"/>
  </sheets>
  <definedNames>
    <definedName name="DonnéesExternes_1" localSheetId="0" hidden="1">'Feuil1 (2)'!$F$1:$L$12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/>
  <c r="E2" i="1" l="1"/>
  <c r="D11" i="1"/>
  <c r="H11" i="1" s="1"/>
  <c r="D12" i="1"/>
  <c r="H12" i="1" s="1"/>
  <c r="D3" i="1"/>
  <c r="E3" i="1" s="1"/>
  <c r="D4" i="1"/>
  <c r="H4" i="1" s="1"/>
  <c r="D5" i="1"/>
  <c r="H5" i="1" s="1"/>
  <c r="D6" i="1"/>
  <c r="H6" i="1" s="1"/>
  <c r="D7" i="1"/>
  <c r="E7" i="1" s="1"/>
  <c r="D8" i="1"/>
  <c r="E8" i="1" s="1"/>
  <c r="D9" i="1"/>
  <c r="H9" i="1" s="1"/>
  <c r="D10" i="1"/>
  <c r="H10" i="1" s="1"/>
  <c r="E12" i="1" l="1"/>
  <c r="E9" i="1"/>
  <c r="E5" i="1"/>
  <c r="E4" i="1"/>
  <c r="H7" i="1" s="1"/>
  <c r="E10" i="1"/>
  <c r="E6" i="1"/>
  <c r="E11" i="1"/>
  <c r="H8" i="1"/>
  <c r="H3" i="1"/>
  <c r="H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150B5AE-E1D8-468D-9110-FB2C94F64D9E}" keepAlive="1" name="Requête - t_Résultats" description="Connexion à la requête « t_Résultats » dans le classeur." type="5" refreshedVersion="7" background="1" saveData="1">
    <dbPr connection="Provider=Microsoft.Mashup.OleDb.1;Data Source=$Workbook$;Location=t_Résultats;Extended Properties=&quot;&quot;" command="SELECT * FROM [t_Résultats]"/>
  </connection>
</connections>
</file>

<file path=xl/sharedStrings.xml><?xml version="1.0" encoding="utf-8"?>
<sst xmlns="http://schemas.openxmlformats.org/spreadsheetml/2006/main" count="113" uniqueCount="26">
  <si>
    <t>Parametre</t>
  </si>
  <si>
    <t>PO4</t>
  </si>
  <si>
    <t>Ptot</t>
  </si>
  <si>
    <t>Station 1</t>
  </si>
  <si>
    <t>Station 2</t>
  </si>
  <si>
    <t>Station 3</t>
  </si>
  <si>
    <t>Station 5</t>
  </si>
  <si>
    <t>date</t>
  </si>
  <si>
    <t>station</t>
  </si>
  <si>
    <t>Validation date et station commune si &gt;1</t>
  </si>
  <si>
    <t>Validation PO4 ou PTOT</t>
  </si>
  <si>
    <t>Valeurs</t>
  </si>
  <si>
    <t>Filtre 2</t>
  </si>
  <si>
    <t>Station 6</t>
  </si>
  <si>
    <t>Station 7</t>
  </si>
  <si>
    <t>Station 8</t>
  </si>
  <si>
    <t>Attribut</t>
  </si>
  <si>
    <t>Valeur</t>
  </si>
  <si>
    <t>Station 1_07/03/2022_ratio possible</t>
  </si>
  <si>
    <t>Station 1_07/03/2022_ratio possible_PO4</t>
  </si>
  <si>
    <t>Station 1_07/03/2022_ratio possible_Ptot</t>
  </si>
  <si>
    <t>DM</t>
  </si>
  <si>
    <t>Station 3_07/03/2022_ratio possible</t>
  </si>
  <si>
    <t>Station 3_07/03/2022_ratio possible_PO4</t>
  </si>
  <si>
    <t>Station 3_07/03/2022_ratio possible_Ptot</t>
  </si>
  <si>
    <t>-PO4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</si>
</sst>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3</xdr:row>
      <xdr:rowOff>28575</xdr:rowOff>
    </xdr:from>
    <xdr:to>
      <xdr:col>4</xdr:col>
      <xdr:colOff>647700</xdr:colOff>
      <xdr:row>8</xdr:row>
      <xdr:rowOff>133350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DF1EE190-312C-AA77-0084-7A7D1D0BD8EA}"/>
            </a:ext>
          </a:extLst>
        </xdr:cNvPr>
        <xdr:cNvSpPr/>
      </xdr:nvSpPr>
      <xdr:spPr>
        <a:xfrm>
          <a:off x="3305175" y="514350"/>
          <a:ext cx="476250" cy="9144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A88AD25-AB11-4B15-92DD-761FAA1A3B95}" autoFormatId="16" applyNumberFormats="0" applyBorderFormats="0" applyFontFormats="0" applyPatternFormats="0" applyAlignmentFormats="0" applyWidthHeightFormats="0">
  <queryTableRefresh nextId="8">
    <queryTableFields count="7">
      <queryTableField id="1" name="station" tableColumnId="1"/>
      <queryTableField id="2" name="date" tableColumnId="2"/>
      <queryTableField id="3" name="Attribut" tableColumnId="3"/>
      <queryTableField id="4" name="Valeur" tableColumnId="4"/>
      <queryTableField id="5" name="Validation date et station commune si &gt;1" tableColumnId="5"/>
      <queryTableField id="6" name="Filtre 2" tableColumnId="6"/>
      <queryTableField id="7" name="Validation PO4 ou PTOT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80539F-E349-4239-95AC-5B8C3AF1BC79}" name="t_Data3" displayName="t_Data3" ref="A1:D12" totalsRowShown="0">
  <autoFilter ref="A1:D12" xr:uid="{C0A9E21B-81BF-4226-956D-D00A85B59A59}"/>
  <tableColumns count="4">
    <tableColumn id="1" xr3:uid="{E5884803-9D7E-45CA-BF6C-3000D1D105EA}" name="station"/>
    <tableColumn id="2" xr3:uid="{915DA04F-78FE-4036-BB50-8A4BA3D95EEE}" name="date" dataDxfId="1"/>
    <tableColumn id="3" xr3:uid="{90D07B18-973D-4F59-860D-8843DFE18C41}" name="Parametre"/>
    <tableColumn id="6" xr3:uid="{3FB65B9D-287E-4CC8-8F78-59CA1CA51FDF}" name="Valeu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A45F0C-035E-4079-9451-9D0FC92807B7}" name="t_Résultats" displayName="t_Résultats" ref="F1:L12" tableType="queryTable" totalsRowShown="0">
  <autoFilter ref="F1:L12" xr:uid="{27A45F0C-035E-4079-9451-9D0FC92807B7}"/>
  <tableColumns count="7">
    <tableColumn id="1" xr3:uid="{9B40B6CF-3B83-491C-B518-808C7A8DB095}" uniqueName="1" name="station" queryTableFieldId="1"/>
    <tableColumn id="2" xr3:uid="{758EDF8B-1A17-4095-A1D4-4117DC528C9D}" uniqueName="2" name="date" queryTableFieldId="2"/>
    <tableColumn id="3" xr3:uid="{E9992CEA-4921-4582-A3D0-66EBA7C8180A}" uniqueName="3" name="Attribut" queryTableFieldId="3" dataDxfId="0"/>
    <tableColumn id="4" xr3:uid="{ACB38D9F-625C-4695-9FD3-29CD164B7B69}" uniqueName="4" name="Valeur" queryTableFieldId="4"/>
    <tableColumn id="5" xr3:uid="{CC39A213-3E3A-45E2-A470-1C7A40420137}" uniqueName="5" name="Validation date et station commune si &gt;1" queryTableFieldId="5"/>
    <tableColumn id="6" xr3:uid="{0760981D-42CF-43DE-A27A-C5A7C3E627FD}" uniqueName="6" name="Filtre 2" queryTableFieldId="6"/>
    <tableColumn id="7" xr3:uid="{92991D73-49B0-4849-BAD1-DCD0EDBF771F}" uniqueName="7" name="Validation PO4 ou PTOT" queryTableFieldId="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A9E21B-81BF-4226-956D-D00A85B59A59}" name="t_Data" displayName="t_Data" ref="A1:F12" totalsRowShown="0">
  <autoFilter ref="A1:F12" xr:uid="{C0A9E21B-81BF-4226-956D-D00A85B59A59}"/>
  <tableColumns count="6">
    <tableColumn id="1" xr3:uid="{EB8F1E3E-7F8E-4FE2-A389-9CD923048154}" name="station"/>
    <tableColumn id="2" xr3:uid="{60009075-DA3E-49BA-B3A4-7302FA43DF45}" name="date" dataDxfId="2"/>
    <tableColumn id="3" xr3:uid="{5F01FC21-FCA8-4181-95DA-858A3571B8E1}" name="Parametre"/>
    <tableColumn id="4" xr3:uid="{CD757AB9-FDCD-4908-A9F2-C44316CD21AD}" name="Validation date et station commune si &gt;1">
      <calculatedColumnFormula>IF(COUNTIFS($A$2:$A$12,A2,$B$2:$B$12,B2)&gt;1,A2&amp;"_"&amp;B2&amp;"_"&amp;"ratio_possible",IF(AND(C2="Ptot",F2&gt;0.2),"-PO4","DM"))</calculatedColumnFormula>
    </tableColumn>
    <tableColumn id="5" xr3:uid="{96384AA6-5F16-4523-939E-1FC79E843577}" name="Filtre 2">
      <calculatedColumnFormula>IF(D2="DM","DM",IF(D2="-PO4",D2,D2&amp;"_"&amp;C2))</calculatedColumnFormula>
    </tableColumn>
    <tableColumn id="6" xr3:uid="{A175600A-9DC3-4538-8A4D-9DDB363A51AA}" name="Val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EA182-9DBB-46E7-8067-A7FCE4862508}">
  <dimension ref="A1:L12"/>
  <sheetViews>
    <sheetView showGridLines="0" tabSelected="1" topLeftCell="C1" workbookViewId="0">
      <selection activeCell="E16" sqref="E16"/>
    </sheetView>
  </sheetViews>
  <sheetFormatPr baseColWidth="10" defaultRowHeight="12.75" x14ac:dyDescent="0.2"/>
  <cols>
    <col min="3" max="3" width="12.7109375" customWidth="1"/>
    <col min="6" max="6" width="9.28515625" bestFit="1" customWidth="1"/>
    <col min="7" max="7" width="7.28515625" bestFit="1" customWidth="1"/>
    <col min="8" max="8" width="9.85546875" bestFit="1" customWidth="1"/>
    <col min="9" max="9" width="9.28515625" bestFit="1" customWidth="1"/>
    <col min="10" max="10" width="41" bestFit="1" customWidth="1"/>
    <col min="11" max="11" width="35.85546875" bestFit="1" customWidth="1"/>
    <col min="12" max="12" width="25.5703125" bestFit="1" customWidth="1"/>
  </cols>
  <sheetData>
    <row r="1" spans="1:12" x14ac:dyDescent="0.2">
      <c r="A1" t="s">
        <v>8</v>
      </c>
      <c r="B1" t="s">
        <v>7</v>
      </c>
      <c r="C1" t="s">
        <v>0</v>
      </c>
      <c r="D1" t="s">
        <v>11</v>
      </c>
      <c r="F1" t="s">
        <v>8</v>
      </c>
      <c r="G1" t="s">
        <v>7</v>
      </c>
      <c r="H1" t="s">
        <v>16</v>
      </c>
      <c r="I1" t="s">
        <v>17</v>
      </c>
      <c r="J1" t="s">
        <v>9</v>
      </c>
      <c r="K1" t="s">
        <v>12</v>
      </c>
      <c r="L1" t="s">
        <v>10</v>
      </c>
    </row>
    <row r="2" spans="1:12" x14ac:dyDescent="0.2">
      <c r="A2" t="s">
        <v>3</v>
      </c>
      <c r="B2" s="1">
        <v>44627</v>
      </c>
      <c r="C2" t="s">
        <v>1</v>
      </c>
      <c r="D2">
        <v>0.3</v>
      </c>
      <c r="F2" t="s">
        <v>3</v>
      </c>
      <c r="G2">
        <v>44627</v>
      </c>
      <c r="H2" s="2" t="s">
        <v>1</v>
      </c>
      <c r="I2">
        <v>0.3</v>
      </c>
      <c r="J2" t="s">
        <v>18</v>
      </c>
      <c r="K2" t="s">
        <v>19</v>
      </c>
      <c r="L2">
        <v>1.3333333333333335</v>
      </c>
    </row>
    <row r="3" spans="1:12" x14ac:dyDescent="0.2">
      <c r="A3" t="s">
        <v>3</v>
      </c>
      <c r="B3" s="1">
        <v>44627</v>
      </c>
      <c r="C3" t="s">
        <v>2</v>
      </c>
      <c r="D3">
        <v>0.4</v>
      </c>
      <c r="F3" t="s">
        <v>3</v>
      </c>
      <c r="G3">
        <v>44627</v>
      </c>
      <c r="H3" s="2" t="s">
        <v>2</v>
      </c>
      <c r="I3">
        <v>0.4</v>
      </c>
      <c r="J3" t="s">
        <v>18</v>
      </c>
      <c r="K3" t="s">
        <v>20</v>
      </c>
      <c r="L3">
        <v>1.3333333333333335</v>
      </c>
    </row>
    <row r="4" spans="1:12" x14ac:dyDescent="0.2">
      <c r="A4" t="s">
        <v>3</v>
      </c>
      <c r="B4" s="1">
        <v>44628</v>
      </c>
      <c r="C4" t="s">
        <v>1</v>
      </c>
      <c r="D4">
        <v>0.4</v>
      </c>
      <c r="F4" t="s">
        <v>3</v>
      </c>
      <c r="G4">
        <v>44628</v>
      </c>
      <c r="H4" s="2" t="s">
        <v>1</v>
      </c>
      <c r="I4">
        <v>0.4</v>
      </c>
      <c r="J4" t="s">
        <v>21</v>
      </c>
      <c r="K4" t="s">
        <v>21</v>
      </c>
      <c r="L4" t="s">
        <v>21</v>
      </c>
    </row>
    <row r="5" spans="1:12" x14ac:dyDescent="0.2">
      <c r="A5" t="s">
        <v>3</v>
      </c>
      <c r="B5" s="1">
        <v>44629</v>
      </c>
      <c r="C5" t="s">
        <v>1</v>
      </c>
      <c r="D5">
        <v>0.2</v>
      </c>
      <c r="F5" t="s">
        <v>3</v>
      </c>
      <c r="G5">
        <v>44629</v>
      </c>
      <c r="H5" s="2" t="s">
        <v>1</v>
      </c>
      <c r="I5">
        <v>0.2</v>
      </c>
      <c r="J5" t="s">
        <v>21</v>
      </c>
      <c r="K5" t="s">
        <v>21</v>
      </c>
      <c r="L5" t="s">
        <v>21</v>
      </c>
    </row>
    <row r="6" spans="1:12" x14ac:dyDescent="0.2">
      <c r="A6" t="s">
        <v>4</v>
      </c>
      <c r="B6" s="1">
        <v>44630</v>
      </c>
      <c r="C6" t="s">
        <v>1</v>
      </c>
      <c r="D6">
        <v>0.3</v>
      </c>
      <c r="F6" t="s">
        <v>4</v>
      </c>
      <c r="G6">
        <v>44630</v>
      </c>
      <c r="H6" s="2" t="s">
        <v>1</v>
      </c>
      <c r="I6">
        <v>0.3</v>
      </c>
      <c r="J6" t="s">
        <v>21</v>
      </c>
      <c r="K6" t="s">
        <v>21</v>
      </c>
      <c r="L6" t="s">
        <v>21</v>
      </c>
    </row>
    <row r="7" spans="1:12" x14ac:dyDescent="0.2">
      <c r="A7" t="s">
        <v>5</v>
      </c>
      <c r="B7" s="1">
        <v>44627</v>
      </c>
      <c r="C7" t="s">
        <v>2</v>
      </c>
      <c r="D7">
        <v>0.2</v>
      </c>
      <c r="F7" t="s">
        <v>5</v>
      </c>
      <c r="G7">
        <v>44627</v>
      </c>
      <c r="H7" s="2" t="s">
        <v>1</v>
      </c>
      <c r="I7">
        <v>0.4</v>
      </c>
      <c r="J7" t="s">
        <v>22</v>
      </c>
      <c r="K7" t="s">
        <v>23</v>
      </c>
    </row>
    <row r="8" spans="1:12" x14ac:dyDescent="0.2">
      <c r="A8" t="s">
        <v>5</v>
      </c>
      <c r="B8" s="1">
        <v>44627</v>
      </c>
      <c r="C8" t="s">
        <v>1</v>
      </c>
      <c r="D8">
        <v>0.4</v>
      </c>
      <c r="F8" t="s">
        <v>5</v>
      </c>
      <c r="G8">
        <v>44627</v>
      </c>
      <c r="H8" s="2" t="s">
        <v>2</v>
      </c>
      <c r="I8">
        <v>0.2</v>
      </c>
      <c r="J8" t="s">
        <v>22</v>
      </c>
      <c r="K8" t="s">
        <v>24</v>
      </c>
    </row>
    <row r="9" spans="1:12" x14ac:dyDescent="0.2">
      <c r="A9" t="s">
        <v>6</v>
      </c>
      <c r="B9" s="1">
        <v>44633</v>
      </c>
      <c r="C9" t="s">
        <v>1</v>
      </c>
      <c r="D9">
        <v>0.3</v>
      </c>
      <c r="F9" t="s">
        <v>6</v>
      </c>
      <c r="G9">
        <v>44633</v>
      </c>
      <c r="H9" s="2" t="s">
        <v>1</v>
      </c>
      <c r="I9">
        <v>0.3</v>
      </c>
      <c r="J9" t="s">
        <v>21</v>
      </c>
      <c r="K9" t="s">
        <v>21</v>
      </c>
      <c r="L9" t="s">
        <v>21</v>
      </c>
    </row>
    <row r="10" spans="1:12" x14ac:dyDescent="0.2">
      <c r="A10" t="s">
        <v>13</v>
      </c>
      <c r="B10" s="1">
        <v>44634</v>
      </c>
      <c r="C10" t="s">
        <v>2</v>
      </c>
      <c r="D10">
        <v>0.3</v>
      </c>
      <c r="F10" t="s">
        <v>13</v>
      </c>
      <c r="G10">
        <v>44634</v>
      </c>
      <c r="H10" s="2" t="s">
        <v>2</v>
      </c>
      <c r="I10">
        <v>0.3</v>
      </c>
      <c r="J10" t="s">
        <v>25</v>
      </c>
      <c r="K10" t="s">
        <v>25</v>
      </c>
      <c r="L10" t="s">
        <v>25</v>
      </c>
    </row>
    <row r="11" spans="1:12" x14ac:dyDescent="0.2">
      <c r="A11" t="s">
        <v>14</v>
      </c>
      <c r="B11" s="1">
        <v>44635</v>
      </c>
      <c r="C11" t="s">
        <v>1</v>
      </c>
      <c r="D11">
        <v>0.3</v>
      </c>
      <c r="F11" t="s">
        <v>14</v>
      </c>
      <c r="G11">
        <v>44635</v>
      </c>
      <c r="H11" s="2" t="s">
        <v>1</v>
      </c>
      <c r="I11">
        <v>0.3</v>
      </c>
      <c r="J11" t="s">
        <v>21</v>
      </c>
      <c r="K11" t="s">
        <v>21</v>
      </c>
      <c r="L11" t="s">
        <v>21</v>
      </c>
    </row>
    <row r="12" spans="1:12" x14ac:dyDescent="0.2">
      <c r="A12" t="s">
        <v>15</v>
      </c>
      <c r="B12" s="1">
        <v>44636</v>
      </c>
      <c r="C12" t="s">
        <v>1</v>
      </c>
      <c r="D12">
        <v>0.3</v>
      </c>
      <c r="F12" t="s">
        <v>15</v>
      </c>
      <c r="G12">
        <v>44636</v>
      </c>
      <c r="H12" s="2" t="s">
        <v>1</v>
      </c>
      <c r="I12">
        <v>0.3</v>
      </c>
      <c r="J12" t="s">
        <v>21</v>
      </c>
      <c r="K12" t="s">
        <v>21</v>
      </c>
      <c r="L12" t="s">
        <v>21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2"/>
  <sheetViews>
    <sheetView workbookViewId="0">
      <selection activeCell="H21" sqref="H21"/>
    </sheetView>
  </sheetViews>
  <sheetFormatPr baseColWidth="10" defaultRowHeight="12.75" x14ac:dyDescent="0.2"/>
  <cols>
    <col min="3" max="3" width="12.7109375" customWidth="1"/>
    <col min="4" max="4" width="40.140625" customWidth="1"/>
    <col min="5" max="5" width="35.5703125" customWidth="1"/>
    <col min="8" max="8" width="21.5703125" bestFit="1" customWidth="1"/>
  </cols>
  <sheetData>
    <row r="1" spans="1:8" x14ac:dyDescent="0.2">
      <c r="A1" t="s">
        <v>8</v>
      </c>
      <c r="B1" t="s">
        <v>7</v>
      </c>
      <c r="C1" t="s">
        <v>0</v>
      </c>
      <c r="D1" t="s">
        <v>9</v>
      </c>
      <c r="E1" t="s">
        <v>12</v>
      </c>
      <c r="F1" t="s">
        <v>11</v>
      </c>
      <c r="H1" t="s">
        <v>10</v>
      </c>
    </row>
    <row r="2" spans="1:8" x14ac:dyDescent="0.2">
      <c r="A2" t="s">
        <v>3</v>
      </c>
      <c r="B2" s="1">
        <v>44627</v>
      </c>
      <c r="C2" t="s">
        <v>1</v>
      </c>
      <c r="D2" t="str">
        <f t="shared" ref="D2:D12" si="0">IF(COUNTIFS($A$2:$A$12,A2,$B$2:$B$12,B2)&gt;1,A2&amp;"_"&amp;B2&amp;"_"&amp;"ratio_possible",IF(AND(C2="Ptot",F2&gt;0.2),"-PO4","DM"))</f>
        <v>Station 1_44627_ratio_possible</v>
      </c>
      <c r="E2" t="str">
        <f>IF(D2="DM","DM",IF(D2="-PO4",D2,D2&amp;"_"&amp;C2))</f>
        <v>Station 1_44627_ratio_possible_PO4</v>
      </c>
      <c r="F2">
        <v>0.3</v>
      </c>
      <c r="H2">
        <f>IF(OR(D2="DM",D2="-PO4"),D2,IF((VLOOKUP(D2&amp;"_Ptot",$E$2:$F$9,2,FALSE))&gt;0.2,(VLOOKUP(D2&amp;"_Ptot",$E$2:$F$9,2,FALSE))/(VLOOKUP(D2&amp;"_PO4",$E$2:$F$9,2,FALSE)),""))</f>
        <v>1.3333333333333335</v>
      </c>
    </row>
    <row r="3" spans="1:8" x14ac:dyDescent="0.2">
      <c r="A3" t="s">
        <v>3</v>
      </c>
      <c r="B3" s="1">
        <v>44627</v>
      </c>
      <c r="C3" t="s">
        <v>2</v>
      </c>
      <c r="D3" t="str">
        <f t="shared" si="0"/>
        <v>Station 1_44627_ratio_possible</v>
      </c>
      <c r="E3" t="str">
        <f t="shared" ref="E3:E12" si="1">IF(D3="DM","DM",IF(D3="-PO4",D3,D3&amp;"_"&amp;C3))</f>
        <v>Station 1_44627_ratio_possible_Ptot</v>
      </c>
      <c r="F3">
        <v>0.4</v>
      </c>
      <c r="H3">
        <f>IF(OR(D3="DM",D3="-PO4"),D3,IF((VLOOKUP(D3&amp;"_Ptot",$E$2:$F$9,2,FALSE))&gt;0.2,(VLOOKUP(D3&amp;"_Ptot",$E$2:$F$9,2,FALSE))/(VLOOKUP(D3&amp;"_PO4",$E$2:$F$9,2,FALSE)),""))</f>
        <v>1.3333333333333335</v>
      </c>
    </row>
    <row r="4" spans="1:8" x14ac:dyDescent="0.2">
      <c r="A4" t="s">
        <v>3</v>
      </c>
      <c r="B4" s="1">
        <v>44628</v>
      </c>
      <c r="C4" t="s">
        <v>1</v>
      </c>
      <c r="D4" t="str">
        <f t="shared" si="0"/>
        <v>DM</v>
      </c>
      <c r="E4" t="str">
        <f t="shared" si="1"/>
        <v>DM</v>
      </c>
      <c r="F4">
        <v>0.4</v>
      </c>
      <c r="H4" t="str">
        <f>IF(OR(D4="DM",D4="-PO4"),D4,IF((VLOOKUP(D4&amp;"_Ptot",$E$2:$F$9,2,FALSE))&gt;0.2,(VLOOKUP(D4&amp;"_Ptot",$E$2:$F$9,2,FALSE))/(VLOOKUP(D4&amp;"_PO4",$E$2:$F$9,2,FALSE)),""))</f>
        <v>DM</v>
      </c>
    </row>
    <row r="5" spans="1:8" x14ac:dyDescent="0.2">
      <c r="A5" t="s">
        <v>3</v>
      </c>
      <c r="B5" s="1">
        <v>44629</v>
      </c>
      <c r="C5" t="s">
        <v>1</v>
      </c>
      <c r="D5" t="str">
        <f t="shared" si="0"/>
        <v>DM</v>
      </c>
      <c r="E5" t="str">
        <f t="shared" si="1"/>
        <v>DM</v>
      </c>
      <c r="F5">
        <v>0.2</v>
      </c>
      <c r="H5" t="str">
        <f>IF(OR(D5="DM",D5="-PO4"),D5,IF((VLOOKUP(D5&amp;"_Ptot",$E$2:$F$9,2,FALSE))&gt;0.2,(VLOOKUP(D5&amp;"_Ptot",$E$2:$F$9,2,FALSE))/(VLOOKUP(D5&amp;"_PO4",$E$2:$F$9,2,FALSE)),""))</f>
        <v>DM</v>
      </c>
    </row>
    <row r="6" spans="1:8" x14ac:dyDescent="0.2">
      <c r="A6" t="s">
        <v>4</v>
      </c>
      <c r="B6" s="1">
        <v>44630</v>
      </c>
      <c r="C6" t="s">
        <v>1</v>
      </c>
      <c r="D6" t="str">
        <f t="shared" si="0"/>
        <v>DM</v>
      </c>
      <c r="E6" t="str">
        <f t="shared" si="1"/>
        <v>DM</v>
      </c>
      <c r="F6">
        <v>0.3</v>
      </c>
      <c r="H6" t="str">
        <f>IF(OR(D6="DM",D6="-PO4"),D6,IF((VLOOKUP(D6&amp;"_Ptot",$E$2:$F$9,2,FALSE))&gt;0.2,(VLOOKUP(D6&amp;"_Ptot",$E$2:$F$9,2,FALSE))/(VLOOKUP(D6&amp;"_PO4",$E$2:$F$9,2,FALSE)),""))</f>
        <v>DM</v>
      </c>
    </row>
    <row r="7" spans="1:8" x14ac:dyDescent="0.2">
      <c r="A7" t="s">
        <v>5</v>
      </c>
      <c r="B7" s="1">
        <v>44627</v>
      </c>
      <c r="C7" t="s">
        <v>2</v>
      </c>
      <c r="D7" t="str">
        <f t="shared" si="0"/>
        <v>Station 3_44627_ratio_possible</v>
      </c>
      <c r="E7" t="str">
        <f t="shared" si="1"/>
        <v>Station 3_44627_ratio_possible_Ptot</v>
      </c>
      <c r="F7">
        <v>0.2</v>
      </c>
      <c r="H7" t="str">
        <f>IF(OR(D7="DM",D7="-PO4"),D7,IF((VLOOKUP(D7&amp;"_Ptot",$E$2:$F$9,2,FALSE))&gt;0.2,(VLOOKUP(D7&amp;"_Ptot",$E$2:$F$9,2,FALSE))/(VLOOKUP(D7&amp;"_PO4",$E$2:$F$9,2,FALSE)),""))</f>
        <v/>
      </c>
    </row>
    <row r="8" spans="1:8" x14ac:dyDescent="0.2">
      <c r="A8" t="s">
        <v>5</v>
      </c>
      <c r="B8" s="1">
        <v>44627</v>
      </c>
      <c r="C8" t="s">
        <v>1</v>
      </c>
      <c r="D8" t="str">
        <f t="shared" si="0"/>
        <v>Station 3_44627_ratio_possible</v>
      </c>
      <c r="E8" t="str">
        <f t="shared" si="1"/>
        <v>Station 3_44627_ratio_possible_PO4</v>
      </c>
      <c r="F8">
        <v>0.4</v>
      </c>
      <c r="H8" t="str">
        <f>IF(OR(D8="DM",D8="-PO4"),D8,IF((VLOOKUP(D8&amp;"_Ptot",$E$2:$F$9,2,FALSE))&gt;0.2,(VLOOKUP(D8&amp;"_Ptot",$E$2:$F$9,2,FALSE))/(VLOOKUP(D8&amp;"_PO4",$E$2:$F$9,2,FALSE)),""))</f>
        <v/>
      </c>
    </row>
    <row r="9" spans="1:8" x14ac:dyDescent="0.2">
      <c r="A9" t="s">
        <v>6</v>
      </c>
      <c r="B9" s="1">
        <v>44633</v>
      </c>
      <c r="C9" t="s">
        <v>1</v>
      </c>
      <c r="D9" t="str">
        <f t="shared" si="0"/>
        <v>DM</v>
      </c>
      <c r="E9" t="str">
        <f t="shared" si="1"/>
        <v>DM</v>
      </c>
      <c r="F9">
        <v>0.3</v>
      </c>
      <c r="H9" t="str">
        <f>IF(OR(D9="DM",D9="-PO4"),D9,IF((VLOOKUP(D9&amp;"_Ptot",$E$2:$F$9,2,FALSE))&gt;0.2,(VLOOKUP(D9&amp;"_Ptot",$E$2:$F$9,2,FALSE))/(VLOOKUP(D9&amp;"_PO4",$E$2:$F$9,2,FALSE)),""))</f>
        <v>DM</v>
      </c>
    </row>
    <row r="10" spans="1:8" x14ac:dyDescent="0.2">
      <c r="A10" t="s">
        <v>13</v>
      </c>
      <c r="B10" s="1">
        <v>44634</v>
      </c>
      <c r="C10" t="s">
        <v>2</v>
      </c>
      <c r="D10" t="str">
        <f>IF(COUNTIFS($A$2:$A$12,A10,$B$2:$B$12,B10)&gt;1,A10&amp;"_"&amp;B10&amp;"_"&amp;"ratio_possible",IF(AND(C10="Ptot",F10&gt;0.2),"-PO4","DM"))</f>
        <v>-PO4</v>
      </c>
      <c r="E10" t="str">
        <f t="shared" si="1"/>
        <v>-PO4</v>
      </c>
      <c r="F10">
        <v>0.3</v>
      </c>
      <c r="H10" t="str">
        <f>IF(OR(D10="DM",D10="-PO4"),D10,IF((VLOOKUP(D10&amp;"_Ptot",$E$2:$F$9,2,FALSE))&gt;0.2,(VLOOKUP(D10&amp;"_Ptot",$E$2:$F$9,2,FALSE))/(VLOOKUP(D10&amp;"_PO4",$E$2:$F$9,2,FALSE)),""))</f>
        <v>-PO4</v>
      </c>
    </row>
    <row r="11" spans="1:8" x14ac:dyDescent="0.2">
      <c r="A11" t="s">
        <v>14</v>
      </c>
      <c r="B11" s="1">
        <v>44635</v>
      </c>
      <c r="C11" t="s">
        <v>1</v>
      </c>
      <c r="D11" t="str">
        <f t="shared" si="0"/>
        <v>DM</v>
      </c>
      <c r="E11" t="str">
        <f t="shared" si="1"/>
        <v>DM</v>
      </c>
      <c r="F11">
        <v>0.3</v>
      </c>
      <c r="H11" t="str">
        <f>IF(OR(D11="DM",D11="-PO4"),D11,IF((VLOOKUP(D11&amp;"_Ptot",$E$2:$F$9,2,FALSE))&gt;0.2,(VLOOKUP(D11&amp;"_Ptot",$E$2:$F$9,2,FALSE))/(VLOOKUP(D11&amp;"_PO4",$E$2:$F$9,2,FALSE)),""))</f>
        <v>DM</v>
      </c>
    </row>
    <row r="12" spans="1:8" x14ac:dyDescent="0.2">
      <c r="A12" t="s">
        <v>15</v>
      </c>
      <c r="B12" s="1">
        <v>44636</v>
      </c>
      <c r="C12" t="s">
        <v>1</v>
      </c>
      <c r="D12" t="str">
        <f t="shared" si="0"/>
        <v>DM</v>
      </c>
      <c r="E12" t="str">
        <f t="shared" si="1"/>
        <v>DM</v>
      </c>
      <c r="F12">
        <v>0.3</v>
      </c>
      <c r="H12" t="str">
        <f>IF(OR(D12="DM",D12="-PO4"),D12,IF((VLOOKUP(D12&amp;"_Ptot",$E$2:$F$9,2,FALSE))&gt;0.2,(VLOOKUP(D12&amp;"_Ptot",$E$2:$F$9,2,FALSE))/(VLOOKUP(D12&amp;"_PO4",$E$2:$F$9,2,FALSE)),""))</f>
        <v>DM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C1211F-FDEE-4876-9670-A5C4D3952D4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>Agence de l'eau Loire-Bretagne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Lebreton</dc:creator>
  <cp:lastModifiedBy>JF</cp:lastModifiedBy>
  <dcterms:created xsi:type="dcterms:W3CDTF">2022-04-11T12:35:22Z</dcterms:created>
  <dcterms:modified xsi:type="dcterms:W3CDTF">2022-04-12T14:09:43Z</dcterms:modified>
</cp:coreProperties>
</file>