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ECD6ECB-BFFA-4756-8132-1F5D4C0B22D9}" xr6:coauthVersionLast="47" xr6:coauthVersionMax="47" xr10:uidLastSave="{00000000-0000-0000-0000-000000000000}"/>
  <bookViews>
    <workbookView xWindow="10065" yWindow="1365" windowWidth="13125" windowHeight="11625" xr2:uid="{F5231C9B-9D98-4BBF-A7DE-7694C3E56B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 a="1"/>
  <c r="F10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K6" i="1"/>
  <c r="L6" i="1" s="1"/>
  <c r="L17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<sst xmlns="http://schemas.openxmlformats.org/spreadsheetml/2006/main" count="7" uniqueCount="7">
  <si>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salaire brut :</t>
  </si>
  <si>
    <t>Min</t>
  </si>
  <si>
    <t>Max</t>
  </si>
  <si>
    <t>%</t>
  </si>
  <si>
    <t>Base taxable</t>
  </si>
  <si>
    <t>Taxe</t>
  </si>
  <si>
    <t>Formules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</si>
</sst>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3" fontId="0" fillId="0" borderId="1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0" borderId="1" xfId="0" applyNumberFormat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148F4-D4F3-4548-8C1C-3764DFC47D7A}">
  <dimension ref="A3:L17"/>
  <sheetViews>
    <sheetView showGridLines="0" tabSelected="1" workbookViewId="0">
      <selection activeCell="D22" sqref="D22"/>
    </sheetView>
  </sheetViews>
  <sheetFormatPr baseColWidth="10" defaultColWidth="16" defaultRowHeight="15" x14ac:dyDescent="0.25"/>
  <cols>
    <col min="1" max="16384" width="16" style="2"/>
  </cols>
  <sheetData>
    <row r="3" spans="1:12" x14ac:dyDescent="0.25">
      <c r="A3" s="1" t="s">
        <v>0</v>
      </c>
      <c r="B3" s="1">
        <v>2958566</v>
      </c>
    </row>
    <row r="4" spans="1:12" x14ac:dyDescent="0.25">
      <c r="K4" s="1" t="s">
        <v>4</v>
      </c>
      <c r="L4" s="1" t="s">
        <v>5</v>
      </c>
    </row>
    <row r="5" spans="1:12" x14ac:dyDescent="0.25">
      <c r="A5" s="1" t="s">
        <v>1</v>
      </c>
      <c r="B5" s="1" t="s">
        <v>2</v>
      </c>
      <c r="C5" s="1" t="s">
        <v>3</v>
      </c>
      <c r="K5" s="5"/>
      <c r="L5" s="5"/>
    </row>
    <row r="6" spans="1:12" x14ac:dyDescent="0.25">
      <c r="A6" s="5"/>
      <c r="B6" s="5"/>
      <c r="C6" s="5"/>
      <c r="K6" s="1">
        <f>IF(B3&lt;=0,"",IF(B3&gt;=150000,150000-0,IF(B3&lt;150000,"")))</f>
        <v>150000</v>
      </c>
      <c r="L6" s="1">
        <f>ROUND(C7*K6,0)</f>
        <v>750</v>
      </c>
    </row>
    <row r="7" spans="1:12" x14ac:dyDescent="0.25">
      <c r="A7" s="1">
        <v>0</v>
      </c>
      <c r="B7" s="1">
        <v>150000</v>
      </c>
      <c r="C7" s="3">
        <v>5.0000000000000001E-3</v>
      </c>
      <c r="K7" s="1">
        <f>IF(B3&lt;=150000,"",IF(B3&gt;250000,250000-150000,B3-150000))</f>
        <v>100000</v>
      </c>
      <c r="L7" s="1">
        <f>ROUND(C8*K7,0)</f>
        <v>3000</v>
      </c>
    </row>
    <row r="8" spans="1:12" x14ac:dyDescent="0.25">
      <c r="A8" s="1">
        <v>150000</v>
      </c>
      <c r="B8" s="1">
        <v>250000</v>
      </c>
      <c r="C8" s="4">
        <v>0.03</v>
      </c>
      <c r="K8" s="1">
        <f>IF(B3&lt;=250000,"",IF(B3&gt;400000,400000-250000,B3-250000))</f>
        <v>150000</v>
      </c>
      <c r="L8" s="1">
        <f>ROUND(C9*K8,0)</f>
        <v>7500</v>
      </c>
    </row>
    <row r="9" spans="1:12" x14ac:dyDescent="0.25">
      <c r="A9" s="1">
        <v>250000</v>
      </c>
      <c r="B9" s="1">
        <v>400000</v>
      </c>
      <c r="C9" s="4">
        <v>0.05</v>
      </c>
      <c r="K9" s="1">
        <f>IF(B3&lt;=400000,"",IF(B3&gt;700000,700000-400000,B3-400000))</f>
        <v>300000</v>
      </c>
      <c r="L9" s="1">
        <f>ROUND(C10*K9,0)</f>
        <v>27000</v>
      </c>
    </row>
    <row r="10" spans="1:12" x14ac:dyDescent="0.25">
      <c r="A10" s="1">
        <v>400000</v>
      </c>
      <c r="B10" s="1">
        <v>700000</v>
      </c>
      <c r="C10" s="4">
        <v>0.09</v>
      </c>
      <c r="E10" s="2" t="s">
        <v>6</v>
      </c>
      <c r="F10" s="6" cm="1">
        <f t="array" ref="F10">SUMPRODUCT(C7:C17-C6:C16,B3-A7:A17,N(B3&gt;A7:A17))</f>
        <v>524648.48</v>
      </c>
      <c r="K10" s="1">
        <f>IF(B3&lt;=700000,"",IF(B3&gt;1000000,1000000-700000,B3-700000))</f>
        <v>300000</v>
      </c>
      <c r="L10" s="1">
        <f>ROUND(C11*K10,0)</f>
        <v>33000</v>
      </c>
    </row>
    <row r="11" spans="1:12" x14ac:dyDescent="0.25">
      <c r="A11" s="1">
        <v>700000</v>
      </c>
      <c r="B11" s="1">
        <v>1000000</v>
      </c>
      <c r="C11" s="4">
        <v>0.11</v>
      </c>
      <c r="K11" s="1">
        <f>IF(B3&lt;=1000000,"",IF(B3&gt;1250000,1250000-1000000,B3-1000000))</f>
        <v>250000</v>
      </c>
      <c r="L11" s="1">
        <f>ROUND(C12*K11,0)</f>
        <v>37500</v>
      </c>
    </row>
    <row r="12" spans="1:12" x14ac:dyDescent="0.25">
      <c r="A12" s="1">
        <v>1000000</v>
      </c>
      <c r="B12" s="1">
        <v>1250000</v>
      </c>
      <c r="C12" s="4">
        <v>0.15</v>
      </c>
      <c r="K12" s="1">
        <f>IF(B3&lt;=1250000,"",IF(B3&gt;1500000,1500000-1250000,B3-1250000))</f>
        <v>250000</v>
      </c>
      <c r="L12" s="1">
        <f>ROUND(C13*K12,0)</f>
        <v>45000</v>
      </c>
    </row>
    <row r="13" spans="1:12" x14ac:dyDescent="0.25">
      <c r="A13" s="1">
        <v>1250000</v>
      </c>
      <c r="B13" s="1">
        <v>1500000</v>
      </c>
      <c r="C13" s="4">
        <v>0.18</v>
      </c>
      <c r="K13" s="1">
        <f>IF(B3&lt;=1500000,"",IF(B3&gt;1750000,1750000-1500000,B3-1500000))</f>
        <v>250000</v>
      </c>
      <c r="L13" s="1">
        <f>ROUND(C14*K13,0)</f>
        <v>52500</v>
      </c>
    </row>
    <row r="14" spans="1:12" x14ac:dyDescent="0.25">
      <c r="A14" s="1">
        <v>1500000</v>
      </c>
      <c r="B14" s="1">
        <v>1750000</v>
      </c>
      <c r="C14" s="4">
        <v>0.21</v>
      </c>
      <c r="K14" s="1">
        <f>IF(B3&lt;=1750000,"",IF(B3&gt;2000000,2000000-1750000,B3-20000000))</f>
        <v>250000</v>
      </c>
      <c r="L14" s="1">
        <f>ROUND(C15*K14,0)</f>
        <v>60000</v>
      </c>
    </row>
    <row r="15" spans="1:12" x14ac:dyDescent="0.25">
      <c r="A15" s="1">
        <v>1750000</v>
      </c>
      <c r="B15" s="1">
        <v>2000000</v>
      </c>
      <c r="C15" s="4">
        <v>0.24</v>
      </c>
      <c r="K15" s="1">
        <f>IF(B3&lt;=2000000,"",IF(B3&gt;2500000,2500000-2000000,B3-2500000))</f>
        <v>500000</v>
      </c>
      <c r="L15" s="1">
        <f>ROUND(C16*K15,0)</f>
        <v>130000</v>
      </c>
    </row>
    <row r="16" spans="1:12" x14ac:dyDescent="0.25">
      <c r="A16" s="1">
        <v>2000000</v>
      </c>
      <c r="B16" s="1">
        <v>2500000</v>
      </c>
      <c r="C16" s="4">
        <v>0.26</v>
      </c>
      <c r="K16" s="1">
        <f>IF(B3&lt;=2500000,"",IF(B3&gt;2500000,B3-2500000))</f>
        <v>458566</v>
      </c>
      <c r="L16" s="1">
        <f>ROUND(C17*K16,0)</f>
        <v>128398</v>
      </c>
    </row>
    <row r="17" spans="1:12" x14ac:dyDescent="0.25">
      <c r="A17" s="1">
        <v>2500000</v>
      </c>
      <c r="B17" s="1"/>
      <c r="C17" s="4">
        <v>0.28000000000000003</v>
      </c>
      <c r="K17" s="7"/>
      <c r="L17" s="1">
        <f>SUM(L6:L16)</f>
        <v>524648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heikura</dc:creator>
  <cp:lastModifiedBy>JF</cp:lastModifiedBy>
  <dcterms:created xsi:type="dcterms:W3CDTF">2022-02-08T01:08:58Z</dcterms:created>
  <dcterms:modified xsi:type="dcterms:W3CDTF">2022-02-08T18:40:12Z</dcterms:modified>
</cp:coreProperties>
</file>