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11FC5A7-23DF-48A2-89C2-B9D006A26834}" xr6:coauthVersionLast="47" xr6:coauthVersionMax="47" xr10:uidLastSave="{00000000-0000-0000-0000-000000000000}"/>
  <bookViews>
    <workbookView xWindow="735" yWindow="1095" windowWidth="23265" windowHeight="11010" activeTab="1" xr2:uid="{00000000-000D-0000-FFFF-FFFF00000000}"/>
    <workbookView xWindow="6495" yWindow="1410" windowWidth="23265" windowHeight="11010" activeTab="1" xr2:uid="{00000000-000D-0000-FFFF-FFFF01000000}"/>
  </bookViews>
  <sheets>
    <sheet name="BDD" sheetId="1" r:id="rId1"/>
    <sheet name="SYNTEHSE" sheetId="2" r:id="rId2"/>
  </sheets>
  <definedNames>
    <definedName name="_xlnm._FilterDatabase" localSheetId="0" hidden="1">BDD!$A$6:$F$24</definedName>
    <definedName name="_xlnm._FilterDatabase" localSheetId="1" hidden="1">SYNTEHSE!$A$6:$F$9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" l="1" a="1"/>
  <c r="F11" i="2" s="1"/>
  <c r="E11" i="2" a="1"/>
  <c r="E11" i="2" s="1"/>
  <c r="D11" i="2" a="1"/>
  <c r="D11" i="2" s="1"/>
  <c r="C11" i="2" a="1"/>
  <c r="C11" i="2" s="1"/>
  <c r="B11" i="2" a="1"/>
  <c r="B11" i="2" s="1"/>
  <c r="I8" i="1" a="1"/>
  <c r="I8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<sst xmlns="http://schemas.openxmlformats.org/spreadsheetml/2006/main" count="33" uniqueCount="15">
  <si>
    <t>N° CLIENT</t>
  </si>
  <si>
    <t>N° COMMANDE</t>
  </si>
  <si>
    <t>N° FACTURE</t>
  </si>
  <si>
    <t>REMISE</t>
  </si>
  <si>
    <t>MONTANT REMISE</t>
  </si>
  <si>
    <t>LISTE = oui; non</t>
  </si>
  <si>
    <t xml:space="preserve">MONTANT DE LA FACTURE </t>
  </si>
  <si>
    <t>oui</t>
  </si>
  <si>
    <t>non</t>
  </si>
  <si>
    <t>NOMBRE DE COMMANDE</t>
  </si>
  <si>
    <t>NOMBRE DE FACTURE</t>
  </si>
  <si>
    <t xml:space="preserve">NOMBRE DE REMISE </t>
  </si>
  <si>
    <t>EN NOMBRE</t>
  </si>
  <si>
    <t>EN MONTANT</t>
  </si>
  <si>
    <t>MONTANT FACTURES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</si>
</sst>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/>
    <xf numFmtId="0" fontId="0" fillId="0" borderId="3" xfId="0" applyBorder="1"/>
    <xf numFmtId="164" fontId="0" fillId="0" borderId="2" xfId="0" applyNumberFormat="1" applyBorder="1"/>
    <xf numFmtId="164" fontId="0" fillId="0" borderId="3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164" fontId="0" fillId="0" borderId="14" xfId="0" applyNumberFormat="1" applyBorder="1"/>
    <xf numFmtId="164" fontId="0" fillId="0" borderId="15" xfId="0" applyNumberFormat="1" applyBorder="1"/>
    <xf numFmtId="0" fontId="1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2" borderId="0" xfId="0" applyFill="1"/>
    <xf numFmtId="164" fontId="0" fillId="2" borderId="0" xfId="0" applyNumberFormat="1" applyFill="1"/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#,##0.00\ &quot;€&quot;"/>
      <border diagonalUp="0" diagonalDown="0">
        <left style="thin">
          <color auto="1"/>
        </left>
        <right/>
        <top/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diagonalUp="0" diagonalDown="0">
        <left/>
        <right style="thin">
          <color auto="1"/>
        </right>
        <top/>
        <bottom/>
        <vertical/>
        <horizontal/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180976</xdr:rowOff>
    </xdr:from>
    <xdr:to>
      <xdr:col>8</xdr:col>
      <xdr:colOff>161925</xdr:colOff>
      <xdr:row>6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5334000" y="762001"/>
          <a:ext cx="1685925" cy="1000124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2</xdr:row>
      <xdr:rowOff>38100</xdr:rowOff>
    </xdr:from>
    <xdr:to>
      <xdr:col>9</xdr:col>
      <xdr:colOff>533400</xdr:colOff>
      <xdr:row>5</xdr:row>
      <xdr:rowOff>104775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7000875" y="419100"/>
          <a:ext cx="1152525" cy="6572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Résultat</a:t>
          </a:r>
          <a:r>
            <a:rPr lang="fr-FR" sz="1100" b="1" baseline="0"/>
            <a:t> souhaité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911E97-1AA6-4292-BE92-46739978F6D9}" name="t_Bdd" displayName="t_Bdd" ref="A6:F24" totalsRowShown="0" headerRowDxfId="0" headerRowBorderDxfId="7" tableBorderDxfId="8">
  <autoFilter ref="A6:F24" xr:uid="{00000000-0009-0000-0000-000000000000}"/>
  <tableColumns count="6">
    <tableColumn id="1" xr3:uid="{CD3628A7-EAAF-4511-9EAA-4435A6DB16A0}" name="N° CLIENT" dataDxfId="6"/>
    <tableColumn id="2" xr3:uid="{FF064D45-0535-4A21-B794-E6CC6E67206F}" name="N° COMMANDE" dataDxfId="5"/>
    <tableColumn id="3" xr3:uid="{8446AB4F-C15D-4EF1-B83F-6D4D936B9DC8}" name="N° FACTURE" dataDxfId="4"/>
    <tableColumn id="4" xr3:uid="{E739F76F-2814-4987-9C40-8C0C468F5AE8}" name="MONTANT DE LA FACTURE " dataDxfId="3"/>
    <tableColumn id="5" xr3:uid="{2A1724B9-0D1B-4DE5-ABC8-DEEE3753FFCF}" name="REMISE" dataDxfId="2"/>
    <tableColumn id="6" xr3:uid="{CC91EB1D-9A97-4555-9FC1-5B2D927ACCD9}" name="MONTANT REMIS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24"/>
  <sheetViews>
    <sheetView workbookViewId="0">
      <pane ySplit="6" topLeftCell="A7" activePane="bottomLeft" state="frozen"/>
      <selection pane="bottomLeft" activeCell="I14" sqref="I14"/>
    </sheetView>
    <sheetView topLeftCell="A5" workbookViewId="1">
      <selection activeCell="D7" sqref="D7:D11"/>
    </sheetView>
  </sheetViews>
  <sheetFormatPr baseColWidth="10" defaultRowHeight="15" x14ac:dyDescent="0.25"/>
  <cols>
    <col min="1" max="1" width="11.7109375" customWidth="1"/>
    <col min="2" max="2" width="17" customWidth="1"/>
    <col min="3" max="3" width="13.7109375" customWidth="1"/>
    <col min="4" max="4" width="26.7109375" customWidth="1"/>
    <col min="5" max="5" width="14.5703125" bestFit="1" customWidth="1"/>
    <col min="6" max="6" width="19.5703125" customWidth="1"/>
  </cols>
  <sheetData>
    <row r="4" spans="1:9" x14ac:dyDescent="0.25">
      <c r="E4" t="s">
        <v>5</v>
      </c>
    </row>
    <row r="6" spans="1:9" ht="34.5" customHeight="1" x14ac:dyDescent="0.25">
      <c r="A6" s="23" t="s">
        <v>0</v>
      </c>
      <c r="B6" s="24" t="s">
        <v>1</v>
      </c>
      <c r="C6" s="24" t="s">
        <v>2</v>
      </c>
      <c r="D6" s="24" t="s">
        <v>6</v>
      </c>
      <c r="E6" s="24" t="s">
        <v>3</v>
      </c>
      <c r="F6" s="25" t="s">
        <v>4</v>
      </c>
    </row>
    <row r="7" spans="1:9" x14ac:dyDescent="0.25">
      <c r="A7" s="19">
        <v>185</v>
      </c>
      <c r="B7" s="1">
        <v>598741</v>
      </c>
      <c r="C7" s="1">
        <v>1</v>
      </c>
      <c r="D7" s="3">
        <v>1000</v>
      </c>
      <c r="E7" s="1" t="s">
        <v>7</v>
      </c>
      <c r="F7" s="21">
        <v>50</v>
      </c>
    </row>
    <row r="8" spans="1:9" x14ac:dyDescent="0.25">
      <c r="A8" s="20">
        <v>185</v>
      </c>
      <c r="B8" s="2">
        <v>598741</v>
      </c>
      <c r="C8" s="2">
        <v>2</v>
      </c>
      <c r="D8" s="4">
        <v>500</v>
      </c>
      <c r="E8" s="2" t="s">
        <v>8</v>
      </c>
      <c r="F8" s="22"/>
      <c r="I8" cm="1">
        <f t="array" ref="I8">SUMPRODUCT(1/COUNTIF(t_Bdd[N° COMMANDE],t_Bdd[N° COMMANDE])*(t_Bdd[N° CLIENT]=A7))</f>
        <v>2</v>
      </c>
    </row>
    <row r="9" spans="1:9" x14ac:dyDescent="0.25">
      <c r="A9" s="20">
        <v>185</v>
      </c>
      <c r="B9" s="2">
        <v>598741</v>
      </c>
      <c r="C9" s="2">
        <v>2</v>
      </c>
      <c r="D9" s="4">
        <v>800</v>
      </c>
      <c r="E9" s="2" t="s">
        <v>8</v>
      </c>
      <c r="F9" s="22"/>
    </row>
    <row r="10" spans="1:9" x14ac:dyDescent="0.25">
      <c r="A10" s="20">
        <v>185</v>
      </c>
      <c r="B10" s="2">
        <v>99</v>
      </c>
      <c r="C10" s="2">
        <v>1</v>
      </c>
      <c r="D10" s="4">
        <v>120</v>
      </c>
      <c r="E10" s="2" t="s">
        <v>7</v>
      </c>
      <c r="F10" s="22">
        <v>6</v>
      </c>
    </row>
    <row r="11" spans="1:9" x14ac:dyDescent="0.25">
      <c r="A11" s="20">
        <v>185</v>
      </c>
      <c r="B11" s="2">
        <v>99</v>
      </c>
      <c r="C11" s="2">
        <v>2</v>
      </c>
      <c r="D11" s="4">
        <v>1800</v>
      </c>
      <c r="E11" s="2" t="s">
        <v>7</v>
      </c>
      <c r="F11" s="22">
        <v>90</v>
      </c>
    </row>
    <row r="12" spans="1:9" x14ac:dyDescent="0.25">
      <c r="A12" s="20">
        <v>951753</v>
      </c>
      <c r="B12" s="2">
        <v>1</v>
      </c>
      <c r="C12" s="2">
        <v>100</v>
      </c>
      <c r="D12" s="4">
        <v>500</v>
      </c>
      <c r="E12" s="2" t="s">
        <v>8</v>
      </c>
      <c r="F12" s="22"/>
    </row>
    <row r="13" spans="1:9" x14ac:dyDescent="0.25">
      <c r="A13" s="20">
        <v>951753</v>
      </c>
      <c r="B13" s="2">
        <v>1</v>
      </c>
      <c r="C13" s="2">
        <v>100</v>
      </c>
      <c r="D13" s="4">
        <v>1600</v>
      </c>
      <c r="E13" s="2" t="s">
        <v>7</v>
      </c>
      <c r="F13" s="22">
        <v>80</v>
      </c>
    </row>
    <row r="14" spans="1:9" x14ac:dyDescent="0.25">
      <c r="A14" s="20">
        <v>951753</v>
      </c>
      <c r="B14" s="2">
        <v>1</v>
      </c>
      <c r="C14" s="2">
        <v>11100</v>
      </c>
      <c r="D14" s="4">
        <v>2450</v>
      </c>
      <c r="E14" s="2" t="s">
        <v>7</v>
      </c>
      <c r="F14" s="22">
        <v>122.5</v>
      </c>
    </row>
    <row r="15" spans="1:9" x14ac:dyDescent="0.25">
      <c r="A15" s="20">
        <v>951753</v>
      </c>
      <c r="B15" s="2">
        <v>874</v>
      </c>
      <c r="C15" s="2">
        <v>999</v>
      </c>
      <c r="D15" s="4">
        <v>2350</v>
      </c>
      <c r="E15" s="2" t="s">
        <v>8</v>
      </c>
      <c r="F15" s="22"/>
    </row>
    <row r="16" spans="1:9" x14ac:dyDescent="0.25">
      <c r="A16" s="20">
        <v>951753</v>
      </c>
      <c r="B16" s="2">
        <v>874</v>
      </c>
      <c r="C16" s="2">
        <v>999</v>
      </c>
      <c r="D16" s="4">
        <v>2655</v>
      </c>
      <c r="E16" s="2" t="s">
        <v>7</v>
      </c>
      <c r="F16" s="22">
        <v>132.75</v>
      </c>
    </row>
    <row r="17" spans="1:6" x14ac:dyDescent="0.25">
      <c r="A17" s="20">
        <v>951753</v>
      </c>
      <c r="B17" s="2">
        <v>7777</v>
      </c>
      <c r="C17" s="2">
        <v>1</v>
      </c>
      <c r="D17" s="4">
        <v>2960</v>
      </c>
      <c r="E17" s="2" t="s">
        <v>8</v>
      </c>
      <c r="F17" s="22"/>
    </row>
    <row r="18" spans="1:6" x14ac:dyDescent="0.25">
      <c r="A18" s="20">
        <v>951753</v>
      </c>
      <c r="B18" s="2">
        <v>7777</v>
      </c>
      <c r="C18" s="2">
        <v>2</v>
      </c>
      <c r="D18" s="4">
        <v>3265</v>
      </c>
      <c r="E18" s="2" t="s">
        <v>8</v>
      </c>
      <c r="F18" s="22"/>
    </row>
    <row r="19" spans="1:6" x14ac:dyDescent="0.25">
      <c r="A19" s="20">
        <v>957</v>
      </c>
      <c r="B19" s="2">
        <v>8521</v>
      </c>
      <c r="C19" s="2">
        <v>118</v>
      </c>
      <c r="D19" s="4">
        <v>3570</v>
      </c>
      <c r="E19" s="2" t="s">
        <v>7</v>
      </c>
      <c r="F19" s="22">
        <v>178.5</v>
      </c>
    </row>
    <row r="20" spans="1:6" x14ac:dyDescent="0.25">
      <c r="A20" s="20">
        <v>957</v>
      </c>
      <c r="B20" s="2">
        <v>8521</v>
      </c>
      <c r="C20" s="2">
        <v>118</v>
      </c>
      <c r="D20" s="4">
        <v>3875</v>
      </c>
      <c r="E20" s="2" t="s">
        <v>8</v>
      </c>
      <c r="F20" s="22"/>
    </row>
    <row r="21" spans="1:6" x14ac:dyDescent="0.25">
      <c r="A21" s="20">
        <v>957</v>
      </c>
      <c r="B21" s="2">
        <v>1</v>
      </c>
      <c r="C21" s="2">
        <v>159</v>
      </c>
      <c r="D21" s="4">
        <v>4180</v>
      </c>
      <c r="E21" s="2" t="s">
        <v>8</v>
      </c>
      <c r="F21" s="22"/>
    </row>
    <row r="22" spans="1:6" x14ac:dyDescent="0.25">
      <c r="A22" s="20">
        <v>957</v>
      </c>
      <c r="B22" s="2">
        <v>1</v>
      </c>
      <c r="C22" s="2">
        <v>159</v>
      </c>
      <c r="D22" s="4">
        <v>4485</v>
      </c>
      <c r="E22" s="2" t="s">
        <v>7</v>
      </c>
      <c r="F22" s="22">
        <v>224.25</v>
      </c>
    </row>
    <row r="23" spans="1:6" x14ac:dyDescent="0.25">
      <c r="A23" s="20">
        <v>957</v>
      </c>
      <c r="B23" s="2">
        <v>88</v>
      </c>
      <c r="C23" s="2">
        <v>9487</v>
      </c>
      <c r="D23" s="4">
        <v>155</v>
      </c>
      <c r="E23" s="2" t="s">
        <v>8</v>
      </c>
      <c r="F23" s="22"/>
    </row>
    <row r="24" spans="1:6" x14ac:dyDescent="0.25">
      <c r="A24" s="20">
        <v>957</v>
      </c>
      <c r="B24" s="2">
        <v>88</v>
      </c>
      <c r="C24" s="2">
        <v>955365</v>
      </c>
      <c r="D24" s="4">
        <v>2700</v>
      </c>
      <c r="E24" s="2" t="s">
        <v>7</v>
      </c>
      <c r="F24" s="22">
        <v>135</v>
      </c>
    </row>
  </sheetData>
  <dataValidations count="1">
    <dataValidation type="list" allowBlank="1" showInputMessage="1" showErrorMessage="1" sqref="E7:E24" xr:uid="{00000000-0002-0000-0000-000000000000}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F11"/>
  <sheetViews>
    <sheetView tabSelected="1" workbookViewId="0">
      <pane ySplit="6" topLeftCell="A7" activePane="bottomLeft" state="frozen"/>
      <selection pane="bottomLeft" activeCell="I15" sqref="I15"/>
    </sheetView>
    <sheetView tabSelected="1" topLeftCell="A6" workbookViewId="1">
      <selection activeCell="F11" sqref="F11"/>
    </sheetView>
  </sheetViews>
  <sheetFormatPr baseColWidth="10" defaultRowHeight="15" x14ac:dyDescent="0.25"/>
  <cols>
    <col min="1" max="1" width="9.5703125" bestFit="1" customWidth="1"/>
    <col min="2" max="4" width="15.5703125" customWidth="1"/>
    <col min="6" max="6" width="12.28515625" customWidth="1"/>
  </cols>
  <sheetData>
    <row r="3" spans="1:6" ht="15.75" thickBot="1" x14ac:dyDescent="0.3"/>
    <row r="4" spans="1:6" ht="15.75" thickBot="1" x14ac:dyDescent="0.3">
      <c r="B4" s="16" t="s">
        <v>12</v>
      </c>
      <c r="C4" s="17"/>
      <c r="D4" s="18"/>
      <c r="E4" s="17" t="s">
        <v>13</v>
      </c>
      <c r="F4" s="18"/>
    </row>
    <row r="6" spans="1:6" s="9" customFormat="1" ht="54" customHeight="1" x14ac:dyDescent="0.25">
      <c r="A6" s="8" t="s">
        <v>0</v>
      </c>
      <c r="B6" s="8" t="s">
        <v>9</v>
      </c>
      <c r="C6" s="8" t="s">
        <v>10</v>
      </c>
      <c r="D6" s="8" t="s">
        <v>11</v>
      </c>
      <c r="E6" s="8" t="s">
        <v>14</v>
      </c>
      <c r="F6" s="8" t="s">
        <v>4</v>
      </c>
    </row>
    <row r="7" spans="1:6" x14ac:dyDescent="0.25">
      <c r="A7" s="5">
        <v>185</v>
      </c>
      <c r="B7" s="10">
        <v>2</v>
      </c>
      <c r="C7" s="10">
        <v>4</v>
      </c>
      <c r="D7" s="10">
        <v>3</v>
      </c>
      <c r="E7" s="13">
        <v>4220</v>
      </c>
      <c r="F7" s="13">
        <v>146</v>
      </c>
    </row>
    <row r="8" spans="1:6" x14ac:dyDescent="0.25">
      <c r="A8" s="6">
        <v>951753</v>
      </c>
      <c r="B8" s="11"/>
      <c r="C8" s="11"/>
      <c r="D8" s="11"/>
      <c r="E8" s="14"/>
      <c r="F8" s="14"/>
    </row>
    <row r="9" spans="1:6" x14ac:dyDescent="0.25">
      <c r="A9" s="7">
        <v>957</v>
      </c>
      <c r="B9" s="12"/>
      <c r="C9" s="12"/>
      <c r="D9" s="12"/>
      <c r="E9" s="15"/>
      <c r="F9" s="15"/>
    </row>
    <row r="11" spans="1:6" x14ac:dyDescent="0.25">
      <c r="A11" s="26">
        <v>185</v>
      </c>
      <c r="B11" s="26" cm="1">
        <f t="array" ref="B11">SUMPRODUCT((1/COUNTIF(t_Bdd[N° COMMANDE],t_Bdd[N° COMMANDE]))*(t_Bdd[N° CLIENT]=A11))</f>
        <v>2</v>
      </c>
      <c r="C11" s="26" cm="1">
        <f t="array" ref="C11">SUMPRODUCT(1/COUNTIF(t_Bdd[N° COMMANDE],t_Bdd[N° COMMANDE])*(t_Bdd[N° CLIENT]=A11))</f>
        <v>2</v>
      </c>
      <c r="D11" s="26" cm="1">
        <f t="array" ref="D11">SUMPRODUCT((t_Bdd[N° CLIENT]=A11)*(t_Bdd[REMISE]="Oui"))</f>
        <v>3</v>
      </c>
      <c r="E11" s="27" cm="1">
        <f t="array" ref="E11">SUMPRODUCT((t_Bdd[N° CLIENT]=A11)*(t_Bdd[[MONTANT DE LA FACTURE ]]))</f>
        <v>4220</v>
      </c>
      <c r="F11" s="27" cm="1">
        <f t="array" ref="F11">SUMPRODUCT((t_Bdd[N° CLIENT]=A11)*(t_Bdd[MONTANT REMISE]))</f>
        <v>146</v>
      </c>
    </row>
  </sheetData>
  <autoFilter ref="A6:F9" xr:uid="{00000000-0009-0000-0000-000001000000}"/>
  <mergeCells count="2">
    <mergeCell ref="B4:D4"/>
    <mergeCell ref="E4:F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SYNTEHSE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</dc:creator>
  <cp:lastModifiedBy>JF</cp:lastModifiedBy>
  <dcterms:created xsi:type="dcterms:W3CDTF">2022-01-22T09:09:41Z</dcterms:created>
  <dcterms:modified xsi:type="dcterms:W3CDTF">2022-01-22T20:39:45Z</dcterms:modified>
</cp:coreProperties>
</file>