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07CE1F5-C3AD-48D3-AE0C-80B43D4833AB}" xr6:coauthVersionLast="47" xr6:coauthVersionMax="47" xr10:uidLastSave="{00000000-0000-0000-0000-000000000000}"/>
  <bookViews>
    <workbookView xWindow="7020" yWindow="585" windowWidth="19755" windowHeight="12480" firstSheet="1" activeTab="1" xr2:uid="{00000000-000D-0000-FFFF-FFFF00000000}"/>
  </bookViews>
  <sheets>
    <sheet name="Présentation" sheetId="11" state="hidden" r:id="rId1"/>
    <sheet name="Feuil1" sheetId="12" r:id="rId2"/>
    <sheet name="Data" sheetId="5" r:id="rId3"/>
    <sheet name="Commentaires" sheetId="10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_bbs1" hidden="1">{#N/A,#N/A,FALSE,"P&amp;L Variance";#N/A,#N/A,FALSE,"Location P&amp;L (Actual)";#N/A,#N/A,FALSE,"Location P&amp;L (Budget)";#N/A,#N/A,FALSE,"Location P&amp;L (Variance)";#N/A,#N/A,FALSE,"By Month P&amp;L"}</definedName>
    <definedName name="_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_bbs1" hidden="1">{#N/A,#N/A,FALSE,"P&amp;L Variance";#N/A,#N/A,FALSE,"Location P&amp;L (Actual)";#N/A,#N/A,FALSE,"Location P&amp;L (Budget)";#N/A,#N/A,FALSE,"Location P&amp;L (Variance)";#N/A,#N/A,FALSE,"By Month P&amp;L"}</definedName>
    <definedName name="_________aas0607" hidden="1">{#N/A,#N/A,FALSE,"P&amp;L Variance";#N/A,#N/A,FALSE,"Location P&amp;L (Actual)";#N/A,#N/A,FALSE,"Location P&amp;L (Budget)";#N/A,#N/A,FALSE,"Location P&amp;L (Variance)";#N/A,#N/A,FALSE,"By Month P&amp;L"}</definedName>
    <definedName name="_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_bbs1" hidden="1">{#N/A,#N/A,FALSE,"P&amp;L Variance";#N/A,#N/A,FALSE,"Location P&amp;L (Actual)";#N/A,#N/A,FALSE,"Location P&amp;L (Budget)";#N/A,#N/A,FALSE,"Location P&amp;L (Variance)";#N/A,#N/A,FALSE,"By Month P&amp;L"}</definedName>
    <definedName name="________aas0607" hidden="1">{#N/A,#N/A,FALSE,"P&amp;L Variance";#N/A,#N/A,FALSE,"Location P&amp;L (Actual)";#N/A,#N/A,FALSE,"Location P&amp;L (Budget)";#N/A,#N/A,FALSE,"Location P&amp;L (Variance)";#N/A,#N/A,FALSE,"By Month P&amp;L"}</definedName>
    <definedName name="_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_bbs1" hidden="1">{#N/A,#N/A,FALSE,"P&amp;L Variance";#N/A,#N/A,FALSE,"Location P&amp;L (Actual)";#N/A,#N/A,FALSE,"Location P&amp;L (Budget)";#N/A,#N/A,FALSE,"Location P&amp;L (Variance)";#N/A,#N/A,FALSE,"By Month P&amp;L"}</definedName>
    <definedName name="________M8" hidden="1">{#N/A,#N/A,FALSE,"total";#N/A,#N/A,FALSE,"Global";#N/A,#N/A,FALSE,"SYLVIE"}</definedName>
    <definedName name="_______aas0607" hidden="1">{#N/A,#N/A,FALSE,"P&amp;L Variance";#N/A,#N/A,FALSE,"Location P&amp;L (Actual)";#N/A,#N/A,FALSE,"Location P&amp;L (Budget)";#N/A,#N/A,FALSE,"Location P&amp;L (Variance)";#N/A,#N/A,FALSE,"By Month P&amp;L"}</definedName>
    <definedName name="_______aas0607123" hidden="1">{#N/A,#N/A,FALSE,"P&amp;L Variance";#N/A,#N/A,FALSE,"Location P&amp;L (Actual)";#N/A,#N/A,FALSE,"Location P&amp;L (Budget)";#N/A,#N/A,FALSE,"Location P&amp;L (Variance)";#N/A,#N/A,FALSE,"By Month P&amp;L"}</definedName>
    <definedName name="_______bbs1" hidden="1">{#N/A,#N/A,FALSE,"P&amp;L Variance";#N/A,#N/A,FALSE,"Location P&amp;L (Actual)";#N/A,#N/A,FALSE,"Location P&amp;L (Budget)";#N/A,#N/A,FALSE,"Location P&amp;L (Variance)";#N/A,#N/A,FALSE,"By Month P&amp;L"}</definedName>
    <definedName name="_______M8" hidden="1">{#N/A,#N/A,FALSE,"total";#N/A,#N/A,FALSE,"Global";#N/A,#N/A,FALSE,"SYLVIE"}</definedName>
    <definedName name="______aas0607" hidden="1">{#N/A,#N/A,FALSE,"P&amp;L Variance";#N/A,#N/A,FALSE,"Location P&amp;L (Actual)";#N/A,#N/A,FALSE,"Location P&amp;L (Budget)";#N/A,#N/A,FALSE,"Location P&amp;L (Variance)";#N/A,#N/A,FALSE,"By Month P&amp;L"}</definedName>
    <definedName name="______aas0607123" hidden="1">{#N/A,#N/A,FALSE,"P&amp;L Variance";#N/A,#N/A,FALSE,"Location P&amp;L (Actual)";#N/A,#N/A,FALSE,"Location P&amp;L (Budget)";#N/A,#N/A,FALSE,"Location P&amp;L (Variance)";#N/A,#N/A,FALSE,"By Month P&amp;L"}</definedName>
    <definedName name="______bbs1" hidden="1">{#N/A,#N/A,FALSE,"P&amp;L Variance";#N/A,#N/A,FALSE,"Location P&amp;L (Actual)";#N/A,#N/A,FALSE,"Location P&amp;L (Budget)";#N/A,#N/A,FALSE,"Location P&amp;L (Variance)";#N/A,#N/A,FALSE,"By Month P&amp;L"}</definedName>
    <definedName name="______key2" hidden="1">'[1]Inventory Pk'!#REF!</definedName>
    <definedName name="______Key3" hidden="1">'[1]Inventory Pk'!#REF!</definedName>
    <definedName name="______M8" hidden="1">{#N/A,#N/A,FALSE,"total";#N/A,#N/A,FALSE,"Global";#N/A,#N/A,FALSE,"SYLVIE"}</definedName>
    <definedName name="_____aas0607" hidden="1">{#N/A,#N/A,FALSE,"P&amp;L Variance";#N/A,#N/A,FALSE,"Location P&amp;L (Actual)";#N/A,#N/A,FALSE,"Location P&amp;L (Budget)";#N/A,#N/A,FALSE,"Location P&amp;L (Variance)";#N/A,#N/A,FALSE,"By Month P&amp;L"}</definedName>
    <definedName name="_____aas0607123" hidden="1">{#N/A,#N/A,FALSE,"P&amp;L Variance";#N/A,#N/A,FALSE,"Location P&amp;L (Actual)";#N/A,#N/A,FALSE,"Location P&amp;L (Budget)";#N/A,#N/A,FALSE,"Location P&amp;L (Variance)";#N/A,#N/A,FALSE,"By Month P&amp;L"}</definedName>
    <definedName name="_____bbs1" hidden="1">{#N/A,#N/A,FALSE,"P&amp;L Variance";#N/A,#N/A,FALSE,"Location P&amp;L (Actual)";#N/A,#N/A,FALSE,"Location P&amp;L (Budget)";#N/A,#N/A,FALSE,"Location P&amp;L (Variance)";#N/A,#N/A,FALSE,"By Month P&amp;L"}</definedName>
    <definedName name="_____key2" hidden="1">'[1]Inventory Pk'!#REF!</definedName>
    <definedName name="_____Key3" hidden="1">'[1]Inventory Pk'!#REF!</definedName>
    <definedName name="_____M8" hidden="1">{#N/A,#N/A,FALSE,"total";#N/A,#N/A,FALSE,"Global";#N/A,#N/A,FALSE,"SYLVIE"}</definedName>
    <definedName name="____aas0607" hidden="1">{#N/A,#N/A,FALSE,"P&amp;L Variance";#N/A,#N/A,FALSE,"Location P&amp;L (Actual)";#N/A,#N/A,FALSE,"Location P&amp;L (Budget)";#N/A,#N/A,FALSE,"Location P&amp;L (Variance)";#N/A,#N/A,FALSE,"By Month P&amp;L"}</definedName>
    <definedName name="____aas0607123" hidden="1">{#N/A,#N/A,FALSE,"P&amp;L Variance";#N/A,#N/A,FALSE,"Location P&amp;L (Actual)";#N/A,#N/A,FALSE,"Location P&amp;L (Budget)";#N/A,#N/A,FALSE,"Location P&amp;L (Variance)";#N/A,#N/A,FALSE,"By Month P&amp;L"}</definedName>
    <definedName name="____bbs1" hidden="1">{#N/A,#N/A,FALSE,"P&amp;L Variance";#N/A,#N/A,FALSE,"Location P&amp;L (Actual)";#N/A,#N/A,FALSE,"Location P&amp;L (Budget)";#N/A,#N/A,FALSE,"Location P&amp;L (Variance)";#N/A,#N/A,FALSE,"By Month P&amp;L"}</definedName>
    <definedName name="____key2" hidden="1">'[1]Inventory Pk'!#REF!</definedName>
    <definedName name="____Key3" hidden="1">'[1]Inventory Pk'!#REF!</definedName>
    <definedName name="____M8" hidden="1">{#N/A,#N/A,FALSE,"total";#N/A,#N/A,FALSE,"Global";#N/A,#N/A,FALSE,"SYLVIE"}</definedName>
    <definedName name="___aas0607" hidden="1">{#N/A,#N/A,FALSE,"P&amp;L Variance";#N/A,#N/A,FALSE,"Location P&amp;L (Actual)";#N/A,#N/A,FALSE,"Location P&amp;L (Budget)";#N/A,#N/A,FALSE,"Location P&amp;L (Variance)";#N/A,#N/A,FALSE,"By Month P&amp;L"}</definedName>
    <definedName name="___aas0607123" hidden="1">{#N/A,#N/A,FALSE,"P&amp;L Variance";#N/A,#N/A,FALSE,"Location P&amp;L (Actual)";#N/A,#N/A,FALSE,"Location P&amp;L (Budget)";#N/A,#N/A,FALSE,"Location P&amp;L (Variance)";#N/A,#N/A,FALSE,"By Month P&amp;L"}</definedName>
    <definedName name="___bbs1" hidden="1">{#N/A,#N/A,FALSE,"P&amp;L Variance";#N/A,#N/A,FALSE,"Location P&amp;L (Actual)";#N/A,#N/A,FALSE,"Location P&amp;L (Budget)";#N/A,#N/A,FALSE,"Location P&amp;L (Variance)";#N/A,#N/A,FALSE,"By Month P&amp;L"}</definedName>
    <definedName name="___key2" hidden="1">'[1]Inventory Pk'!#REF!</definedName>
    <definedName name="___Key3" hidden="1">'[1]Inventory Pk'!#REF!</definedName>
    <definedName name="___M8" hidden="1">{#N/A,#N/A,FALSE,"total";#N/A,#N/A,FALSE,"Global";#N/A,#N/A,FALSE,"SYLVIE"}</definedName>
    <definedName name="__123Graph_D" hidden="1">[2]SUMMARY_CDN!#REF!</definedName>
    <definedName name="__123Graph_E" hidden="1">[2]SUMMARY_CDN!#REF!</definedName>
    <definedName name="__123Graph_F" hidden="1">[2]SUMMARY_CDN!#REF!</definedName>
    <definedName name="__aas0607" hidden="1">{#N/A,#N/A,FALSE,"P&amp;L Variance";#N/A,#N/A,FALSE,"Location P&amp;L (Actual)";#N/A,#N/A,FALSE,"Location P&amp;L (Budget)";#N/A,#N/A,FALSE,"Location P&amp;L (Variance)";#N/A,#N/A,FALSE,"By Month P&amp;L"}</definedName>
    <definedName name="__aas0607123" hidden="1">{#N/A,#N/A,FALSE,"P&amp;L Variance";#N/A,#N/A,FALSE,"Location P&amp;L (Actual)";#N/A,#N/A,FALSE,"Location P&amp;L (Budget)";#N/A,#N/A,FALSE,"Location P&amp;L (Variance)";#N/A,#N/A,FALSE,"By Month P&amp;L"}</definedName>
    <definedName name="__bbs1" hidden="1">{#N/A,#N/A,FALSE,"P&amp;L Variance";#N/A,#N/A,FALSE,"Location P&amp;L (Actual)";#N/A,#N/A,FALSE,"Location P&amp;L (Budget)";#N/A,#N/A,FALSE,"Location P&amp;L (Variance)";#N/A,#N/A,FALSE,"By Month P&amp;L"}</definedName>
    <definedName name="__bookmark_1">#REF!</definedName>
    <definedName name="__bookmark_2">#REF!</definedName>
    <definedName name="__key2" hidden="1">'[1]Inventory Pk'!#REF!</definedName>
    <definedName name="__Key3" hidden="1">'[1]Inventory Pk'!#REF!</definedName>
    <definedName name="__M8" hidden="1">{#N/A,#N/A,FALSE,"total";#N/A,#N/A,FALSE,"Global";#N/A,#N/A,FALSE,"SYLVIE"}</definedName>
    <definedName name="_1__123Graph_ACHART_1K" hidden="1">'[3]Emp Sales'!$C$37:$N$37</definedName>
    <definedName name="_2__0_S" hidden="1">#REF!</definedName>
    <definedName name="_aas0607" hidden="1">{#N/A,#N/A,FALSE,"P&amp;L Variance";#N/A,#N/A,FALSE,"Location P&amp;L (Actual)";#N/A,#N/A,FALSE,"Location P&amp;L (Budget)";#N/A,#N/A,FALSE,"Location P&amp;L (Variance)";#N/A,#N/A,FALSE,"By Month P&amp;L"}</definedName>
    <definedName name="_aas0607123" hidden="1">{#N/A,#N/A,FALSE,"P&amp;L Variance";#N/A,#N/A,FALSE,"Location P&amp;L (Actual)";#N/A,#N/A,FALSE,"Location P&amp;L (Budget)";#N/A,#N/A,FALSE,"Location P&amp;L (Variance)";#N/A,#N/A,FALSE,"By Month P&amp;L"}</definedName>
    <definedName name="_bbs1" hidden="1">{#N/A,#N/A,FALSE,"P&amp;L Variance";#N/A,#N/A,FALSE,"Location P&amp;L (Actual)";#N/A,#N/A,FALSE,"Location P&amp;L (Budget)";#N/A,#N/A,FALSE,"Location P&amp;L (Variance)";#N/A,#N/A,FALSE,"By Month P&amp;L"}</definedName>
    <definedName name="_e2" hidden="1">{#N/A,#N/A,FALSE,"P&amp;L Variance";#N/A,#N/A,FALSE,"Location P&amp;L (Actual)";#N/A,#N/A,FALSE,"Location P&amp;L (Budget)";#N/A,#N/A,FALSE,"Location P&amp;L (Variance)";#N/A,#N/A,FALSE,"By Month P&amp;L"}</definedName>
    <definedName name="_e3" hidden="1">{#N/A,#N/A,FALSE,"P&amp;L Variance";#N/A,#N/A,FALSE,"Location P&amp;L (Actual)";#N/A,#N/A,FALSE,"Location P&amp;L (Budget)";#N/A,#N/A,FALSE,"Location P&amp;L (Variance)";#N/A,#N/A,FALSE,"By Month P&amp;L"}</definedName>
    <definedName name="_f3" hidden="1">{#N/A,#N/A,FALSE,"P&amp;L Variance";#N/A,#N/A,FALSE,"Location P&amp;L (Actual)";#N/A,#N/A,FALSE,"Location P&amp;L (Budget)";#N/A,#N/A,FALSE,"Location P&amp;L (Variance)";#N/A,#N/A,FALSE,"By Month P&amp;L"}</definedName>
    <definedName name="_f4" hidden="1">{#N/A,#N/A,FALSE,"P&amp;L Variance";#N/A,#N/A,FALSE,"Location P&amp;L (Actual)";#N/A,#N/A,FALSE,"Location P&amp;L (Budget)";#N/A,#N/A,FALSE,"Location P&amp;L (Variance)";#N/A,#N/A,FALSE,"By Month P&amp;L"}</definedName>
    <definedName name="_Fill" hidden="1">[4]ZSE!#REF!</definedName>
    <definedName name="_Fill2" hidden="1">[5]ZSE!#REF!</definedName>
    <definedName name="_Key1" hidden="1">#REF!</definedName>
    <definedName name="_key2" hidden="1">#REF!</definedName>
    <definedName name="_Key3" hidden="1">'[1]Inventory Pk'!#REF!</definedName>
    <definedName name="_key8" hidden="1">'[6]Inventory Pk'!#REF!</definedName>
    <definedName name="_M8" hidden="1">{#N/A,#N/A,FALSE,"total";#N/A,#N/A,FALSE,"Global";#N/A,#N/A,FALSE,"SYLVIE"}</definedName>
    <definedName name="_Order1" hidden="1">0</definedName>
    <definedName name="_Order2" hidden="1">255</definedName>
    <definedName name="_Parse_Out" hidden="1">#REF!</definedName>
    <definedName name="_pv2" hidden="1">{"pv",#N/A,FALSE,"P.Fini";"pv1",#N/A,FALSE,"SemiFini"}</definedName>
    <definedName name="_Sort" hidden="1">#REF!</definedName>
    <definedName name="_sort2" hidden="1">'[1]Inventory Pk'!#REF!</definedName>
    <definedName name="_Sort3" hidden="1">'[1]Inventory Pk'!#REF!</definedName>
    <definedName name="_Sort8" hidden="1">'[6]Inventory Pk'!#REF!</definedName>
    <definedName name="_XG2" hidden="1">{#N/A,#N/A,FALSE,"단축1";#N/A,#N/A,FALSE,"단축2";#N/A,#N/A,FALSE,"단축3";#N/A,#N/A,FALSE,"장축";#N/A,#N/A,FALSE,"4WD"}</definedName>
    <definedName name="aa" hidden="1">{#N/A,#N/A,FALSE,"P&amp;L Variance";#N/A,#N/A,FALSE,"Location P&amp;L (Actual)";#N/A,#N/A,FALSE,"Location P&amp;L (Budget)";#N/A,#N/A,FALSE,"Location P&amp;L (Variance)";#N/A,#N/A,FALSE,"By Month P&amp;L"}</definedName>
    <definedName name="aaa" hidden="1">{#N/A,#N/A,FALSE,"P&amp;L Variance";#N/A,#N/A,FALSE,"Location P&amp;L (Actual)";#N/A,#N/A,FALSE,"Location P&amp;L (Budget)";#N/A,#N/A,FALSE,"Location P&amp;L (Variance)";#N/A,#N/A,FALSE,"By Month P&amp;L"}</definedName>
    <definedName name="aaqq" hidden="1">{#N/A,#N/A,FALSE,"P&amp;L Variance";#N/A,#N/A,FALSE,"Location P&amp;L (Actual)";#N/A,#N/A,FALSE,"Location P&amp;L (Budget)";#N/A,#N/A,FALSE,"Location P&amp;L (Variance)";#N/A,#N/A,FALSE,"By Month P&amp;L"}</definedName>
    <definedName name="aaqq.com" hidden="1">{#N/A,#N/A,FALSE,"P&amp;L Variance";#N/A,#N/A,FALSE,"Location P&amp;L (Actual)";#N/A,#N/A,FALSE,"Location P&amp;L (Budget)";#N/A,#N/A,FALSE,"Location P&amp;L (Variance)";#N/A,#N/A,FALSE,"By Month P&amp;L"}</definedName>
    <definedName name="AAS" hidden="1">{#N/A,#N/A,FALSE,"P&amp;L Variance";#N/A,#N/A,FALSE,"Location P&amp;L (Actual)";#N/A,#N/A,FALSE,"Location P&amp;L (Budget)";#N/A,#N/A,FALSE,"Location P&amp;L (Variance)";#N/A,#N/A,FALSE,"By Month P&amp;L"}</definedName>
    <definedName name="ab" hidden="1">{#N/A,#N/A,FALSE,"P&amp;L Variance";#N/A,#N/A,FALSE,"Location P&amp;L (Actual)";#N/A,#N/A,FALSE,"Location P&amp;L (Budget)";#N/A,#N/A,FALSE,"Location P&amp;L (Variance)";#N/A,#N/A,FALSE,"By Month P&amp;L"}</definedName>
    <definedName name="ABC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Action">#REF!</definedName>
    <definedName name="ADS" hidden="1">'[7]669L'!#REF!</definedName>
    <definedName name="as" hidden="1">{#N/A,#N/A,FALSE,"P&amp;L Variance";#N/A,#N/A,FALSE,"Location P&amp;L (Actual)";#N/A,#N/A,FALSE,"Location P&amp;L (Budget)";#N/A,#N/A,FALSE,"Location P&amp;L (Variance)";#N/A,#N/A,FALSE,"By Month P&amp;L"}</definedName>
    <definedName name="autre" hidden="1">{#N/A,#N/A,FALSE,"P&amp;L Variance";#N/A,#N/A,FALSE,"Location P&amp;L (Actual)";#N/A,#N/A,FALSE,"Location P&amp;L (Budget)";#N/A,#N/A,FALSE,"Location P&amp;L (Variance)";#N/A,#N/A,FALSE,"By Month P&amp;L"}</definedName>
    <definedName name="autref" hidden="1">{#N/A,#N/A,FALSE,"P&amp;L Variance";#N/A,#N/A,FALSE,"Location P&amp;L (Actual)";#N/A,#N/A,FALSE,"Location P&amp;L (Budget)";#N/A,#N/A,FALSE,"Location P&amp;L (Variance)";#N/A,#N/A,FALSE,"By Month P&amp;L"}</definedName>
    <definedName name="b_avril" hidden="1">{"'OE ON-TIME DELIVERY - OVERALL'!$I$49"}</definedName>
    <definedName name="b_avril1" hidden="1">{"'OE ON-TIME DELIVERY - OVERALL'!$I$49"}</definedName>
    <definedName name="B_PERIOD">[8]DATAMART!$F$2</definedName>
    <definedName name="BFC_OEM">[9]I!$H$1:$I$29</definedName>
    <definedName name="blal" hidden="1">{"'Verr-enseig-ex'!$M$22:$M$23"}</definedName>
    <definedName name="BN" hidden="1">'[7]669L'!#REF!</definedName>
    <definedName name="BPC_DMFILEINFO_SUBTASK__" hidden="1">"ConversionFiles"</definedName>
    <definedName name="BPC_DMFILEINFO_TASK__" hidden="1">"DataManager"</definedName>
    <definedName name="budget" hidden="1">{#N/A,#N/A,FALSE,"P&amp;L Variance";#N/A,#N/A,FALSE,"Location P&amp;L (Actual)";#N/A,#N/A,FALSE,"Location P&amp;L (Budget)";#N/A,#N/A,FALSE,"Location P&amp;L (Variance)";#N/A,#N/A,FALSE,"By Month P&amp;L"}</definedName>
    <definedName name="budget2" hidden="1">{#N/A,#N/A,FALSE,"P&amp;L Variance";#N/A,#N/A,FALSE,"Location P&amp;L (Actual)";#N/A,#N/A,FALSE,"Location P&amp;L (Budget)";#N/A,#N/A,FALSE,"Location P&amp;L (Variance)";#N/A,#N/A,FALSE,"By Month P&amp;L"}</definedName>
    <definedName name="budgetbs0607" hidden="1">{#N/A,#N/A,FALSE,"P&amp;L Variance";#N/A,#N/A,FALSE,"Location P&amp;L (Actual)";#N/A,#N/A,FALSE,"Location P&amp;L (Budget)";#N/A,#N/A,FALSE,"Location P&amp;L (Variance)";#N/A,#N/A,FALSE,"By Month P&amp;L"}</definedName>
    <definedName name="BUDREPAIR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cestpasfini" hidden="1">{"'Verr-enseig-ex'!$M$22:$M$23"}</definedName>
    <definedName name="cm_an" hidden="1">[10]SIG_LANGUE!$L$9</definedName>
    <definedName name="cm_baco" hidden="1">[10]SIG_LANGUE!$B$5</definedName>
    <definedName name="cm_camp" hidden="1">[10]SIG_LANGUE!$L$6</definedName>
    <definedName name="cm_canas" hidden="1">[10]SIG_LANGUE!$K$5</definedName>
    <definedName name="cm_cat" hidden="1">[10]SIG_LANGUE!$L$7</definedName>
    <definedName name="cm_cp" hidden="1">[10]SIG_LANGUE!$L$5</definedName>
    <definedName name="cm_devc" hidden="1">[10]SIG_LANGUE!$G$5</definedName>
    <definedName name="cm_entc" hidden="1">[10]SIG_LANGUE!$C$5</definedName>
    <definedName name="cm_entg" hidden="1">[10]SIG_LANGUE!$D$5</definedName>
    <definedName name="cm_entg.uni" hidden="1">[10]SIG_LANGUE!$D$6</definedName>
    <definedName name="cm_ents" hidden="1">[10]SIG_LANGUE!$I$5</definedName>
    <definedName name="cm_ents.uni" hidden="1">[10]SIG_LANGUE!$I$6</definedName>
    <definedName name="cm_etap" hidden="1">[10]SIG_LANGUE!$O$6</definedName>
    <definedName name="cm_etat.code" hidden="1">[10]SIG_LANGUE!$A$6</definedName>
    <definedName name="cm_etat.desc" hidden="1">[10]SIG_LANGUE!$B$6</definedName>
    <definedName name="cm_flux" hidden="1">[10]SIG_LANGUE!$N$5</definedName>
    <definedName name="cm_he" hidden="1">[10]SIG_LANGUE!$C$6</definedName>
    <definedName name="cm_meva" hidden="1">[10]SIG_LANGUE!$E$5</definedName>
    <definedName name="cm_mois" hidden="1">[10]SIG_LANGUE!$L$10</definedName>
    <definedName name="cm_nat" hidden="1">[10]SIG_LANGUE!$F$5</definedName>
    <definedName name="cm_org" hidden="1">[10]SIG_LANGUE!$J$5</definedName>
    <definedName name="cm_per" hidden="1">[10]SIG_LANGUE!$L$8</definedName>
    <definedName name="cm_perrep" hidden="1">[10]SIG_LANGUE!$N$6</definedName>
    <definedName name="cm_pha" hidden="1">[10]SIG_LANGUE!$M$6</definedName>
    <definedName name="cm_rub" hidden="1">[10]SIG_LANGUE!$M$5</definedName>
    <definedName name="cm_uni" hidden="1">[10]SIG_LANGUE!$O$5</definedName>
    <definedName name="cm_user" hidden="1">[10]SIG_LANGUE!$A$5</definedName>
    <definedName name="cm_vrgl" hidden="1">[10]SIG_LANGUE!$H$5</definedName>
    <definedName name="CONTEXT_CURRENT_MONTH" hidden="1">[10]SIG_LANGUE!$L$6</definedName>
    <definedName name="copy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Cover" hidden="1">#REF!</definedName>
    <definedName name="CURRENT_MONTH" hidden="1">[10]SIG_LANGUE!$L$9</definedName>
    <definedName name="Data_M3">#REF!</definedName>
    <definedName name="DBSDFSDF" hidden="1">{#N/A,#N/A,FALSE,"P&amp;L Variance";#N/A,#N/A,FALSE,"Location P&amp;L (Actual)";#N/A,#N/A,FALSE,"Location P&amp;L (Budget)";#N/A,#N/A,FALSE,"Location P&amp;L (Variance)";#N/A,#N/A,FALSE,"By Month P&amp;L"}</definedName>
    <definedName name="dd" hidden="1">[5]ZSE!#REF!</definedName>
    <definedName name="dDFA" hidden="1">{#N/A,#N/A,FALSE,"단축1";#N/A,#N/A,FALSE,"단축2";#N/A,#N/A,FALSE,"단축3";#N/A,#N/A,FALSE,"장축";#N/A,#N/A,FALSE,"4WD"}</definedName>
    <definedName name="DFA" hidden="1">{#N/A,#N/A,FALSE,"단축1";#N/A,#N/A,FALSE,"단축2";#N/A,#N/A,FALSE,"단축3";#N/A,#N/A,FALSE,"장축";#N/A,#N/A,FALSE,"4WD"}</definedName>
    <definedName name="DFHJ" hidden="1">{#N/A,#N/A,FALSE,"단축1";#N/A,#N/A,FALSE,"단축2";#N/A,#N/A,FALSE,"단축3";#N/A,#N/A,FALSE,"장축";#N/A,#N/A,FALSE,"4WD"}</definedName>
    <definedName name="DGF" hidden="1">{#N/A,#N/A,FALSE,"단축1";#N/A,#N/A,FALSE,"단축2";#N/A,#N/A,FALSE,"단축3";#N/A,#N/A,FALSE,"장축";#N/A,#N/A,FALSE,"4WD"}</definedName>
    <definedName name="DGJSRGH" hidden="1">{#N/A,#N/A,FALSE,"단축1";#N/A,#N/A,FALSE,"단축2";#N/A,#N/A,FALSE,"단축3";#N/A,#N/A,FALSE,"장축";#N/A,#N/A,FALSE,"4WD"}</definedName>
    <definedName name="DJFHJ" hidden="1">{#N/A,#N/A,FALSE,"단축1";#N/A,#N/A,FALSE,"단축2";#N/A,#N/A,FALSE,"단축3";#N/A,#N/A,FALSE,"장축";#N/A,#N/A,FALSE,"4WD"}</definedName>
    <definedName name="DJGHJ" hidden="1">{#N/A,#N/A,FALSE,"단축1";#N/A,#N/A,FALSE,"단축2";#N/A,#N/A,FALSE,"단축3";#N/A,#N/A,FALSE,"장축";#N/A,#N/A,FALSE,"4WD"}</definedName>
    <definedName name="DJHD" hidden="1">{#N/A,#N/A,FALSE,"단축1";#N/A,#N/A,FALSE,"단축2";#N/A,#N/A,FALSE,"단축3";#N/A,#N/A,FALSE,"장축";#N/A,#N/A,FALSE,"4WD"}</definedName>
    <definedName name="dkdk" hidden="1">{#N/A,#N/A,FALSE,"단축1";#N/A,#N/A,FALSE,"단축2";#N/A,#N/A,FALSE,"단축3";#N/A,#N/A,FALSE,"장축";#N/A,#N/A,FALSE,"4WD"}</definedName>
    <definedName name="EAWR" hidden="1">{#N/A,#N/A,FALSE,"단축1";#N/A,#N/A,FALSE,"단축2";#N/A,#N/A,FALSE,"단축3";#N/A,#N/A,FALSE,"장축";#N/A,#N/A,FALSE,"4WD"}</definedName>
    <definedName name="ecfzc" hidden="1">'[1]Inventory Pk'!#REF!</definedName>
    <definedName name="EFFOG" hidden="1">{#N/A,#N/A,FALSE,"단축1";#N/A,#N/A,FALSE,"단축2";#N/A,#N/A,FALSE,"단축3";#N/A,#N/A,FALSE,"장축";#N/A,#N/A,FALSE,"4WD"}</definedName>
    <definedName name="eknvalkab" hidden="1">{#N/A,#N/A,FALSE,"Projet";#N/A,#N/A,FALSE,"P.Fini";#N/A,#N/A,FALSE,"Peinture";#N/A,#N/A,FALSE,"SemiFini";#N/A,#N/A,FALSE,"ERP"}</definedName>
    <definedName name="EO계획" hidden="1">#REF!</definedName>
    <definedName name="EPMWorkbookOptions_1" hidden="1">"dgEAAB|LCAAAAAAABADtvQdgHEmWJSYvbcp7f0r1StfgdKEIgGATJNiQQBDswYjN5pLsHWlHIymrKoHKZVZlXWYWQMztnbz33nvvvffee||997o7nU4n99//P1xmZAFs9s5K2smeIYCqyB8/fnwfPyIe/x7vFmV6mddNUS0/|2h3vPNRmi|n1axYXnz20bo939799KPf4|g3Th5/t6rfTqrq7Zerlpo2Kb23bB69a4rPPpq37erR3btXV1fjq3v"</definedName>
    <definedName name="EPMWorkbookOptions_10" hidden="1">"oGesWhOo0Q1IBwM1slNbtC04yV3mrv5OH+BjL7otSmFkv2fifaB9peAJgYV95Xqr/bPxI+xiBE9kKuxiYlJPjMv9wcIxWv/xrSF4os9y0jf7FjD9+9/hQrdd1wAqZoP2zZH6CvyW68Vu2x8Ivzwi9EJZSlwY/dbRinD7me49tda17V4EfDRAD+Dn1QiR8s+fVsP2rQUa/wOjFZhT/IIAAA=="</definedName>
    <definedName name="EPMWorkbookOptions_2" hidden="1">"jqr64u7ezs3v39/7i|evpPF9k28WyabPlNP/IvjW7|a2PqNc0ffwqP6/zZv7l8stVvjw6z8omf3w3/JDbnZR5Vj/N2uzL5evsMjctux9zWzOWl3XV5tM2n5nW/S/C9lez9K58dNb8ZFYX2aTMv8jrCweh9zmRzoJV2h39P45h/1l2AQAA"</definedName>
    <definedName name="EPMWorkbookOptions_3" hidden="1">"6rImo94GH2H9iqPFKDdDtK1V3O7Oxv94KJi5rIAiGCCKiaFJaQY/8xPCzgVclRW1ocQcpF2QoG2fGog2ZU0Kf6R6dx0TzgaUOIiy2QpvIqMudNkQmVyXyOgh64mHlxSzJM1SDbhJ2D425fsQj4fSfY9fpMlD6RdoOb/eq3JFVcsNmUtyrckG19cYUUj1yWxpCnhAO7exeVHwuVBInd6mq7VdW016b9LZoqKcVetKOe+oaNI2nIpRfH+SLHNJ"</definedName>
    <definedName name="EPMWorkbookOptions_4" hidden="1">"/oAUQ5vtrklZrjRkeXtJKmJLMsKDs2/UyzvVMsDge94xEEhuKpdbxyTTnbWmqtVqpVLZXmtlsbXmg8FJtgBmHurLlRPrUoe5C+sqHNxb5ABetnuUr9UVudGob888VWzmXWOX8eXwv8gAQ50Pg7OwTahDaLBTyTv7skMl1KOSd0AEkmOVy5FvyVxiYiPcXH9m6VWrqeoH1l4VsVWZAo5/e0gtbbVHd63uiZipw9yFmDWOckvXifeZzcCHN+hV"</definedName>
    <definedName name="EPMWorkbookOptions_5" hidden="1">"sRkZAQIW5PGZZ5p5p12GcIR3iEqtXDuBsuTIaIKpAQbQp234kBPbuun5z6LB38MTUqv0qaunNUb6MHcJ5XUeyq9MbGE7uF0eMJzXxA7nMVD8hcUKTnM2VvNOxf3Co+YdHoGU2uAQ9yB9QYdcc9XFFmmIB3iagdEs2JnzBRcwEIPY5BvTsDbvFMwMm97or8FVcTTX5v/2ndESmFvEKBljtkqcmNbyDpJAAezMf6tLieHpDHSghc3ZAQNZQ+xA"</definedName>
    <definedName name="EPMWorkbookOptions_6" hidden="1">"lsRllY8rtTmnZGYYDS5Hfkg7moAmjlYV2deqCdmYUOuAKj0TXKURIpsWHPP6vBMxQ3wSTDopNXul+rlSbc9lxEIU3NivBOvokGlTiuB5U2vYbBLvmmHeSboPxNLpdjS63gdk7SPbdgkU+8pxMnawDc1DBj7Bs9OSwLwb9QKrvHMzc6xSKHY0Qs4crFOk21uk89Pe/FeENqKHDHGCJwVGiPgUHKJnPqe1J3mRRd6ZmClAcTIdjVb3jlDu80x3"</definedName>
    <definedName name="EPMWorkbookOptions_7" hidden="1">"RSgJRlJeibqc4yNQtK8EWWyezeghH5ErgifiRoj4Uv2OyDOFzgTrfAHSogiuLWtD27xzck9QxQl2NHcAgfQb5Ed6Bmbg5vKQAhY8Z3cOSSTWxd+cEy8DOBKMOaXSZ67Isv8WIvhEFPhjPaQmBc9aXkGGc3Gt5HR/yJiNPQRdj6JPfM3xcRoKnm05h4Tzr0uClYrlL0/yzrkM4Fh+zcKXtceBSoZK3MIoMZp0I01KO3skUTo3597Wz16JF66f"</definedName>
    <definedName name="EPMWorkbookOptions_8" hidden="1">"16LdojG/lpO+3XeQPT+zI1kY2LVNBKnvtG8P4eviaJDV4sB2fjANFy0LYJxbr1ck7adGdNW0Gzf4ePvJRD1En5ce1sq/flm6jQ7Caf4Hz6Sb0ENHAAA="</definedName>
    <definedName name="EPMWorkbookOptions_9" hidden="1">"Nr3x34OLo3HuMyC4Sf8h4gS0lnWQBApgzPGEBgvd0Yh3ubQwPVl+xwzhErl0G67NOCUTw2hwPmYh7WACmjha/SiPBdFtYqIWCwd5OT5BfA7TX0EgpX74fW3B86bye/l4H4h1D+wMIZCQK0EhX0JTNQorkCgnXWDelLDbKuvcTByrQrwH5qoouldKbFvFzCdxJYrQIfoH7p1CmY9muyIUBiNMnlBdxvERKNrX3CwjxyQ4zT9him6m4yHCpPoN"</definedName>
    <definedName name="etcarecommence" hidden="1">{"'Verr-enseig-ex'!$M$22:$M$23"}</definedName>
    <definedName name="etencore" hidden="1">{"'Verr-enseig-ex'!$M$22:$M$23"}</definedName>
    <definedName name="ETRYU" hidden="1">{#N/A,#N/A,FALSE,"단축1";#N/A,#N/A,FALSE,"단축2";#N/A,#N/A,FALSE,"단축3";#N/A,#N/A,FALSE,"장축";#N/A,#N/A,FALSE,"4WD"}</definedName>
    <definedName name="ETYUI" hidden="1">{#N/A,#N/A,FALSE,"단축1";#N/A,#N/A,FALSE,"단축2";#N/A,#N/A,FALSE,"단축3";#N/A,#N/A,FALSE,"장축";#N/A,#N/A,FALSE,"4WD"}</definedName>
    <definedName name="EV__EVCOM_OPTIONS__" hidden="1">8</definedName>
    <definedName name="EV__EXPOPTIONS__" hidden="1">1</definedName>
    <definedName name="EV__LASTREFTIME__" hidden="1">39434.3535416667</definedName>
    <definedName name="EV__MAXEXPCOLS__" hidden="1">100</definedName>
    <definedName name="EV__MAXEXPROWS__" hidden="1">1000</definedName>
    <definedName name="EV__MEMORYCVW__" hidden="1">0</definedName>
    <definedName name="EV__MEMORYCVW___PARAMETRAGE1.XLS" hidden="1">"REPORTING"</definedName>
    <definedName name="EV__MEMORYCVW___PARAMETRAGE1.XLS_ACTIVEAPPLICATION" hidden="1">"REPORTING"</definedName>
    <definedName name="EV__MEMORYCVW___PARAMETRAGE1.XLS_ETABLISSEMENT_GEST" hidden="1">"E074"</definedName>
    <definedName name="EV__MEMORYCVW___PARAMETRAGE1.XLS_FIXE_VARIABLE" hidden="1">"VAR"</definedName>
    <definedName name="EV__MEMORYCVW___PARAMETRAGE1.XLS_INDICATEURS" hidden="1">"CHG_HEXP"</definedName>
    <definedName name="EV__MEMORYCVW___PARAMETRAGE1.XLS_MEASURES" hidden="1">"PERIODIC"</definedName>
    <definedName name="EV__MEMORYCVW___PARAMETRAGE1.XLS_PHASE" hidden="1">"REELV1"</definedName>
    <definedName name="EV__MEMORYCVW___PARAMETRAGE1.XLS_SERVICES" hidden="1">"S021"</definedName>
    <definedName name="EV__MEMORYCVW___PARAMETRAGE1.XLS_TEMPS" hidden="1">"2006.TOTAL"</definedName>
    <definedName name="EV__MEMORYCVW___PARAMETRAGE1.XLS_TIERS" hidden="1">"TIERSTOT"</definedName>
    <definedName name="EV__MEMORYCVW___PARAMETRAGE1.XLS_VUE" hidden="1">"SAISIE_INIT"</definedName>
    <definedName name="EV__MEMORYCVW__AURÉLIE_LOG_DEFAULT_SAISIE.XLS" hidden="1">"REPORTING"</definedName>
    <definedName name="EV__MEMORYCVW__AURÉLIE_LOG_DEFAULT_SAISIE.XLS_ACTIVEAPPLICATION" hidden="1">"REPORTING"</definedName>
    <definedName name="EV__MEMORYCVW__AURÉLIE_LOG_DEFAULT_SAISIE.XLS_ETABLISSEMENT_GEST" hidden="1">"EH1"</definedName>
    <definedName name="EV__MEMORYCVW__AURÉLIE_LOG_DEFAULT_SAISIE.XLS_FIXE_VARIABLE" hidden="1">"VAR"</definedName>
    <definedName name="EV__MEMORYCVW__AURÉLIE_LOG_DEFAULT_SAISIE.XLS_INDICATEURS" hidden="1">"CHG_HEXP"</definedName>
    <definedName name="EV__MEMORYCVW__AURÉLIE_LOG_DEFAULT_SAISIE.XLS_MEASURES" hidden="1">"PERIODIC"</definedName>
    <definedName name="EV__MEMORYCVW__AURÉLIE_LOG_DEFAULT_SAISIE.XLS_PHASE" hidden="1">"BUDGETV1"</definedName>
    <definedName name="EV__MEMORYCVW__AURÉLIE_LOG_DEFAULT_SAISIE.XLS_SERVICES" hidden="1">"S021"</definedName>
    <definedName name="EV__MEMORYCVW__AURÉLIE_LOG_DEFAULT_SAISIE.XLS_TEMPS" hidden="1">"2007.TOTAL"</definedName>
    <definedName name="EV__MEMORYCVW__AURÉLIE_LOG_DEFAULT_SAISIE.XLS_TIERS" hidden="1">"TIERSTOT"</definedName>
    <definedName name="EV__MEMORYCVW__AURÉLIE_LOG_DEFAULT_SAISIE.XLS_VUE" hidden="1">"SAISIE_INIT"</definedName>
    <definedName name="EV__MEMORYCVW__CHARGES_HORS_EPLOITATION.XLS" hidden="1">"REPORTING"</definedName>
    <definedName name="EV__MEMORYCVW__CHARGES_HORS_EPLOITATION.XLS_ACTIVEAPPLICATION" hidden="1">"REPORTING"</definedName>
    <definedName name="EV__MEMORYCVW__CHARGES_HORS_EPLOITATION.XLS_ETABLISSEMENT_GEST" hidden="1">"EH11"</definedName>
    <definedName name="EV__MEMORYCVW__CHARGES_HORS_EPLOITATION.XLS_FIXE_VARIABLE" hidden="1">"VAR"</definedName>
    <definedName name="EV__MEMORYCVW__CHARGES_HORS_EPLOITATION.XLS_INDICATEURS" hidden="1">"CHG_HEXP"</definedName>
    <definedName name="EV__MEMORYCVW__CHARGES_HORS_EPLOITATION.XLS_MEASURES" hidden="1">"PERIODIC"</definedName>
    <definedName name="EV__MEMORYCVW__CHARGES_HORS_EPLOITATION.XLS_PHASE" hidden="1">"ESTIMEDEF"</definedName>
    <definedName name="EV__MEMORYCVW__CHARGES_HORS_EPLOITATION.XLS_SERVICES" hidden="1">"S023"</definedName>
    <definedName name="EV__MEMORYCVW__CHARGES_HORS_EPLOITATION.XLS_TEMPS" hidden="1">"2008.TOTAL"</definedName>
    <definedName name="EV__MEMORYCVW__CHARGES_HORS_EPLOITATION.XLS_TIERS" hidden="1">"TIERSTOT"</definedName>
    <definedName name="EV__MEMORYCVW__CHARGES_HORS_EPLOITATION.XLS_VUE" hidden="1">"SAISIE_INIT"</definedName>
    <definedName name="EV__MEMORYCVW__CLASSEUR1" hidden="1">"REPORTING"</definedName>
    <definedName name="EV__MEMORYCVW__CLASSEUR1_ACTIVEAPPLICATION" hidden="1">"REPORTING"</definedName>
    <definedName name="EV__MEMORYCVW__CLASSEUR1_ETABLISSEMENT_GEST" hidden="1">"EH1142"</definedName>
    <definedName name="EV__MEMORYCVW__CLASSEUR1_FIXE_VARIABLE" hidden="1">"FIX"</definedName>
    <definedName name="EV__MEMORYCVW__CLASSEUR1_INDICATEURS" hidden="1">"CHG_HEXP"</definedName>
    <definedName name="EV__MEMORYCVW__CLASSEUR1_MEASURES" hidden="1">"PERIODIC"</definedName>
    <definedName name="EV__MEMORYCVW__CLASSEUR1_PHASE" hidden="1">"REELV1"</definedName>
    <definedName name="EV__MEMORYCVW__CLASSEUR1_SERVICES" hidden="1">"S003"</definedName>
    <definedName name="EV__MEMORYCVW__CLASSEUR1_TEMPS" hidden="1">"2007.JAN"</definedName>
    <definedName name="EV__MEMORYCVW__CLASSEUR1_TIERS" hidden="1">"TIERSTOT"</definedName>
    <definedName name="EV__MEMORYCVW__CLASSEUR1_VUE" hidden="1">"VUE_CPNITME"</definedName>
    <definedName name="EV__MEMORYCVW__CLASSEUR2_ACTIVEAPPLICATION" hidden="1">"REPORTING"</definedName>
    <definedName name="EV__MEMORYCVW__CLASSEUR2_CAMPAGNE" hidden="1">"CA_001"</definedName>
    <definedName name="EV__MEMORYCVW__CLASSEUR2_CANAL_SOUSCRIPTION" hidden="1">"CS_001"</definedName>
    <definedName name="EV__MEMORYCVW__CLASSEUR2_CANAL_VENTE" hidden="1">"CV_001"</definedName>
    <definedName name="EV__MEMORYCVW__CLASSEUR2_COMPTE" hidden="1">"HOMESERVE"</definedName>
    <definedName name="EV__MEMORYCVW__CLASSEUR2_CONTRAT" hidden="1">"CO_001"</definedName>
    <definedName name="EV__MEMORYCVW__CLASSEUR2_CONTRIBUTEUR" hidden="1">"E_003"</definedName>
    <definedName name="EV__MEMORYCVW__CLASSEUR2_ENTITE" hidden="1">"E_001"</definedName>
    <definedName name="EV__MEMORYCVW__CLASSEUR2_ETABLISSEMENT_GEST" hidden="1">"EH1"</definedName>
    <definedName name="EV__MEMORYCVW__CLASSEUR2_FIXE_VARIABLE" hidden="1">"TOTFIXVAR"</definedName>
    <definedName name="EV__MEMORYCVW__CLASSEUR2_INDICATEURS" hidden="1">"HOMESERVE"</definedName>
    <definedName name="EV__MEMORYCVW__CLASSEUR2_INTERCOS" hidden="1">"IContibNA"</definedName>
    <definedName name="EV__MEMORYCVW__CLASSEUR2_OFFRE" hidden="1">"O_001"</definedName>
    <definedName name="EV__MEMORYCVW__CLASSEUR2_PERIODE" hidden="1">"2009.FISCAL"</definedName>
    <definedName name="EV__MEMORYCVW__CLASSEUR2_PERIODE_MONTH" hidden="1">"2009.JAN"</definedName>
    <definedName name="EV__MEMORYCVW__CLASSEUR2_PHASE" hidden="1">"ACTUAL"</definedName>
    <definedName name="EV__MEMORYCVW__CLASSEUR2_RPTCURRENCY" hidden="1">"EUR"</definedName>
    <definedName name="EV__MEMORYCVW__CLASSEUR2_SERVICES" hidden="1">"S001"</definedName>
    <definedName name="EV__MEMORYCVW__CLASSEUR2_TEMPS" hidden="1">"2006.TOTAL"</definedName>
    <definedName name="EV__MEMORYCVW__CLASSEUR2_TIERS" hidden="1">"TIERSTOT"</definedName>
    <definedName name="EV__MEMORYCVW__CLASSEUR2_TYPE_PAIEMENT" hidden="1">"TTYpe"</definedName>
    <definedName name="EV__MEMORYCVW__CLASSEUR2_TYPEACTION" hidden="1">"T_Type"</definedName>
    <definedName name="EV__MEMORYCVW__CLASSEUR2_VUE" hidden="1">"VUE_CPNITME"</definedName>
    <definedName name="EV__MEMORYCVW__CLASSEUR3_ACTIVEAPPLICATION" hidden="1">"REPORTING"</definedName>
    <definedName name="EV__MEMORYCVW__CLASSEUR3_CAMPAGNE" hidden="1">"CA_001"</definedName>
    <definedName name="EV__MEMORYCVW__CLASSEUR3_CANAL_SOUSCRIPTION" hidden="1">"CS_001"</definedName>
    <definedName name="EV__MEMORYCVW__CLASSEUR3_CANAL_VENTE" hidden="1">"CV_001"</definedName>
    <definedName name="EV__MEMORYCVW__CLASSEUR3_COMPTE" hidden="1">"Cn_Pl_Do_Hs_0005"</definedName>
    <definedName name="EV__MEMORYCVW__CLASSEUR3_CONTRAT" hidden="1">"CO_001"</definedName>
    <definedName name="EV__MEMORYCVW__CLASSEUR3_CONTRIBUTEUR" hidden="1">"E_003"</definedName>
    <definedName name="EV__MEMORYCVW__CLASSEUR3_ENTITE" hidden="1">"E_018"</definedName>
    <definedName name="EV__MEMORYCVW__CLASSEUR3_ETABLISSEMENT_GEST" hidden="1">"EH1"</definedName>
    <definedName name="EV__MEMORYCVW__CLASSEUR3_FIXE_VARIABLE" hidden="1">"TOTFIXVAR"</definedName>
    <definedName name="EV__MEMORYCVW__CLASSEUR3_INDICATEURS" hidden="1">"HOMESERVE"</definedName>
    <definedName name="EV__MEMORYCVW__CLASSEUR3_INTERCOS" hidden="1">"I_NA"</definedName>
    <definedName name="EV__MEMORYCVW__CLASSEUR3_OFFRE" hidden="1">"O_004"</definedName>
    <definedName name="EV__MEMORYCVW__CLASSEUR3_PERIODE" hidden="1">"2009.FISCAL"</definedName>
    <definedName name="EV__MEMORYCVW__CLASSEUR3_PERIODE_MONTH" hidden="1">"2008.JUL"</definedName>
    <definedName name="EV__MEMORYCVW__CLASSEUR3_PHASE" hidden="1">"BUDGETDEF"</definedName>
    <definedName name="EV__MEMORYCVW__CLASSEUR3_RPTCURRENCY" hidden="1">"LC"</definedName>
    <definedName name="EV__MEMORYCVW__CLASSEUR3_SERVICES" hidden="1">"S001"</definedName>
    <definedName name="EV__MEMORYCVW__CLASSEUR3_TEMPS" hidden="1">"2006.AVR"</definedName>
    <definedName name="EV__MEMORYCVW__CLASSEUR3_TIERS" hidden="1">"TIERSTOT"</definedName>
    <definedName name="EV__MEMORYCVW__CLASSEUR3_TYPE_PAIEMENT" hidden="1">"TTYpe"</definedName>
    <definedName name="EV__MEMORYCVW__CLASSEUR3_TYPEACTION" hidden="1">"T_Type"</definedName>
    <definedName name="EV__MEMORYCVW__CLASSEUR3_VUE" hidden="1">"VUE_CPNITME"</definedName>
    <definedName name="EV__MEMORYCVW__CLASSEUR4_ACTIVEAPPLICATION" hidden="1">"REPORTING"</definedName>
    <definedName name="EV__MEMORYCVW__CLASSEUR4_COMPTE" hidden="1">"HOMESERVE"</definedName>
    <definedName name="EV__MEMORYCVW__CLASSEUR4_ENTITE" hidden="1">"E_001"</definedName>
    <definedName name="EV__MEMORYCVW__CLASSEUR4_ETABLISSEMENT_GEST" hidden="1">"E001"</definedName>
    <definedName name="EV__MEMORYCVW__CLASSEUR4_FIXE_VARIABLE" hidden="1">"FIX"</definedName>
    <definedName name="EV__MEMORYCVW__CLASSEUR4_INDICATEURS" hidden="1">"CHG_HEXP"</definedName>
    <definedName name="EV__MEMORYCVW__CLASSEUR4_INTERCOS" hidden="1">"IContibNA"</definedName>
    <definedName name="EV__MEMORYCVW__CLASSEUR4_OFFRE" hidden="1">"O_001"</definedName>
    <definedName name="EV__MEMORYCVW__CLASSEUR4_PERIODE_MONTH" hidden="1">"2007.FISCAL"</definedName>
    <definedName name="EV__MEMORYCVW__CLASSEUR4_PHASE" hidden="1">"ACTUAL"</definedName>
    <definedName name="EV__MEMORYCVW__CLASSEUR4_SERVICES" hidden="1">"S001"</definedName>
    <definedName name="EV__MEMORYCVW__CLASSEUR4_TEMPS" hidden="1">"2006.JAN"</definedName>
    <definedName name="EV__MEMORYCVW__CLASSEUR4_TIERS" hidden="1">"TIERSNA"</definedName>
    <definedName name="EV__MEMORYCVW__CLASSEUR4_VUE" hidden="1">"SAISIE_INIT"</definedName>
    <definedName name="EV__MEMORYCVW__CLASSEUR7" hidden="1">"REPORTING"</definedName>
    <definedName name="EV__MEMORYCVW__CLASSEUR7_ETABLISSEMENT_GEST" hidden="1">"EH1"</definedName>
    <definedName name="EV__MEMORYCVW__CLASSEUR7_FIXE_VARIABLE" hidden="1">"TOTFIXVAR"</definedName>
    <definedName name="EV__MEMORYCVW__CLASSEUR7_INDICATEURS" hidden="1">"IF2D3AA01"</definedName>
    <definedName name="EV__MEMORYCVW__CLASSEUR7_MEASURES" hidden="1">"PERIODIC"</definedName>
    <definedName name="EV__MEMORYCVW__CLASSEUR7_PHASE" hidden="1">"REELV1"</definedName>
    <definedName name="EV__MEMORYCVW__CLASSEUR7_SERVICES" hidden="1">"S001"</definedName>
    <definedName name="EV__MEMORYCVW__CLASSEUR7_TEMPS" hidden="1">"2006.TOTAL"</definedName>
    <definedName name="EV__MEMORYCVW__CLASSEUR7_TIERS" hidden="1">"TIERSNA"</definedName>
    <definedName name="EV__MEMORYCVW__CLASSEUR7_VUE" hidden="1">"SAISIE_INIT"</definedName>
    <definedName name="EV__MEMORYCVW__CR_LOGISTIQUE_AFF_PERS1" hidden="1">"REPORTING"</definedName>
    <definedName name="EV__MEMORYCVW__CR_LOGISTIQUE_AFF_PERS3.XLS" hidden="1">"REPORTING"</definedName>
    <definedName name="EV__MEMORYCVW__CR_LOGISTIQUE_AFF_PERS31" hidden="1">"REPORTING"</definedName>
    <definedName name="EV__MEMORYCVW__CR_LOGISTIQUE_AFF_PERS311" hidden="1">"REPORTING"</definedName>
    <definedName name="EV__MEMORYCVW__CR_LOGISTIQUE_SETTINGS.XLS" hidden="1">"REPORTING"</definedName>
    <definedName name="EV__MEMORYCVW__CR_LOGISTIQUE_SETTTINGS.XLT" hidden="1">"REPORTING"</definedName>
    <definedName name="EV__MEMORYCVW__CR_LOGISTIQUE_SETTTINGS1" hidden="1">"REPORTING"</definedName>
    <definedName name="EV__MEMORYCVW__CR_LOGISTIQUE1.XLS" hidden="1">"REPORTING"</definedName>
    <definedName name="EV__MEMORYCVW__CR_LOGISTIQUE1.XLS_ACTIVEAPPLICATION" hidden="1">"REPORTING"</definedName>
    <definedName name="EV__MEMORYCVW__CR_LOGISTIQUE1.XLS_ETABLISSEMENT_GEST" hidden="1">"E074"</definedName>
    <definedName name="EV__MEMORYCVW__CR_LOGISTIQUE1.XLS_FIXE_VARIABLE" hidden="1">"FIX"</definedName>
    <definedName name="EV__MEMORYCVW__CR_LOGISTIQUE1.XLS_INDICATEURS" hidden="1">"CHG_HEXP"</definedName>
    <definedName name="EV__MEMORYCVW__CR_LOGISTIQUE1.XLS_MEASURES" hidden="1">"PERIODIC"</definedName>
    <definedName name="EV__MEMORYCVW__CR_LOGISTIQUE1.XLS_PHASE" hidden="1">"REELV1"</definedName>
    <definedName name="EV__MEMORYCVW__CR_LOGISTIQUE1.XLS_SERVICES" hidden="1">"S022"</definedName>
    <definedName name="EV__MEMORYCVW__CR_LOGISTIQUE1.XLS_TEMPS" hidden="1">"2006.TOTAL"</definedName>
    <definedName name="EV__MEMORYCVW__CR_LOGISTIQUE1.XLS_TIERS" hidden="1">"TIERSTOT"</definedName>
    <definedName name="EV__MEMORYCVW__CR_LOGISTIQUE1.XLS_VUE" hidden="1">"SAISIE_INIT"</definedName>
    <definedName name="EV__MEMORYCVW__CUMUL.XLS" hidden="1">"REPORTING"</definedName>
    <definedName name="EV__MEMORYCVW__CUMUL.XLS_ACTIVEAPPLICATION" hidden="1">"REPORTING"</definedName>
    <definedName name="EV__MEMORYCVW__CUMUL.XLS_ETABLISSEMENT_GEST" hidden="1">"E021001"</definedName>
    <definedName name="EV__MEMORYCVW__CUMUL.XLS_FIXE_VARIABLE" hidden="1">"TOTFIXVAR"</definedName>
    <definedName name="EV__MEMORYCVW__CUMUL.XLS_INDICATEURS" hidden="1">"CHG_HEXP"</definedName>
    <definedName name="EV__MEMORYCVW__CUMUL.XLS_MEASURES" hidden="1">"PERIODIC"</definedName>
    <definedName name="EV__MEMORYCVW__CUMUL.XLS_PHASE" hidden="1">"REELV1"</definedName>
    <definedName name="EV__MEMORYCVW__CUMUL.XLS_SERVICES" hidden="1">"S007"</definedName>
    <definedName name="EV__MEMORYCVW__CUMUL.XLS_TEMPS" hidden="1">"2006.TOTAL"</definedName>
    <definedName name="EV__MEMORYCVW__CUMUL.XLS_TIERS" hidden="1">"TIERSTOT"</definedName>
    <definedName name="EV__MEMORYCVW__CUMUL.XLS_VUE" hidden="1">"SAISIE_INIT"</definedName>
    <definedName name="EV__MEMORYCVW__ETABLISSEMENT_GEST.XLS" hidden="1">"REPORTING"</definedName>
    <definedName name="EV__MEMORYCVW__ETABLISSEMENT_GEST.XLS_ACTIVEAPPLICATION" hidden="1">"REPORTING"</definedName>
    <definedName name="EV__MEMORYCVW__ETABLISSEMENT_GEST.XLS_ETABLISSEMENT_GEST" hidden="1">"EH1"</definedName>
    <definedName name="EV__MEMORYCVW__ETABLISSEMENT_GEST.XLS_FIXE_VARIABLE" hidden="1">"VAR"</definedName>
    <definedName name="EV__MEMORYCVW__ETABLISSEMENT_GEST.XLS_INDICATEURS" hidden="1">"CHG_HEXP"</definedName>
    <definedName name="EV__MEMORYCVW__ETABLISSEMENT_GEST.XLS_MEASURES" hidden="1">"PERIODIC"</definedName>
    <definedName name="EV__MEMORYCVW__ETABLISSEMENT_GEST.XLS_PHASE" hidden="1">"REELV2"</definedName>
    <definedName name="EV__MEMORYCVW__ETABLISSEMENT_GEST.XLS_SERVICES" hidden="1">"S021"</definedName>
    <definedName name="EV__MEMORYCVW__ETABLISSEMENT_GEST.XLS_TEMPS" hidden="1">"2006.TOTAL"</definedName>
    <definedName name="EV__MEMORYCVW__ETABLISSEMENT_GEST.XLS_TIERS" hidden="1">"TIERSTOT"</definedName>
    <definedName name="EV__MEMORYCVW__ETABLISSEMENT_GEST.XLS_VUE" hidden="1">"SAISIE_INIT"</definedName>
    <definedName name="EV__MEMORYCVW__INDICATEURS.XLS" hidden="1">"BUDGET"</definedName>
    <definedName name="EV__MEMORYCVW__INDICATEURS.XLS_COMPTE" hidden="1">"Cn_Pl_Da_Hs_0010"</definedName>
    <definedName name="EV__MEMORYCVW__INDICATEURS.XLS_ENTITE" hidden="1">"E_018"</definedName>
    <definedName name="EV__MEMORYCVW__INDICATEURS.XLS_INTERCOS" hidden="1">"I_NA"</definedName>
    <definedName name="EV__MEMORYCVW__INDICATEURS.XLS_MEASURES" hidden="1">"PERIODIC"</definedName>
    <definedName name="EV__MEMORYCVW__INDICATEURS.XLS_OFFRE" hidden="1">"O_004"</definedName>
    <definedName name="EV__MEMORYCVW__INDICATEURS.XLS_PERIODE_MONTH" hidden="1">"2008.JUL"</definedName>
    <definedName name="EV__MEMORYCVW__INDICATEURS.XLS_PHASE" hidden="1">"BUDGETDEF"</definedName>
    <definedName name="EV__MEMORYCVW__INDICATEURS.XLS_RPTCURRENCY" hidden="1">"LC"</definedName>
    <definedName name="EV__MEMORYCVW__INDICATEURSV3.XLS" hidden="1">"REPORTING"</definedName>
    <definedName name="EV__MEMORYCVW__INDICATEURSV3.XLS_ACTIVEAPPLICATION" hidden="1">"REPORTING"</definedName>
    <definedName name="EV__MEMORYCVW__INDICATEURSV3.XLS_ETABLISSEMENT_GEST" hidden="1">"E032"</definedName>
    <definedName name="EV__MEMORYCVW__INDICATEURSV3.XLS_FIXE_VARIABLE" hidden="1">"VAR"</definedName>
    <definedName name="EV__MEMORYCVW__INDICATEURSV3.XLS_INDICATEURS" hidden="1">"CHG_HEXP"</definedName>
    <definedName name="EV__MEMORYCVW__INDICATEURSV3.XLS_MEASURES" hidden="1">"PERIODIC"</definedName>
    <definedName name="EV__MEMORYCVW__INDICATEURSV3.XLS_PHASE" hidden="1">"REELV1"</definedName>
    <definedName name="EV__MEMORYCVW__INDICATEURSV3.XLS_SERVICES" hidden="1">"S021"</definedName>
    <definedName name="EV__MEMORYCVW__INDICATEURSV3.XLS_TEMPS" hidden="1">"2006.TOTAL"</definedName>
    <definedName name="EV__MEMORYCVW__INDICATEURSV3.XLS_TIERS" hidden="1">"TIERSTOT"</definedName>
    <definedName name="EV__MEMORYCVW__INDICATEURSV3.XLS_VUE" hidden="1">"VUE_CPNITME"</definedName>
    <definedName name="EV__MEMORYCVW__INFO_ACCOUNTRTDI" hidden="1">"NETCH_TOT"</definedName>
    <definedName name="EV__MEMORYCVW__INFO_AUDITTRAILRTDI" hidden="1">"AFT_CONSO"</definedName>
    <definedName name="EV__MEMORYCVW__INFO_CURRENCYRTDI" hidden="1">"EUR"</definedName>
    <definedName name="EV__MEMORYCVW__INFO_PROGRAMRTDI" hidden="1">"TOTALRTDI"</definedName>
    <definedName name="EV__MEMORYCVW__LOG.XLS" hidden="1">"REPORTING"</definedName>
    <definedName name="EV__MEMORYCVW__LOG_DEFAULT.XLS" hidden="1">"REPORTING"</definedName>
    <definedName name="EV__MEMORYCVW__LOG_DEFAULT.XLS_ACTIVEAPPLICATION" hidden="1">"REPORTING"</definedName>
    <definedName name="EV__MEMORYCVW__LOG_DEFAULT.XLS_ETABLISSEMENT_GEST" hidden="1">"E0002"</definedName>
    <definedName name="EV__MEMORYCVW__LOG_DEFAULT.XLS_FIXE_VARIABLE" hidden="1">"VAR"</definedName>
    <definedName name="EV__MEMORYCVW__LOG_DEFAULT.XLS_INDICATEURS" hidden="1">"CHG_HEXP"</definedName>
    <definedName name="EV__MEMORYCVW__LOG_DEFAULT.XLS_MEASURES" hidden="1">"PERIODIC"</definedName>
    <definedName name="EV__MEMORYCVW__LOG_DEFAULT.XLS_PHASE" hidden="1">"REELV1"</definedName>
    <definedName name="EV__MEMORYCVW__LOG_DEFAULT.XLS_SERVICES" hidden="1">"S021"</definedName>
    <definedName name="EV__MEMORYCVW__LOG_DEFAULT.XLS_TEMPS" hidden="1">"2007.TOTAL"</definedName>
    <definedName name="EV__MEMORYCVW__LOG_DEFAULT.XLS_TIERS" hidden="1">"TIERSTOT"</definedName>
    <definedName name="EV__MEMORYCVW__LOG_DEFAULT.XLS_VUE" hidden="1">"SAISIE_INIT"</definedName>
    <definedName name="EV__MEMORYCVW__LOG_DEFAULT_ANC.XLS" hidden="1">"REPORTING"</definedName>
    <definedName name="EV__MEMORYCVW__LOG_DEFAULT_ANC2.XLS" hidden="1">"REPORTING"</definedName>
    <definedName name="EV__MEMORYCVW__LOG_DEFAULT_ANC2.XLS_ACTIVEAPPLICATION" hidden="1">"REPORTING"</definedName>
    <definedName name="EV__MEMORYCVW__LOG_DEFAULT_ANC2.XLS_ETABLISSEMENT_GEST" hidden="1">"EH1"</definedName>
    <definedName name="EV__MEMORYCVW__LOG_DEFAULT_ANC2.XLS_FIXE_VARIABLE" hidden="1">"VAR"</definedName>
    <definedName name="EV__MEMORYCVW__LOG_DEFAULT_ANC2.XLS_INDICATEURS" hidden="1">"CHG_HEXP"</definedName>
    <definedName name="EV__MEMORYCVW__LOG_DEFAULT_ANC2.XLS_MEASURES" hidden="1">"PERIODIC"</definedName>
    <definedName name="EV__MEMORYCVW__LOG_DEFAULT_ANC2.XLS_PHASE" hidden="1">"BUDGETV1"</definedName>
    <definedName name="EV__MEMORYCVW__LOG_DEFAULT_ANC2.XLS_SERVICES" hidden="1">"S021"</definedName>
    <definedName name="EV__MEMORYCVW__LOG_DEFAULT_ANC2.XLS_TEMPS" hidden="1">"2007.TOTAL"</definedName>
    <definedName name="EV__MEMORYCVW__LOG_DEFAULT_ANC2.XLS_TIERS" hidden="1">"TIERSTOT"</definedName>
    <definedName name="EV__MEMORYCVW__LOG_DEFAULT_ANC2.XLS_VUE" hidden="1">"SAISIE_INIT"</definedName>
    <definedName name="EV__MEMORYCVW__LOG_DEFAULT_ENTREPOT.XLS" hidden="1">"REPORTING"</definedName>
    <definedName name="EV__MEMORYCVW__LOG_DEFAULT_ENTREPOT_2.XLS" hidden="1">"REPORTING"</definedName>
    <definedName name="EV__MEMORYCVW__LOG_DEFAULT_ENTREPOT_2.XLS_ACTIVEAPPLICATION" hidden="1">"REPORTING"</definedName>
    <definedName name="EV__MEMORYCVW__LOG_DEFAULT_ENTREPOT_2.XLS_ETABLISSEMENT_GEST" hidden="1">"E074"</definedName>
    <definedName name="EV__MEMORYCVW__LOG_DEFAULT_ENTREPOT_2.XLS_FIXE_VARIABLE" hidden="1">"VAR"</definedName>
    <definedName name="EV__MEMORYCVW__LOG_DEFAULT_ENTREPOT_2.XLS_INDICATEURS" hidden="1">"CHG_HEXP"</definedName>
    <definedName name="EV__MEMORYCVW__LOG_DEFAULT_ENTREPOT_2.XLS_MEASURES" hidden="1">"PERIODIC"</definedName>
    <definedName name="EV__MEMORYCVW__LOG_DEFAULT_ENTREPOT_2.XLS_PHASE" hidden="1">"REELV2"</definedName>
    <definedName name="EV__MEMORYCVW__LOG_DEFAULT_ENTREPOT_2.XLS_SERVICES" hidden="1">"S021"</definedName>
    <definedName name="EV__MEMORYCVW__LOG_DEFAULT_ENTREPOT_2.XLS_TEMPS" hidden="1">"2006.TOTAL"</definedName>
    <definedName name="EV__MEMORYCVW__LOG_DEFAULT_ENTREPOT_2.XLS_TIERS" hidden="1">"TIERSTOT"</definedName>
    <definedName name="EV__MEMORYCVW__LOG_DEFAULT_ENTREPOT_2.XLS_VUE" hidden="1">"SAISIE_INIT"</definedName>
    <definedName name="EV__MEMORYCVW__LOG_DEFAULT_ENTREPOT_21" hidden="1">"REPORTING"</definedName>
    <definedName name="EV__MEMORYCVW__LOG_DEFAULT_ENTREPOT_2V21" hidden="1">"REPORTING"</definedName>
    <definedName name="EV__MEMORYCVW__LOG_DEFAULT_ENTREPOT_2V21.XLS" hidden="1">"REPORTING"</definedName>
    <definedName name="EV__MEMORYCVW__LOG_DEFAULT_ENTREPOT_2V21.XLS_ACTIVEAPPLICATION" hidden="1">"REPORTING"</definedName>
    <definedName name="EV__MEMORYCVW__LOG_DEFAULT_ENTREPOT_2V21.XLS_ETABLISSEMENT_GEST" hidden="1">"E011"</definedName>
    <definedName name="EV__MEMORYCVW__LOG_DEFAULT_ENTREPOT_2V21.XLS_FIXE_VARIABLE" hidden="1">"VAR"</definedName>
    <definedName name="EV__MEMORYCVW__LOG_DEFAULT_ENTREPOT_2V21.XLS_INDICATEURS" hidden="1">"CHG_HEXP"</definedName>
    <definedName name="EV__MEMORYCVW__LOG_DEFAULT_ENTREPOT_2V21.XLS_MEASURES" hidden="1">"PERIODIC"</definedName>
    <definedName name="EV__MEMORYCVW__LOG_DEFAULT_ENTREPOT_2V21.XLS_PHASE" hidden="1">"REELV2"</definedName>
    <definedName name="EV__MEMORYCVW__LOG_DEFAULT_ENTREPOT_2V21.XLS_SERVICES" hidden="1">"S021"</definedName>
    <definedName name="EV__MEMORYCVW__LOG_DEFAULT_ENTREPOT_2V21.XLS_TEMPS" hidden="1">"2006.TOTAL"</definedName>
    <definedName name="EV__MEMORYCVW__LOG_DEFAULT_ENTREPOT_2V21.XLS_TIERS" hidden="1">"TIERSTOT"</definedName>
    <definedName name="EV__MEMORYCVW__LOG_DEFAULT_ENTREPOT_2V21.XLS_VUE" hidden="1">"SAISIE_INIT"</definedName>
    <definedName name="EV__MEMORYCVW__LOG_DEFAULT_ENTREPOT_2V22.XLS" hidden="1">"REPORTING"</definedName>
    <definedName name="EV__MEMORYCVW__LOG_DEFAULT_ENTREPOT_2V23.XLS" hidden="1">"REPORTING"</definedName>
    <definedName name="EV__MEMORYCVW__LOG_DEFAULT_ENTREPOT_2V23.XLS_ACTIVEAPPLICATION" hidden="1">"REPORTING"</definedName>
    <definedName name="EV__MEMORYCVW__LOG_DEFAULT_ENTREPOT_2V23.XLS_ETABLISSEMENT_GEST" hidden="1">"EH1"</definedName>
    <definedName name="EV__MEMORYCVW__LOG_DEFAULT_ENTREPOT_2V23.XLS_FIXE_VARIABLE" hidden="1">"VAR"</definedName>
    <definedName name="EV__MEMORYCVW__LOG_DEFAULT_ENTREPOT_2V23.XLS_INDICATEURS" hidden="1">"CHG_HEXP"</definedName>
    <definedName name="EV__MEMORYCVW__LOG_DEFAULT_ENTREPOT_2V23.XLS_MEASURES" hidden="1">"PERIODIC"</definedName>
    <definedName name="EV__MEMORYCVW__LOG_DEFAULT_ENTREPOT_2V23.XLS_PHASE" hidden="1">"REELV2"</definedName>
    <definedName name="EV__MEMORYCVW__LOG_DEFAULT_ENTREPOT_2V23.XLS_SERVICES" hidden="1">"S021"</definedName>
    <definedName name="EV__MEMORYCVW__LOG_DEFAULT_ENTREPOT_2V23.XLS_TEMPS" hidden="1">"2006.TOTAL"</definedName>
    <definedName name="EV__MEMORYCVW__LOG_DEFAULT_ENTREPOT_2V23.XLS_TIERS" hidden="1">"TIERSTOT"</definedName>
    <definedName name="EV__MEMORYCVW__LOG_DEFAULT_ENTREPOT_2V23.XLS_VUE" hidden="1">"SAISIE_INIT"</definedName>
    <definedName name="EV__MEMORYCVW__LOG_DEFAULT_ENTREPOT_ALEX.XLS" hidden="1">"REPORTING"</definedName>
    <definedName name="EV__MEMORYCVW__LOG_DEFAULT_ENTREPOT_ALEX1" hidden="1">"REPORTING"</definedName>
    <definedName name="EV__MEMORYCVW__LOG_DEFAULT_ENTREPOT_ALEX1.XLS" hidden="1">"REPORTING"</definedName>
    <definedName name="EV__MEMORYCVW__LOG_DEFAULT_ENTREPOT_ALEX1.XLS_ACTIVEAPPLICATION" hidden="1">"REPORTING"</definedName>
    <definedName name="EV__MEMORYCVW__LOG_DEFAULT_ENTREPOT_ALEX1.XLS_ETABLISSEMENT_GEST" hidden="1">"E001"</definedName>
    <definedName name="EV__MEMORYCVW__LOG_DEFAULT_ENTREPOT_ALEX1.XLS_FIXE_VARIABLE" hidden="1">"VAR"</definedName>
    <definedName name="EV__MEMORYCVW__LOG_DEFAULT_ENTREPOT_ALEX1.XLS_INDICATEURS" hidden="1">"CHG_HEXP"</definedName>
    <definedName name="EV__MEMORYCVW__LOG_DEFAULT_ENTREPOT_ALEX1.XLS_MEASURES" hidden="1">"PERIODIC"</definedName>
    <definedName name="EV__MEMORYCVW__LOG_DEFAULT_ENTREPOT_ALEX1.XLS_PHASE" hidden="1">"REELV2"</definedName>
    <definedName name="EV__MEMORYCVW__LOG_DEFAULT_ENTREPOT_ALEX1.XLS_SERVICES" hidden="1">"S021"</definedName>
    <definedName name="EV__MEMORYCVW__LOG_DEFAULT_ENTREPOT_ALEX1.XLS_TEMPS" hidden="1">"2006.TOTAL"</definedName>
    <definedName name="EV__MEMORYCVW__LOG_DEFAULT_ENTREPOT_ALEX1.XLS_TIERS" hidden="1">"TIERSTOT"</definedName>
    <definedName name="EV__MEMORYCVW__LOG_DEFAULT_ENTREPOT_ALEX1.XLS_VUE" hidden="1">"SAISIE_INIT"</definedName>
    <definedName name="EV__MEMORYCVW__LOG_DEFAULT_ENTREPOT_ALEX2.XLS" hidden="1">"REPORTING"</definedName>
    <definedName name="EV__MEMORYCVW__LOG_DEFAULT_ENTREPOT_ALEX2.XLS_ACTIVEAPPLICATION" hidden="1">"REPORTING"</definedName>
    <definedName name="EV__MEMORYCVW__LOG_DEFAULT_ENTREPOT_ALEX2.XLS_ETABLISSEMENT_GEST" hidden="1">"EH1"</definedName>
    <definedName name="EV__MEMORYCVW__LOG_DEFAULT_ENTREPOT_ALEX2.XLS_FIXE_VARIABLE" hidden="1">"VAR"</definedName>
    <definedName name="EV__MEMORYCVW__LOG_DEFAULT_ENTREPOT_ALEX2.XLS_INDICATEURS" hidden="1">"CHG_HEXP"</definedName>
    <definedName name="EV__MEMORYCVW__LOG_DEFAULT_ENTREPOT_ALEX2.XLS_MEASURES" hidden="1">"PERIODIC"</definedName>
    <definedName name="EV__MEMORYCVW__LOG_DEFAULT_ENTREPOT_ALEX2.XLS_PHASE" hidden="1">"REELV2"</definedName>
    <definedName name="EV__MEMORYCVW__LOG_DEFAULT_ENTREPOT_ALEX2.XLS_SERVICES" hidden="1">"S023"</definedName>
    <definedName name="EV__MEMORYCVW__LOG_DEFAULT_ENTREPOT_ALEX2.XLS_TEMPS" hidden="1">"2008.TOTAL"</definedName>
    <definedName name="EV__MEMORYCVW__LOG_DEFAULT_ENTREPOT_ALEX2.XLS_TIERS" hidden="1">"TIERSTOT"</definedName>
    <definedName name="EV__MEMORYCVW__LOG_DEFAULT_ENTREPOT_ALEX2.XLS_VUE" hidden="1">"SAISIE_INIT"</definedName>
    <definedName name="EV__MEMORYCVW__LOG_DEFAULT_ENTREPOT_PB1" hidden="1">"REPORTING"</definedName>
    <definedName name="EV__MEMORYCVW__LOG_DEFAULT_RESTITUTION.XLS" hidden="1">"REPORTING"</definedName>
    <definedName name="EV__MEMORYCVW__LOG_DEFAULT_RESTITUTION_LESS.XLS" hidden="1">"REPORTING"</definedName>
    <definedName name="EV__MEMORYCVW__LOG_DEFAULT_RESTITUTION_LESS.XLS_ACTIVEAPPLICATION" hidden="1">"REPORTING"</definedName>
    <definedName name="EV__MEMORYCVW__LOG_DEFAULT_RESTITUTION_LESS.XLS_ETABLISSEMENT_GEST" hidden="1">"E0004"</definedName>
    <definedName name="EV__MEMORYCVW__LOG_DEFAULT_RESTITUTION_LESS.XLS_FIXE_VARIABLE" hidden="1">"VAR"</definedName>
    <definedName name="EV__MEMORYCVW__LOG_DEFAULT_RESTITUTION_LESS.XLS_INDICATEURS" hidden="1">"CHG_HEXP"</definedName>
    <definedName name="EV__MEMORYCVW__LOG_DEFAULT_RESTITUTION_LESS.XLS_MEASURES" hidden="1">"PERIODIC"</definedName>
    <definedName name="EV__MEMORYCVW__LOG_DEFAULT_RESTITUTION_LESS.XLS_PHASE" hidden="1">"ESTIMEDEF"</definedName>
    <definedName name="EV__MEMORYCVW__LOG_DEFAULT_RESTITUTION_LESS.XLS_SERVICES" hidden="1">"S023"</definedName>
    <definedName name="EV__MEMORYCVW__LOG_DEFAULT_RESTITUTION_LESS.XLS_TEMPS" hidden="1">"2008.TOTAL"</definedName>
    <definedName name="EV__MEMORYCVW__LOG_DEFAULT_RESTITUTION_LESS.XLS_TIERS" hidden="1">"TIERSTOT"</definedName>
    <definedName name="EV__MEMORYCVW__LOG_DEFAULT_RESTITUTION_LESS.XLS_VUE" hidden="1">"SAISIE_INIT"</definedName>
    <definedName name="EV__MEMORYCVW__LOG_DEFAULT_RESTITUTION2.XLS" hidden="1">"REPORTING"</definedName>
    <definedName name="EV__MEMORYCVW__LOG_DEFAULT_SAISIE.XLS" hidden="1">"REPORTING"</definedName>
    <definedName name="EV__MEMORYCVW__LOG_DEFAULT_SAISIE.XLS_ACTIVEAPPLICATION" hidden="1">"REPORTING"</definedName>
    <definedName name="EV__MEMORYCVW__LOG_DEFAULT_SAISIE.XLS_ETABLISSEMENT_GEST" hidden="1">"E059"</definedName>
    <definedName name="EV__MEMORYCVW__LOG_DEFAULT_SAISIE.XLS_FIXE_VARIABLE" hidden="1">"VAR"</definedName>
    <definedName name="EV__MEMORYCVW__LOG_DEFAULT_SAISIE.XLS_INDICATEURS" hidden="1">"CHG_HEXP"</definedName>
    <definedName name="EV__MEMORYCVW__LOG_DEFAULT_SAISIE.XLS_MEASURES" hidden="1">"PERIODIC"</definedName>
    <definedName name="EV__MEMORYCVW__LOG_DEFAULT_SAISIE.XLS_PHASE" hidden="1">"ReelV1"</definedName>
    <definedName name="EV__MEMORYCVW__LOG_DEFAULT_SAISIE.XLS_SERVICES" hidden="1">"S026"</definedName>
    <definedName name="EV__MEMORYCVW__LOG_DEFAULT_SAISIE.XLS_TEMPS" hidden="1">"2006.TOTAL"</definedName>
    <definedName name="EV__MEMORYCVW__LOG_DEFAULT_SAISIE.XLS_TIERS" hidden="1">"TIERSTOT"</definedName>
    <definedName name="EV__MEMORYCVW__LOG_DEFAULT_SAISIE.XLS_VUE" hidden="1">"VUE_CPNITME"</definedName>
    <definedName name="EV__MEMORYCVW__LOG_DEFAULT_SAISIE3.XLS" hidden="1">"REPORTING"</definedName>
    <definedName name="EV__MEMORYCVW__LOG_DEFAULT_SAISIE3.XLS_ACTIVEAPPLICATION" hidden="1">"REPORTING"</definedName>
    <definedName name="EV__MEMORYCVW__LOG_DEFAULT_SAISIE3.XLS_ETABLISSEMENT_GEST" hidden="1">"EH1"</definedName>
    <definedName name="EV__MEMORYCVW__LOG_DEFAULT_SAISIE3.XLS_FIXE_VARIABLE" hidden="1">"VAR"</definedName>
    <definedName name="EV__MEMORYCVW__LOG_DEFAULT_SAISIE3.XLS_INDICATEURS" hidden="1">"CHG_HEXP"</definedName>
    <definedName name="EV__MEMORYCVW__LOG_DEFAULT_SAISIE3.XLS_MEASURES" hidden="1">"PERIODIC"</definedName>
    <definedName name="EV__MEMORYCVW__LOG_DEFAULT_SAISIE3.XLS_PHASE" hidden="1">"BUDGETV1"</definedName>
    <definedName name="EV__MEMORYCVW__LOG_DEFAULT_SAISIE3.XLS_SERVICES" hidden="1">"S021"</definedName>
    <definedName name="EV__MEMORYCVW__LOG_DEFAULT_SAISIE3.XLS_TEMPS" hidden="1">"2006.TOTAL"</definedName>
    <definedName name="EV__MEMORYCVW__LOG_DEFAULT_SAISIE3.XLS_TIERS" hidden="1">"TIERSTOT"</definedName>
    <definedName name="EV__MEMORYCVW__LOG_DEFAULT_SAISIE3.XLS_VUE" hidden="1">"SAISIE_INIT"</definedName>
    <definedName name="EV__MEMORYCVW__LOG1.XLS" hidden="1">"REPORTING"</definedName>
    <definedName name="EV__MEMORYCVW__LOG1V2.XLS" hidden="1">"REPORTING"</definedName>
    <definedName name="EV__MEMORYCVW__LOG1V3.XLS" hidden="1">"REPORTING"</definedName>
    <definedName name="EV__MEMORYCVW__LOG2.XLS" hidden="1">"CLIENT"</definedName>
    <definedName name="EV__MEMORYCVW__LOG2.XLS_ACTIVEAPPLICATION" hidden="1">"CLIENT"</definedName>
    <definedName name="EV__MEMORYCVW__LOG2.XLS_ENSEIGNE" hidden="1">"TOTENS"</definedName>
    <definedName name="EV__MEMORYCVW__LOG2.XLS_ETABLISSEMENT_GEST" hidden="1">"EH2"</definedName>
    <definedName name="EV__MEMORYCVW__LOG2.XLS_FIXE_VARIABLE" hidden="1">"VAR"</definedName>
    <definedName name="EV__MEMORYCVW__LOG2.XLS_FLUX" hidden="1">"F0010"</definedName>
    <definedName name="EV__MEMORYCVW__LOG2.XLS_INDICATEURS" hidden="1">"CHG_HEXP"</definedName>
    <definedName name="EV__MEMORYCVW__LOG2.XLS_MEASURES" hidden="1">"PERIODIC"</definedName>
    <definedName name="EV__MEMORYCVW__LOG2.XLS_PHASE" hidden="1">"REELV1"</definedName>
    <definedName name="EV__MEMORYCVW__LOG2.XLS_SERVICES" hidden="1">"S021"</definedName>
    <definedName name="EV__MEMORYCVW__LOG2.XLS_TEMPS" hidden="1">"2008.T1"</definedName>
    <definedName name="EV__MEMORYCVW__LOG2.XLS_TIERS" hidden="1">"TIERSTOT"</definedName>
    <definedName name="EV__MEMORYCVW__LOG2.XLS_VUE" hidden="1">"VUE_CPNITME"</definedName>
    <definedName name="EV__MEMORYCVW__LOG2.XLS_ZONE_GEOGRAPHIQUE" hidden="1">"FRTOTAL"</definedName>
    <definedName name="EV__MEMORYCVW__PERSO.XLS_ACTIVEAPPLICATION" hidden="1">"REPORTING"</definedName>
    <definedName name="EV__MEMORYCVW__PERSO.XLS_ETABLISSEMENT_GEST" hidden="1">"EH21112"</definedName>
    <definedName name="EV__MEMORYCVW__PERSO.XLS_FIXE_VARIABLE" hidden="1">"FIX"</definedName>
    <definedName name="EV__MEMORYCVW__PERSO.XLS_SERVICES" hidden="1">"S038"</definedName>
    <definedName name="EV__MEMORYCVW__PERSO.XLS_TEMPS" hidden="1">"2006.TOTAL"</definedName>
    <definedName name="EV__MEMORYCVW__PERSO.XLS_TIERS" hidden="1">"TIERSTOT"</definedName>
    <definedName name="EV__MEMORYCVW__PERSO.XLS_VUE" hidden="1">"SAISIE_INIT"</definedName>
    <definedName name="EV__MEMORYCVW__PROCESSMENU_REPORTING1" hidden="1">"REPORTING"</definedName>
    <definedName name="EV__MEMORYCVW__PROCESSMENU_REPORTING1_ACTIVEAPPLICATION" hidden="1">"REPORTING"</definedName>
    <definedName name="EV__MEMORYCVW__PROCESSMENU_REPORTING1_ETABLISSEMENT_GEST" hidden="1">"EH21112"</definedName>
    <definedName name="EV__MEMORYCVW__PROCESSMENU_REPORTING1_FIXE_VARIABLE" hidden="1">"FIX"</definedName>
    <definedName name="EV__MEMORYCVW__PROCESSMENU_REPORTING1_INDICATEURS" hidden="1">"IF2R2AB03"</definedName>
    <definedName name="EV__MEMORYCVW__PROCESSMENU_REPORTING1_MEASURES" hidden="1">"PERIODIC"</definedName>
    <definedName name="EV__MEMORYCVW__PROCESSMENU_REPORTING1_PHASE" hidden="1">"REELV2"</definedName>
    <definedName name="EV__MEMORYCVW__PROCESSMENU_REPORTING1_SERVICES" hidden="1">"S038"</definedName>
    <definedName name="EV__MEMORYCVW__PROCESSMENU_REPORTING1_TEMPS" hidden="1">"2006.TOTAL"</definedName>
    <definedName name="EV__MEMORYCVW__PROCESSMENU_REPORTING1_TIERS" hidden="1">"TIERSTOT"</definedName>
    <definedName name="EV__MEMORYCVW__PROCESSMENU_REPORTING1_VUE" hidden="1">"SAISIE_INIT"</definedName>
    <definedName name="EV__MEMORYCVW__RAPPORT_À_CORRIGER_COLONNAGE.XLS" hidden="1">"REPORTING"</definedName>
    <definedName name="EV__MEMORYCVW__RAPPORT_À_CORRIGER_COLONNAGE.XLS_ACTIVEAPPLICATION" hidden="1">"REPORTING"</definedName>
    <definedName name="EV__MEMORYCVW__RAPPORT_À_CORRIGER_COLONNAGE.XLS_ETABLISSEMENT_GEST" hidden="1">"E074"</definedName>
    <definedName name="EV__MEMORYCVW__RAPPORT_À_CORRIGER_COLONNAGE.XLS_FIXE_VARIABLE" hidden="1">"VAR"</definedName>
    <definedName name="EV__MEMORYCVW__RAPPORT_À_CORRIGER_COLONNAGE.XLS_INDICATEURS" hidden="1">"IS031"</definedName>
    <definedName name="EV__MEMORYCVW__RAPPORT_À_CORRIGER_COLONNAGE.XLS_MEASURES" hidden="1">"PERIODIC"</definedName>
    <definedName name="EV__MEMORYCVW__RAPPORT_À_CORRIGER_COLONNAGE.XLS_PHASE" hidden="1">"BUDGETDEF"</definedName>
    <definedName name="EV__MEMORYCVW__RAPPORT_À_CORRIGER_COLONNAGE.XLS_SERVICES" hidden="1">"S036"</definedName>
    <definedName name="EV__MEMORYCVW__RAPPORT_À_CORRIGER_COLONNAGE.XLS_TEMPS" hidden="1">"2008.TOTAL"</definedName>
    <definedName name="EV__MEMORYCVW__RAPPORT_À_CORRIGER_COLONNAGE.XLS_TIERS" hidden="1">"TIERSTOT"</definedName>
    <definedName name="EV__MEMORYCVW__RAPPORT_À_CORRIGER_COLONNAGE.XLS_VUE" hidden="1">"VUE_CPNITME"</definedName>
    <definedName name="EV__MEMORYCVW__RE_HOM_DA_PL.XLT" hidden="1">"BUDGET"</definedName>
    <definedName name="EV__MEMORYCVW__RE_HOM_DA_PL.XLT_COMPTE" hidden="1">"HOMESERVE"</definedName>
    <definedName name="EV__MEMORYCVW__RE_HOM_DA_PL.XLT_ENTITE" hidden="1">"E_001"</definedName>
    <definedName name="EV__MEMORYCVW__RE_HOM_DA_PL.XLT_INTERCOS" hidden="1">"IContibNA"</definedName>
    <definedName name="EV__MEMORYCVW__RE_HOM_DA_PL.XLT_MEASURES" hidden="1">"PERIODIC"</definedName>
    <definedName name="EV__MEMORYCVW__RE_HOM_DA_PL.XLT_OFFRE" hidden="1">"O_001"</definedName>
    <definedName name="EV__MEMORYCVW__RE_HOM_DA_PL.XLT_PERIODE_MONTH" hidden="1">"2008.AUG"</definedName>
    <definedName name="EV__MEMORYCVW__RE_HOM_DA_PL.XLT_PHASE" hidden="1">"ACTUAL"</definedName>
    <definedName name="EV__MEMORYCVW__RE_HOM_DA_PL.XLT_RPTCURRENCY" hidden="1">"GBP"</definedName>
    <definedName name="EV__MEMORYCVW__RE_HOM_DO_BUDGET.XLT" hidden="1">"BUDGET"</definedName>
    <definedName name="EV__MEMORYCVW__RE_HOM_DO_BUDGET1" hidden="1">"BUDGET"</definedName>
    <definedName name="EV__MEMORYCVW__RE_HOM_DO_BUDGET1.XLS" hidden="1">"BUDGET"</definedName>
    <definedName name="EV__MEMORYCVW__RE_HOM_DO_FLASH1" hidden="1">"BUDGET"</definedName>
    <definedName name="EV__MEMORYCVW__RE_HOM_DO_FLASH1_CAMPAGNE" hidden="1">"CA_001"</definedName>
    <definedName name="EV__MEMORYCVW__RE_HOM_DO_FLASH1_CANAL_SOUSCRIPTION" hidden="1">"CS_001"</definedName>
    <definedName name="EV__MEMORYCVW__RE_HOM_DO_FLASH1_CANAL_VENTE" hidden="1">"CV_001"</definedName>
    <definedName name="EV__MEMORYCVW__RE_HOM_DO_FLASH1_CONTRAT" hidden="1">"CO_001"</definedName>
    <definedName name="EV__MEMORYCVW__RE_HOM_DO_FLASH1_CONTRIBUTEUR" hidden="1">"E_003"</definedName>
    <definedName name="EV__MEMORYCVW__RE_HOM_DO_FLASH1_INDICATEURS" hidden="1">"HOMESERVE"</definedName>
    <definedName name="EV__MEMORYCVW__RE_HOM_DO_FLASH1_INTERCOS" hidden="1">"IContibNA"</definedName>
    <definedName name="EV__MEMORYCVW__RE_HOM_DO_FLASH1_MEASURES" hidden="1">"Periodic"</definedName>
    <definedName name="EV__MEMORYCVW__RE_HOM_DO_FLASH1_OFFRE" hidden="1">"O_001"</definedName>
    <definedName name="EV__MEMORYCVW__RE_HOM_DO_FLASH1_PERIODE" hidden="1">"2009.JUL"</definedName>
    <definedName name="EV__MEMORYCVW__RE_HOM_DO_FLASH1_PHASE" hidden="1">"BUDGET"</definedName>
    <definedName name="EV__MEMORYCVW__RE_HOM_DO_FLASH1_RPTCURRENCY" hidden="1">"EUR"</definedName>
    <definedName name="EV__MEMORYCVW__RE_HOM_DO_FORECAST.XLT" hidden="1">"BUDGET"</definedName>
    <definedName name="EV__MEMORYCVW__RE_HOM_DO_FORECAST1" hidden="1">"BUDGET"</definedName>
    <definedName name="EV__MEMORYCVW__RE_HOM_DO_FORECAST1.XLT" hidden="1">"BUDGET"</definedName>
    <definedName name="EV__MEMORYCVW__RE_HOM_DO_FORECAST1_COMPTE" hidden="1">"Cn_Pl_Da_Hs_0010"</definedName>
    <definedName name="EV__MEMORYCVW__RE_HOM_DO_FORECAST1_ENTITE" hidden="1">"E_018"</definedName>
    <definedName name="EV__MEMORYCVW__RE_HOM_DO_FORECAST1_INTERCOS" hidden="1">"I_NA"</definedName>
    <definedName name="EV__MEMORYCVW__RE_HOM_DO_FORECAST1_MEASURES" hidden="1">"PERIODIC"</definedName>
    <definedName name="EV__MEMORYCVW__RE_HOM_DO_FORECAST1_OFFRE" hidden="1">"O_004"</definedName>
    <definedName name="EV__MEMORYCVW__RE_HOM_DO_FORECAST1_PERIODE_MONTH" hidden="1">"2008.OCT"</definedName>
    <definedName name="EV__MEMORYCVW__RE_HOM_DO_FORECAST1_PHASE" hidden="1">"BUDGETDEF"</definedName>
    <definedName name="EV__MEMORYCVW__RE_HOM_DO_FORECAST1_RPTCURRENCY" hidden="1">"LC"</definedName>
    <definedName name="EV__MEMORYCVW__RE_HOM_DO_FORECAST11" hidden="1">"BUDGET"</definedName>
    <definedName name="EV__MEMORYCVW__RE_HOM_DO_FORECAST11.XLS" hidden="1">"BUDGET"</definedName>
    <definedName name="EV__MEMORYCVW__RE_HOM_DO_PL.XLT" hidden="1">"BUDGET"</definedName>
    <definedName name="EV__MEMORYCVW__RE_HOM_DO_PL.XLT_CAMPAGNE" hidden="1">"CA_001"</definedName>
    <definedName name="EV__MEMORYCVW__RE_HOM_DO_PL.XLT_CANAL_SOUSCRIPTION" hidden="1">"CS_001"</definedName>
    <definedName name="EV__MEMORYCVW__RE_HOM_DO_PL.XLT_CANAL_VENTE" hidden="1">"CV_001"</definedName>
    <definedName name="EV__MEMORYCVW__RE_HOM_DO_PL.XLT_CONTRAT" hidden="1">"CO_001"</definedName>
    <definedName name="EV__MEMORYCVW__RE_HOM_DO_PL.XLT_CONTRIBUTEUR" hidden="1">"E_003"</definedName>
    <definedName name="EV__MEMORYCVW__RE_HOM_DO_PL.XLT_INDICATEURS" hidden="1">"HOMESERVE"</definedName>
    <definedName name="EV__MEMORYCVW__RE_HOM_DO_PL.XLT_INTERCOS" hidden="1">"IContibNA"</definedName>
    <definedName name="EV__MEMORYCVW__RE_HOM_DO_PL.XLT_MEASURES" hidden="1">"Periodic"</definedName>
    <definedName name="EV__MEMORYCVW__RE_HOM_DO_PL.XLT_OFFRE" hidden="1">"O_001"</definedName>
    <definedName name="EV__MEMORYCVW__RE_HOM_DO_PL.XLT_PERIODE" hidden="1">"2009.JUL"</definedName>
    <definedName name="EV__MEMORYCVW__RE_HOM_DO_PL.XLT_PHASE" hidden="1">"BUDGET"</definedName>
    <definedName name="EV__MEMORYCVW__RE_HOM_DO_PL.XLT_RPTCURRENCY" hidden="1">"EUR"</definedName>
    <definedName name="EV__MEMORYCVW__RE_HOM_DO_PL1" hidden="1">"BUDGET"</definedName>
    <definedName name="EV__MEMORYCVW__RE_HOM_DO_PL1_CAMPAGNE" hidden="1">"CA_001"</definedName>
    <definedName name="EV__MEMORYCVW__RE_HOM_DO_PL1_CANAL_SOUSCRIPTION" hidden="1">"CS_001"</definedName>
    <definedName name="EV__MEMORYCVW__RE_HOM_DO_PL1_CANAL_VENTE" hidden="1">"CV_001"</definedName>
    <definedName name="EV__MEMORYCVW__RE_HOM_DO_PL1_COMPTE" hidden="1">"PL_H_DOMEO"</definedName>
    <definedName name="EV__MEMORYCVW__RE_HOM_DO_PL1_CONTRAT" hidden="1">"CO_001"</definedName>
    <definedName name="EV__MEMORYCVW__RE_HOM_DO_PL1_CONTRIBUTEUR" hidden="1">"E_003"</definedName>
    <definedName name="EV__MEMORYCVW__RE_HOM_DO_PL1_ENTITE" hidden="1">"E_001"</definedName>
    <definedName name="EV__MEMORYCVW__RE_HOM_DO_PL1_INDICATEURS" hidden="1">"HOMESERVE"</definedName>
    <definedName name="EV__MEMORYCVW__RE_HOM_DO_PL1_INTERCOS" hidden="1">"IContibNA"</definedName>
    <definedName name="EV__MEMORYCVW__RE_HOM_DO_PL1_MEASURES" hidden="1">"Periodic"</definedName>
    <definedName name="EV__MEMORYCVW__RE_HOM_DO_PL1_OFFRE" hidden="1">"O_001"</definedName>
    <definedName name="EV__MEMORYCVW__RE_HOM_DO_PL1_PERIODE" hidden="1">"2009.JUL"</definedName>
    <definedName name="EV__MEMORYCVW__RE_HOM_DO_PL1_PERIODE_MONTH" hidden="1">"2009.MAR"</definedName>
    <definedName name="EV__MEMORYCVW__RE_HOM_DO_PL1_PHASE" hidden="1">"ACTUAL"</definedName>
    <definedName name="EV__MEMORYCVW__RE_HOM_DO_PL1_RPTCURRENCY" hidden="1">"LC"</definedName>
    <definedName name="EV__MEMORYCVW__RE_HOM_DO_PL2.XLT" hidden="1">"BUDGET"</definedName>
    <definedName name="EV__MEMORYCVW__RE_HOM_DO_ROLLINGFORECASTCHANGED.XLT" hidden="1">"BUDGET"</definedName>
    <definedName name="EV__MEMORYCVW__RE_HOM_DO_ROLLINGFORECASTCHANGED.XLT_COMPTE" hidden="1">"Cn_Pl_Da_Hs_0010"</definedName>
    <definedName name="EV__MEMORYCVW__RE_HOM_DO_ROLLINGFORECASTCHANGED.XLT_ENTITE" hidden="1">"E_018"</definedName>
    <definedName name="EV__MEMORYCVW__RE_HOM_DO_ROLLINGFORECASTCHANGED.XLT_INTERCOS" hidden="1">"I_NA"</definedName>
    <definedName name="EV__MEMORYCVW__RE_HOM_DO_ROLLINGFORECASTCHANGED.XLT_MEASURES" hidden="1">"PERIODIC"</definedName>
    <definedName name="EV__MEMORYCVW__RE_HOM_DO_ROLLINGFORECASTCHANGED.XLT_OFFRE" hidden="1">"O_004"</definedName>
    <definedName name="EV__MEMORYCVW__RE_HOM_DO_ROLLINGFORECASTCHANGED.XLT_PERIODE_MONTH" hidden="1">"2008.APR"</definedName>
    <definedName name="EV__MEMORYCVW__RE_HOM_DO_ROLLINGFORECASTCHANGED.XLT_PHASE" hidden="1">"BUDGETDEF"</definedName>
    <definedName name="EV__MEMORYCVW__RE_HOM_DO_ROLLINGFORECASTCHANGED.XLT_RPTCURRENCY" hidden="1">"LC"</definedName>
    <definedName name="EV__MEMORYCVW__RE_HOM_FORECAST.XLT" hidden="1">"BUDGET"</definedName>
    <definedName name="EV__MEMORYCVW__RE_HOM_FORECAST1" hidden="1">"BUDGET"</definedName>
    <definedName name="EV__MEMORYCVW__RE_HOM_FORECAST1.XLS" hidden="1">"BUDGET"</definedName>
    <definedName name="EV__MEMORYCVW__RE_HOM_FORECAST1.XLS_COMPTE" hidden="1">"Cn_Pl_Do_Hs_0010"</definedName>
    <definedName name="EV__MEMORYCVW__RE_HOM_FORECAST1.XLS_ENTITE" hidden="1">"E_018"</definedName>
    <definedName name="EV__MEMORYCVW__RE_HOM_FORECAST1.XLS_INTERCOS" hidden="1">"I_NA"</definedName>
    <definedName name="EV__MEMORYCVW__RE_HOM_FORECAST1.XLS_MEASURES" hidden="1">"PERIODIC"</definedName>
    <definedName name="EV__MEMORYCVW__RE_HOM_FORECAST1.XLS_OFFRE" hidden="1">"O_004"</definedName>
    <definedName name="EV__MEMORYCVW__RE_HOM_FORECAST1.XLS_PERIODE_MONTH" hidden="1">"2009.JAN"</definedName>
    <definedName name="EV__MEMORYCVW__RE_HOM_FORECAST1.XLS_PHASE" hidden="1">"BUDGETDEF"</definedName>
    <definedName name="EV__MEMORYCVW__RE_HOM_FORECAST1.XLS_RPTCURRENCY" hidden="1">"LC"</definedName>
    <definedName name="EV__MEMORYCVW__REPORT_SECTION2PROTO.XLT" hidden="1">"BUDGET"</definedName>
    <definedName name="EV__MEMORYCVW__REPORT_SECTION2PROTO1" hidden="1">"BUDGET"</definedName>
    <definedName name="EV__MEMORYCVW__REPORT_SECTION2PROTO1.XLS" hidden="1">"BUDGET"</definedName>
    <definedName name="EV__MEMORYCVW__REPORT_SECTION2PROTO1.XLS_CAMPAGNE" hidden="1">"CampagneNA"</definedName>
    <definedName name="EV__MEMORYCVW__REPORT_SECTION2PROTO1.XLS_CANAL_VENTE" hidden="1">"T_Canal"</definedName>
    <definedName name="EV__MEMORYCVW__REPORT_SECTION2PROTO1.XLS_CONTRAT" hidden="1">"ContratNA"</definedName>
    <definedName name="EV__MEMORYCVW__REPORT_SECTION2PROTO1.XLS_CONTRIBUTEUR" hidden="1">"T_Contrib"</definedName>
    <definedName name="EV__MEMORYCVW__REPORT_SECTION2PROTO1.XLS_INDICATEURS" hidden="1">"PLDOMEO"</definedName>
    <definedName name="EV__MEMORYCVW__REPORT_SECTION2PROTO1.XLS_INTERCOS" hidden="1">"IContibNA"</definedName>
    <definedName name="EV__MEMORYCVW__REPORT_SECTION2PROTO1.XLS_MEASURES" hidden="1">"MTD"</definedName>
    <definedName name="EV__MEMORYCVW__REPORT_SECTION2PROTO1.XLS_OFFRE" hidden="1">"T_Offres"</definedName>
    <definedName name="EV__MEMORYCVW__REPORT_SECTION2PROTO1.XLS_PERIODE" hidden="1">"2008.JUN"</definedName>
    <definedName name="EV__MEMORYCVW__REPORT_SECTION2PROTO1.XLS_PHASE" hidden="1">"forecast"</definedName>
    <definedName name="EV__MEMORYCVW__REPORT_SECTION2PROTO1.XLS_RPTCURRENCY" hidden="1">"EUR"</definedName>
    <definedName name="EV__MEMORYCVW__REPORT_SECTION2PROTO1.XLS_TYPE_PAIEMENT" hidden="1">"TTYpe"</definedName>
    <definedName name="EV__MEMORYCVW__REPORT_SECTION2PROTO1.XLS_TYPEACTION" hidden="1">"T_Type"</definedName>
    <definedName name="EV__MEMORYCVW__REPORT_SECTION2PROTO2EVDRE.XLS" hidden="1">"BUDGET"</definedName>
    <definedName name="EV__MEMORYCVW__REPORT_SECTION2PROTO2EVDREBON1" hidden="1">"BUDGET"</definedName>
    <definedName name="EV__MEMORYCVW__REPORT_SECTION2PROTO2EVDREPASBON.XLS" hidden="1">"BUDGET"</definedName>
    <definedName name="EV__MEMORYCVW__REPORT_SECTION2PROTO2EVDREPASBON.XLS_CAMPAGNE" hidden="1">"T_Camp"</definedName>
    <definedName name="EV__MEMORYCVW__REPORT_SECTION2PROTO2EVDREPASBON.XLS_CANAL_VENTE" hidden="1">"T_Canal"</definedName>
    <definedName name="EV__MEMORYCVW__REPORT_SECTION2PROTO2EVDREPASBON.XLS_CONTRAT" hidden="1">"ContratNA"</definedName>
    <definedName name="EV__MEMORYCVW__REPORT_SECTION2PROTO2EVDREPASBON.XLS_CONTRIBUTEUR" hidden="1">"T_Contrib"</definedName>
    <definedName name="EV__MEMORYCVW__REPORT_SECTION2PROTO2EVDREPASBON.XLS_INDICATEURS" hidden="1">"PLDOMEO"</definedName>
    <definedName name="EV__MEMORYCVW__REPORT_SECTION2PROTO2EVDREPASBON.XLS_INTERCOS" hidden="1">"IContibNA"</definedName>
    <definedName name="EV__MEMORYCVW__REPORT_SECTION2PROTO2EVDREPASBON.XLS_MEASURES" hidden="1">"Periodic"</definedName>
    <definedName name="EV__MEMORYCVW__REPORT_SECTION2PROTO2EVDREPASBON.XLS_OFFRE" hidden="1">"T_Offres"</definedName>
    <definedName name="EV__MEMORYCVW__REPORT_SECTION2PROTO2EVDREPASBON.XLS_PERIODE" hidden="1">"2009.FISCAL"</definedName>
    <definedName name="EV__MEMORYCVW__REPORT_SECTION2PROTO2EVDREPASBON.XLS_PHASE" hidden="1">"BUDGET"</definedName>
    <definedName name="EV__MEMORYCVW__REPORT_SECTION2PROTO2EVDREPASBON.XLS_RPTCURRENCY" hidden="1">"EUR"</definedName>
    <definedName name="EV__MEMORYCVW__REPORT_SECTION2PROTO2EVDREPASBON.XLS_TYPE_PAIEMENT" hidden="1">"TTYpe"</definedName>
    <definedName name="EV__MEMORYCVW__REPORT_SECTION2PROTO2EVDREPASBON.XLS_TYPEACTION" hidden="1">"T_Type"</definedName>
    <definedName name="EV__MEMORYCVW__REPORT_SECTION2PROTO3EVDRE0.XLS" hidden="1">"BUDGET"</definedName>
    <definedName name="EV__MEMORYCVW__REPORT_SECTION2PROTO3EVDRE1" hidden="1">"BUDGET"</definedName>
    <definedName name="EV__MEMORYCVW__REPORT_SECTION2PROTO3EVDRE1.XLT" hidden="1">"BUDGET"</definedName>
    <definedName name="EV__MEMORYCVW__REPORT_SECTION2PROTO3EVDRE1.XLT_CAMPAGNE" hidden="1">"T_Camp"</definedName>
    <definedName name="EV__MEMORYCVW__REPORT_SECTION2PROTO3EVDRE1.XLT_CANAL_VENTE" hidden="1">"T_Canal"</definedName>
    <definedName name="EV__MEMORYCVW__REPORT_SECTION2PROTO3EVDRE1.XLT_CONTRAT" hidden="1">"ContratNA"</definedName>
    <definedName name="EV__MEMORYCVW__REPORT_SECTION2PROTO3EVDRE1.XLT_CONTRIBUTEUR" hidden="1">"T_Contrib"</definedName>
    <definedName name="EV__MEMORYCVW__REPORT_SECTION2PROTO3EVDRE1.XLT_INDICATEURS" hidden="1">"PLDOMEO"</definedName>
    <definedName name="EV__MEMORYCVW__REPORT_SECTION2PROTO3EVDRE1.XLT_INTERCOS" hidden="1">"IContibNA"</definedName>
    <definedName name="EV__MEMORYCVW__REPORT_SECTION2PROTO3EVDRE1.XLT_MEASURES" hidden="1">"Periodic"</definedName>
    <definedName name="EV__MEMORYCVW__REPORT_SECTION2PROTO3EVDRE1.XLT_OFFRE" hidden="1">"T_Offres"</definedName>
    <definedName name="EV__MEMORYCVW__REPORT_SECTION2PROTO3EVDRE1.XLT_PERIODE" hidden="1">"2008.FISCAL"</definedName>
    <definedName name="EV__MEMORYCVW__REPORT_SECTION2PROTO3EVDRE1.XLT_PHASE" hidden="1">"ACTUAL"</definedName>
    <definedName name="EV__MEMORYCVW__REPORT_SECTION2PROTO3EVDRE1.XLT_RPTCURRENCY" hidden="1">"EUR"</definedName>
    <definedName name="EV__MEMORYCVW__REPORT_SECTION2PROTO3EVDRE1.XLT_TYPE_PAIEMENT" hidden="1">"TTYpe"</definedName>
    <definedName name="EV__MEMORYCVW__REPORT_SECTION2PROTO3EVDRE1.XLT_TYPEACTION" hidden="1">"T_Type"</definedName>
    <definedName name="EV__MEMORYCVW__SR_DE017_DESCRIPTION_MODIFICATIONS.XLS" hidden="1">"REPORTING"</definedName>
    <definedName name="EV__MEMORYCVW__SR_DE017_DESCRIPTION_MODIFICATIONS.XLS_ACTIVEAPPLICATION" hidden="1">"REPORTING"</definedName>
    <definedName name="EV__MEMORYCVW__SR_DE017_DESCRIPTION_MODIFICATIONS.XLS_ETABLISSEMENT_GEST" hidden="1">"E001"</definedName>
    <definedName name="EV__MEMORYCVW__SR_DE017_DESCRIPTION_MODIFICATIONS.XLS_FIXE_VARIABLE" hidden="1">"VAR"</definedName>
    <definedName name="EV__MEMORYCVW__SR_DE017_DESCRIPTION_MODIFICATIONS.XLS_INDICATEURS" hidden="1">"CHG_HEXP"</definedName>
    <definedName name="EV__MEMORYCVW__SR_DE017_DESCRIPTION_MODIFICATIONS.XLS_MEASURES" hidden="1">"PERIODIC"</definedName>
    <definedName name="EV__MEMORYCVW__SR_DE017_DESCRIPTION_MODIFICATIONS.XLS_PHASE" hidden="1">"BUDGETDEF"</definedName>
    <definedName name="EV__MEMORYCVW__SR_DE017_DESCRIPTION_MODIFICATIONS.XLS_SERVICES" hidden="1">"S004"</definedName>
    <definedName name="EV__MEMORYCVW__SR_DE017_DESCRIPTION_MODIFICATIONS.XLS_TEMPS" hidden="1">"2007.TOTAL"</definedName>
    <definedName name="EV__MEMORYCVW__SR_DE017_DESCRIPTION_MODIFICATIONS.XLS_TIERS" hidden="1">"TIERSNA"</definedName>
    <definedName name="EV__MEMORYCVW__SR_DE017_DESCRIPTION_MODIFICATIONS.XLS_VUE" hidden="1">"SAISIE_INIT"</definedName>
    <definedName name="EV__MEMORYCVW__SR_PARAMETRAGE_SETTINGS.XLS" hidden="1">"REPORTING"</definedName>
    <definedName name="EV__MEMORYCVW__SR_PARAMETRAGE_SETTINGS.XLS_ACTIVEAPPLICATION" hidden="1">"REPORTING"</definedName>
    <definedName name="EV__MEMORYCVW__SR_PARAMETRAGE_SETTINGS.XLS_ETABLISSEMENT_GEST" hidden="1">"E0004"</definedName>
    <definedName name="EV__MEMORYCVW__SR_PARAMETRAGE_SETTINGS.XLS_FIXE_VARIABLE" hidden="1">"VAR"</definedName>
    <definedName name="EV__MEMORYCVW__SR_PARAMETRAGE_SETTINGS.XLS_INDICATEURS" hidden="1">"CHG_HEXP"</definedName>
    <definedName name="EV__MEMORYCVW__SR_PARAMETRAGE_SETTINGS.XLS_MEASURES" hidden="1">"PERIODIC"</definedName>
    <definedName name="EV__MEMORYCVW__SR_PARAMETRAGE_SETTINGS.XLS_PHASE" hidden="1">"ESTIMEDEF"</definedName>
    <definedName name="EV__MEMORYCVW__SR_PARAMETRAGE_SETTINGS.XLS_SERVICES" hidden="1">"S023"</definedName>
    <definedName name="EV__MEMORYCVW__SR_PARAMETRAGE_SETTINGS.XLS_TEMPS" hidden="1">"2008.TOTAL"</definedName>
    <definedName name="EV__MEMORYCVW__SR_PARAMETRAGE_SETTINGS.XLS_TIERS" hidden="1">"TIERSTOT"</definedName>
    <definedName name="EV__MEMORYCVW__SR_PARAMETRAGE_SETTINGS.XLS_VUE" hidden="1">"SAISIE_INIT"</definedName>
    <definedName name="EV__MEMORYCVW__SR_PARAMETRAGE_SETTINGS_CLEM.XLS" hidden="1">"REPORTING"</definedName>
    <definedName name="EV__MEMORYCVW__SR_PARAMETRAGE_SETTINGS_CLEM.XLS_ACTIVEAPPLICATION" hidden="1">"REPORTING"</definedName>
    <definedName name="EV__MEMORYCVW__SR_PARAMETRAGE_SETTINGS_CLEM.XLS_ETABLISSEMENT_GEST" hidden="1">"E0004"</definedName>
    <definedName name="EV__MEMORYCVW__SR_PARAMETRAGE_SETTINGS_CLEM.XLS_FIXE_VARIABLE" hidden="1">"VAR"</definedName>
    <definedName name="EV__MEMORYCVW__SR_PARAMETRAGE_SETTINGS_CLEM.XLS_INDICATEURS" hidden="1">"CHG_HEXP"</definedName>
    <definedName name="EV__MEMORYCVW__SR_PARAMETRAGE_SETTINGS_CLEM.XLS_MEASURES" hidden="1">"PERIODIC"</definedName>
    <definedName name="EV__MEMORYCVW__SR_PARAMETRAGE_SETTINGS_CLEM.XLS_PHASE" hidden="1">"ESTIMEDEF"</definedName>
    <definedName name="EV__MEMORYCVW__SR_PARAMETRAGE_SETTINGS_CLEM.XLS_SERVICES" hidden="1">"S021"</definedName>
    <definedName name="EV__MEMORYCVW__SR_PARAMETRAGE_SETTINGS_CLEM.XLS_TEMPS" hidden="1">"2008.TOTAL"</definedName>
    <definedName name="EV__MEMORYCVW__SR_PARAMETRAGE_SETTINGS_CLEM.XLS_TIERS" hidden="1">"TIERSTOT"</definedName>
    <definedName name="EV__MEMORYCVW__SR_PARAMETRAGE_SETTINGS_CLEM.XLS_VUE" hidden="1">"SAISIE_INIT"</definedName>
    <definedName name="EV__MEMORYCVW__SR_R00_LOG_DEFAULT_RESTITUTION.XLS" hidden="1">"REPORTING"</definedName>
    <definedName name="EV__MEMORYCVW__SR_R00_LOG_DEFAULT_RESTITUTION.XLS_ACTIVEAPPLICATION" hidden="1">"REPORTING"</definedName>
    <definedName name="EV__MEMORYCVW__SR_R00_LOG_DEFAULT_RESTITUTION.XLS_ETABLISSEMENT_GEST" hidden="1">"EH1"</definedName>
    <definedName name="EV__MEMORYCVW__SR_R00_LOG_DEFAULT_RESTITUTION.XLS_FIXE_VARIABLE" hidden="1">"VAR"</definedName>
    <definedName name="EV__MEMORYCVW__SR_R00_LOG_DEFAULT_RESTITUTION.XLS_INDICATEURS" hidden="1">"IF2P1AB01"</definedName>
    <definedName name="EV__MEMORYCVW__SR_R00_LOG_DEFAULT_RESTITUTION.XLS_MEASURES" hidden="1">"PERIODIC"</definedName>
    <definedName name="EV__MEMORYCVW__SR_R00_LOG_DEFAULT_RESTITUTION.XLS_PHASE" hidden="1">"BUDGETDEF"</definedName>
    <definedName name="EV__MEMORYCVW__SR_R00_LOG_DEFAULT_RESTITUTION.XLS_SERVICES" hidden="1">"S036"</definedName>
    <definedName name="EV__MEMORYCVW__SR_R00_LOG_DEFAULT_RESTITUTION.XLS_TEMPS" hidden="1">"2008.TOTAL"</definedName>
    <definedName name="EV__MEMORYCVW__SR_R00_LOG_DEFAULT_RESTITUTION.XLS_TIERS" hidden="1">"TIERSNA"</definedName>
    <definedName name="EV__MEMORYCVW__SR_R00_LOG_DEFAULT_RESTITUTION.XLS_VUE" hidden="1">"SAISIE_INIT"</definedName>
    <definedName name="EV__MEMORYCVW__SR_R00_LOG_DEFAULT_RESTITUTION1" hidden="1">"REPORTING"</definedName>
    <definedName name="EV__MEMORYCVW__SR_R00_LOG_DEFAULT_RESTITUTION1.XLS" hidden="1">"REPORTING"</definedName>
    <definedName name="EV__MEMORYCVW__SR_R00_LOG_DEFAULT_RESTITUTION2.XLS" hidden="1">"REPORTING"</definedName>
    <definedName name="EV__MEMORYCVW__SR_R00_TBR.XLS" hidden="1">"REPORTING"</definedName>
    <definedName name="EV__MEMORYCVW__SR_R000_NEW_GENERIQUE.XLS" hidden="1">"REPORTING"</definedName>
    <definedName name="EV__MEMORYCVW__SR_R001_FICHE_SIGNALETIQUE.XLS" hidden="1">"REPORTING"</definedName>
    <definedName name="EV__MEMORYCVW__SR_R001_FICHE_SIGNALETIQUE.XLS_ACTIVEAPPLICATION" hidden="1">"REPORTING"</definedName>
    <definedName name="EV__MEMORYCVW__SR_R001_FICHE_SIGNALETIQUE.XLS_ETABLISSEMENT_GEST" hidden="1">"EH1"</definedName>
    <definedName name="EV__MEMORYCVW__SR_R001_FICHE_SIGNALETIQUE.XLS_FIXE_VARIABLE" hidden="1">"VAR"</definedName>
    <definedName name="EV__MEMORYCVW__SR_R001_FICHE_SIGNALETIQUE.XLS_INDICATEURS" hidden="1">"CHG_HEXP"</definedName>
    <definedName name="EV__MEMORYCVW__SR_R001_FICHE_SIGNALETIQUE.XLS_MEASURES" hidden="1">"PERIODIC"</definedName>
    <definedName name="EV__MEMORYCVW__SR_R001_FICHE_SIGNALETIQUE.XLS_PHASE" hidden="1">"BUDGETDEF"</definedName>
    <definedName name="EV__MEMORYCVW__SR_R001_FICHE_SIGNALETIQUE.XLS_SERVICES" hidden="1">"S036"</definedName>
    <definedName name="EV__MEMORYCVW__SR_R001_FICHE_SIGNALETIQUE.XLS_TEMPS" hidden="1">"2008.TOTAL"</definedName>
    <definedName name="EV__MEMORYCVW__SR_R001_FICHE_SIGNALETIQUE.XLS_TIERS" hidden="1">"TIERSNA"</definedName>
    <definedName name="EV__MEMORYCVW__SR_R001_FICHE_SIGNALETIQUE.XLS_VUE" hidden="1">"SAISIE_INIT"</definedName>
    <definedName name="EV__MEMORYCVW__SR_R001_FICHE_SIGNALETIQUE1" hidden="1">"REPORTING"</definedName>
    <definedName name="EV__MEMORYCVW__SR_R001_FICHE_SIGNALETIQUE1_ACTIVEAPPLICATION" hidden="1">"REPORTING"</definedName>
    <definedName name="EV__MEMORYCVW__SR_R001_FICHE_SIGNALETIQUE1_ETABLISSEMENT_GEST" hidden="1">"EH1142"</definedName>
    <definedName name="EV__MEMORYCVW__SR_R001_FICHE_SIGNALETIQUE1_FIXE_VARIABLE" hidden="1">"FIX"</definedName>
    <definedName name="EV__MEMORYCVW__SR_R001_FICHE_SIGNALETIQUE1_INDICATEURS" hidden="1">"CHG_HEXP"</definedName>
    <definedName name="EV__MEMORYCVW__SR_R001_FICHE_SIGNALETIQUE1_MEASURES" hidden="1">"PERIODIC"</definedName>
    <definedName name="EV__MEMORYCVW__SR_R001_FICHE_SIGNALETIQUE1_PHASE" hidden="1">"REELV1"</definedName>
    <definedName name="EV__MEMORYCVW__SR_R001_FICHE_SIGNALETIQUE1_SERVICES" hidden="1">"S003"</definedName>
    <definedName name="EV__MEMORYCVW__SR_R001_FICHE_SIGNALETIQUE1_TEMPS" hidden="1">"2007.JAN"</definedName>
    <definedName name="EV__MEMORYCVW__SR_R001_FICHE_SIGNALETIQUE1_TIERS" hidden="1">"TIERSTOT"</definedName>
    <definedName name="EV__MEMORYCVW__SR_R001_FICHE_SIGNALETIQUE1_VUE" hidden="1">"VUE_CPNITME"</definedName>
    <definedName name="EV__MEMORYCVW__SR_R002_TDB_GD_POSTE.XLS" hidden="1">"REPORTING"</definedName>
    <definedName name="EV__MEMORYCVW__SR_R002_TDB_GD_POSTE.XLS_ACTIVEAPPLICATION" hidden="1">"REPORTING"</definedName>
    <definedName name="EV__MEMORYCVW__SR_R002_TDB_GD_POSTE.XLS_ETABLISSEMENT_GEST" hidden="1">"EH1"</definedName>
    <definedName name="EV__MEMORYCVW__SR_R002_TDB_GD_POSTE.XLS_FIXE_VARIABLE" hidden="1">"VAR"</definedName>
    <definedName name="EV__MEMORYCVW__SR_R002_TDB_GD_POSTE.XLS_INDICATEURS" hidden="1">"IF2P1AB01"</definedName>
    <definedName name="EV__MEMORYCVW__SR_R002_TDB_GD_POSTE.XLS_MEASURES" hidden="1">"PERIODIC"</definedName>
    <definedName name="EV__MEMORYCVW__SR_R002_TDB_GD_POSTE.XLS_PHASE" hidden="1">"BUDGETDEF"</definedName>
    <definedName name="EV__MEMORYCVW__SR_R002_TDB_GD_POSTE.XLS_SERVICES" hidden="1">"S036"</definedName>
    <definedName name="EV__MEMORYCVW__SR_R002_TDB_GD_POSTE.XLS_TEMPS" hidden="1">"2008.TOTAL"</definedName>
    <definedName name="EV__MEMORYCVW__SR_R002_TDB_GD_POSTE.XLS_TIERS" hidden="1">"TIERSNA"</definedName>
    <definedName name="EV__MEMORYCVW__SR_R002_TDB_GD_POSTE.XLS_VUE" hidden="1">"SAISIE_INIT"</definedName>
    <definedName name="EV__MEMORYCVW__SR_R003_TDB_SERVICE.XLS" hidden="1">"REPORTING"</definedName>
    <definedName name="EV__MEMORYCVW__SR_R003_TDB_SERVICE.XLS_ACTIVEAPPLICATION" hidden="1">"REPORTING"</definedName>
    <definedName name="EV__MEMORYCVW__SR_R003_TDB_SERVICE.XLS_ETABLISSEMENT_GEST" hidden="1">"EH2"</definedName>
    <definedName name="EV__MEMORYCVW__SR_R003_TDB_SERVICE.XLS_FIXE_VARIABLE" hidden="1">"VAR"</definedName>
    <definedName name="EV__MEMORYCVW__SR_R003_TDB_SERVICE.XLS_INDICATEURS" hidden="1">"IF2P1AB01"</definedName>
    <definedName name="EV__MEMORYCVW__SR_R003_TDB_SERVICE.XLS_MEASURES" hidden="1">"PERIODIC"</definedName>
    <definedName name="EV__MEMORYCVW__SR_R003_TDB_SERVICE.XLS_PHASE" hidden="1">"BUDGETDEF"</definedName>
    <definedName name="EV__MEMORYCVW__SR_R003_TDB_SERVICE.XLS_SERVICES" hidden="1">"S036"</definedName>
    <definedName name="EV__MEMORYCVW__SR_R003_TDB_SERVICE.XLS_TEMPS" hidden="1">"2008.TOTAL"</definedName>
    <definedName name="EV__MEMORYCVW__SR_R003_TDB_SERVICE.XLS_TIERS" hidden="1">"TIERSNA"</definedName>
    <definedName name="EV__MEMORYCVW__SR_R003_TDB_SERVICE.XLS_VUE" hidden="1">"SAISIE_INIT"</definedName>
    <definedName name="EV__MEMORYCVW__SR_R004_TDB_GD_POSTE_ERT.XLS" hidden="1">"REPORTING"</definedName>
    <definedName name="EV__MEMORYCVW__SR_R004_TDB_GD_POSTE_ERT.XLS_ACTIVEAPPLICATION" hidden="1">"REPORTING"</definedName>
    <definedName name="EV__MEMORYCVW__SR_R004_TDB_GD_POSTE_ERT.XLS_ETABLISSEMENT_GEST" hidden="1">"EH1"</definedName>
    <definedName name="EV__MEMORYCVW__SR_R004_TDB_GD_POSTE_ERT.XLS_FIXE_VARIABLE" hidden="1">"VAR"</definedName>
    <definedName name="EV__MEMORYCVW__SR_R004_TDB_GD_POSTE_ERT.XLS_INDICATEURS" hidden="1">"IF2P1AB01"</definedName>
    <definedName name="EV__MEMORYCVW__SR_R004_TDB_GD_POSTE_ERT.XLS_MEASURES" hidden="1">"PERIODIC"</definedName>
    <definedName name="EV__MEMORYCVW__SR_R004_TDB_GD_POSTE_ERT.XLS_PHASE" hidden="1">"BUDGETDEF"</definedName>
    <definedName name="EV__MEMORYCVW__SR_R004_TDB_GD_POSTE_ERT.XLS_SERVICES" hidden="1">"S036"</definedName>
    <definedName name="EV__MEMORYCVW__SR_R004_TDB_GD_POSTE_ERT.XLS_TEMPS" hidden="1">"2008.TOTAL"</definedName>
    <definedName name="EV__MEMORYCVW__SR_R004_TDB_GD_POSTE_ERT.XLS_TIERS" hidden="1">"TIERSNA"</definedName>
    <definedName name="EV__MEMORYCVW__SR_R004_TDB_GD_POSTE_ERT.XLS_VUE" hidden="1">"SAISIE_INIT"</definedName>
    <definedName name="EV__MEMORYCVW__SR_R004_TDB_GD_POSTE_ERT.XLT" hidden="1">"REPORTING"</definedName>
    <definedName name="EV__MEMORYCVW__SR_R004_TDB_GD_POSTE_ERT1" hidden="1">"REPORTING"</definedName>
    <definedName name="EV__MEMORYCVW__SR_R005_TDB_SERVICE_ERT.XLS" hidden="1">"REPORTING"</definedName>
    <definedName name="EV__MEMORYCVW__SR_R005_TDB_SERVICE_ERT.XLT" hidden="1">"REPORTING"</definedName>
    <definedName name="EV__MEMORYCVW__SR_R005_TDB_SERVICE_ERT__TEST.XLS" hidden="1">"REPORTING"</definedName>
    <definedName name="EV__MEMORYCVW__SR_R005_TDB_SERVICE_ERT__TEST.XLT" hidden="1">"REPORTING"</definedName>
    <definedName name="EV__MEMORYCVW__SR_R005_TDB_SERVICE_ERT__TEST21" hidden="1">"REPORTING"</definedName>
    <definedName name="EV__MEMORYCVW__SR_R005_TDB_SERVICE_ERT__TEST21_ACTIVEAPPLICATION" hidden="1">"REPORTING"</definedName>
    <definedName name="EV__MEMORYCVW__SR_R005_TDB_SERVICE_ERT__TEST21_ETABLISSEMENT_GEST" hidden="1">"EH2"</definedName>
    <definedName name="EV__MEMORYCVW__SR_R005_TDB_SERVICE_ERT__TEST21_FIXE_VARIABLE" hidden="1">"TOTFIXVAR"</definedName>
    <definedName name="EV__MEMORYCVW__SR_R005_TDB_SERVICE_ERT__TEST21_INDICATEURS" hidden="1">"IF2E5AA02"</definedName>
    <definedName name="EV__MEMORYCVW__SR_R005_TDB_SERVICE_ERT__TEST21_MEASURES" hidden="1">"PERIODIC"</definedName>
    <definedName name="EV__MEMORYCVW__SR_R005_TDB_SERVICE_ERT__TEST21_PHASE" hidden="1">"REELV1"</definedName>
    <definedName name="EV__MEMORYCVW__SR_R005_TDB_SERVICE_ERT__TEST21_SERVICES" hidden="1">"S003"</definedName>
    <definedName name="EV__MEMORYCVW__SR_R005_TDB_SERVICE_ERT__TEST21_TEMPS" hidden="1">"2007.TOTAL"</definedName>
    <definedName name="EV__MEMORYCVW__SR_R005_TDB_SERVICE_ERT__TEST21_TIERS" hidden="1">"TIERSNA"</definedName>
    <definedName name="EV__MEMORYCVW__SR_R005_TDB_SERVICE_ERT__TEST21_VUE" hidden="1">"VUE_CPNITME"</definedName>
    <definedName name="EV__MEMORYCVW__SR_R005_TDB_SERVICE_ERT__TEST31" hidden="1">"REPORTING"</definedName>
    <definedName name="EV__MEMORYCVW__SR_R005_TDB_SERVICE_ERT1" hidden="1">"REPORTING"</definedName>
    <definedName name="EV__MEMORYCVW__SR_R006_TDB_HOLDING.XLS" hidden="1">"REPORTING"</definedName>
    <definedName name="EV__MEMORYCVW__SR_R006_TDB_HOLDING.XLS_ACTIVEAPPLICATION" hidden="1">"REPORTING"</definedName>
    <definedName name="EV__MEMORYCVW__SR_R006_TDB_HOLDING.XLS_ETABLISSEMENT_GEST" hidden="1">"EH1"</definedName>
    <definedName name="EV__MEMORYCVW__SR_R006_TDB_HOLDING.XLS_FIXE_VARIABLE" hidden="1">"VAR"</definedName>
    <definedName name="EV__MEMORYCVW__SR_R006_TDB_HOLDING.XLS_INDICATEURS" hidden="1">"IF2P1AB01"</definedName>
    <definedName name="EV__MEMORYCVW__SR_R006_TDB_HOLDING.XLS_MEASURES" hidden="1">"PERIODIC"</definedName>
    <definedName name="EV__MEMORYCVW__SR_R006_TDB_HOLDING.XLS_PHASE" hidden="1">"BUDGETDEF"</definedName>
    <definedName name="EV__MEMORYCVW__SR_R006_TDB_HOLDING.XLS_SERVICES" hidden="1">"S036"</definedName>
    <definedName name="EV__MEMORYCVW__SR_R006_TDB_HOLDING.XLS_TEMPS" hidden="1">"2008.TOTAL"</definedName>
    <definedName name="EV__MEMORYCVW__SR_R006_TDB_HOLDING.XLS_TIERS" hidden="1">"TIERSNA"</definedName>
    <definedName name="EV__MEMORYCVW__SR_R006_TDB_HOLDING.XLS_VUE" hidden="1">"SAISIE_INIT"</definedName>
    <definedName name="EV__MEMORYCVW__SR_R007_CPN_ITMLI_VF.XLS" hidden="1">"REPORTING"</definedName>
    <definedName name="EV__MEMORYCVW__SR_R007_CPN_ITMLI_VF.XLS_ACTIVEAPPLICATION" hidden="1">"REPORTING"</definedName>
    <definedName name="EV__MEMORYCVW__SR_R007_CPN_ITMLI_VF.XLS_ETABLISSEMENT_GEST" hidden="1">"EH1"</definedName>
    <definedName name="EV__MEMORYCVW__SR_R007_CPN_ITMLI_VF.XLS_FIXE_VARIABLE" hidden="1">"VAR"</definedName>
    <definedName name="EV__MEMORYCVW__SR_R007_CPN_ITMLI_VF.XLS_INDICATEURS" hidden="1">"IF2P1AB01"</definedName>
    <definedName name="EV__MEMORYCVW__SR_R007_CPN_ITMLI_VF.XLS_MEASURES" hidden="1">"PERIODIC"</definedName>
    <definedName name="EV__MEMORYCVW__SR_R007_CPN_ITMLI_VF.XLS_PHASE" hidden="1">"BUDGETDEF"</definedName>
    <definedName name="EV__MEMORYCVW__SR_R007_CPN_ITMLI_VF.XLS_SERVICES" hidden="1">"S036"</definedName>
    <definedName name="EV__MEMORYCVW__SR_R007_CPN_ITMLI_VF.XLS_TEMPS" hidden="1">"2008.TOTAL"</definedName>
    <definedName name="EV__MEMORYCVW__SR_R007_CPN_ITMLI_VF.XLS_TIERS" hidden="1">"TIERSNA"</definedName>
    <definedName name="EV__MEMORYCVW__SR_R007_CPN_ITMLI_VF.XLS_VUE" hidden="1">"SAISIE_INIT"</definedName>
    <definedName name="EV__MEMORYCVW__SR_R009_CHARGES_HEXPLOIT1" hidden="1">"REPORTING"</definedName>
    <definedName name="EV__MEMORYCVW__SR_R009_CHARGES_HEXPLOIT1_ACTIVEAPPLICATION" hidden="1">"REPORTING"</definedName>
    <definedName name="EV__MEMORYCVW__SR_R009_CHARGES_HEXPLOIT1_ETABLISSEMENT_GEST" hidden="1">"EH212"</definedName>
    <definedName name="EV__MEMORYCVW__SR_R009_CHARGES_HEXPLOIT1_FIXE_VARIABLE" hidden="1">"TOTFIXVAR"</definedName>
    <definedName name="EV__MEMORYCVW__SR_R009_CHARGES_HEXPLOIT1_INDICATEURS" hidden="1">"CHG_HEXP"</definedName>
    <definedName name="EV__MEMORYCVW__SR_R009_CHARGES_HEXPLOIT1_MEASURES" hidden="1">"PERIODIC"</definedName>
    <definedName name="EV__MEMORYCVW__SR_R009_CHARGES_HEXPLOIT1_PHASE" hidden="1">"REELV1"</definedName>
    <definedName name="EV__MEMORYCVW__SR_R009_CHARGES_HEXPLOIT1_SERVICES" hidden="1">"S004"</definedName>
    <definedName name="EV__MEMORYCVW__SR_R009_CHARGES_HEXPLOIT1_TEMPS" hidden="1">"2006.TOTAL"</definedName>
    <definedName name="EV__MEMORYCVW__SR_R009_CHARGES_HEXPLOIT1_TIERS" hidden="1">"TIERSTOT"</definedName>
    <definedName name="EV__MEMORYCVW__SR_R009_CHARGES_HEXPLOIT1_VUE" hidden="1">"VUE_CPNITME"</definedName>
    <definedName name="EV__MEMORYCVW__SR_R012_CONSO_CHARGES_SERVICE_BCMG.XLT" hidden="1">"REPORTING"</definedName>
    <definedName name="EV__MEMORYCVW__SR_R012_CONSO_CHARGES_SERVICE_BCMG_V2.XLS" hidden="1">"REPORTING"</definedName>
    <definedName name="EV__MEMORYCVW__SR_R012_CONSO_CHARGES_SERVICE_BCMG_V21" hidden="1">"REPORTING"</definedName>
    <definedName name="EV__MEMORYCVW__SR_R012_CONSO_CHARGES_SERVICE_BCMG1" hidden="1">"REPORTING"</definedName>
    <definedName name="EV__MEMORYCVW__SR_R033_CHARGES_EXPLOIT.XLS" hidden="1">"REPORTING"</definedName>
    <definedName name="EV__MEMORYCVW__SR_R033_CHARGES_EXPLOIT.XLS_ACTIVEAPPLICATION" hidden="1">"REPORTING"</definedName>
    <definedName name="EV__MEMORYCVW__SR_R033_CHARGES_EXPLOIT.XLS_ETABLISSEMENT_GEST" hidden="1">"EH2"</definedName>
    <definedName name="EV__MEMORYCVW__SR_R033_CHARGES_EXPLOIT.XLS_FIXE_VARIABLE" hidden="1">"TOTFIXVAR"</definedName>
    <definedName name="EV__MEMORYCVW__SR_R033_CHARGES_EXPLOIT.XLS_INDICATEURS" hidden="1">"IF2E5AA02"</definedName>
    <definedName name="EV__MEMORYCVW__SR_R033_CHARGES_EXPLOIT.XLS_MEASURES" hidden="1">"PERIODIC"</definedName>
    <definedName name="EV__MEMORYCVW__SR_R033_CHARGES_EXPLOIT.XLS_PHASE" hidden="1">"EACTU"</definedName>
    <definedName name="EV__MEMORYCVW__SR_R033_CHARGES_EXPLOIT.XLS_SERVICES" hidden="1">"S003"</definedName>
    <definedName name="EV__MEMORYCVW__SR_R033_CHARGES_EXPLOIT.XLS_TEMPS" hidden="1">"2006.T1"</definedName>
    <definedName name="EV__MEMORYCVW__SR_R033_CHARGES_EXPLOIT.XLS_TIERS" hidden="1">"TIERSNA"</definedName>
    <definedName name="EV__MEMORYCVW__SR_R033_CHARGES_EXPLOIT.XLS_VUE" hidden="1">"VUE_CPNITME"</definedName>
    <definedName name="EV__MEMORYCVW__SR_R04_TDB_ERT_PAR_GD_POSTE.XLS" hidden="1">"REPORTING"</definedName>
    <definedName name="EV__MEMORYCVW__SR_R04_TDB_ERT_PAR_GD_POSTE.XLT" hidden="1">"REPORTING"</definedName>
    <definedName name="EV__MEMORYCVW__SR_R04_TDB_ERT_PAR_GD_POSTE.XLT_ACTIVEAPPLICATION" hidden="1">"REPORTING"</definedName>
    <definedName name="EV__MEMORYCVW__SR_R04_TDB_ERT_PAR_GD_POSTE.XLT_ETABLISSEMENT_GEST" hidden="1">"E0004"</definedName>
    <definedName name="EV__MEMORYCVW__SR_R04_TDB_ERT_PAR_GD_POSTE.XLT_FIXE_VARIABLE" hidden="1">"VAR"</definedName>
    <definedName name="EV__MEMORYCVW__SR_R04_TDB_ERT_PAR_GD_POSTE.XLT_INDICATEURS" hidden="1">"CHG_HEXP"</definedName>
    <definedName name="EV__MEMORYCVW__SR_R04_TDB_ERT_PAR_GD_POSTE.XLT_MEASURES" hidden="1">"PERIODIC"</definedName>
    <definedName name="EV__MEMORYCVW__SR_R04_TDB_ERT_PAR_GD_POSTE.XLT_PHASE" hidden="1">"ESTIMEDEF"</definedName>
    <definedName name="EV__MEMORYCVW__SR_R04_TDB_ERT_PAR_GD_POSTE.XLT_SERVICES" hidden="1">"S023"</definedName>
    <definedName name="EV__MEMORYCVW__SR_R04_TDB_ERT_PAR_GD_POSTE.XLT_TEMPS" hidden="1">"2008.TOTAL"</definedName>
    <definedName name="EV__MEMORYCVW__SR_R04_TDB_ERT_PAR_GD_POSTE.XLT_TIERS" hidden="1">"TIERSTOT"</definedName>
    <definedName name="EV__MEMORYCVW__SR_R04_TDB_ERT_PAR_GD_POSTE.XLT_VUE" hidden="1">"SAISIE_INIT"</definedName>
    <definedName name="EV__MEMORYCVW__SR_S05_AUTRES_UO1" hidden="1">"REPORTING"</definedName>
    <definedName name="EV__MEMORYCVW__SR_S05_AUTRES_UO1_ACTIVEAPPLICATION" hidden="1">"REPORTING"</definedName>
    <definedName name="EV__MEMORYCVW__SR_S05_AUTRES_UO1_ETABLISSEMENT_GEST" hidden="1">"EH1"</definedName>
    <definedName name="EV__MEMORYCVW__SR_S05_AUTRES_UO1_FIXE_VARIABLE" hidden="1">"VAR"</definedName>
    <definedName name="EV__MEMORYCVW__SR_S05_AUTRES_UO1_INDICATEURS" hidden="1">"CHG_HEXP"</definedName>
    <definedName name="EV__MEMORYCVW__SR_S05_AUTRES_UO1_MEASURES" hidden="1">"PERIODIC"</definedName>
    <definedName name="EV__MEMORYCVW__SR_S05_AUTRES_UO1_PHASE" hidden="1">"REELV1"</definedName>
    <definedName name="EV__MEMORYCVW__SR_S05_AUTRES_UO1_SERVICES" hidden="1">"S021"</definedName>
    <definedName name="EV__MEMORYCVW__SR_S05_AUTRES_UO1_TEMPS" hidden="1">"2008.TOTAL"</definedName>
    <definedName name="EV__MEMORYCVW__SR_S05_AUTRES_UO1_TIERS" hidden="1">"TIERSTOT"</definedName>
    <definedName name="EV__MEMORYCVW__SR_S05_AUTRES_UO1_VUE" hidden="1">"SAISIE_INIT"</definedName>
    <definedName name="EV__MEMORYCVW__SR_S13_AJUSTEMENTS.XLS" hidden="1">"REPORTING"</definedName>
    <definedName name="EV__MEMORYCVW__SR_S13_AJUSTEMENTS.XLS_ACTIVEAPPLICATION" hidden="1">"REPORTING"</definedName>
    <definedName name="EV__MEMORYCVW__SR_S13_AJUSTEMENTS.XLS_ETABLISSEMENT_GEST" hidden="1">"E059"</definedName>
    <definedName name="EV__MEMORYCVW__SR_S13_AJUSTEMENTS.XLS_FIXE_VARIABLE" hidden="1">"VAR"</definedName>
    <definedName name="EV__MEMORYCVW__SR_S13_AJUSTEMENTS.XLS_INDICATEURS" hidden="1">"CHG_HEXP"</definedName>
    <definedName name="EV__MEMORYCVW__SR_S13_AJUSTEMENTS.XLS_MEASURES" hidden="1">"PERIODIC"</definedName>
    <definedName name="EV__MEMORYCVW__SR_S13_AJUSTEMENTS.XLS_PHASE" hidden="1">"REELV1"</definedName>
    <definedName name="EV__MEMORYCVW__SR_S13_AJUSTEMENTS.XLS_SERVICES" hidden="1">"S029"</definedName>
    <definedName name="EV__MEMORYCVW__SR_S13_AJUSTEMENTS.XLS_TEMPS" hidden="1">"2006.TOTAL"</definedName>
    <definedName name="EV__MEMORYCVW__SR_S13_AJUSTEMENTS.XLS_TIERS" hidden="1">"TIERSTOT"</definedName>
    <definedName name="EV__MEMORYCVW__SR_S13_AJUSTEMENTS.XLS_VUE" hidden="1">"VUE_CPNITME"</definedName>
    <definedName name="EV__WBEVMODE__" hidden="1">0</definedName>
    <definedName name="EV__WBREFOPTIONS__" hidden="1">134217732</definedName>
    <definedName name="EV__WBVERSION__" hidden="1">0</definedName>
    <definedName name="EV__WSINFO__" hidden="1">"MD"</definedName>
    <definedName name="EWY" hidden="1">{#N/A,#N/A,FALSE,"단축1";#N/A,#N/A,FALSE,"단축2";#N/A,#N/A,FALSE,"단축3";#N/A,#N/A,FALSE,"장축";#N/A,#N/A,FALSE,"4WD"}</definedName>
    <definedName name="EYRU" hidden="1">{#N/A,#N/A,FALSE,"단축1";#N/A,#N/A,FALSE,"단축2";#N/A,#N/A,FALSE,"단축3";#N/A,#N/A,FALSE,"장축";#N/A,#N/A,FALSE,"4WD"}</definedName>
    <definedName name="F" hidden="1">{#N/A,#N/A,FALSE,"단축1";#N/A,#N/A,FALSE,"단축2";#N/A,#N/A,FALSE,"단축3";#N/A,#N/A,FALSE,"장축";#N/A,#N/A,FALSE,"4WD"}</definedName>
    <definedName name="fatigue" hidden="1">{"'Verr-enseig-ex'!$M$22:$M$23"}</definedName>
    <definedName name="FDJGDFHJ" hidden="1">{#N/A,#N/A,FALSE,"단축1";#N/A,#N/A,FALSE,"단축2";#N/A,#N/A,FALSE,"단축3";#N/A,#N/A,FALSE,"장축";#N/A,#N/A,FALSE,"4WD"}</definedName>
    <definedName name="fdsf" hidden="1">#REF!</definedName>
    <definedName name="fg" hidden="1">{"'Verr-enseig-ex'!$M$22:$M$23"}</definedName>
    <definedName name="FGH" hidden="1">{#N/A,#N/A,FALSE,"단축1";#N/A,#N/A,FALSE,"단축2";#N/A,#N/A,FALSE,"단축3";#N/A,#N/A,FALSE,"장축";#N/A,#N/A,FALSE,"4WD"}</definedName>
    <definedName name="FH" hidden="1">{#N/A,#N/A,FALSE,"단축1";#N/A,#N/A,FALSE,"단축2";#N/A,#N/A,FALSE,"단축3";#N/A,#N/A,FALSE,"장축";#N/A,#N/A,FALSE,"4WD"}</definedName>
    <definedName name="Forecast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formule2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fs" hidden="1">#REF!</definedName>
    <definedName name="fsere" hidden="1">{#N/A,#N/A,FALSE,"total";#N/A,#N/A,FALSE,"Global";#N/A,#N/A,FALSE,"SYLVIE"}</definedName>
    <definedName name="fsere_avril" hidden="1">{#N/A,#N/A,FALSE,"total";#N/A,#N/A,FALSE,"Global";#N/A,#N/A,FALSE,"SYLVIE"}</definedName>
    <definedName name="GFJG" hidden="1">{#N/A,#N/A,FALSE,"단축1";#N/A,#N/A,FALSE,"단축2";#N/A,#N/A,FALSE,"단축3";#N/A,#N/A,FALSE,"장축";#N/A,#N/A,FALSE,"4WD"}</definedName>
    <definedName name="ggg" hidden="1">#REF!</definedName>
    <definedName name="gggg" hidden="1">#REF!</definedName>
    <definedName name="GJ" hidden="1">{#N/A,#N/A,FALSE,"단축1";#N/A,#N/A,FALSE,"단축2";#N/A,#N/A,FALSE,"단축3";#N/A,#N/A,FALSE,"장축";#N/A,#N/A,FALSE,"4WD"}</definedName>
    <definedName name="GSI.000.001" hidden="1">"64D6144FBFF2C1A67C9BBDDFE88F95D7D4482F1C4A48AEA2A7EEFACD05E9BEBAD41CE5B4EF5C475F0E75019725FB2A30090196C98AA60C80DE6D9472A00ED946E2B6BC14144DC594A4C460BCC48F6DFDF1B25A6A315E354E5C970177D49BFE8A"</definedName>
    <definedName name="hdhdf" hidden="1">{"'Verr-enseig-ex'!$M$22:$M$23"}</definedName>
    <definedName name="HTML_CodePage" hidden="1">1252</definedName>
    <definedName name="HTML_Control" hidden="1">{"'Verr-enseig-ex'!$M$22:$M$23"}</definedName>
    <definedName name="HTML_Control1" hidden="1">{"'OE ON-TIME DELIVERY - OVERALL'!$I$49"}</definedName>
    <definedName name="HTML_Control2" hidden="1">{"'OE ON-TIME DELIVERY - OVERALL'!$I$49"}</definedName>
    <definedName name="HTML_Control5" hidden="1">{"'OE ON-TIME DELIVERY - OVERALL'!$I$49"}</definedName>
    <definedName name="HTML_Control8" hidden="1">{"'OE ON-TIME DELIVERY - OVERALL'!$I$49"}</definedName>
    <definedName name="HTML_Description" hidden="1">""</definedName>
    <definedName name="HTML_Email" hidden="1">""</definedName>
    <definedName name="HTML_Header" hidden="1">"Verr-enseig-ex"</definedName>
    <definedName name="HTML_LastUpdate" hidden="1">"28/07/99"</definedName>
    <definedName name="HTML_LineAfter" hidden="1">FALSE</definedName>
    <definedName name="HTML_LineBefore" hidden="1">FALSE</definedName>
    <definedName name="HTML_Name" hidden="1">"Lee H. Troup"</definedName>
    <definedName name="HTML_OBDlg2" hidden="1">TRUE</definedName>
    <definedName name="HTML_OBDlg4" hidden="1">TRUE</definedName>
    <definedName name="HTML_OS" hidden="1">0</definedName>
    <definedName name="HTML_PathFile" hidden="1">"C:\Mes documents\MonHTML.htm"</definedName>
    <definedName name="HTML_Title" hidden="1">"Problem-solving"</definedName>
    <definedName name="HY_aging_range">#REF!</definedName>
    <definedName name="HYAging">#REF!</definedName>
    <definedName name="HypDateTimeFormat">"dd/mm/yy"</definedName>
    <definedName name="HypIntgFormat">"#,##0"</definedName>
    <definedName name="HypRealFormat">"0.#####"</definedName>
    <definedName name="ib" hidden="1">{"'Verr-enseig-ex'!$M$22:$M$23"}</definedName>
    <definedName name="Item_Group">[9]I!$A$2:$B$9</definedName>
    <definedName name="Item_Grp">[11]I!$A$2:$B$9</definedName>
    <definedName name="JGHJ" hidden="1">{#N/A,#N/A,FALSE,"단축1";#N/A,#N/A,FALSE,"단축2";#N/A,#N/A,FALSE,"단축3";#N/A,#N/A,FALSE,"장축";#N/A,#N/A,FALSE,"4WD"}</definedName>
    <definedName name="JKJ" hidden="1">{"'Verr-enseig-ex'!$M$22:$M$23"}</definedName>
    <definedName name="JWG" hidden="1">{#N/A,#N/A,FALSE,"단축1";#N/A,#N/A,FALSE,"단축2";#N/A,#N/A,FALSE,"단축3";#N/A,#N/A,FALSE,"장축";#N/A,#N/A,FALSE,"4WD"}</definedName>
    <definedName name="k" hidden="1">#REF!</definedName>
    <definedName name="kak" hidden="1">#REF!</definedName>
    <definedName name="kokoii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kt" hidden="1">#REF!</definedName>
    <definedName name="KTY" hidden="1">{#N/A,#N/A,FALSE,"단축1";#N/A,#N/A,FALSE,"단축2";#N/A,#N/A,FALSE,"단축3";#N/A,#N/A,FALSE,"장축";#N/A,#N/A,FALSE,"4WD"}</definedName>
    <definedName name="LFC" hidden="1">{"'Verr-enseig-ex'!$M$22:$M$23"}</definedName>
    <definedName name="linda" hidden="1">#REF!</definedName>
    <definedName name="methodEbit" hidden="1">{#N/A,#N/A,FALSE,"total";#N/A,#N/A,FALSE,"Global";#N/A,#N/A,FALSE,"SYLVIE"}</definedName>
    <definedName name="methodEbit1" hidden="1">{#N/A,#N/A,FALSE,"total";#N/A,#N/A,FALSE,"Global";#N/A,#N/A,FALSE,"SYLVIE"}</definedName>
    <definedName name="methodFCF" hidden="1">{"'OE ON-TIME DELIVERY - OVERALL'!$I$49"}</definedName>
    <definedName name="MEWarning" hidden="1">1</definedName>
    <definedName name="n" hidden="1">#REF!</definedName>
    <definedName name="NEW" hidden="1">{#N/A,#N/A,FALSE,"P&amp;L Variance";#N/A,#N/A,FALSE,"Location P&amp;L (Actual)";#N/A,#N/A,FALSE,"Location P&amp;L (Budget)";#N/A,#N/A,FALSE,"Location P&amp;L (Variance)";#N/A,#N/A,FALSE,"By Month P&amp;L"}</definedName>
    <definedName name="NEW.SHEET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o" hidden="1">#REF!</definedName>
    <definedName name="oct" hidden="1">{#N/A,#N/A,FALSE,"total";#N/A,#N/A,FALSE,"Global";#N/A,#N/A,FALSE,"SYLVIE"}</definedName>
    <definedName name="OKCFC6_Dim_5">[9]I!$L$2:$N$521</definedName>
    <definedName name="PAGE4" hidden="1">{#N/A,#N/A,FALSE,"단축1";#N/A,#N/A,FALSE,"단축2";#N/A,#N/A,FALSE,"단축3";#N/A,#N/A,FALSE,"장축";#N/A,#N/A,FALSE,"4WD"}</definedName>
    <definedName name="PBH_Listing">[9]I!$D$4:$D$16</definedName>
    <definedName name="penible" hidden="1">{"'Verr-enseig-ex'!$M$22:$M$23"}</definedName>
    <definedName name="PIC">#REF!</definedName>
    <definedName name="PL" hidden="1">{#N/A,#N/A,FALSE,"P&amp;L Variance";#N/A,#N/A,FALSE,"Location P&amp;L (Actual)";#N/A,#N/A,FALSE,"Location P&amp;L (Budget)";#N/A,#N/A,FALSE,"Location P&amp;L (Variance)";#N/A,#N/A,FALSE,"By Month P&amp;L"}</definedName>
    <definedName name="plan" hidden="1">#REF!</definedName>
    <definedName name="pp" hidden="1">{#N/A,#N/A,FALSE,"P&amp;L Variance";#N/A,#N/A,FALSE,"Location P&amp;L (Actual)";#N/A,#N/A,FALSE,"Location P&amp;L (Budget)";#N/A,#N/A,FALSE,"Location P&amp;L (Variance)";#N/A,#N/A,FALSE,"By Month P&amp;L"}</definedName>
    <definedName name="prod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production2" hidden="1">{#N/A,#N/A,FALSE,"P&amp;L Variance";#N/A,#N/A,FALSE,"Location P&amp;L (Actual)";#N/A,#N/A,FALSE,"Location P&amp;L (Budget)";#N/A,#N/A,FALSE,"Location P&amp;L (Variance)";#N/A,#N/A,FALSE,"By Month P&amp;L"}</definedName>
    <definedName name="pv" hidden="1">{"pv",#N/A,FALSE,"P.Fini";"pv1",#N/A,FALSE,"SemiFini"}</definedName>
    <definedName name="qualite" hidden="1">{"'OE ON-TIME DELIVERY - OVERALL'!$I$49"}</definedName>
    <definedName name="R_COVER" hidden="1">{#N/A,#N/A,FALSE,"단축1";#N/A,#N/A,FALSE,"단축2";#N/A,#N/A,FALSE,"단축3";#N/A,#N/A,FALSE,"장축";#N/A,#N/A,FALSE,"4WD"}</definedName>
    <definedName name="re" hidden="1">{#N/A,#N/A,FALSE,"total";#N/A,#N/A,FALSE,"Global";#N/A,#N/A,FALSE,"SYLVIE"}</definedName>
    <definedName name="REPAIR" hidden="1">{#N/A,#N/A,FALSE,"P&amp;L Variance";#N/A,#N/A,FALSE,"Location P&amp;L (Actual)";#N/A,#N/A,FALSE,"Location P&amp;L (Budget)";#N/A,#N/A,FALSE,"Location P&amp;L (Variance)";#N/A,#N/A,FALSE,"By Month P&amp;L"}</definedName>
    <definedName name="rerw" hidden="1">{"'OE ON-TIME DELIVERY - OVERALL'!$I$49"}</definedName>
    <definedName name="revised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RIFPlan" hidden="1">#REF!</definedName>
    <definedName name="RR.BRAKE" hidden="1">{#N/A,#N/A,FALSE,"단축1";#N/A,#N/A,FALSE,"단축2";#N/A,#N/A,FALSE,"단축3";#N/A,#N/A,FALSE,"장축";#N/A,#N/A,FALSE,"4WD"}</definedName>
    <definedName name="RR.BRK" hidden="1">{#N/A,#N/A,FALSE,"단축1";#N/A,#N/A,FALSE,"단축2";#N/A,#N/A,FALSE,"단축3";#N/A,#N/A,FALSE,"장축";#N/A,#N/A,FALSE,"4WD"}</definedName>
    <definedName name="sdf" hidden="1">#REF!</definedName>
    <definedName name="SDFGH" hidden="1">{#N/A,#N/A,FALSE,"단축1";#N/A,#N/A,FALSE,"단축2";#N/A,#N/A,FALSE,"단축3";#N/A,#N/A,FALSE,"장축";#N/A,#N/A,FALSE,"4WD"}</definedName>
    <definedName name="SDFH" hidden="1">{#N/A,#N/A,FALSE,"단축1";#N/A,#N/A,FALSE,"단축2";#N/A,#N/A,FALSE,"단축3";#N/A,#N/A,FALSE,"장축";#N/A,#N/A,FALSE,"4WD"}</definedName>
    <definedName name="SDFS" hidden="1">{#N/A,#N/A,FALSE,"단축1";#N/A,#N/A,FALSE,"단축2";#N/A,#N/A,FALSE,"단축3";#N/A,#N/A,FALSE,"장축";#N/A,#N/A,FALSE,"4WD"}</definedName>
    <definedName name="sdr" hidden="1">#REF!</definedName>
    <definedName name="SFDGHG" hidden="1">{#N/A,#N/A,FALSE,"단축1";#N/A,#N/A,FALSE,"단축2";#N/A,#N/A,FALSE,"단축3";#N/A,#N/A,FALSE,"장축";#N/A,#N/A,FALSE,"4WD"}</definedName>
    <definedName name="SFGHJK" hidden="1">{#N/A,#N/A,FALSE,"단축1";#N/A,#N/A,FALSE,"단축2";#N/A,#N/A,FALSE,"단축3";#N/A,#N/A,FALSE,"장축";#N/A,#N/A,FALSE,"4WD"}</definedName>
    <definedName name="SFJGH" hidden="1">{#N/A,#N/A,FALSE,"단축1";#N/A,#N/A,FALSE,"단축2";#N/A,#N/A,FALSE,"단축3";#N/A,#N/A,FALSE,"장축";#N/A,#N/A,FALSE,"4WD"}</definedName>
    <definedName name="SFSFSFS" hidden="1">{#N/A,#N/A,FALSE,"단축1";#N/A,#N/A,FALSE,"단축2";#N/A,#N/A,FALSE,"단축3";#N/A,#N/A,FALSE,"장축";#N/A,#N/A,FALSE,"4WD"}</definedName>
    <definedName name="SIG_CLIENREP_firstLine" hidden="1">#REF!</definedName>
    <definedName name="SIG_CLIENREP_IsControlOK" hidden="1">#REF!</definedName>
    <definedName name="SIG_CLIENREP_lastLine" hidden="1">#REF!</definedName>
    <definedName name="SIG_CLIENREP_TITLECOL" hidden="1">#REF!</definedName>
    <definedName name="SIG_CLIENREP_TITLELINE" hidden="1">#REF!</definedName>
    <definedName name="SIG_CONTROLE" hidden="1">#REF!</definedName>
    <definedName name="SIG_NullVisible" hidden="1">[10]SIG_LANGUE!$G$2</definedName>
    <definedName name="SIG_PTBD_CLIENREP" hidden="1">#REF!</definedName>
    <definedName name="SIG_PTHG_CLIENREP" hidden="1">#REF!</definedName>
    <definedName name="SIG_RUBNIV_firstLine" hidden="1">'[7]669L'!#REF!</definedName>
    <definedName name="SIG_RUBNIV_H001" hidden="1">#REF!</definedName>
    <definedName name="SIG_RUBNIV_H002" hidden="1">#REF!</definedName>
    <definedName name="SIG_RUBNIV_H003" hidden="1">#REF!</definedName>
    <definedName name="SIG_RUBNIV_H004" hidden="1">#REF!</definedName>
    <definedName name="SIG_RUBNIV_H005" hidden="1">#REF!</definedName>
    <definedName name="SIG_RUBNIV_H006" hidden="1">#REF!</definedName>
    <definedName name="SIG_RUBNIV_H007" hidden="1">#REF!</definedName>
    <definedName name="SIG_RUBNIV_H008" hidden="1">#REF!</definedName>
    <definedName name="SIG_RUBNIV_H009" hidden="1">#REF!</definedName>
    <definedName name="SIG_RUBNIV_H010" hidden="1">#REF!</definedName>
    <definedName name="SIG_RUBNIV_H011" hidden="1">#REF!</definedName>
    <definedName name="SIG_RUBNIV_H012" hidden="1">#REF!</definedName>
    <definedName name="SIG_RUBNIV_H013" hidden="1">#REF!</definedName>
    <definedName name="SIG_RUBNIV_H014" hidden="1">#REF!</definedName>
    <definedName name="SIG_RUBNIV_H015" hidden="1">#REF!</definedName>
    <definedName name="SIG_RUBNIV_H016" hidden="1">#REF!</definedName>
    <definedName name="SIG_RUBNIV_IsControlOK" hidden="1">'[7]669L'!#REF!</definedName>
    <definedName name="SIG_RUBNIV_lastLine" hidden="1">'[7]669L'!#REF!</definedName>
    <definedName name="sogedac" hidden="1">{"pvsogedac",#N/A,FALSE,"P.Fini";"pvsogedac1",#N/A,FALSE,"SemiFini"}</definedName>
    <definedName name="SPEC2" hidden="1">{#N/A,#N/A,FALSE,"단축1";#N/A,#N/A,FALSE,"단축2";#N/A,#N/A,FALSE,"단축3";#N/A,#N/A,FALSE,"장축";#N/A,#N/A,FALSE,"4WD"}</definedName>
    <definedName name="SPEC22" hidden="1">{#N/A,#N/A,FALSE,"단축1";#N/A,#N/A,FALSE,"단축2";#N/A,#N/A,FALSE,"단축3";#N/A,#N/A,FALSE,"장축";#N/A,#N/A,FALSE,"4WD"}</definedName>
    <definedName name="sss" hidden="1">[10]SIG_LANGUE!$N$6</definedName>
    <definedName name="STAFF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T" hidden="1">{#N/A,#N/A,FALSE,"단축1";#N/A,#N/A,FALSE,"단축2";#N/A,#N/A,FALSE,"단축3";#N/A,#N/A,FALSE,"장축";#N/A,#N/A,FALSE,"4WD"}</definedName>
    <definedName name="TB_June" hidden="1">#REF!</definedName>
    <definedName name="test" hidden="1">{#N/A,#N/A,FALSE,"P&amp;L Variance";#N/A,#N/A,FALSE,"Location P&amp;L (Actual)";#N/A,#N/A,FALSE,"Location P&amp;L (Budget)";#N/A,#N/A,FALSE,"Location P&amp;L (Variance)";#N/A,#N/A,FALSE,"By Month P&amp;L"}</definedName>
    <definedName name="TORSION" hidden="1">{#N/A,#N/A,FALSE,"단축1";#N/A,#N/A,FALSE,"단축2";#N/A,#N/A,FALSE,"단축3";#N/A,#N/A,FALSE,"장축";#N/A,#N/A,FALSE,"4WD"}</definedName>
    <definedName name="Tri" hidden="1">#REF!</definedName>
    <definedName name="TYRUI" hidden="1">{#N/A,#N/A,FALSE,"단축1";#N/A,#N/A,FALSE,"단축2";#N/A,#N/A,FALSE,"단축3";#N/A,#N/A,FALSE,"장축";#N/A,#N/A,FALSE,"4WD"}</definedName>
    <definedName name="v" hidden="1">#REF!</definedName>
    <definedName name="VIDE" hidden="1">[5]ZSE!#REF!</definedName>
    <definedName name="vp" hidden="1">{#N/A,#N/A,FALSE,"sommaire";#N/A,#N/A,FALSE,"I-A";#N/A,#N/A,FALSE,"I-B";#N/A,#N/A,FALSE,"I-C";#N/A,#N/A,FALSE,"II-B";#N/A,#N/A,FALSE,"II-A";#N/A,#N/A,FALSE,"II-C";#N/A,#N/A,FALSE,"III";#N/A,#N/A,FALSE,"IV";#N/A,#N/A,FALSE,"V";#N/A,#N/A,FALSE,"VI"}</definedName>
    <definedName name="WEQ" hidden="1">{#N/A,#N/A,FALSE,"단축1";#N/A,#N/A,FALSE,"단축2";#N/A,#N/A,FALSE,"단축3";#N/A,#N/A,FALSE,"장축";#N/A,#N/A,FALSE,"4WD"}</definedName>
    <definedName name="WERTY" hidden="1">{#N/A,#N/A,FALSE,"단축1";#N/A,#N/A,FALSE,"단축2";#N/A,#N/A,FALSE,"단축3";#N/A,#N/A,FALSE,"장축";#N/A,#N/A,FALSE,"4WD"}</definedName>
    <definedName name="WETY" hidden="1">{#N/A,#N/A,FALSE,"단축1";#N/A,#N/A,FALSE,"단축2";#N/A,#N/A,FALSE,"단축3";#N/A,#N/A,FALSE,"장축";#N/A,#N/A,FALSE,"4WD"}</definedName>
    <definedName name="wrn.csp." hidden="1">{#N/A,#N/A,FALSE,"1";#N/A,#N/A,FALSE,"2";#N/A,#N/A,FALSE,"3";#N/A,#N/A,FALSE,"4"}</definedName>
    <definedName name="wrn.Ecritures." hidden="1">{#N/A,#N/A,TRUE,"Retrait";#N/A,#N/A,TRUE,"Guichets";#N/A,#N/A,TRUE,"Caveau";#N/A,#N/A,TRUE,"Schéma";#N/A,#N/A,TRUE,"Compensation";#N/A,#N/A,TRUE,"Opér.Internationales";#N/A,#N/A,TRUE,"Support";#N/A,#N/A,TRUE,"Dette Externe";#N/A,#N/A,TRUE,"Opérations de Crédit";#N/A,#N/A,TRUE,"Ress. Humaines";#N/A,#N/A,TRUE,"Opér.Fiscales";#N/A,#N/A,TRUE,"Comptabilité"}</definedName>
    <definedName name="wrn.gh." hidden="1">{#N/A,#N/A,FALSE,"F.F.+D.L.";#N/A,#N/A,FALSE,"P.C.+S.F.";#N/A,#N/A,FALSE,"G.H.";#N/A,#N/A,FALSE,"F.L.+S.C.";#N/A,#N/A,FALSE,"M.M.";#N/A,#N/A,FALSE,"J.M.T."}</definedName>
    <definedName name="wrn.globa1" hidden="1">{#N/A,#N/A,FALSE,"total";#N/A,#N/A,FALSE,"Global";#N/A,#N/A,FALSE,"SYLVIE"}</definedName>
    <definedName name="wrn.global." hidden="1">{#N/A,#N/A,FALSE,"total";#N/A,#N/A,FALSE,"Global";#N/A,#N/A,FALSE,"SYLVIE"}</definedName>
    <definedName name="wrn.global.2" hidden="1">{#N/A,#N/A,FALSE,"total";#N/A,#N/A,FALSE,"Global";#N/A,#N/A,FALSE,"SYLVIE"}</definedName>
    <definedName name="wrn.global.4" hidden="1">{#N/A,#N/A,FALSE,"total";#N/A,#N/A,FALSE,"Global";#N/A,#N/A,FALSE,"SYLVIE"}</definedName>
    <definedName name="wrn.global.5" hidden="1">{#N/A,#N/A,FALSE,"total";#N/A,#N/A,FALSE,"Global";#N/A,#N/A,FALSE,"SYLVIE"}</definedName>
    <definedName name="wrn.global.6" hidden="1">{#N/A,#N/A,FALSE,"total";#N/A,#N/A,FALSE,"Global";#N/A,#N/A,FALSE,"SYLVIE"}</definedName>
    <definedName name="wrn.global.7" hidden="1">{#N/A,#N/A,FALSE,"total";#N/A,#N/A,FALSE,"Global";#N/A,#N/A,FALSE,"SYLVIE"}</definedName>
    <definedName name="wrn.global.8" hidden="1">{#N/A,#N/A,FALSE,"total";#N/A,#N/A,FALSE,"Global";#N/A,#N/A,FALSE,"SYLVIE"}</definedName>
    <definedName name="wrn.global1" hidden="1">{#N/A,#N/A,FALSE,"total";#N/A,#N/A,FALSE,"Global";#N/A,#N/A,FALSE,"SYLVIE"}</definedName>
    <definedName name="wrn.global2" hidden="1">{#N/A,#N/A,FALSE,"total";#N/A,#N/A,FALSE,"Global";#N/A,#N/A,FALSE,"SYLVIE"}</definedName>
    <definedName name="wrn.global3" hidden="1">{#N/A,#N/A,FALSE,"total";#N/A,#N/A,FALSE,"Global";#N/A,#N/A,FALSE,"SYLVIE"}</definedName>
    <definedName name="wrn.M." hidden="1">{#N/A,#N/A,FALSE,"M01";#N/A,#N/A,FALSE,"M02";#N/A,#N/A,FALSE,"M03";#N/A,#N/A,FALSE,"M04";#N/A,#N/A,FALSE,"M05";#N/A,#N/A,FALSE,"M08"}</definedName>
    <definedName name="wrn.nom322." hidden="1">{#N/A,#N/A,FALSE,"1.Régimes";#N/A,#N/A,FALSE,"2.Cple et Rotor";#N/A,#N/A,FALSE,"3.Cond.TC";#N/A,#N/A,FALSE,"4.Cond.RTD";#N/A,#N/A,FALSE,"5.RES.LVDT";#N/A,#N/A,FALSE,"6.Acq.anal.";#N/A,#N/A,FALSE,"7.Cond.Pt jauges";#N/A,#N/A,FALSE,"8.P0";#N/A,#N/A,FALSE,"9.Cond P0";#N/A,#N/A,FALSE,"10.Entrées log.";#N/A,#N/A,FALSE,"11.Cdes SV";#N/A,#N/A,FALSE,"12.Voy.Pne";#N/A,#N/A,FALSE,"13.Driver PaP";#N/A,#N/A,FALSE,"14.Prot.SL";#N/A,#N/A,FALSE,"15.Sorties log.";#N/A,#N/A,FALSE,"16.Exc.Res.LVDT";#N/A,#N/A,FALSE,"17.Conversion";#N/A,#N/A,FALSE,"18.COMOSPU";#N/A,#N/A,FALSE,"19.OCPU";#N/A,#N/A,FALSE,"20.ARINC";#N/A,#N/A,FALSE,"21.Interface RS422 ";#N/A,#N/A,FALSE,"22.Interface SOV";#N/A,#N/A,FALSE,"23.Prot v.panne OS";#N/A,#N/A,FALSE,"24.Alimentations";#N/A,#N/A,FALSE,"25.Limiteur PaP"}</definedName>
    <definedName name="wrn.print." hidden="1">{"PRINTREP",#N/A,FALSE,"Sheet1"}</definedName>
    <definedName name="wrn.Print._.All." hidden="1">{#N/A,#N/A,FALSE,"P&amp;L Variance";#N/A,#N/A,FALSE,"Location P&amp;L (Actual)";#N/A,#N/A,FALSE,"Location P&amp;L (Budget)";#N/A,#N/A,FALSE,"Location P&amp;L (Variance)";#N/A,#N/A,FALSE,"By Month P&amp;L"}</definedName>
    <definedName name="wrn.PRINTREP." hidden="1">{"PRINTREP",#N/A,FALSE,"Sheet1"}</definedName>
    <definedName name="wrn.PV." hidden="1">{"pv",#N/A,FALSE,"P.Fini";"pv1",#N/A,FALSE,"SemiFini"}</definedName>
    <definedName name="wrn.PV.2" hidden="1">{"pv",#N/A,FALSE,"P.Fini";"pv1",#N/A,FALSE,"SemiFini"}</definedName>
    <definedName name="wrn.PVPRU." hidden="1">{#N/A,#N/A,FALSE,"Projet";#N/A,#N/A,FALSE,"P.Fini";#N/A,#N/A,FALSE,"Peinture";#N/A,#N/A,FALSE,"SemiFini";#N/A,#N/A,FALSE,"ERP"}</definedName>
    <definedName name="wrn.PVPRU.2" hidden="1">{#N/A,#N/A,FALSE,"Projet";#N/A,#N/A,FALSE,"P.Fini";#N/A,#N/A,FALSE,"Peinture";#N/A,#N/A,FALSE,"SemiFini";#N/A,#N/A,FALSE,"ERP"}</definedName>
    <definedName name="wrn.PVSogedac." hidden="1">{"pvsogedac",#N/A,FALSE,"P.Fini";"pvsogedac1",#N/A,FALSE,"SemiFini"}</definedName>
    <definedName name="wrn.PVSogedac.2" hidden="1">{"pvsogedac",#N/A,FALSE,"P.Fini";"pvsogedac1",#N/A,FALSE,"SemiFini"}</definedName>
    <definedName name="wrn.Quater." hidden="1">{#N/A,#N/A,FALSE,"QR";#N/A,#N/A,FALSE,"R02";#N/A,#N/A,FALSE,"R04";#N/A,#N/A,FALSE,"R05";#N/A,#N/A,FALSE,"R08"}</definedName>
    <definedName name="wrn.SP." hidden="1">{#N/A,#N/A,FALSE,"sommaire";#N/A,#N/A,FALSE,"I-A";#N/A,#N/A,FALSE,"I-B";#N/A,#N/A,FALSE,"I-C";#N/A,#N/A,FALSE,"II-B";#N/A,#N/A,FALSE,"II-A";#N/A,#N/A,FALSE,"II-C";#N/A,#N/A,FALSE,"III";#N/A,#N/A,FALSE,"IV";#N/A,#N/A,FALSE,"V";#N/A,#N/A,FALSE,"VI"}</definedName>
    <definedName name="wrn.treso._.mrz." hidden="1">{#N/A,#N/A,TRUE,"rmblt";#N/A,#N/A,TRUE,"emlt";#N/A,#N/A,TRUE,"graphes";#N/A,#N/A,TRUE,"recap"}</definedName>
    <definedName name="wrn.Variance." hidden="1">{#N/A,#N/A,FALSE,"M06";#N/A,#N/A,FALSE,"M07"}</definedName>
    <definedName name="wrn.전부인쇄." hidden="1">{#N/A,#N/A,FALSE,"단축1";#N/A,#N/A,FALSE,"단축2";#N/A,#N/A,FALSE,"단축3";#N/A,#N/A,FALSE,"장축";#N/A,#N/A,FALSE,"4WD"}</definedName>
    <definedName name="wrncop" hidden="1">{#N/A,#N/A,FALSE,"1";#N/A,#N/A,FALSE,"2";#N/A,#N/A,FALSE,"3";#N/A,#N/A,FALSE,"4"}</definedName>
    <definedName name="wrng.global4" hidden="1">{#N/A,#N/A,FALSE,"total";#N/A,#N/A,FALSE,"Global";#N/A,#N/A,FALSE,"SYLVIE"}</definedName>
    <definedName name="wrngh" hidden="1">{#N/A,#N/A,FALSE,"F.F.+D.L.";#N/A,#N/A,FALSE,"P.C.+S.F.";#N/A,#N/A,FALSE,"G.H.";#N/A,#N/A,FALSE,"F.L.+S.C.";#N/A,#N/A,FALSE,"M.M.";#N/A,#N/A,FALSE,"J.M.T."}</definedName>
    <definedName name="wsdf" hidden="1">#REF!</definedName>
    <definedName name="WYU" hidden="1">{#N/A,#N/A,FALSE,"단축1";#N/A,#N/A,FALSE,"단축2";#N/A,#N/A,FALSE,"단축3";#N/A,#N/A,FALSE,"장축";#N/A,#N/A,FALSE,"4WD"}</definedName>
    <definedName name="x" hidden="1">{#N/A,#N/A,FALSE,"P&amp;L Variance";#N/A,#N/A,FALSE,"Location P&amp;L (Actual)";#N/A,#N/A,FALSE,"Location P&amp;L (Budget)";#N/A,#N/A,FALSE,"Location P&amp;L (Variance)";#N/A,#N/A,FALSE,"By Month P&amp;L"}</definedName>
    <definedName name="XD개선" hidden="1">{#N/A,#N/A,FALSE,"단축1";#N/A,#N/A,FALSE,"단축2";#N/A,#N/A,FALSE,"단축3";#N/A,#N/A,FALSE,"장축";#N/A,#N/A,FALSE,"4WD"}</definedName>
    <definedName name="XD설문" hidden="1">{#N/A,#N/A,FALSE,"단축1";#N/A,#N/A,FALSE,"단축2";#N/A,#N/A,FALSE,"단축3";#N/A,#N/A,FALSE,"장축";#N/A,#N/A,FALSE,"4WD"}</definedName>
    <definedName name="xd품확일정" hidden="1">{#N/A,#N/A,FALSE,"단축1";#N/A,#N/A,FALSE,"단축2";#N/A,#N/A,FALSE,"단축3";#N/A,#N/A,FALSE,"장축";#N/A,#N/A,FALSE,"4WD"}</definedName>
    <definedName name="XG개" hidden="1">{#N/A,#N/A,FALSE,"단축1";#N/A,#N/A,FALSE,"단축2";#N/A,#N/A,FALSE,"단축3";#N/A,#N/A,FALSE,"장축";#N/A,#N/A,FALSE,"4WD"}</definedName>
    <definedName name="XG개선" hidden="1">{#N/A,#N/A,FALSE,"단축1";#N/A,#N/A,FALSE,"단축2";#N/A,#N/A,FALSE,"단축3";#N/A,#N/A,FALSE,"장축";#N/A,#N/A,FALSE,"4WD"}</definedName>
    <definedName name="y" hidden="1">#REF!</definedName>
    <definedName name="ytr" hidden="1">{#N/A,#N/A,FALSE,"P&amp;L Variance";#N/A,#N/A,FALSE,"Location P&amp;L (Actual)";#N/A,#N/A,FALSE,"Location P&amp;L (Budget)";#N/A,#N/A,FALSE,"Location P&amp;L (Variance)";#N/A,#N/A,FALSE,"By Month P&amp;L"}</definedName>
    <definedName name="yui" hidden="1">#REF!</definedName>
    <definedName name="YYYYY" hidden="1">{#N/A,#N/A,FALSE,"단축1";#N/A,#N/A,FALSE,"단축2";#N/A,#N/A,FALSE,"단축3";#N/A,#N/A,FALSE,"장축";#N/A,#N/A,FALSE,"4WD"}</definedName>
    <definedName name="zsh" hidden="1">#REF!</definedName>
    <definedName name="zvnaeùa" hidden="1">{#N/A,#N/A,FALSE,"Projet";#N/A,#N/A,FALSE,"P.Fini";#N/A,#N/A,FALSE,"Peinture";#N/A,#N/A,FALSE,"SemiFini";#N/A,#N/A,FALSE,"ERP"}</definedName>
    <definedName name="zz" hidden="1">#REF!</definedName>
    <definedName name="zzzzzzz" hidden="1">#REF!</definedName>
    <definedName name="ㄱ" hidden="1">{#N/A,#N/A,FALSE,"단축1";#N/A,#N/A,FALSE,"단축2";#N/A,#N/A,FALSE,"단축3";#N/A,#N/A,FALSE,"장축";#N/A,#N/A,FALSE,"4WD"}</definedName>
    <definedName name="각방안" hidden="1">{#N/A,#N/A,FALSE,"단축1";#N/A,#N/A,FALSE,"단축2";#N/A,#N/A,FALSE,"단축3";#N/A,#N/A,FALSE,"장축";#N/A,#N/A,FALSE,"4WD"}</definedName>
    <definedName name="개발시험종합" hidden="1">#REF!</definedName>
    <definedName name="개발일정수정" hidden="1">{#N/A,#N/A,FALSE,"단축1";#N/A,#N/A,FALSE,"단축2";#N/A,#N/A,FALSE,"단축3";#N/A,#N/A,FALSE,"장축";#N/A,#N/A,FALSE,"4WD"}</definedName>
    <definedName name="개선" hidden="1">{#N/A,#N/A,FALSE,"단축1";#N/A,#N/A,FALSE,"단축2";#N/A,#N/A,FALSE,"단축3";#N/A,#N/A,FALSE,"장축";#N/A,#N/A,FALSE,"4WD"}</definedName>
    <definedName name="ㄴㄹ" hidden="1">{#N/A,#N/A,FALSE,"단축1";#N/A,#N/A,FALSE,"단축2";#N/A,#N/A,FALSE,"단축3";#N/A,#N/A,FALSE,"장축";#N/A,#N/A,FALSE,"4WD"}</definedName>
    <definedName name="대부" hidden="1">{#N/A,#N/A,FALSE,"단축1";#N/A,#N/A,FALSE,"단축2";#N/A,#N/A,FALSE,"단축3";#N/A,#N/A,FALSE,"장축";#N/A,#N/A,FALSE,"4WD"}</definedName>
    <definedName name="대책서" hidden="1">{#N/A,#N/A,FALSE,"단축1";#N/A,#N/A,FALSE,"단축2";#N/A,#N/A,FALSE,"단축3";#N/A,#N/A,FALSE,"장축";#N/A,#N/A,FALSE,"4WD"}</definedName>
    <definedName name="동작분석3" hidden="1">{#N/A,#N/A,FALSE,"단축1";#N/A,#N/A,FALSE,"단축2";#N/A,#N/A,FALSE,"단축3";#N/A,#N/A,FALSE,"장축";#N/A,#N/A,FALSE,"4WD"}</definedName>
    <definedName name="ㄹㅇㅀ" hidden="1">{#N/A,#N/A,FALSE,"단축1";#N/A,#N/A,FALSE,"단축2";#N/A,#N/A,FALSE,"단축3";#N/A,#N/A,FALSE,"장축";#N/A,#N/A,FALSE,"4WD"}</definedName>
    <definedName name="로커커버" hidden="1">{#N/A,#N/A,FALSE,"단축1";#N/A,#N/A,FALSE,"단축2";#N/A,#N/A,FALSE,"단축3";#N/A,#N/A,FALSE,"장축";#N/A,#N/A,FALSE,"4WD"}</definedName>
    <definedName name="ㅁㄹㅇ" hidden="1">{#N/A,#N/A,FALSE,"단축1";#N/A,#N/A,FALSE,"단축2";#N/A,#N/A,FALSE,"단축3";#N/A,#N/A,FALSE,"장축";#N/A,#N/A,FALSE,"4WD"}</definedName>
    <definedName name="ㅁㅇㄱㅎ" hidden="1">{#N/A,#N/A,FALSE,"단축1";#N/A,#N/A,FALSE,"단축2";#N/A,#N/A,FALSE,"단축3";#N/A,#N/A,FALSE,"장축";#N/A,#N/A,FALSE,"4WD"}</definedName>
    <definedName name="ㅁㅇㄹ" hidden="1">{#N/A,#N/A,FALSE,"단축1";#N/A,#N/A,FALSE,"단축2";#N/A,#N/A,FALSE,"단축3";#N/A,#N/A,FALSE,"장축";#N/A,#N/A,FALSE,"4WD"}</definedName>
    <definedName name="ㅁㅇㅂㅈㄷㄹㅇ" hidden="1">{#N/A,#N/A,FALSE,"단축1";#N/A,#N/A,FALSE,"단축2";#N/A,#N/A,FALSE,"단축3";#N/A,#N/A,FALSE,"장축";#N/A,#N/A,FALSE,"4WD"}</definedName>
    <definedName name="ㅁㅈㅂㅈㅂ" hidden="1">#REF!</definedName>
    <definedName name="목차" hidden="1">{#N/A,#N/A,FALSE,"단축1";#N/A,#N/A,FALSE,"단축2";#N/A,#N/A,FALSE,"단축3";#N/A,#N/A,FALSE,"장축";#N/A,#N/A,FALSE,"4WD"}</definedName>
    <definedName name="바로가기" hidden="1">{#N/A,#N/A,FALSE,"단축1";#N/A,#N/A,FALSE,"단축2";#N/A,#N/A,FALSE,"단축3";#N/A,#N/A,FALSE,"장축";#N/A,#N/A,FALSE,"4WD"}</definedName>
    <definedName name="변경목차" hidden="1">{#N/A,#N/A,FALSE,"단축1";#N/A,#N/A,FALSE,"단축2";#N/A,#N/A,FALSE,"단축3";#N/A,#N/A,FALSE,"장축";#N/A,#N/A,FALSE,"4WD"}</definedName>
    <definedName name="볼트수정" hidden="1">{#N/A,#N/A,FALSE,"단축1";#N/A,#N/A,FALSE,"단축2";#N/A,#N/A,FALSE,"단축3";#N/A,#N/A,FALSE,"장축";#N/A,#N/A,FALSE,"4WD"}</definedName>
    <definedName name="셀리카" hidden="1">#REF!</definedName>
    <definedName name="소뮨" hidden="1">{#N/A,#N/A,FALSE,"단축1";#N/A,#N/A,FALSE,"단축2";#N/A,#N/A,FALSE,"단축3";#N/A,#N/A,FALSE,"장축";#N/A,#N/A,FALSE,"4WD"}</definedName>
    <definedName name="쇼바2" hidden="1">{#N/A,#N/A,FALSE,"단축1";#N/A,#N/A,FALSE,"단축2";#N/A,#N/A,FALSE,"단축3";#N/A,#N/A,FALSE,"장축";#N/A,#N/A,FALSE,"4WD"}</definedName>
    <definedName name="신기술_신공법" hidden="1">{#N/A,#N/A,FALSE,"단축1";#N/A,#N/A,FALSE,"단축2";#N/A,#N/A,FALSE,"단축3";#N/A,#N/A,FALSE,"장축";#N/A,#N/A,FALSE,"4WD"}</definedName>
    <definedName name="신차품질일정" hidden="1">{#N/A,#N/A,FALSE,"단축1";#N/A,#N/A,FALSE,"단축2";#N/A,#N/A,FALSE,"단축3";#N/A,#N/A,FALSE,"장축";#N/A,#N/A,FALSE,"4WD"}</definedName>
    <definedName name="실적집계" hidden="1">{#N/A,#N/A,FALSE,"단축1";#N/A,#N/A,FALSE,"단축2";#N/A,#N/A,FALSE,"단축3";#N/A,#N/A,FALSE,"장축";#N/A,#N/A,FALSE,"4WD"}</definedName>
    <definedName name="ㅇㄹ" hidden="1">{#N/A,#N/A,FALSE,"단축1";#N/A,#N/A,FALSE,"단축2";#N/A,#N/A,FALSE,"단축3";#N/A,#N/A,FALSE,"장축";#N/A,#N/A,FALSE,"4WD"}</definedName>
    <definedName name="ㅇㄹㄴ" hidden="1">{#N/A,#N/A,FALSE,"단축1";#N/A,#N/A,FALSE,"단축2";#N/A,#N/A,FALSE,"단축3";#N/A,#N/A,FALSE,"장축";#N/A,#N/A,FALSE,"4WD"}</definedName>
    <definedName name="ㅇ롱" hidden="1">{#N/A,#N/A,FALSE,"단축1";#N/A,#N/A,FALSE,"단축2";#N/A,#N/A,FALSE,"단축3";#N/A,#N/A,FALSE,"장축";#N/A,#N/A,FALSE,"4WD"}</definedName>
    <definedName name="ㅇ류" hidden="1">{#N/A,#N/A,FALSE,"단축1";#N/A,#N/A,FALSE,"단축2";#N/A,#N/A,FALSE,"단축3";#N/A,#N/A,FALSE,"장축";#N/A,#N/A,FALSE,"4WD"}</definedName>
    <definedName name="ㅇ륭" hidden="1">{#N/A,#N/A,FALSE,"단축1";#N/A,#N/A,FALSE,"단축2";#N/A,#N/A,FALSE,"단축3";#N/A,#N/A,FALSE,"장축";#N/A,#N/A,FALSE,"4WD"}</definedName>
    <definedName name="ㅇㅀ호" hidden="1">{#N/A,#N/A,FALSE,"단축1";#N/A,#N/A,FALSE,"단축2";#N/A,#N/A,FALSE,"단축3";#N/A,#N/A,FALSE,"장축";#N/A,#N/A,FALSE,"4WD"}</definedName>
    <definedName name="ㅇㅇ" hidden="1">{#N/A,#N/A,FALSE,"단축1";#N/A,#N/A,FALSE,"단축2";#N/A,#N/A,FALSE,"단축3";#N/A,#N/A,FALSE,"장축";#N/A,#N/A,FALSE,"4WD"}</definedName>
    <definedName name="ㅇㅎㄹ" hidden="1">{#N/A,#N/A,FALSE,"단축1";#N/A,#N/A,FALSE,"단축2";#N/A,#N/A,FALSE,"단축3";#N/A,#N/A,FALSE,"장축";#N/A,#N/A,FALSE,"4WD"}</definedName>
    <definedName name="안현모" hidden="1">{#N/A,#N/A,FALSE,"단축1";#N/A,#N/A,FALSE,"단축2";#N/A,#N/A,FALSE,"단축3";#N/A,#N/A,FALSE,"장축";#N/A,#N/A,FALSE,"4WD"}</definedName>
    <definedName name="양식" hidden="1">{#N/A,#N/A,FALSE,"단축1";#N/A,#N/A,FALSE,"단축2";#N/A,#N/A,FALSE,"단축3";#N/A,#N/A,FALSE,"장축";#N/A,#N/A,FALSE,"4WD"}</definedName>
    <definedName name="양식1" hidden="1">{#N/A,#N/A,FALSE,"단축1";#N/A,#N/A,FALSE,"단축2";#N/A,#N/A,FALSE,"단축3";#N/A,#N/A,FALSE,"장축";#N/A,#N/A,FALSE,"4WD"}</definedName>
    <definedName name="연습" hidden="1">{#N/A,#N/A,FALSE,"단축1";#N/A,#N/A,FALSE,"단축2";#N/A,#N/A,FALSE,"단축3";#N/A,#N/A,FALSE,"장축";#N/A,#N/A,FALSE,"4WD"}</definedName>
    <definedName name="오" hidden="1">{#N/A,#N/A,FALSE,"단축1";#N/A,#N/A,FALSE,"단축2";#N/A,#N/A,FALSE,"단축3";#N/A,#N/A,FALSE,"장축";#N/A,#N/A,FALSE,"4WD"}</definedName>
    <definedName name="이혁준" hidden="1">{#N/A,#N/A,FALSE,"단축1";#N/A,#N/A,FALSE,"단축2";#N/A,#N/A,FALSE,"단축3";#N/A,#N/A,FALSE,"장축";#N/A,#N/A,FALSE,"4WD"}</definedName>
    <definedName name="ㅈㄹ" hidden="1">{#N/A,#N/A,FALSE,"단축1";#N/A,#N/A,FALSE,"단축2";#N/A,#N/A,FALSE,"단축3";#N/A,#N/A,FALSE,"장축";#N/A,#N/A,FALSE,"4WD"}</definedName>
    <definedName name="전체현황" hidden="1">{#N/A,#N/A,FALSE,"단축1";#N/A,#N/A,FALSE,"단축2";#N/A,#N/A,FALSE,"단축3";#N/A,#N/A,FALSE,"장축";#N/A,#N/A,FALSE,"4WD"}</definedName>
    <definedName name="ㅋㅇㅍ" hidden="1">{#N/A,#N/A,FALSE,"단축1";#N/A,#N/A,FALSE,"단축2";#N/A,#N/A,FALSE,"단축3";#N/A,#N/A,FALSE,"장축";#N/A,#N/A,FALSE,"4WD"}</definedName>
    <definedName name="크랑" hidden="1">{#N/A,#N/A,FALSE,"단축1";#N/A,#N/A,FALSE,"단축2";#N/A,#N/A,FALSE,"단축3";#N/A,#N/A,FALSE,"장축";#N/A,#N/A,FALSE,"4WD"}</definedName>
    <definedName name="통합1장" hidden="1">{#N/A,#N/A,FALSE,"단축1";#N/A,#N/A,FALSE,"단축2";#N/A,#N/A,FALSE,"단축3";#N/A,#N/A,FALSE,"장축";#N/A,#N/A,FALSE,"4WD"}</definedName>
    <definedName name="투자비실적" hidden="1">{#N/A,#N/A,FALSE,"단축1";#N/A,#N/A,FALSE,"단축2";#N/A,#N/A,FALSE,"단축3";#N/A,#N/A,FALSE,"장축";#N/A,#N/A,FALSE,"4WD"}</definedName>
    <definedName name="표지1" hidden="1">{#N/A,#N/A,FALSE,"단축1";#N/A,#N/A,FALSE,"단축2";#N/A,#N/A,FALSE,"단축3";#N/A,#N/A,FALSE,"장축";#N/A,#N/A,FALSE,"4WD"}</definedName>
    <definedName name="품확" hidden="1">{#N/A,#N/A,FALSE,"단축1";#N/A,#N/A,FALSE,"단축2";#N/A,#N/A,FALSE,"단축3";#N/A,#N/A,FALSE,"장축";#N/A,#N/A,FALSE,"4WD"}</definedName>
    <definedName name="프렌지" hidden="1">{#N/A,#N/A,FALSE,"단축1";#N/A,#N/A,FALSE,"단축2";#N/A,#N/A,FALSE,"단축3";#N/A,#N/A,FALSE,"장축";#N/A,#N/A,FALSE,"4WD"}</definedName>
    <definedName name="ㅎ호ㅓㅓㅗ" hidden="1">{#N/A,#N/A,FALSE,"단축1";#N/A,#N/A,FALSE,"단축2";#N/A,#N/A,FALSE,"단축3";#N/A,#N/A,FALSE,"장축";#N/A,#N/A,FALSE,"4WD"}</definedName>
    <definedName name="ㅏㅣㅣㅣ" hidden="1">{#N/A,#N/A,FALSE,"단축1";#N/A,#N/A,FALSE,"단축2";#N/A,#N/A,FALSE,"단축3";#N/A,#N/A,FALSE,"장축";#N/A,#N/A,FALSE,"4WD"}</definedName>
    <definedName name="ㅠㅍㅇㅌㄹ" hidden="1">{#N/A,#N/A,FALSE,"단축1";#N/A,#N/A,FALSE,"단축2";#N/A,#N/A,FALSE,"단축3";#N/A,#N/A,FALSE,"장축";#N/A,#N/A,FALSE,"4WD"}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2" l="1"/>
  <c r="E6" i="12" s="1"/>
  <c r="C7" i="12"/>
  <c r="E7" i="12" s="1"/>
  <c r="C5" i="12"/>
  <c r="E5" i="12" s="1"/>
  <c r="C4" i="12"/>
  <c r="E4" i="12" s="1"/>
  <c r="C28" i="12"/>
  <c r="E28" i="12" s="1"/>
  <c r="C27" i="12"/>
  <c r="E27" i="12" s="1"/>
  <c r="C26" i="12"/>
  <c r="E26" i="12" s="1"/>
  <c r="C25" i="12"/>
  <c r="E25" i="12" s="1"/>
  <c r="C21" i="12"/>
  <c r="E21" i="12" s="1"/>
  <c r="C19" i="12"/>
  <c r="E19" i="12" s="1"/>
  <c r="C17" i="12"/>
  <c r="E17" i="12" s="1"/>
  <c r="C15" i="12"/>
  <c r="E15" i="12" s="1"/>
  <c r="C13" i="12"/>
  <c r="E13" i="12" s="1"/>
  <c r="C12" i="12"/>
  <c r="E12" i="12" s="1"/>
  <c r="C11" i="12"/>
  <c r="E11" i="12" s="1"/>
  <c r="C10" i="12"/>
  <c r="E10" i="12" s="1"/>
  <c r="C23" i="12" l="1"/>
  <c r="E23" i="12" s="1"/>
  <c r="C22" i="12"/>
  <c r="C20" i="12"/>
  <c r="C18" i="12"/>
  <c r="C31" i="12" l="1"/>
  <c r="N26" i="11" l="1"/>
  <c r="N25" i="11"/>
  <c r="N24" i="11"/>
  <c r="N23" i="11"/>
  <c r="N22" i="11"/>
  <c r="N11" i="11"/>
  <c r="L11" i="11"/>
  <c r="J11" i="11"/>
  <c r="K11" i="11"/>
  <c r="C6" i="11" l="1"/>
  <c r="O11" i="11"/>
  <c r="S23" i="11"/>
  <c r="L23" i="11"/>
  <c r="K23" i="11"/>
  <c r="P23" i="11" s="1"/>
  <c r="J23" i="11"/>
  <c r="O23" i="11" s="1"/>
  <c r="I23" i="11"/>
  <c r="G23" i="11"/>
  <c r="E23" i="11"/>
  <c r="D23" i="11"/>
  <c r="C23" i="11"/>
  <c r="L22" i="11"/>
  <c r="K22" i="11"/>
  <c r="J22" i="11"/>
  <c r="O22" i="11" s="1"/>
  <c r="I22" i="11"/>
  <c r="G22" i="11"/>
  <c r="E22" i="11"/>
  <c r="N7" i="11"/>
  <c r="L7" i="11"/>
  <c r="K7" i="11"/>
  <c r="P7" i="11" s="1"/>
  <c r="J7" i="11"/>
  <c r="I7" i="11"/>
  <c r="G7" i="11"/>
  <c r="E7" i="11"/>
  <c r="D7" i="11"/>
  <c r="C7" i="11"/>
  <c r="D11" i="11"/>
  <c r="C11" i="11"/>
  <c r="P11" i="11"/>
  <c r="I11" i="11"/>
  <c r="L10" i="11"/>
  <c r="K10" i="11"/>
  <c r="J10" i="11"/>
  <c r="L9" i="11"/>
  <c r="K9" i="11"/>
  <c r="P9" i="11" s="1"/>
  <c r="J9" i="11"/>
  <c r="L8" i="11"/>
  <c r="K8" i="11"/>
  <c r="P8" i="11" s="1"/>
  <c r="J8" i="11"/>
  <c r="L6" i="11"/>
  <c r="K6" i="11"/>
  <c r="P6" i="11" s="1"/>
  <c r="J6" i="11"/>
  <c r="I26" i="11"/>
  <c r="I25" i="11"/>
  <c r="I24" i="11"/>
  <c r="E26" i="11"/>
  <c r="E25" i="11"/>
  <c r="E24" i="11"/>
  <c r="I27" i="11"/>
  <c r="I10" i="11"/>
  <c r="I9" i="11"/>
  <c r="I8" i="11"/>
  <c r="I6" i="11"/>
  <c r="G26" i="11"/>
  <c r="G25" i="11"/>
  <c r="G24" i="11"/>
  <c r="P22" i="11" l="1"/>
  <c r="O7" i="11"/>
  <c r="P10" i="11"/>
  <c r="G10" i="11"/>
  <c r="G9" i="11"/>
  <c r="G8" i="11"/>
  <c r="G6" i="11"/>
  <c r="E21" i="11" l="1"/>
  <c r="M23" i="5"/>
  <c r="M29" i="5" s="1"/>
  <c r="I21" i="11" s="1"/>
  <c r="M22" i="5"/>
  <c r="M20" i="5"/>
  <c r="M18" i="5"/>
  <c r="M16" i="5"/>
  <c r="M9" i="5"/>
  <c r="E6" i="11" l="1"/>
  <c r="E8" i="11"/>
  <c r="E9" i="11"/>
  <c r="E10" i="11"/>
  <c r="D6" i="11"/>
  <c r="D8" i="11"/>
  <c r="D9" i="11"/>
  <c r="D10" i="11"/>
  <c r="C10" i="11"/>
  <c r="C8" i="11"/>
  <c r="C9" i="11"/>
  <c r="D16" i="11" l="1"/>
  <c r="E16" i="11"/>
  <c r="C16" i="11"/>
  <c r="S29" i="11" l="1"/>
  <c r="S13" i="11"/>
  <c r="L25" i="11" l="1"/>
  <c r="L26" i="11" l="1"/>
  <c r="L21" i="11" l="1"/>
  <c r="L23" i="5"/>
  <c r="L29" i="5" s="1"/>
  <c r="L22" i="5"/>
  <c r="L20" i="5"/>
  <c r="L18" i="5"/>
  <c r="L16" i="5"/>
  <c r="L9" i="5"/>
  <c r="L24" i="11" l="1"/>
  <c r="D13" i="11" l="1"/>
  <c r="C13" i="11" l="1"/>
  <c r="D29" i="11" l="1"/>
  <c r="C29" i="11"/>
  <c r="G11" i="11"/>
  <c r="L13" i="11" l="1"/>
  <c r="L27" i="11"/>
  <c r="N9" i="11" l="1"/>
  <c r="O9" i="11" s="1"/>
  <c r="N10" i="11"/>
  <c r="O10" i="11" s="1"/>
  <c r="N6" i="11"/>
  <c r="O6" i="11" s="1"/>
  <c r="K26" i="11" l="1"/>
  <c r="P26" i="11" s="1"/>
  <c r="J26" i="11"/>
  <c r="O26" i="11" s="1"/>
  <c r="K25" i="11" l="1"/>
  <c r="P25" i="11" s="1"/>
  <c r="J25" i="11"/>
  <c r="O25" i="11" s="1"/>
  <c r="K22" i="5"/>
  <c r="K20" i="5"/>
  <c r="K18" i="5"/>
  <c r="K16" i="5"/>
  <c r="J13" i="11" l="1"/>
  <c r="J16" i="11" s="1"/>
  <c r="G13" i="11" l="1"/>
  <c r="N8" i="11"/>
  <c r="O8" i="11" s="1"/>
  <c r="I13" i="11"/>
  <c r="I16" i="11" s="1"/>
  <c r="K13" i="11" l="1"/>
  <c r="K16" i="11" s="1"/>
  <c r="I22" i="5" l="1"/>
  <c r="I20" i="5"/>
  <c r="I18" i="5"/>
  <c r="I16" i="5"/>
  <c r="O13" i="11" l="1"/>
  <c r="E11" i="11" l="1"/>
  <c r="E13" i="11" s="1"/>
  <c r="J27" i="11" l="1"/>
  <c r="O27" i="11" s="1"/>
  <c r="K27" i="11"/>
  <c r="P27" i="11" s="1"/>
  <c r="E29" i="11"/>
  <c r="G27" i="11" l="1"/>
  <c r="K23" i="5" l="1"/>
  <c r="K29" i="5" s="1"/>
  <c r="K9" i="5"/>
  <c r="I29" i="11" l="1"/>
  <c r="P13" i="11" l="1"/>
  <c r="N13" i="11"/>
  <c r="N100" i="5" l="1"/>
  <c r="O100" i="5" l="1"/>
  <c r="N21" i="11" l="1"/>
  <c r="K24" i="11" l="1"/>
  <c r="P24" i="11" s="1"/>
  <c r="J24" i="11"/>
  <c r="O24" i="11" s="1"/>
  <c r="N29" i="11" l="1"/>
  <c r="J21" i="11" l="1"/>
  <c r="O21" i="11" s="1"/>
  <c r="J23" i="5"/>
  <c r="J29" i="5" s="1"/>
  <c r="I23" i="5"/>
  <c r="I29" i="5" s="1"/>
  <c r="H23" i="5"/>
  <c r="H29" i="5" s="1"/>
  <c r="C29" i="12" s="1"/>
  <c r="E29" i="12" s="1"/>
  <c r="G23" i="5"/>
  <c r="G29" i="5" s="1"/>
  <c r="F23" i="5"/>
  <c r="F29" i="5" s="1"/>
  <c r="E23" i="5"/>
  <c r="E29" i="5" s="1"/>
  <c r="D23" i="5"/>
  <c r="D29" i="5" s="1"/>
  <c r="C23" i="5"/>
  <c r="J22" i="5"/>
  <c r="H22" i="5"/>
  <c r="G22" i="5"/>
  <c r="F22" i="5"/>
  <c r="E22" i="5"/>
  <c r="D22" i="5"/>
  <c r="C22" i="5"/>
  <c r="J20" i="5"/>
  <c r="H20" i="5"/>
  <c r="G20" i="5"/>
  <c r="F20" i="5"/>
  <c r="E20" i="5"/>
  <c r="D20" i="5"/>
  <c r="C20" i="5"/>
  <c r="J18" i="5"/>
  <c r="H18" i="5"/>
  <c r="G18" i="5"/>
  <c r="F18" i="5"/>
  <c r="E18" i="5"/>
  <c r="D18" i="5"/>
  <c r="C18" i="5"/>
  <c r="J16" i="5"/>
  <c r="H16" i="5"/>
  <c r="G16" i="5"/>
  <c r="F16" i="5"/>
  <c r="E16" i="5"/>
  <c r="D16" i="5"/>
  <c r="C16" i="5"/>
  <c r="J9" i="5"/>
  <c r="I9" i="5"/>
  <c r="H9" i="5"/>
  <c r="C9" i="12" s="1"/>
  <c r="E9" i="12" s="1"/>
  <c r="G9" i="5"/>
  <c r="F9" i="5"/>
  <c r="E9" i="5"/>
  <c r="D9" i="5"/>
  <c r="C9" i="5"/>
  <c r="J29" i="11" l="1"/>
  <c r="C29" i="5"/>
  <c r="G21" i="11" s="1"/>
  <c r="K21" i="11" l="1"/>
  <c r="P21" i="11" s="1"/>
  <c r="L29" i="11"/>
  <c r="K29" i="11" l="1"/>
  <c r="O29" i="11" l="1"/>
  <c r="P29" i="11"/>
  <c r="G29" i="11" l="1"/>
  <c r="C16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NOURI Hocine - EXT (SAFRAN AEROSYSTEMS)</author>
    <author>SZKODA Dominique (SAFRAN AEROSYSTEMS)</author>
  </authors>
  <commentList>
    <comment ref="S18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BPC 
Fichier Actu3 Rev per region V4 20211104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27" authorId="1" shapeId="0" xr:uid="{00000000-0006-0000-0000-000002000000}">
      <text>
        <r>
          <rPr>
            <b/>
            <sz val="9"/>
            <color indexed="81"/>
            <rFont val="Tahoma"/>
            <charset val="1"/>
          </rPr>
          <t xml:space="preserve">-2300 K€ FX stock, 1100 K€ FC, -310 K€ risk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NOURI Hocine - EXT (SAFRAN AEROSYSTEMS)</author>
  </authors>
  <commentList>
    <comment ref="C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INDEX(Data!$B3:$N$31;EQUIV(Feuil1!$B$4;Data!$B$3:$B$31;0);EQUIV(Feuil1!$B$2;Data!$B$3:$N$3;0))</t>
        </r>
        <r>
          <rPr>
            <b/>
            <sz val="9"/>
            <color indexed="10"/>
            <rFont val="Tahoma"/>
            <family val="2"/>
          </rPr>
          <t>/1,205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NOURI Hocine - EXT (SAFRAN AEROSYSTEMS)</author>
  </authors>
  <commentList>
    <comment ref="D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 xml:space="preserve">NOURI Hocine - EXT (SAFRAN AEROSYSTEMS):
Il a été fait dans des conditions compliquées, J’espère que ca ira.
(clôture particulièrement difficile, beaucoup de problèmes avec le CSP.)
Sont inclus:  les produits relatifs aux sujets SSS (440k$ en Octobre) et SAU(455k$ en Novembre)
Ne sont pas inclus: les reprises des 2 provisions de 200k€ prises à ta demande ce mois-ci.
Pour le reste, même hypothèses que précèdent rofo.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NOURI Hocine - EXT (SAFRAN AEROSYSTEMS):</t>
        </r>
        <r>
          <rPr>
            <sz val="9"/>
            <color indexed="81"/>
            <rFont val="Tahoma"/>
            <family val="2"/>
          </rPr>
          <t xml:space="preserve">
• Adjusted Nov ROFO with $455K for penalties
• Updated ACTU3 with the November penalties included.
• Final EBIT 1.962M after adjustment of $455K penalties in November.
</t>
        </r>
      </text>
    </comment>
  </commentList>
</comments>
</file>

<file path=xl/sharedStrings.xml><?xml version="1.0" encoding="utf-8"?>
<sst xmlns="http://schemas.openxmlformats.org/spreadsheetml/2006/main" count="156" uniqueCount="71">
  <si>
    <t>Actual</t>
  </si>
  <si>
    <t>January</t>
  </si>
  <si>
    <t>February</t>
  </si>
  <si>
    <t>March</t>
  </si>
  <si>
    <t>June</t>
  </si>
  <si>
    <t>September</t>
  </si>
  <si>
    <t>October</t>
  </si>
  <si>
    <t>November</t>
  </si>
  <si>
    <t>Total Sales</t>
  </si>
  <si>
    <t>Total Gross Margin on COGs</t>
  </si>
  <si>
    <t>EBIT</t>
  </si>
  <si>
    <t xml:space="preserve">April </t>
  </si>
  <si>
    <t xml:space="preserve">May </t>
  </si>
  <si>
    <t xml:space="preserve">November </t>
  </si>
  <si>
    <t xml:space="preserve">December </t>
  </si>
  <si>
    <t>Inventory</t>
  </si>
  <si>
    <t>NA</t>
  </si>
  <si>
    <t>July + August</t>
  </si>
  <si>
    <t>SME</t>
  </si>
  <si>
    <t>SES</t>
  </si>
  <si>
    <t>SAK</t>
  </si>
  <si>
    <t>SSS</t>
  </si>
  <si>
    <t>SAU</t>
  </si>
  <si>
    <t>YTD</t>
  </si>
  <si>
    <t>Actu3</t>
  </si>
  <si>
    <t>DSRV</t>
  </si>
  <si>
    <t>ROFO &amp; ACTU3</t>
  </si>
  <si>
    <t>Miguel</t>
  </si>
  <si>
    <t>Date réception</t>
  </si>
  <si>
    <t>Décembre</t>
  </si>
  <si>
    <t>EBIT provided</t>
  </si>
  <si>
    <t>of which FX inv SES</t>
  </si>
  <si>
    <t>TSRV</t>
  </si>
  <si>
    <t>Total</t>
  </si>
  <si>
    <t>External Sales</t>
  </si>
  <si>
    <t xml:space="preserve">Actual + ROFO 3 mois </t>
  </si>
  <si>
    <t>Previous  ROFO</t>
  </si>
  <si>
    <t>Total 2021</t>
  </si>
  <si>
    <t>Iso taux</t>
  </si>
  <si>
    <t>NEW ROFO</t>
  </si>
  <si>
    <t>janv.22</t>
  </si>
  <si>
    <t>Fév.22</t>
  </si>
  <si>
    <t>Janv&amp;Fév 22</t>
  </si>
  <si>
    <t>Revoir DSRV …</t>
  </si>
  <si>
    <t>Selectionnez un "mois"</t>
  </si>
  <si>
    <t>$</t>
  </si>
  <si>
    <t>Taux</t>
  </si>
  <si>
    <t>Mois</t>
  </si>
  <si>
    <t>ESS</t>
  </si>
  <si>
    <t>EMRO</t>
  </si>
  <si>
    <t>SIS</t>
  </si>
  <si>
    <t>SG</t>
  </si>
  <si>
    <t>Dont piece</t>
  </si>
  <si>
    <t>Dont Rep</t>
  </si>
  <si>
    <t>Dont SS</t>
  </si>
  <si>
    <t>Dont TT</t>
  </si>
  <si>
    <t>ESM</t>
  </si>
  <si>
    <t>EMM</t>
  </si>
  <si>
    <t>ISM</t>
  </si>
  <si>
    <t>GOS</t>
  </si>
  <si>
    <t>Frais</t>
  </si>
  <si>
    <t>Autres</t>
  </si>
  <si>
    <t>Non prod</t>
  </si>
  <si>
    <t>% marge</t>
  </si>
  <si>
    <t>TEST</t>
  </si>
  <si>
    <r>
      <t xml:space="preserve">Résultat attendu pour </t>
    </r>
    <r>
      <rPr>
        <b/>
        <sz val="11"/>
        <color theme="1"/>
        <rFont val="Calibri"/>
        <family val="2"/>
        <scheme val="minor"/>
      </rPr>
      <t>June:</t>
    </r>
  </si>
  <si>
    <t>Bonjour à tous,</t>
  </si>
  <si>
    <t>﻿Après recherche sur le forum, je n'ai pas trouvé la réponse à ma question. Du coup, je vous sollicite pour une petite aide dans ma fonction.</t>
  </si>
  <si>
    <t>Sur l'onglet "Feuil1", une formule Index Equiv va chercher dans l'onglet data des valeurs.</t>
  </si>
  <si>
    <t>Je souhaite ajouter une formule pour utiliser un "taux devise" en fonction du mois sélectionner.</t>
  </si>
  <si>
    <t>Exemple: lorsque je clique sur la cellule B2 pour sélectionner le mois, la formule doit utiliser le taux du mois en divisant le taux de la matrice en (N1:012)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</si>
</sst>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  <numFmt numFmtId="166" formatCode="0.0%"/>
    <numFmt numFmtId="167" formatCode="_-* #,##0.0_-;\-* #,##0.0_-;_-* &quot;-&quot;??_-;_-@_-"/>
    <numFmt numFmtId="168" formatCode="0.0"/>
    <numFmt numFmtId="169" formatCode="_(* #,##0.00_);_(* \(#,##0.00\);_(* &quot;-&quot;??_);_(@_)"/>
    <numFmt numFmtId="170" formatCode="0.000"/>
    <numFmt numFmtId="171" formatCode="_-* #,##0.0\ _€_-;\-* #,##0.0\ _€_-;_-* &quot;-&quot;?\ _€_-;_-@_-"/>
    <numFmt numFmtId="172" formatCode="_-* #,##0.00\ _F_-;\-* #,##0.00\ _F_-;_-* &quot;-&quot;??\ _F_-;_-@_-"/>
    <numFmt numFmtId="173" formatCode="_(&quot;$&quot;* #,##0.00_);_(&quot;$&quot;* \(#,##0.00\);_(&quot;$&quot;* &quot;-&quot;??_);_(@_)"/>
    <numFmt numFmtId="176" formatCode="_-* #,##0.00000_-;\-* #,##0.00000_-;_-* &quot;-&quot;??_-;_-@_-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1"/>
      <color indexed="8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9"/>
      <color indexed="10"/>
      <name val="Tahoma"/>
      <family val="2"/>
    </font>
    <font>
      <sz val="11"/>
      <color rgb="FF34373A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7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20" fillId="8" borderId="0" applyNumberFormat="0" applyBorder="0" applyAlignment="0" applyProtection="0"/>
    <xf numFmtId="0" fontId="24" fillId="11" borderId="19" applyNumberFormat="0" applyAlignment="0" applyProtection="0"/>
    <xf numFmtId="0" fontId="2" fillId="12" borderId="22" applyNumberFormat="0" applyAlignment="0" applyProtection="0"/>
    <xf numFmtId="169" fontId="1" fillId="0" borderId="0" applyFont="0" applyFill="0" applyBorder="0" applyAlignment="0" applyProtection="0"/>
    <xf numFmtId="0" fontId="1" fillId="13" borderId="23" applyNumberFormat="0" applyFont="0" applyAlignment="0" applyProtection="0"/>
    <xf numFmtId="0" fontId="26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8" fillId="0" borderId="18" applyNumberFormat="0" applyFill="0" applyAlignment="0" applyProtection="0"/>
    <xf numFmtId="0" fontId="18" fillId="0" borderId="0" applyNumberFormat="0" applyFill="0" applyBorder="0" applyAlignment="0" applyProtection="0"/>
    <xf numFmtId="0" fontId="22" fillId="10" borderId="19" applyNumberFormat="0" applyAlignment="0" applyProtection="0"/>
    <xf numFmtId="0" fontId="25" fillId="0" borderId="21" applyNumberFormat="0" applyFill="0" applyAlignment="0" applyProtection="0"/>
    <xf numFmtId="164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3" fontId="28" fillId="0" borderId="0" applyFont="0" applyFill="0" applyBorder="0" applyAlignment="0" applyProtection="0"/>
    <xf numFmtId="0" fontId="21" fillId="9" borderId="0" applyNumberFormat="0" applyBorder="0" applyAlignment="0" applyProtection="0"/>
    <xf numFmtId="0" fontId="27" fillId="0" borderId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3" fillId="11" borderId="20" applyNumberFormat="0" applyAlignment="0" applyProtection="0"/>
    <xf numFmtId="9" fontId="30" fillId="0" borderId="0" applyFont="0" applyFill="0" applyBorder="0" applyAlignment="0" applyProtection="0"/>
    <xf numFmtId="0" fontId="27" fillId="32" borderId="24" applyNumberFormat="0" applyProtection="0">
      <alignment horizontal="left" vertical="center" indent="1"/>
    </xf>
    <xf numFmtId="0" fontId="27" fillId="32" borderId="24" applyNumberFormat="0" applyProtection="0">
      <alignment horizontal="left" vertical="center" indent="1"/>
    </xf>
    <xf numFmtId="0" fontId="15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3">
    <xf numFmtId="0" fontId="0" fillId="0" borderId="0" xfId="0"/>
    <xf numFmtId="0" fontId="0" fillId="0" borderId="0" xfId="0" applyAlignment="1">
      <alignment wrapText="1"/>
    </xf>
    <xf numFmtId="0" fontId="0" fillId="0" borderId="5" xfId="0" applyFill="1" applyBorder="1" applyAlignment="1">
      <alignment wrapText="1"/>
    </xf>
    <xf numFmtId="3" fontId="0" fillId="0" borderId="5" xfId="0" applyNumberFormat="1" applyFill="1" applyBorder="1" applyAlignment="1">
      <alignment wrapText="1"/>
    </xf>
    <xf numFmtId="0" fontId="0" fillId="0" borderId="6" xfId="0" applyFill="1" applyBorder="1" applyAlignment="1">
      <alignment wrapText="1"/>
    </xf>
    <xf numFmtId="3" fontId="0" fillId="0" borderId="6" xfId="0" applyNumberFormat="1" applyFill="1" applyBorder="1" applyAlignment="1">
      <alignment wrapText="1"/>
    </xf>
    <xf numFmtId="3" fontId="0" fillId="0" borderId="0" xfId="0" applyNumberFormat="1" applyAlignment="1">
      <alignment wrapText="1"/>
    </xf>
    <xf numFmtId="3" fontId="0" fillId="0" borderId="6" xfId="0" applyNumberFormat="1" applyBorder="1" applyAlignment="1">
      <alignment wrapText="1"/>
    </xf>
    <xf numFmtId="0" fontId="0" fillId="0" borderId="7" xfId="0" applyFill="1" applyBorder="1" applyAlignment="1">
      <alignment wrapText="1"/>
    </xf>
    <xf numFmtId="3" fontId="0" fillId="0" borderId="7" xfId="0" applyNumberFormat="1" applyFill="1" applyBorder="1" applyAlignment="1">
      <alignment wrapText="1"/>
    </xf>
    <xf numFmtId="3" fontId="0" fillId="0" borderId="7" xfId="0" applyNumberFormat="1" applyBorder="1" applyAlignment="1">
      <alignment wrapText="1"/>
    </xf>
    <xf numFmtId="0" fontId="4" fillId="0" borderId="4" xfId="0" applyFont="1" applyBorder="1" applyAlignment="1">
      <alignment wrapText="1"/>
    </xf>
    <xf numFmtId="3" fontId="4" fillId="2" borderId="4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0" fontId="0" fillId="0" borderId="5" xfId="0" applyFont="1" applyFill="1" applyBorder="1" applyAlignment="1">
      <alignment wrapText="1"/>
    </xf>
    <xf numFmtId="0" fontId="4" fillId="0" borderId="5" xfId="0" applyFont="1" applyBorder="1" applyAlignment="1">
      <alignment wrapText="1"/>
    </xf>
    <xf numFmtId="0" fontId="0" fillId="0" borderId="6" xfId="0" applyFont="1" applyFill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7" xfId="0" applyFont="1" applyFill="1" applyBorder="1" applyAlignment="1">
      <alignment wrapText="1"/>
    </xf>
    <xf numFmtId="0" fontId="4" fillId="0" borderId="7" xfId="0" applyFont="1" applyBorder="1" applyAlignment="1">
      <alignment wrapText="1"/>
    </xf>
    <xf numFmtId="0" fontId="3" fillId="0" borderId="6" xfId="0" applyFont="1" applyBorder="1" applyAlignment="1">
      <alignment horizontal="right" wrapText="1"/>
    </xf>
    <xf numFmtId="166" fontId="3" fillId="0" borderId="6" xfId="1" applyNumberFormat="1" applyFont="1" applyBorder="1" applyAlignment="1">
      <alignment wrapText="1"/>
    </xf>
    <xf numFmtId="166" fontId="3" fillId="0" borderId="7" xfId="1" applyNumberFormat="1" applyFont="1" applyBorder="1" applyAlignment="1">
      <alignment wrapText="1"/>
    </xf>
    <xf numFmtId="3" fontId="0" fillId="0" borderId="5" xfId="0" applyNumberFormat="1" applyBorder="1" applyAlignment="1">
      <alignment wrapText="1"/>
    </xf>
    <xf numFmtId="3" fontId="4" fillId="2" borderId="7" xfId="0" applyNumberFormat="1" applyFont="1" applyFill="1" applyBorder="1" applyAlignment="1">
      <alignment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0" fillId="0" borderId="6" xfId="0" applyBorder="1" applyAlignment="1">
      <alignment wrapText="1"/>
    </xf>
    <xf numFmtId="3" fontId="0" fillId="0" borderId="6" xfId="0" applyNumberFormat="1" applyFont="1" applyFill="1" applyBorder="1" applyAlignment="1">
      <alignment wrapText="1"/>
    </xf>
    <xf numFmtId="3" fontId="0" fillId="0" borderId="7" xfId="0" applyNumberFormat="1" applyFont="1" applyFill="1" applyBorder="1" applyAlignment="1">
      <alignment wrapText="1"/>
    </xf>
    <xf numFmtId="0" fontId="0" fillId="0" borderId="5" xfId="0" applyBorder="1" applyAlignment="1">
      <alignment wrapText="1"/>
    </xf>
    <xf numFmtId="1" fontId="0" fillId="0" borderId="6" xfId="0" applyNumberFormat="1" applyBorder="1" applyAlignment="1">
      <alignment wrapText="1"/>
    </xf>
    <xf numFmtId="3" fontId="0" fillId="0" borderId="5" xfId="0" applyNumberFormat="1" applyFont="1" applyFill="1" applyBorder="1" applyAlignment="1">
      <alignment wrapText="1"/>
    </xf>
    <xf numFmtId="168" fontId="0" fillId="0" borderId="6" xfId="0" applyNumberFormat="1" applyBorder="1" applyAlignment="1">
      <alignment wrapText="1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9" xfId="0" applyBorder="1"/>
    <xf numFmtId="165" fontId="0" fillId="0" borderId="12" xfId="2" applyNumberFormat="1" applyFont="1" applyBorder="1"/>
    <xf numFmtId="165" fontId="0" fillId="0" borderId="13" xfId="2" applyNumberFormat="1" applyFont="1" applyBorder="1"/>
    <xf numFmtId="0" fontId="0" fillId="0" borderId="11" xfId="0" applyBorder="1"/>
    <xf numFmtId="165" fontId="0" fillId="0" borderId="0" xfId="2" applyNumberFormat="1" applyFont="1" applyBorder="1"/>
    <xf numFmtId="165" fontId="0" fillId="0" borderId="8" xfId="2" applyNumberFormat="1" applyFont="1" applyBorder="1"/>
    <xf numFmtId="165" fontId="4" fillId="3" borderId="2" xfId="2" applyNumberFormat="1" applyFont="1" applyFill="1" applyBorder="1"/>
    <xf numFmtId="165" fontId="4" fillId="3" borderId="3" xfId="2" applyNumberFormat="1" applyFont="1" applyFill="1" applyBorder="1"/>
    <xf numFmtId="0" fontId="0" fillId="0" borderId="5" xfId="0" applyBorder="1"/>
    <xf numFmtId="0" fontId="0" fillId="0" borderId="7" xfId="0" applyBorder="1"/>
    <xf numFmtId="166" fontId="0" fillId="0" borderId="12" xfId="1" applyNumberFormat="1" applyFont="1" applyBorder="1"/>
    <xf numFmtId="166" fontId="0" fillId="0" borderId="13" xfId="1" applyNumberFormat="1" applyFont="1" applyBorder="1"/>
    <xf numFmtId="166" fontId="0" fillId="0" borderId="14" xfId="1" applyNumberFormat="1" applyFont="1" applyBorder="1"/>
    <xf numFmtId="166" fontId="0" fillId="0" borderId="15" xfId="1" applyNumberFormat="1" applyFont="1" applyBorder="1"/>
    <xf numFmtId="166" fontId="4" fillId="3" borderId="2" xfId="1" applyNumberFormat="1" applyFont="1" applyFill="1" applyBorder="1"/>
    <xf numFmtId="166" fontId="4" fillId="3" borderId="3" xfId="1" applyNumberFormat="1" applyFont="1" applyFill="1" applyBorder="1"/>
    <xf numFmtId="3" fontId="0" fillId="0" borderId="9" xfId="0" applyNumberFormat="1" applyFill="1" applyBorder="1" applyAlignment="1">
      <alignment wrapText="1"/>
    </xf>
    <xf numFmtId="3" fontId="0" fillId="0" borderId="10" xfId="0" applyNumberFormat="1" applyFill="1" applyBorder="1" applyAlignment="1">
      <alignment wrapText="1"/>
    </xf>
    <xf numFmtId="3" fontId="0" fillId="0" borderId="11" xfId="0" applyNumberFormat="1" applyFill="1" applyBorder="1" applyAlignment="1">
      <alignment wrapText="1"/>
    </xf>
    <xf numFmtId="3" fontId="4" fillId="2" borderId="1" xfId="0" applyNumberFormat="1" applyFont="1" applyFill="1" applyBorder="1" applyAlignment="1">
      <alignment wrapText="1"/>
    </xf>
    <xf numFmtId="3" fontId="0" fillId="0" borderId="9" xfId="0" applyNumberFormat="1" applyFont="1" applyFill="1" applyBorder="1" applyAlignment="1">
      <alignment wrapText="1"/>
    </xf>
    <xf numFmtId="3" fontId="0" fillId="0" borderId="10" xfId="0" applyNumberFormat="1" applyFont="1" applyFill="1" applyBorder="1" applyAlignment="1">
      <alignment wrapText="1"/>
    </xf>
    <xf numFmtId="3" fontId="0" fillId="0" borderId="11" xfId="0" applyNumberFormat="1" applyFont="1" applyFill="1" applyBorder="1" applyAlignment="1">
      <alignment wrapText="1"/>
    </xf>
    <xf numFmtId="166" fontId="3" fillId="0" borderId="10" xfId="1" applyNumberFormat="1" applyFont="1" applyBorder="1" applyAlignment="1">
      <alignment wrapText="1"/>
    </xf>
    <xf numFmtId="3" fontId="0" fillId="0" borderId="10" xfId="0" applyNumberFormat="1" applyBorder="1" applyAlignment="1">
      <alignment wrapText="1"/>
    </xf>
    <xf numFmtId="1" fontId="0" fillId="0" borderId="10" xfId="0" applyNumberFormat="1" applyBorder="1" applyAlignment="1">
      <alignment wrapText="1"/>
    </xf>
    <xf numFmtId="168" fontId="0" fillId="0" borderId="10" xfId="0" applyNumberFormat="1" applyBorder="1" applyAlignment="1">
      <alignment wrapText="1"/>
    </xf>
    <xf numFmtId="166" fontId="3" fillId="0" borderId="11" xfId="1" applyNumberFormat="1" applyFont="1" applyBorder="1" applyAlignment="1">
      <alignment wrapText="1"/>
    </xf>
    <xf numFmtId="3" fontId="0" fillId="0" borderId="9" xfId="0" applyNumberFormat="1" applyBorder="1" applyAlignment="1">
      <alignment wrapText="1"/>
    </xf>
    <xf numFmtId="3" fontId="0" fillId="0" borderId="11" xfId="0" applyNumberFormat="1" applyBorder="1" applyAlignment="1">
      <alignment wrapText="1"/>
    </xf>
    <xf numFmtId="3" fontId="4" fillId="2" borderId="11" xfId="0" applyNumberFormat="1" applyFont="1" applyFill="1" applyBorder="1" applyAlignment="1">
      <alignment wrapText="1"/>
    </xf>
    <xf numFmtId="0" fontId="10" fillId="5" borderId="0" xfId="0" applyFont="1" applyFill="1" applyAlignment="1">
      <alignment horizontal="center" vertical="center" wrapText="1"/>
    </xf>
    <xf numFmtId="14" fontId="0" fillId="0" borderId="0" xfId="0" applyNumberFormat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Fill="1"/>
    <xf numFmtId="3" fontId="0" fillId="3" borderId="9" xfId="0" applyNumberFormat="1" applyFill="1" applyBorder="1"/>
    <xf numFmtId="3" fontId="0" fillId="3" borderId="12" xfId="0" applyNumberFormat="1" applyFill="1" applyBorder="1"/>
    <xf numFmtId="3" fontId="0" fillId="3" borderId="13" xfId="0" applyNumberFormat="1" applyFill="1" applyBorder="1"/>
    <xf numFmtId="3" fontId="0" fillId="3" borderId="10" xfId="0" applyNumberFormat="1" applyFill="1" applyBorder="1"/>
    <xf numFmtId="3" fontId="0" fillId="3" borderId="0" xfId="0" applyNumberFormat="1" applyFill="1" applyBorder="1"/>
    <xf numFmtId="3" fontId="0" fillId="3" borderId="8" xfId="0" applyNumberFormat="1" applyFill="1" applyBorder="1"/>
    <xf numFmtId="3" fontId="3" fillId="3" borderId="11" xfId="0" applyNumberFormat="1" applyFont="1" applyFill="1" applyBorder="1"/>
    <xf numFmtId="3" fontId="3" fillId="3" borderId="15" xfId="0" applyNumberFormat="1" applyFont="1" applyFill="1" applyBorder="1"/>
    <xf numFmtId="3" fontId="0" fillId="3" borderId="14" xfId="0" applyNumberFormat="1" applyFill="1" applyBorder="1"/>
    <xf numFmtId="3" fontId="0" fillId="3" borderId="7" xfId="0" applyNumberFormat="1" applyFill="1" applyBorder="1"/>
    <xf numFmtId="3" fontId="0" fillId="0" borderId="0" xfId="0" applyNumberFormat="1"/>
    <xf numFmtId="3" fontId="4" fillId="3" borderId="1" xfId="0" applyNumberFormat="1" applyFont="1" applyFill="1" applyBorder="1"/>
    <xf numFmtId="3" fontId="4" fillId="3" borderId="2" xfId="0" applyNumberFormat="1" applyFont="1" applyFill="1" applyBorder="1"/>
    <xf numFmtId="3" fontId="4" fillId="3" borderId="3" xfId="0" applyNumberFormat="1" applyFont="1" applyFill="1" applyBorder="1"/>
    <xf numFmtId="3" fontId="4" fillId="3" borderId="4" xfId="0" applyNumberFormat="1" applyFont="1" applyFill="1" applyBorder="1"/>
    <xf numFmtId="0" fontId="3" fillId="0" borderId="4" xfId="0" applyFont="1" applyBorder="1"/>
    <xf numFmtId="0" fontId="0" fillId="0" borderId="6" xfId="0" applyBorder="1"/>
    <xf numFmtId="0" fontId="12" fillId="0" borderId="6" xfId="0" applyFont="1" applyBorder="1"/>
    <xf numFmtId="0" fontId="4" fillId="0" borderId="4" xfId="0" applyFont="1" applyBorder="1"/>
    <xf numFmtId="3" fontId="13" fillId="3" borderId="10" xfId="0" applyNumberFormat="1" applyFont="1" applyFill="1" applyBorder="1"/>
    <xf numFmtId="3" fontId="0" fillId="2" borderId="9" xfId="0" applyNumberFormat="1" applyFill="1" applyBorder="1"/>
    <xf numFmtId="3" fontId="0" fillId="2" borderId="10" xfId="0" applyNumberFormat="1" applyFill="1" applyBorder="1"/>
    <xf numFmtId="3" fontId="13" fillId="2" borderId="10" xfId="0" applyNumberFormat="1" applyFont="1" applyFill="1" applyBorder="1"/>
    <xf numFmtId="3" fontId="3" fillId="2" borderId="11" xfId="0" applyNumberFormat="1" applyFont="1" applyFill="1" applyBorder="1"/>
    <xf numFmtId="3" fontId="4" fillId="2" borderId="1" xfId="0" applyNumberFormat="1" applyFont="1" applyFill="1" applyBorder="1"/>
    <xf numFmtId="3" fontId="13" fillId="3" borderId="0" xfId="0" applyNumberFormat="1" applyFont="1" applyFill="1" applyBorder="1"/>
    <xf numFmtId="3" fontId="13" fillId="3" borderId="8" xfId="0" applyNumberFormat="1" applyFont="1" applyFill="1" applyBorder="1"/>
    <xf numFmtId="0" fontId="4" fillId="2" borderId="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3" fontId="0" fillId="3" borderId="5" xfId="0" applyNumberFormat="1" applyFill="1" applyBorder="1" applyAlignment="1">
      <alignment vertical="center"/>
    </xf>
    <xf numFmtId="3" fontId="0" fillId="3" borderId="6" xfId="0" applyNumberFormat="1" applyFill="1" applyBorder="1" applyAlignment="1">
      <alignment vertical="center"/>
    </xf>
    <xf numFmtId="0" fontId="14" fillId="0" borderId="0" xfId="0" applyFont="1" applyAlignment="1">
      <alignment horizontal="center"/>
    </xf>
    <xf numFmtId="170" fontId="14" fillId="0" borderId="0" xfId="0" applyNumberFormat="1" applyFont="1" applyAlignment="1">
      <alignment horizontal="center"/>
    </xf>
    <xf numFmtId="0" fontId="4" fillId="0" borderId="1" xfId="0" applyFont="1" applyBorder="1"/>
    <xf numFmtId="0" fontId="4" fillId="0" borderId="0" xfId="0" applyFont="1"/>
    <xf numFmtId="166" fontId="3" fillId="0" borderId="0" xfId="1" applyNumberFormat="1" applyFont="1" applyBorder="1" applyAlignment="1">
      <alignment wrapText="1"/>
    </xf>
    <xf numFmtId="3" fontId="6" fillId="0" borderId="6" xfId="0" applyNumberFormat="1" applyFont="1" applyFill="1" applyBorder="1" applyAlignment="1">
      <alignment wrapText="1"/>
    </xf>
    <xf numFmtId="3" fontId="6" fillId="0" borderId="5" xfId="0" applyNumberFormat="1" applyFont="1" applyFill="1" applyBorder="1" applyAlignment="1">
      <alignment wrapText="1"/>
    </xf>
    <xf numFmtId="17" fontId="4" fillId="3" borderId="3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0" fillId="6" borderId="9" xfId="0" applyNumberFormat="1" applyFill="1" applyBorder="1"/>
    <xf numFmtId="3" fontId="0" fillId="6" borderId="12" xfId="0" applyNumberFormat="1" applyFill="1" applyBorder="1"/>
    <xf numFmtId="3" fontId="0" fillId="6" borderId="13" xfId="0" applyNumberFormat="1" applyFill="1" applyBorder="1"/>
    <xf numFmtId="3" fontId="0" fillId="6" borderId="10" xfId="0" applyNumberFormat="1" applyFill="1" applyBorder="1"/>
    <xf numFmtId="3" fontId="0" fillId="6" borderId="0" xfId="0" applyNumberFormat="1" applyFill="1" applyBorder="1"/>
    <xf numFmtId="3" fontId="0" fillId="6" borderId="8" xfId="0" applyNumberFormat="1" applyFill="1" applyBorder="1"/>
    <xf numFmtId="3" fontId="0" fillId="6" borderId="11" xfId="0" applyNumberFormat="1" applyFill="1" applyBorder="1"/>
    <xf numFmtId="3" fontId="0" fillId="6" borderId="14" xfId="0" applyNumberFormat="1" applyFill="1" applyBorder="1"/>
    <xf numFmtId="3" fontId="0" fillId="6" borderId="15" xfId="0" applyNumberFormat="1" applyFill="1" applyBorder="1"/>
    <xf numFmtId="3" fontId="3" fillId="6" borderId="0" xfId="0" applyNumberFormat="1" applyFont="1" applyFill="1" applyBorder="1"/>
    <xf numFmtId="3" fontId="3" fillId="6" borderId="8" xfId="0" applyNumberFormat="1" applyFont="1" applyFill="1" applyBorder="1"/>
    <xf numFmtId="3" fontId="3" fillId="6" borderId="14" xfId="0" applyNumberFormat="1" applyFont="1" applyFill="1" applyBorder="1"/>
    <xf numFmtId="3" fontId="3" fillId="6" borderId="15" xfId="0" applyNumberFormat="1" applyFont="1" applyFill="1" applyBorder="1"/>
    <xf numFmtId="3" fontId="0" fillId="6" borderId="5" xfId="0" applyNumberFormat="1" applyFill="1" applyBorder="1"/>
    <xf numFmtId="3" fontId="0" fillId="6" borderId="6" xfId="0" applyNumberFormat="1" applyFill="1" applyBorder="1"/>
    <xf numFmtId="3" fontId="3" fillId="6" borderId="6" xfId="0" applyNumberFormat="1" applyFont="1" applyFill="1" applyBorder="1"/>
    <xf numFmtId="3" fontId="0" fillId="6" borderId="7" xfId="0" applyNumberFormat="1" applyFill="1" applyBorder="1"/>
    <xf numFmtId="3" fontId="0" fillId="3" borderId="5" xfId="0" applyNumberFormat="1" applyFill="1" applyBorder="1"/>
    <xf numFmtId="3" fontId="0" fillId="3" borderId="6" xfId="0" applyNumberFormat="1" applyFill="1" applyBorder="1"/>
    <xf numFmtId="3" fontId="3" fillId="3" borderId="6" xfId="0" applyNumberFormat="1" applyFont="1" applyFill="1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3" fontId="0" fillId="3" borderId="7" xfId="0" applyNumberFormat="1" applyFill="1" applyBorder="1" applyAlignment="1">
      <alignment vertical="center"/>
    </xf>
    <xf numFmtId="3" fontId="0" fillId="6" borderId="5" xfId="0" applyNumberFormat="1" applyFill="1" applyBorder="1" applyAlignment="1">
      <alignment vertical="center"/>
    </xf>
    <xf numFmtId="3" fontId="0" fillId="6" borderId="6" xfId="0" applyNumberFormat="1" applyFill="1" applyBorder="1" applyAlignment="1">
      <alignment vertical="center"/>
    </xf>
    <xf numFmtId="3" fontId="0" fillId="6" borderId="7" xfId="0" applyNumberFormat="1" applyFill="1" applyBorder="1" applyAlignment="1">
      <alignment vertical="center"/>
    </xf>
    <xf numFmtId="3" fontId="4" fillId="0" borderId="0" xfId="0" applyNumberFormat="1" applyFont="1"/>
    <xf numFmtId="0" fontId="4" fillId="0" borderId="0" xfId="0" applyFont="1" applyAlignment="1">
      <alignment horizontal="center"/>
    </xf>
    <xf numFmtId="1" fontId="0" fillId="0" borderId="0" xfId="0" applyNumberFormat="1"/>
    <xf numFmtId="0" fontId="0" fillId="0" borderId="10" xfId="0" applyBorder="1"/>
    <xf numFmtId="0" fontId="4" fillId="2" borderId="1" xfId="0" applyFont="1" applyFill="1" applyBorder="1" applyAlignment="1">
      <alignment horizontal="center"/>
    </xf>
    <xf numFmtId="3" fontId="6" fillId="0" borderId="9" xfId="0" applyNumberFormat="1" applyFont="1" applyFill="1" applyBorder="1" applyAlignment="1">
      <alignment wrapText="1"/>
    </xf>
    <xf numFmtId="3" fontId="6" fillId="0" borderId="10" xfId="0" applyNumberFormat="1" applyFont="1" applyFill="1" applyBorder="1" applyAlignment="1">
      <alignment wrapText="1"/>
    </xf>
    <xf numFmtId="17" fontId="4" fillId="3" borderId="2" xfId="0" applyNumberFormat="1" applyFont="1" applyFill="1" applyBorder="1" applyAlignment="1">
      <alignment horizontal="center"/>
    </xf>
    <xf numFmtId="3" fontId="0" fillId="3" borderId="15" xfId="0" applyNumberFormat="1" applyFill="1" applyBorder="1"/>
    <xf numFmtId="0" fontId="11" fillId="0" borderId="0" xfId="0" applyFont="1"/>
    <xf numFmtId="0" fontId="0" fillId="0" borderId="0" xfId="0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3" fontId="0" fillId="4" borderId="6" xfId="0" applyNumberFormat="1" applyFont="1" applyFill="1" applyBorder="1" applyAlignment="1">
      <alignment wrapText="1"/>
    </xf>
    <xf numFmtId="0" fontId="10" fillId="34" borderId="0" xfId="0" applyFont="1" applyFill="1" applyAlignment="1">
      <alignment horizontal="center" vertical="center" wrapText="1"/>
    </xf>
    <xf numFmtId="167" fontId="0" fillId="0" borderId="0" xfId="5" applyNumberFormat="1" applyFont="1"/>
    <xf numFmtId="167" fontId="0" fillId="0" borderId="0" xfId="5" applyNumberFormat="1" applyFont="1" applyBorder="1"/>
    <xf numFmtId="165" fontId="0" fillId="0" borderId="0" xfId="5" applyNumberFormat="1" applyFont="1"/>
    <xf numFmtId="171" fontId="4" fillId="0" borderId="2" xfId="0" applyNumberFormat="1" applyFont="1" applyBorder="1"/>
    <xf numFmtId="167" fontId="4" fillId="0" borderId="2" xfId="5" applyNumberFormat="1" applyFont="1" applyBorder="1"/>
    <xf numFmtId="167" fontId="0" fillId="0" borderId="2" xfId="5" applyNumberFormat="1" applyFont="1" applyBorder="1"/>
    <xf numFmtId="0" fontId="3" fillId="0" borderId="0" xfId="0" applyFont="1" applyAlignment="1">
      <alignment horizontal="center" wrapText="1"/>
    </xf>
    <xf numFmtId="0" fontId="33" fillId="0" borderId="0" xfId="0" applyFont="1"/>
    <xf numFmtId="0" fontId="34" fillId="33" borderId="0" xfId="0" applyFont="1" applyFill="1" applyAlignment="1">
      <alignment horizontal="center" vertical="center"/>
    </xf>
    <xf numFmtId="0" fontId="35" fillId="33" borderId="0" xfId="0" applyFont="1" applyFill="1" applyAlignment="1">
      <alignment horizontal="center" vertical="center"/>
    </xf>
    <xf numFmtId="0" fontId="0" fillId="0" borderId="13" xfId="0" applyBorder="1"/>
    <xf numFmtId="0" fontId="4" fillId="0" borderId="9" xfId="0" applyFont="1" applyBorder="1"/>
    <xf numFmtId="0" fontId="4" fillId="0" borderId="13" xfId="0" applyFont="1" applyBorder="1"/>
    <xf numFmtId="170" fontId="0" fillId="0" borderId="8" xfId="0" applyNumberFormat="1" applyFill="1" applyBorder="1" applyAlignment="1">
      <alignment wrapText="1"/>
    </xf>
    <xf numFmtId="170" fontId="0" fillId="0" borderId="15" xfId="0" applyNumberFormat="1" applyFill="1" applyBorder="1" applyAlignment="1">
      <alignment wrapText="1"/>
    </xf>
    <xf numFmtId="167" fontId="4" fillId="0" borderId="0" xfId="5" applyNumberFormat="1" applyFont="1" applyBorder="1"/>
    <xf numFmtId="171" fontId="4" fillId="0" borderId="0" xfId="0" applyNumberFormat="1" applyFont="1" applyBorder="1"/>
    <xf numFmtId="0" fontId="35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167" fontId="0" fillId="0" borderId="10" xfId="0" applyNumberFormat="1" applyBorder="1"/>
    <xf numFmtId="0" fontId="0" fillId="0" borderId="8" xfId="0" applyBorder="1"/>
    <xf numFmtId="0" fontId="0" fillId="0" borderId="15" xfId="0" applyBorder="1"/>
    <xf numFmtId="0" fontId="0" fillId="0" borderId="0" xfId="0" applyAlignment="1">
      <alignment vertical="center"/>
    </xf>
    <xf numFmtId="0" fontId="37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6" fontId="0" fillId="0" borderId="0" xfId="5" applyNumberFormat="1" applyFont="1"/>
  </cellXfs>
  <cellStyles count="57">
    <cellStyle name="20% - Accent1" xfId="6" xr:uid="{00000000-0005-0000-0000-000000000000}"/>
    <cellStyle name="20% - Accent2" xfId="7" xr:uid="{00000000-0005-0000-0000-000001000000}"/>
    <cellStyle name="20% - Accent3" xfId="8" xr:uid="{00000000-0005-0000-0000-000002000000}"/>
    <cellStyle name="20% - Accent4" xfId="9" xr:uid="{00000000-0005-0000-0000-000003000000}"/>
    <cellStyle name="20% - Accent5" xfId="10" xr:uid="{00000000-0005-0000-0000-000004000000}"/>
    <cellStyle name="20% - Accent6" xfId="11" xr:uid="{00000000-0005-0000-0000-000005000000}"/>
    <cellStyle name="40% - Accent1" xfId="12" xr:uid="{00000000-0005-0000-0000-000006000000}"/>
    <cellStyle name="40% - Accent2" xfId="13" xr:uid="{00000000-0005-0000-0000-000007000000}"/>
    <cellStyle name="40% - Accent3" xfId="14" xr:uid="{00000000-0005-0000-0000-000008000000}"/>
    <cellStyle name="40% - Accent4" xfId="15" xr:uid="{00000000-0005-0000-0000-000009000000}"/>
    <cellStyle name="40% - Accent5" xfId="16" xr:uid="{00000000-0005-0000-0000-00000A000000}"/>
    <cellStyle name="40% - Accent6" xfId="17" xr:uid="{00000000-0005-0000-0000-00000B000000}"/>
    <cellStyle name="60% - Accent1" xfId="18" xr:uid="{00000000-0005-0000-0000-00000C000000}"/>
    <cellStyle name="60% - Accent2" xfId="19" xr:uid="{00000000-0005-0000-0000-00000D000000}"/>
    <cellStyle name="60% - Accent3" xfId="20" xr:uid="{00000000-0005-0000-0000-00000E000000}"/>
    <cellStyle name="60% - Accent4" xfId="21" xr:uid="{00000000-0005-0000-0000-00000F000000}"/>
    <cellStyle name="60% - Accent5" xfId="22" xr:uid="{00000000-0005-0000-0000-000010000000}"/>
    <cellStyle name="60% - Accent6" xfId="23" xr:uid="{00000000-0005-0000-0000-000011000000}"/>
    <cellStyle name="Bad" xfId="24" xr:uid="{00000000-0005-0000-0000-000012000000}"/>
    <cellStyle name="Calculation" xfId="25" xr:uid="{00000000-0005-0000-0000-000013000000}"/>
    <cellStyle name="Check Cell" xfId="26" xr:uid="{00000000-0005-0000-0000-000014000000}"/>
    <cellStyle name="Comma 2" xfId="27" xr:uid="{00000000-0005-0000-0000-000015000000}"/>
    <cellStyle name="Commentaire" xfId="28" xr:uid="{00000000-0005-0000-0000-000016000000}"/>
    <cellStyle name="Explanatory Text" xfId="29" xr:uid="{00000000-0005-0000-0000-000017000000}"/>
    <cellStyle name="Good" xfId="30" xr:uid="{00000000-0005-0000-0000-000018000000}"/>
    <cellStyle name="Heading 1" xfId="31" xr:uid="{00000000-0005-0000-0000-000019000000}"/>
    <cellStyle name="Heading 2" xfId="32" xr:uid="{00000000-0005-0000-0000-00001A000000}"/>
    <cellStyle name="Heading 3" xfId="33" xr:uid="{00000000-0005-0000-0000-00001B000000}"/>
    <cellStyle name="Heading 4" xfId="34" xr:uid="{00000000-0005-0000-0000-00001C000000}"/>
    <cellStyle name="Input" xfId="35" xr:uid="{00000000-0005-0000-0000-00001D000000}"/>
    <cellStyle name="Linked Cell" xfId="36" xr:uid="{00000000-0005-0000-0000-00001E000000}"/>
    <cellStyle name="Milliers" xfId="5" builtinId="3"/>
    <cellStyle name="Milliers 2" xfId="2" xr:uid="{00000000-0005-0000-0000-000020000000}"/>
    <cellStyle name="Milliers 2 2" xfId="38" xr:uid="{00000000-0005-0000-0000-000021000000}"/>
    <cellStyle name="Milliers 2_Présentation" xfId="37" xr:uid="{00000000-0005-0000-0000-000022000000}"/>
    <cellStyle name="Milliers 3" xfId="3" xr:uid="{00000000-0005-0000-0000-000023000000}"/>
    <cellStyle name="Milliers 4" xfId="4" xr:uid="{00000000-0005-0000-0000-000024000000}"/>
    <cellStyle name="Monétaire 2" xfId="39" xr:uid="{00000000-0005-0000-0000-000025000000}"/>
    <cellStyle name="Neutral" xfId="40" xr:uid="{00000000-0005-0000-0000-000026000000}"/>
    <cellStyle name="Normal" xfId="0" builtinId="0"/>
    <cellStyle name="Normal 14" xfId="41" xr:uid="{00000000-0005-0000-0000-000028000000}"/>
    <cellStyle name="Normal 2" xfId="42" xr:uid="{00000000-0005-0000-0000-000029000000}"/>
    <cellStyle name="Normal 2 11" xfId="43" xr:uid="{00000000-0005-0000-0000-00002A000000}"/>
    <cellStyle name="Normal 2 2" xfId="44" xr:uid="{00000000-0005-0000-0000-00002B000000}"/>
    <cellStyle name="Normal 2 3" xfId="45" xr:uid="{00000000-0005-0000-0000-00002C000000}"/>
    <cellStyle name="Normal 2 4" xfId="46" xr:uid="{00000000-0005-0000-0000-00002D000000}"/>
    <cellStyle name="Normal 2 5" xfId="47" xr:uid="{00000000-0005-0000-0000-00002E000000}"/>
    <cellStyle name="Normal 2_+ Temp" xfId="48" xr:uid="{00000000-0005-0000-0000-00002F000000}"/>
    <cellStyle name="Normal 3" xfId="49" xr:uid="{00000000-0005-0000-0000-000030000000}"/>
    <cellStyle name="Normal 5" xfId="50" xr:uid="{00000000-0005-0000-0000-000031000000}"/>
    <cellStyle name="Output" xfId="51" xr:uid="{00000000-0005-0000-0000-000032000000}"/>
    <cellStyle name="Pourcentage" xfId="1" builtinId="5"/>
    <cellStyle name="Pourcentage 2" xfId="52" xr:uid="{00000000-0005-0000-0000-000034000000}"/>
    <cellStyle name="SAPBEXchaText" xfId="53" xr:uid="{00000000-0005-0000-0000-000035000000}"/>
    <cellStyle name="SAPBEXstdItem" xfId="54" xr:uid="{00000000-0005-0000-0000-000036000000}"/>
    <cellStyle name="Title" xfId="55" xr:uid="{00000000-0005-0000-0000-000037000000}"/>
    <cellStyle name="Warning Text" xfId="56" xr:uid="{00000000-0005-0000-0000-00003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ds-filer-01\groupe\Rachel\Rachel\MDI\Frederic%20V.%20Furgot\2003%20format\G_ORM_SEP02(Finance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t-file-02\commercial\GosselinM\Legal%20entity\HSC-Long%20term%20plan%2004-08%20(gosselinm%20v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fp1sm\User%20Data\john.bennett\My%20Documents\Shared%20Files\Work%20Stuff\Avg%20Dir%20Rat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NS\services\cdg\ZSE\Actual%202009\Reporting%20ZSE\ZSE%20-%20Reporting%20Book%202009-02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zse\cdg\ZSE\Actual%202009\Reporting%20ZSE\ZSE%20-%20Reporting%20Book%202009-02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ds-filer-01\groupe\WINDOWS\TEMP\G_ORM_SEP02(Finance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NEL/A.E.C/Rapport%20annuel/2005-2006/Taux%20moyen%20ressources%202005-200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akaria.ennajdaoui\Desktop\Nouveau%20dossier\ZSE_Reporting_SQL-%202019-02%20v1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2_FINANCE\04-SHARED%20FOLDER\09_Master%20db\FY20%20db\Sales%20and%20Margin\COS350_OIS350%20V2-9_2002_200305_0858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df\df\Repg1011\Indicateurs\BFR2011%20group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2_FINANCE\04-SHARED%20FOLDER\09_Master%20db\FY18%20db\Sales%20margin_1812_190107_13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1 (FV)"/>
      <sheetName val="Summary"/>
      <sheetName val="Summary Copy"/>
      <sheetName val="P &amp; L  PK"/>
      <sheetName val="Variances PK"/>
      <sheetName val="Manfcost Pk"/>
      <sheetName val="PPV pk"/>
      <sheetName val="Works Cst Rate Grph Pk"/>
      <sheetName val="Rate Analysis Pk"/>
      <sheetName val="Hours Pk"/>
      <sheetName val="Procssing (Pk)"/>
      <sheetName val="Purch Pk"/>
      <sheetName val="Inventory Pk"/>
      <sheetName val="Inventory SS (Pk)"/>
      <sheetName val="Inventory Trend Pk"/>
      <sheetName val="Capex1  pk"/>
      <sheetName val="Sept VR3PK"/>
      <sheetName val="Capex 2"/>
      <sheetName val=" Arrears Pk"/>
      <sheetName val="Headcount "/>
      <sheetName val="prodvol"/>
      <sheetName val="index"/>
      <sheetName val="Liste_Mois"/>
      <sheetName val="Param."/>
      <sheetName val="4 - Offloa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_CDN"/>
      <sheetName val="SUMMARY_euro"/>
      <sheetName val="graph"/>
      <sheetName val="RECURRING"/>
      <sheetName val="Assets"/>
      <sheetName val="ROI"/>
      <sheetName val="CAPEX"/>
      <sheetName val="CASH"/>
      <sheetName val="Taxes"/>
      <sheetName val="cum vol prof cash_CDN$"/>
      <sheetName val="cum vol prof cash_US$"/>
      <sheetName val="Sheet1"/>
      <sheetName val="Lexique"/>
      <sheetName val="TABLES"/>
      <sheetName val="Listes déroulantes"/>
      <sheetName val="Extraction"/>
      <sheetName val="CF"/>
      <sheetName val="Setting"/>
      <sheetName val="Param"/>
      <sheetName val="LEGENDES-DONNEES"/>
      <sheetName val="Hypothèses-Paramètres"/>
      <sheetName val="Valeurs"/>
      <sheetName val="pinbo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lth Insuranc"/>
      <sheetName val="401K"/>
      <sheetName val="Headcount"/>
      <sheetName val="AR Sumry"/>
      <sheetName val="Customer Sales"/>
      <sheetName val="AP Sumry"/>
      <sheetName val="Inv Smry"/>
      <sheetName val="Rents Leases"/>
      <sheetName val="Tot Month Fixed"/>
      <sheetName val="Emp Sales"/>
      <sheetName val="Graphs"/>
      <sheetName val="Payroll"/>
      <sheetName val="Ref-Asset type"/>
      <sheetName val="categories"/>
      <sheetName val="site"/>
      <sheetName val="scroll lists"/>
      <sheetName val="Tables"/>
      <sheetName val="Sheet2"/>
      <sheetName val="ACCUEIL"/>
      <sheetName val="SECTIONS"/>
      <sheetName val="Criteria"/>
      <sheetName val="Index"/>
      <sheetName val="P&amp;L Actu 2 BIS"/>
      <sheetName val="Tables "/>
      <sheetName val="YTD EBIT to Bud"/>
      <sheetName val="Tabl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st page"/>
      <sheetName val="Comments"/>
      <sheetName val="K.P.I."/>
      <sheetName val="Sales &amp; orders"/>
      <sheetName val="PAD Tracking"/>
      <sheetName val="P&amp;L conso"/>
      <sheetName val="P&amp;L Local"/>
      <sheetName val="Local to conso"/>
      <sheetName val="Sales analysis"/>
      <sheetName val="Backlog analysis"/>
      <sheetName val="ZSE"/>
      <sheetName val="Ebitaz"/>
      <sheetName val="Backlog"/>
      <sheetName val="Overheads"/>
      <sheetName val="BS B08"/>
      <sheetName val="BS A08"/>
      <sheetName val="Balance sheet"/>
      <sheetName val="analyse BFR"/>
      <sheetName val="Cash Flow"/>
      <sheetName val="Cash"/>
      <sheetName val="Top ten"/>
      <sheetName val="Customers"/>
      <sheetName val="Staff"/>
      <sheetName val="Listing RU BU DIV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st page"/>
      <sheetName val="Comments"/>
      <sheetName val="K.P.I."/>
      <sheetName val="Sales &amp; orders"/>
      <sheetName val="PAD Tracking"/>
      <sheetName val="P&amp;L conso"/>
      <sheetName val="P&amp;L Local"/>
      <sheetName val="Local to conso"/>
      <sheetName val="Sales analysis"/>
      <sheetName val="Backlog analysis"/>
      <sheetName val="ZSE"/>
      <sheetName val="Ebitaz"/>
      <sheetName val="Backlog"/>
      <sheetName val="Overheads"/>
      <sheetName val="BS B08"/>
      <sheetName val="BS A08"/>
      <sheetName val="Balance sheet"/>
      <sheetName val="analyse BFR"/>
      <sheetName val="Cash Flow"/>
      <sheetName val="Cash"/>
      <sheetName val="Top ten"/>
      <sheetName val="Customers"/>
      <sheetName val="Staff"/>
      <sheetName val="data"/>
      <sheetName val="S1. Details_Key figures"/>
      <sheetName val="Adjustment factors"/>
      <sheetName val="Tables"/>
      <sheetName val="other tabl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1 (FV)"/>
      <sheetName val="Summary"/>
      <sheetName val="Summary Copy"/>
      <sheetName val="P &amp; L  PK"/>
      <sheetName val="Variances PK"/>
      <sheetName val="Manfcost Pk"/>
      <sheetName val="PPV pk"/>
      <sheetName val="Works Cst Rate Grph Pk"/>
      <sheetName val="Rate Analysis Pk"/>
      <sheetName val="Hours Pk"/>
      <sheetName val="Procssing (Pk)"/>
      <sheetName val="Purch Pk"/>
      <sheetName val="Inventory Pk"/>
      <sheetName val="Inventory SS (Pk)"/>
      <sheetName val="Inventory Trend Pk"/>
      <sheetName val="Capex1  pk"/>
      <sheetName val="Sept VR3PK"/>
      <sheetName val="Capex 2"/>
      <sheetName val=" Arrears Pk"/>
      <sheetName val="Headcount "/>
      <sheetName val="prodvol"/>
      <sheetName val="index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 bond zap"/>
      <sheetName val="id bond amf"/>
      <sheetName val="7620"/>
      <sheetName val="7670"/>
      <sheetName val="7680"/>
      <sheetName val="669L"/>
      <sheetName val="6610"/>
      <sheetName val="Agios &amp; Frais"/>
      <sheetName val="Taux moyen Groupe"/>
      <sheetName val="Taux moyen EUR"/>
      <sheetName val="Tx Res Usd"/>
      <sheetName val="Tx Res Cad"/>
      <sheetName val="Tx Res Gbp"/>
      <sheetName val="Tx Res Aud"/>
      <sheetName val="Tx Res Z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&amp;L ZSE"/>
      <sheetName val="Local-To-Conso"/>
      <sheetName val="P&amp;L SAFRAN"/>
      <sheetName val="DATAMART"/>
      <sheetName val="Data Interessement"/>
      <sheetName val="TABLES"/>
      <sheetName val="Retriew"/>
      <sheetName val="Settings"/>
    </sheetNames>
    <sheetDataSet>
      <sheetData sheetId="0">
        <row r="5">
          <cell r="AE5">
            <v>1</v>
          </cell>
        </row>
      </sheetData>
      <sheetData sheetId="1" refreshError="1"/>
      <sheetData sheetId="2" refreshError="1"/>
      <sheetData sheetId="3">
        <row r="2">
          <cell r="C2" t="str">
            <v>ZSE</v>
          </cell>
          <cell r="F2">
            <v>6</v>
          </cell>
        </row>
      </sheetData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s team"/>
      <sheetName val="Actual vs Budget"/>
      <sheetName val="Rebate"/>
      <sheetName val="Warr"/>
      <sheetName val="SGD GST"/>
      <sheetName val="AUD TAX"/>
      <sheetName val="BFC"/>
      <sheetName val="POP0019"/>
      <sheetName val="IFRS15"/>
      <sheetName val="9EPEN"/>
      <sheetName val="GM"/>
      <sheetName val="M3 reclassification"/>
      <sheetName val="M3 vs DB"/>
      <sheetName val="Capitalised Freight"/>
      <sheetName val="Rec PBH"/>
      <sheetName val="Summ"/>
      <sheetName val="COS350_OIS350 V2-9_4Feb19"/>
      <sheetName val="RFCST"/>
      <sheetName val="Zakaria"/>
      <sheetName val="I_New BL"/>
      <sheetName val="I"/>
      <sheetName val="country of delivery"/>
      <sheetName val="control check"/>
      <sheetName val="9SWAR to the custom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H1" t="str">
            <v>BFC_OEM</v>
          </cell>
        </row>
        <row r="2">
          <cell r="A2" t="str">
            <v>NGI</v>
          </cell>
          <cell r="B2" t="str">
            <v>9996</v>
          </cell>
          <cell r="H2" t="str">
            <v>M3</v>
          </cell>
          <cell r="I2" t="str">
            <v>BFC</v>
          </cell>
          <cell r="L2" t="str">
            <v>Customer Number</v>
          </cell>
          <cell r="M2" t="str">
            <v>Customer Name</v>
          </cell>
          <cell r="N2" t="str">
            <v>User-Defined Field 6 - Customer</v>
          </cell>
        </row>
        <row r="3">
          <cell r="A3" t="str">
            <v>PIE</v>
          </cell>
          <cell r="B3" t="str">
            <v>9996</v>
          </cell>
          <cell r="H3" t="str">
            <v>CAL</v>
          </cell>
          <cell r="I3" t="str">
            <v>9SGB</v>
          </cell>
          <cell r="L3" t="str">
            <v>999. O</v>
          </cell>
          <cell r="N3" t="str">
            <v>1-ECZ-SG</v>
          </cell>
        </row>
        <row r="4">
          <cell r="A4" t="str">
            <v>LRU</v>
          </cell>
          <cell r="B4" t="str">
            <v>9996</v>
          </cell>
          <cell r="D4" t="str">
            <v>POP0001</v>
          </cell>
          <cell r="H4" t="str">
            <v>ECE</v>
          </cell>
          <cell r="I4" t="str">
            <v>9ZEL</v>
          </cell>
          <cell r="L4" t="str">
            <v>S20707</v>
          </cell>
          <cell r="M4" t="str">
            <v>AERDRAGON AVIATION PARTNERS LIMITED</v>
          </cell>
          <cell r="N4" t="str">
            <v>1-FDC-IE</v>
          </cell>
        </row>
        <row r="5">
          <cell r="A5" t="str">
            <v>TBD</v>
          </cell>
          <cell r="B5" t="str">
            <v>9996</v>
          </cell>
          <cell r="D5" t="str">
            <v>POP0002</v>
          </cell>
          <cell r="H5" t="str">
            <v>EIU</v>
          </cell>
          <cell r="I5" t="str">
            <v>EIU</v>
          </cell>
          <cell r="L5" t="str">
            <v>S12227</v>
          </cell>
          <cell r="M5" t="str">
            <v>AIR FRANCE INDUSTRIES</v>
          </cell>
          <cell r="N5" t="str">
            <v>1-DA9-FR</v>
          </cell>
        </row>
        <row r="6">
          <cell r="A6" t="str">
            <v>GNS</v>
          </cell>
          <cell r="B6" t="str">
            <v>9996</v>
          </cell>
          <cell r="D6" t="str">
            <v>POP0023</v>
          </cell>
          <cell r="H6" t="str">
            <v>INT</v>
          </cell>
          <cell r="I6" t="str">
            <v>9AET</v>
          </cell>
          <cell r="L6" t="str">
            <v>S29079</v>
          </cell>
          <cell r="M6" t="str">
            <v>AIRBUS SAS - FHS REPAIR</v>
          </cell>
          <cell r="N6" t="str">
            <v>1-AAA-FR</v>
          </cell>
        </row>
        <row r="7">
          <cell r="A7" t="str">
            <v>MRO</v>
          </cell>
          <cell r="B7" t="str">
            <v>9996</v>
          </cell>
          <cell r="D7" t="str">
            <v>POP0024</v>
          </cell>
          <cell r="H7" t="str">
            <v>MAG</v>
          </cell>
          <cell r="I7" t="str">
            <v>WWS</v>
          </cell>
          <cell r="L7" t="str">
            <v>S14692</v>
          </cell>
          <cell r="M7" t="str">
            <v>HELICOCEAN</v>
          </cell>
          <cell r="N7" t="str">
            <v>1-BAZ-NC</v>
          </cell>
        </row>
        <row r="8">
          <cell r="A8" t="str">
            <v>SRU</v>
          </cell>
          <cell r="B8" t="str">
            <v>9996</v>
          </cell>
          <cell r="D8" t="str">
            <v>POP0026</v>
          </cell>
          <cell r="H8" t="str">
            <v>PRE</v>
          </cell>
          <cell r="I8" t="str">
            <v>9ACS</v>
          </cell>
          <cell r="L8" t="str">
            <v>S21109</v>
          </cell>
          <cell r="M8" t="str">
            <v>JAPAN AIRLINES CO., LTD</v>
          </cell>
          <cell r="N8" t="str">
            <v>1-ECA-US</v>
          </cell>
        </row>
        <row r="9">
          <cell r="A9" t="str">
            <v>FGX</v>
          </cell>
          <cell r="B9" t="str">
            <v>9996</v>
          </cell>
          <cell r="D9" t="str">
            <v>POP0027</v>
          </cell>
          <cell r="H9" t="str">
            <v>SAS</v>
          </cell>
          <cell r="I9" t="str">
            <v>SFU</v>
          </cell>
          <cell r="L9" t="str">
            <v>S20164</v>
          </cell>
          <cell r="M9" t="str">
            <v>KLM ROYAL DUTCH AIRLINES</v>
          </cell>
          <cell r="N9" t="str">
            <v>1-EBI-NL</v>
          </cell>
        </row>
        <row r="10">
          <cell r="D10" t="str">
            <v>POP0003</v>
          </cell>
          <cell r="H10" t="str">
            <v>SEL</v>
          </cell>
          <cell r="I10" t="str">
            <v>9PGD</v>
          </cell>
          <cell r="L10" t="str">
            <v>S13758</v>
          </cell>
          <cell r="M10" t="str">
            <v>LUFTHANSA TECHNIK AG</v>
          </cell>
          <cell r="N10" t="str">
            <v>1-DA8-DE</v>
          </cell>
        </row>
        <row r="11">
          <cell r="D11" t="str">
            <v>POP0006</v>
          </cell>
          <cell r="H11" t="str">
            <v>WEB</v>
          </cell>
          <cell r="I11" t="str">
            <v>9SUS</v>
          </cell>
          <cell r="L11" t="str">
            <v>S02410</v>
          </cell>
          <cell r="M11" t="str">
            <v>OEMSERVICES SAS</v>
          </cell>
          <cell r="N11" t="str">
            <v>1-DCF-FR</v>
          </cell>
        </row>
        <row r="12">
          <cell r="D12" t="str">
            <v>POP0019</v>
          </cell>
          <cell r="H12" t="str">
            <v>ZME</v>
          </cell>
          <cell r="I12" t="str">
            <v>SME</v>
          </cell>
          <cell r="L12" t="str">
            <v>S17734</v>
          </cell>
          <cell r="M12" t="str">
            <v>SR TECHNICS SWITZERLAND LTD</v>
          </cell>
          <cell r="N12" t="str">
            <v>1-DAK-CH</v>
          </cell>
        </row>
        <row r="13">
          <cell r="D13" t="str">
            <v>POP0034</v>
          </cell>
          <cell r="H13" t="str">
            <v>ZSE</v>
          </cell>
          <cell r="I13" t="str">
            <v>SES</v>
          </cell>
          <cell r="L13" t="str">
            <v>S30257</v>
          </cell>
          <cell r="M13" t="str">
            <v xml:space="preserve"> PT. INDOPELITA AIRCRAFT SERVICES</v>
          </cell>
          <cell r="N13" t="str">
            <v>1-FAA-ID</v>
          </cell>
        </row>
        <row r="14">
          <cell r="D14" t="str">
            <v>POP0004</v>
          </cell>
          <cell r="H14" t="str">
            <v>ZSK</v>
          </cell>
          <cell r="I14" t="str">
            <v>SAK</v>
          </cell>
          <cell r="L14" t="str">
            <v>S28945</v>
          </cell>
          <cell r="M14" t="str">
            <v>9 AIR CO., LTD.</v>
          </cell>
          <cell r="N14" t="str">
            <v>1-ECZ-CN</v>
          </cell>
        </row>
        <row r="15">
          <cell r="H15" t="str">
            <v>ZSS</v>
          </cell>
          <cell r="I15" t="str">
            <v>SSS</v>
          </cell>
          <cell r="L15" t="str">
            <v>S30373</v>
          </cell>
          <cell r="M15" t="str">
            <v>AAR ENGINEERING SERVICES-ASIA</v>
          </cell>
          <cell r="N15" t="str">
            <v>1-DBJ-SG</v>
          </cell>
        </row>
        <row r="16">
          <cell r="H16" t="str">
            <v>ZSU</v>
          </cell>
          <cell r="I16" t="str">
            <v>SAU</v>
          </cell>
          <cell r="L16" t="str">
            <v>S30359</v>
          </cell>
          <cell r="M16" t="str">
            <v>ADVANCE AVIATION CO., LTD.</v>
          </cell>
          <cell r="N16" t="str">
            <v>1-FAA-TH</v>
          </cell>
        </row>
        <row r="17">
          <cell r="H17" t="str">
            <v>DGC</v>
          </cell>
          <cell r="I17" t="str">
            <v>GEP</v>
          </cell>
          <cell r="L17" t="str">
            <v>S26972</v>
          </cell>
          <cell r="M17" t="str">
            <v>ADVANCED FLIGHT ENGINEERING</v>
          </cell>
          <cell r="N17" t="str">
            <v>1-DAZ-NZ</v>
          </cell>
        </row>
        <row r="18">
          <cell r="H18" t="str">
            <v>CDU</v>
          </cell>
          <cell r="I18" t="str">
            <v>9CIU</v>
          </cell>
          <cell r="L18" t="str">
            <v>S29536</v>
          </cell>
          <cell r="M18" t="str">
            <v>ADVANCED MANUFACTURING CORPORATION</v>
          </cell>
          <cell r="N18" t="str">
            <v>1-YAA-SG</v>
          </cell>
        </row>
        <row r="19">
          <cell r="H19" t="str">
            <v>FLX</v>
          </cell>
          <cell r="I19" t="str">
            <v>SFL</v>
          </cell>
          <cell r="L19" t="str">
            <v>S18323</v>
          </cell>
          <cell r="M19" t="str">
            <v>AEOS</v>
          </cell>
          <cell r="N19" t="str">
            <v>1-DAC-AU</v>
          </cell>
        </row>
        <row r="20">
          <cell r="H20" t="str">
            <v>LHC</v>
          </cell>
          <cell r="I20" t="str">
            <v>SAH</v>
          </cell>
          <cell r="L20" t="str">
            <v>S14729</v>
          </cell>
          <cell r="M20" t="str">
            <v>AERO ASAHI CORPORATION</v>
          </cell>
          <cell r="N20" t="str">
            <v>1-DAZ-JP</v>
          </cell>
        </row>
        <row r="21">
          <cell r="H21" t="str">
            <v>S27</v>
          </cell>
          <cell r="I21" t="str">
            <v>S9000</v>
          </cell>
          <cell r="L21" t="str">
            <v>S28929</v>
          </cell>
          <cell r="M21" t="str">
            <v>AERO CROWN MATERIAL CO.LTD</v>
          </cell>
          <cell r="N21" t="str">
            <v>1-DAZ-HK</v>
          </cell>
        </row>
        <row r="22">
          <cell r="H22" t="str">
            <v>DET</v>
          </cell>
          <cell r="I22" t="str">
            <v>9CET</v>
          </cell>
          <cell r="L22" t="str">
            <v>S30313</v>
          </cell>
          <cell r="M22" t="str">
            <v>AERO INDUSTRIES (SINGAPORE) PTE LTD</v>
          </cell>
          <cell r="N22" t="str">
            <v>1-DAZ-SG</v>
          </cell>
        </row>
        <row r="23">
          <cell r="H23" t="str">
            <v>ZCC</v>
          </cell>
          <cell r="I23" t="str">
            <v>ZCC</v>
          </cell>
          <cell r="L23" t="str">
            <v>S30301</v>
          </cell>
          <cell r="M23" t="str">
            <v>AERO PEACE CO.</v>
          </cell>
          <cell r="N23" t="str">
            <v>1-DAZ-KR</v>
          </cell>
        </row>
        <row r="24">
          <cell r="H24" t="str">
            <v>ADS</v>
          </cell>
          <cell r="I24" t="str">
            <v>SDU</v>
          </cell>
          <cell r="L24" t="str">
            <v>S02882</v>
          </cell>
          <cell r="M24" t="str">
            <v>AEROEAGLE RESOURCES ASIA PTE LTD</v>
          </cell>
          <cell r="N24" t="str">
            <v>1-DAZ-SG</v>
          </cell>
        </row>
        <row r="25">
          <cell r="H25" t="str">
            <v>ESA</v>
          </cell>
          <cell r="I25" t="str">
            <v>SEV</v>
          </cell>
          <cell r="L25" t="str">
            <v>S30451</v>
          </cell>
          <cell r="M25" t="str">
            <v>AEROLITE (HK) LIMITED</v>
          </cell>
          <cell r="N25" t="str">
            <v>1-DAZ-HK</v>
          </cell>
        </row>
        <row r="26">
          <cell r="H26" t="str">
            <v>OSU</v>
          </cell>
          <cell r="I26" t="str">
            <v>SOU</v>
          </cell>
          <cell r="L26" t="str">
            <v>S27327</v>
          </cell>
          <cell r="M26" t="str">
            <v>AERORICH PTE. LTD</v>
          </cell>
          <cell r="N26" t="str">
            <v>1-DAZ-SG</v>
          </cell>
        </row>
        <row r="27">
          <cell r="H27" t="str">
            <v>ZME</v>
          </cell>
          <cell r="I27" t="str">
            <v>SME</v>
          </cell>
          <cell r="L27" t="str">
            <v>S28604</v>
          </cell>
          <cell r="M27" t="str">
            <v>AEROSPACE ENGG SVCS JOINT STOCK CO</v>
          </cell>
          <cell r="N27" t="str">
            <v>1-DAZ-VN</v>
          </cell>
        </row>
        <row r="28">
          <cell r="H28" t="str">
            <v>CCI</v>
          </cell>
          <cell r="I28" t="str">
            <v>9CIC</v>
          </cell>
          <cell r="L28" t="str">
            <v>S24002</v>
          </cell>
          <cell r="M28" t="str">
            <v>AEROSPACE IND DEVELOPMENT CORP</v>
          </cell>
          <cell r="N28" t="str">
            <v>1-HFZ-TW</v>
          </cell>
        </row>
        <row r="29">
          <cell r="L29" t="str">
            <v>S30265</v>
          </cell>
          <cell r="M29" t="str">
            <v>AEROTECHNIC INDOCHINA PTE LTD</v>
          </cell>
          <cell r="N29" t="str">
            <v>1-DAZ-SG</v>
          </cell>
        </row>
        <row r="30">
          <cell r="L30" t="str">
            <v>S27900</v>
          </cell>
          <cell r="M30" t="str">
            <v>AGENCIA COMMERICAL MILANO</v>
          </cell>
          <cell r="N30" t="str">
            <v>1-DAZ-MO</v>
          </cell>
        </row>
        <row r="31">
          <cell r="L31" t="str">
            <v>S29159</v>
          </cell>
          <cell r="M31" t="str">
            <v>AGUSTA WESTLAND MALAYSIA SDN BHD</v>
          </cell>
          <cell r="N31" t="str">
            <v>1-BAC-MY</v>
          </cell>
        </row>
        <row r="32">
          <cell r="L32" t="str">
            <v>S28117</v>
          </cell>
          <cell r="M32" t="str">
            <v>AIR ARCHIPELS</v>
          </cell>
          <cell r="N32" t="str">
            <v>1-ECZ-PF</v>
          </cell>
        </row>
        <row r="33">
          <cell r="L33" t="str">
            <v>S01403</v>
          </cell>
          <cell r="M33" t="str">
            <v>AIR ASIA COMPANY LIMITED</v>
          </cell>
          <cell r="N33" t="str">
            <v>1-ECZ-TW</v>
          </cell>
        </row>
        <row r="34">
          <cell r="L34" t="str">
            <v>S29983</v>
          </cell>
          <cell r="M34" t="str">
            <v>AIR BUSAN</v>
          </cell>
          <cell r="N34" t="str">
            <v>1-ECL-KR</v>
          </cell>
        </row>
        <row r="35">
          <cell r="L35" t="str">
            <v>S14689</v>
          </cell>
          <cell r="M35" t="str">
            <v>AIR CALEDONIE</v>
          </cell>
          <cell r="N35" t="str">
            <v>1-ECZ-NC</v>
          </cell>
        </row>
        <row r="36">
          <cell r="L36" t="str">
            <v>S01411</v>
          </cell>
          <cell r="M36" t="str">
            <v>AIR CHINA IMPORT &amp; EXPORT CO. LTD.</v>
          </cell>
          <cell r="N36" t="str">
            <v>1-ECI-CN</v>
          </cell>
        </row>
        <row r="37">
          <cell r="L37" t="str">
            <v>S29575</v>
          </cell>
          <cell r="M37" t="str">
            <v>AIR INCHEON</v>
          </cell>
          <cell r="N37" t="str">
            <v>1-DAZ-KR</v>
          </cell>
        </row>
        <row r="38">
          <cell r="L38" t="str">
            <v>S28422</v>
          </cell>
          <cell r="M38" t="str">
            <v>AIR KBZ LIMITED.(HEAD OFFICE)</v>
          </cell>
          <cell r="N38" t="str">
            <v>1-ECZ-MM</v>
          </cell>
        </row>
        <row r="39">
          <cell r="L39" t="str">
            <v>S00254</v>
          </cell>
          <cell r="M39" t="str">
            <v>AIR MACAU</v>
          </cell>
          <cell r="N39" t="str">
            <v>1-ECZ-MO</v>
          </cell>
        </row>
        <row r="40">
          <cell r="L40" t="str">
            <v>S00263</v>
          </cell>
          <cell r="M40" t="str">
            <v>AIR NEW ZEALAND LTD</v>
          </cell>
          <cell r="N40" t="str">
            <v>1-EEC-NZ</v>
          </cell>
        </row>
        <row r="41">
          <cell r="L41" t="str">
            <v>S00258</v>
          </cell>
          <cell r="M41" t="str">
            <v>AIR NIUGINI</v>
          </cell>
          <cell r="N41" t="str">
            <v>1-EEE-PG</v>
          </cell>
        </row>
        <row r="42">
          <cell r="L42" t="str">
            <v>S25835</v>
          </cell>
          <cell r="M42" t="str">
            <v>AIR NORTH ENGINEERING</v>
          </cell>
          <cell r="N42" t="str">
            <v>1-DAC-AU</v>
          </cell>
        </row>
        <row r="43">
          <cell r="L43" t="str">
            <v>S29702</v>
          </cell>
          <cell r="M43" t="str">
            <v>AIR NZ REGIONAL MAINTENANCE</v>
          </cell>
          <cell r="N43" t="str">
            <v>1-EEC-NZ</v>
          </cell>
        </row>
        <row r="44">
          <cell r="L44" t="str">
            <v>S30389</v>
          </cell>
          <cell r="M44" t="str">
            <v>AIR PHILIP INC.</v>
          </cell>
          <cell r="N44" t="str">
            <v>1-ECZ-KR</v>
          </cell>
        </row>
        <row r="45">
          <cell r="L45" t="str">
            <v>S19779</v>
          </cell>
          <cell r="M45" t="str">
            <v>AIR PHILIPPINES CORPORATION</v>
          </cell>
          <cell r="N45" t="str">
            <v>1-EEJ-PH</v>
          </cell>
        </row>
        <row r="46">
          <cell r="L46" t="str">
            <v>S30074</v>
          </cell>
          <cell r="M46" t="str">
            <v>AIR POHANG</v>
          </cell>
          <cell r="N46" t="str">
            <v>1-ECZ-KR</v>
          </cell>
        </row>
        <row r="47">
          <cell r="L47" t="str">
            <v>S01019</v>
          </cell>
          <cell r="M47" t="str">
            <v>AIR TAHITI</v>
          </cell>
          <cell r="N47" t="str">
            <v>1-ECO-PF</v>
          </cell>
        </row>
        <row r="48">
          <cell r="L48" t="str">
            <v>S17926</v>
          </cell>
          <cell r="M48" t="str">
            <v>AIR TAHITI NUI</v>
          </cell>
          <cell r="N48" t="str">
            <v>1-ECO-FR</v>
          </cell>
        </row>
        <row r="49">
          <cell r="L49" t="str">
            <v>S24006</v>
          </cell>
          <cell r="M49" t="str">
            <v>AIR VANUATU</v>
          </cell>
          <cell r="N49" t="str">
            <v>1-ECZ-PF</v>
          </cell>
        </row>
        <row r="50">
          <cell r="L50" t="str">
            <v>S18466</v>
          </cell>
          <cell r="M50" t="str">
            <v>AIRASIA BHD</v>
          </cell>
          <cell r="N50" t="str">
            <v>1-EC8-MY</v>
          </cell>
        </row>
        <row r="51">
          <cell r="L51" t="str">
            <v>S27914</v>
          </cell>
          <cell r="M51" t="str">
            <v>AIRASIA JAPAN</v>
          </cell>
          <cell r="N51" t="str">
            <v>1-EC8-JP</v>
          </cell>
        </row>
        <row r="52">
          <cell r="L52" t="str">
            <v>S25115</v>
          </cell>
          <cell r="M52" t="str">
            <v>AIRASIA X BERHAD</v>
          </cell>
          <cell r="N52" t="str">
            <v>1-EC8-MY</v>
          </cell>
        </row>
        <row r="53">
          <cell r="L53" t="str">
            <v>S30288</v>
          </cell>
          <cell r="M53" t="str">
            <v>AIRBUS (TIANJIN) FINAL</v>
          </cell>
          <cell r="N53" t="str">
            <v>1-AAA-CN</v>
          </cell>
        </row>
        <row r="54">
          <cell r="L54" t="str">
            <v>S26553</v>
          </cell>
          <cell r="M54" t="str">
            <v>AIRBUS GROUP AUSTRALIA PACIFIC (NZ)</v>
          </cell>
          <cell r="N54" t="str">
            <v>1-BAA-NZ</v>
          </cell>
        </row>
        <row r="55">
          <cell r="L55" t="str">
            <v>S29227</v>
          </cell>
          <cell r="M55" t="str">
            <v>AIRBUS GROUP AUSTRALIA PACIFIC LTD</v>
          </cell>
          <cell r="N55" t="str">
            <v>1-BAA-AU</v>
          </cell>
        </row>
        <row r="56">
          <cell r="L56" t="str">
            <v>S25216</v>
          </cell>
          <cell r="M56" t="str">
            <v>AIRBUS HELICOPTER CHINA CO., LTD</v>
          </cell>
          <cell r="N56" t="str">
            <v>1-BAA-CN</v>
          </cell>
        </row>
        <row r="57">
          <cell r="L57" t="str">
            <v>S30509</v>
          </cell>
          <cell r="M57" t="str">
            <v>AIRBUS HELICOPTER KOREA LTD.</v>
          </cell>
          <cell r="N57" t="str">
            <v>1-BAA-KR</v>
          </cell>
        </row>
        <row r="58">
          <cell r="L58" t="str">
            <v>S30352</v>
          </cell>
          <cell r="M58" t="str">
            <v>AIRBUS HELICOPTERS (THAI) CO., LTD</v>
          </cell>
          <cell r="N58" t="str">
            <v>1-BAA-TH</v>
          </cell>
        </row>
        <row r="59">
          <cell r="L59" t="str">
            <v>S25069</v>
          </cell>
          <cell r="M59" t="str">
            <v>AIRBUS HELICOPTERS JAPAN CO.,LTD.</v>
          </cell>
          <cell r="N59" t="str">
            <v>1-BAA-JP</v>
          </cell>
        </row>
        <row r="60">
          <cell r="L60" t="str">
            <v>S15376</v>
          </cell>
          <cell r="M60" t="str">
            <v>AIRBUS HELICOPTERS MALAYSIA SDN BHD</v>
          </cell>
          <cell r="N60" t="str">
            <v>1-BAA-MY</v>
          </cell>
        </row>
        <row r="61">
          <cell r="L61" t="str">
            <v>S26482</v>
          </cell>
          <cell r="M61" t="str">
            <v>AIRBUS HELICOPTERS PHILIPPINES INC</v>
          </cell>
          <cell r="N61" t="str">
            <v>1-BAA-PH</v>
          </cell>
        </row>
        <row r="62">
          <cell r="L62" t="str">
            <v>S15372</v>
          </cell>
          <cell r="M62" t="str">
            <v>AIRBUS HELICOPTERS SOUTHEAST ASIA PL</v>
          </cell>
          <cell r="N62" t="str">
            <v>1-BAA-SG</v>
          </cell>
        </row>
        <row r="63">
          <cell r="L63" t="str">
            <v>S19437</v>
          </cell>
          <cell r="M63" t="str">
            <v>AIRBUS NEW ZEALAND LIMITED</v>
          </cell>
          <cell r="N63" t="str">
            <v>1-DAZ-NZ</v>
          </cell>
        </row>
        <row r="64">
          <cell r="L64" t="str">
            <v>S11995</v>
          </cell>
          <cell r="M64" t="str">
            <v>AIRCALIN</v>
          </cell>
          <cell r="N64" t="str">
            <v>1-ECZ-NC</v>
          </cell>
        </row>
        <row r="65">
          <cell r="L65" t="str">
            <v>S27304</v>
          </cell>
          <cell r="M65" t="str">
            <v>AIRCRAFT LOGISTICS PTY LTD</v>
          </cell>
          <cell r="N65" t="str">
            <v>1-DAZ-AU</v>
          </cell>
        </row>
        <row r="66">
          <cell r="L66" t="str">
            <v>S14784</v>
          </cell>
          <cell r="M66" t="str">
            <v>AIRIMEX COMPANY</v>
          </cell>
          <cell r="N66" t="str">
            <v>1-DBU-VN</v>
          </cell>
        </row>
        <row r="67">
          <cell r="L67" t="str">
            <v>S29413</v>
          </cell>
          <cell r="M67" t="str">
            <v>AIRLINES PNG</v>
          </cell>
          <cell r="N67" t="str">
            <v>1-FBA-PG</v>
          </cell>
        </row>
        <row r="68">
          <cell r="L68" t="str">
            <v>S28919</v>
          </cell>
          <cell r="M68" t="str">
            <v>AIROD AEROSPACE TECHNOLOGY</v>
          </cell>
          <cell r="N68" t="str">
            <v>1-DAD-MY</v>
          </cell>
        </row>
        <row r="69">
          <cell r="L69" t="str">
            <v>S30090</v>
          </cell>
          <cell r="M69" t="str">
            <v>AIRSWIFT TRANSPORT, INC.</v>
          </cell>
          <cell r="N69" t="str">
            <v>1-ECZ-SG</v>
          </cell>
        </row>
        <row r="70">
          <cell r="L70" t="str">
            <v>S19385</v>
          </cell>
          <cell r="M70" t="str">
            <v>AIRWORK NZ LIMITED</v>
          </cell>
          <cell r="N70" t="str">
            <v>1-FBB-NZ</v>
          </cell>
        </row>
        <row r="71">
          <cell r="L71" t="str">
            <v>S01487</v>
          </cell>
          <cell r="M71" t="str">
            <v>ALL NIPPON AIRWAYS CO., LTD.</v>
          </cell>
          <cell r="N71" t="str">
            <v>1-ECG-JP</v>
          </cell>
        </row>
        <row r="72">
          <cell r="L72" t="str">
            <v>S28352</v>
          </cell>
          <cell r="M72" t="str">
            <v>ALL NIPPON AIRWAYS TRADING CO., LTD</v>
          </cell>
          <cell r="N72" t="str">
            <v>1-ECG-JP</v>
          </cell>
        </row>
        <row r="73">
          <cell r="L73" t="str">
            <v>S27687</v>
          </cell>
          <cell r="M73" t="str">
            <v>ALL NIPPON AIRWAYS TRADING CO., LTD.</v>
          </cell>
          <cell r="N73" t="str">
            <v>1-ECG-JP</v>
          </cell>
        </row>
        <row r="74">
          <cell r="L74" t="str">
            <v>S28810</v>
          </cell>
          <cell r="M74" t="str">
            <v>ALLIANCE AIR SUPPORT PTE LTD</v>
          </cell>
          <cell r="N74" t="str">
            <v>1-ECZ-SG</v>
          </cell>
        </row>
        <row r="75">
          <cell r="L75" t="str">
            <v>S24007</v>
          </cell>
          <cell r="M75" t="str">
            <v>ALLIANCE AIRLINE</v>
          </cell>
          <cell r="N75" t="str">
            <v>1-ECZ-AU</v>
          </cell>
        </row>
        <row r="76">
          <cell r="L76" t="str">
            <v>S29728</v>
          </cell>
          <cell r="M76" t="str">
            <v>ALPHALAND AVIATION INC.</v>
          </cell>
          <cell r="N76" t="str">
            <v>1-DAZ-PH</v>
          </cell>
        </row>
        <row r="77">
          <cell r="L77" t="str">
            <v>S27844</v>
          </cell>
          <cell r="M77" t="str">
            <v>ALTITUDE AEROSPACE INTERIORS</v>
          </cell>
          <cell r="N77" t="str">
            <v>1-DAZ-NZ</v>
          </cell>
        </row>
        <row r="78">
          <cell r="L78" t="str">
            <v>S17741</v>
          </cell>
          <cell r="M78" t="str">
            <v>AMECO BEIJING</v>
          </cell>
          <cell r="N78" t="str">
            <v>1-DBP-CN</v>
          </cell>
        </row>
        <row r="79">
          <cell r="L79" t="str">
            <v>S28147</v>
          </cell>
          <cell r="M79" t="str">
            <v>AMETEK SINGAPORE PTE LTD</v>
          </cell>
          <cell r="N79" t="str">
            <v>1-DBC-SG</v>
          </cell>
        </row>
        <row r="80">
          <cell r="L80" t="str">
            <v>S27492</v>
          </cell>
          <cell r="M80" t="str">
            <v>ANA MOTOR SERVICE CO.,LTD.</v>
          </cell>
          <cell r="N80" t="str">
            <v>1-ECG-JP</v>
          </cell>
        </row>
        <row r="81">
          <cell r="L81" t="str">
            <v>S28280</v>
          </cell>
          <cell r="M81" t="str">
            <v>ANSETT AVIATION TRAINING</v>
          </cell>
          <cell r="N81" t="str">
            <v>1-DBZ-AU</v>
          </cell>
        </row>
        <row r="82">
          <cell r="L82" t="str">
            <v>S24008</v>
          </cell>
          <cell r="M82" t="str">
            <v>APL LIMITED</v>
          </cell>
          <cell r="N82" t="str">
            <v>1-DAZ-CN</v>
          </cell>
        </row>
        <row r="83">
          <cell r="L83" t="str">
            <v>S29412</v>
          </cell>
          <cell r="M83" t="str">
            <v>ASIA AEROTECHNIC SDN BHD</v>
          </cell>
          <cell r="N83" t="str">
            <v>1-DAZ-MY</v>
          </cell>
        </row>
        <row r="84">
          <cell r="L84" t="str">
            <v>S00206</v>
          </cell>
          <cell r="M84" t="str">
            <v>ASIANA AIRLINES</v>
          </cell>
          <cell r="N84" t="str">
            <v>1-ECL-KR</v>
          </cell>
        </row>
        <row r="85">
          <cell r="L85" t="str">
            <v>S01570</v>
          </cell>
          <cell r="M85" t="str">
            <v>ATR EASTERN SUPPORT PTE LTD</v>
          </cell>
          <cell r="N85" t="str">
            <v>1-AAB-SG</v>
          </cell>
        </row>
        <row r="86">
          <cell r="L86" t="str">
            <v>S26070</v>
          </cell>
          <cell r="M86" t="str">
            <v>AUSTRALIAN FUEL CELLS PTY. LTD.</v>
          </cell>
          <cell r="N86" t="str">
            <v>1-DAZ-AU</v>
          </cell>
        </row>
        <row r="87">
          <cell r="L87" t="str">
            <v>S19947</v>
          </cell>
          <cell r="M87" t="str">
            <v>AUSTRALIAN MARITIME SYSTEMS</v>
          </cell>
          <cell r="N87" t="str">
            <v>1-DAZ-AU</v>
          </cell>
        </row>
        <row r="88">
          <cell r="L88" t="str">
            <v>S01574</v>
          </cell>
          <cell r="M88" t="str">
            <v>AUSTRALIAN SAFETY ENGINEERS</v>
          </cell>
          <cell r="N88" t="str">
            <v>1-DAZ-AU</v>
          </cell>
        </row>
        <row r="89">
          <cell r="L89" t="str">
            <v>S14827</v>
          </cell>
          <cell r="M89" t="str">
            <v>AVIATION &amp; ELECTRONICS SUPPORT LTD</v>
          </cell>
          <cell r="N89" t="str">
            <v>1-DAZ-SG</v>
          </cell>
        </row>
        <row r="90">
          <cell r="L90" t="str">
            <v>S30439</v>
          </cell>
          <cell r="M90" t="str">
            <v>AVIATION PARTNER &amp; CONSULTING PL</v>
          </cell>
          <cell r="N90" t="str">
            <v>1-DAZ-SG</v>
          </cell>
        </row>
        <row r="91">
          <cell r="L91" t="str">
            <v>S26424</v>
          </cell>
          <cell r="M91" t="str">
            <v>AVIC INTERNATIONAL HOLDING CORP.</v>
          </cell>
        </row>
        <row r="92">
          <cell r="L92" t="str">
            <v>S19199</v>
          </cell>
          <cell r="M92" t="str">
            <v>AVIEW TECHNOLOGY TRADING LIMITED</v>
          </cell>
          <cell r="N92" t="str">
            <v>1-DAZ-CN</v>
          </cell>
        </row>
        <row r="93">
          <cell r="L93" t="str">
            <v>S30424</v>
          </cell>
          <cell r="M93" t="str">
            <v>AVWEST PTY LTD</v>
          </cell>
          <cell r="N93" t="str">
            <v>1-EZZ-AU</v>
          </cell>
        </row>
        <row r="94">
          <cell r="L94" t="str">
            <v>S30346</v>
          </cell>
          <cell r="M94" t="str">
            <v>BABCOCK OFFSHORE SERVICES</v>
          </cell>
          <cell r="N94" t="str">
            <v>1-FAA-AU</v>
          </cell>
        </row>
        <row r="95">
          <cell r="L95" t="str">
            <v>S30463</v>
          </cell>
          <cell r="M95" t="str">
            <v>BAMBOO AIRWAYS</v>
          </cell>
          <cell r="N95" t="str">
            <v>1-ECZ-VN</v>
          </cell>
        </row>
        <row r="96">
          <cell r="L96" t="str">
            <v>S00377</v>
          </cell>
          <cell r="M96" t="str">
            <v>BANGKOK AIRWAYS PUBLIC COMPANY LTD</v>
          </cell>
          <cell r="N96" t="str">
            <v>1-EEK-TH</v>
          </cell>
        </row>
        <row r="97">
          <cell r="L97" t="str">
            <v>S29613</v>
          </cell>
          <cell r="M97" t="str">
            <v>BEIJING ANDAWELL BGA ENGINEERING</v>
          </cell>
        </row>
        <row r="98">
          <cell r="L98" t="str">
            <v>S27163</v>
          </cell>
          <cell r="M98" t="str">
            <v>BEIJING FORALL TECHNOLOGY CO LTD</v>
          </cell>
          <cell r="N98" t="str">
            <v>1-DAZ-CN</v>
          </cell>
        </row>
        <row r="99">
          <cell r="L99" t="str">
            <v>S15230</v>
          </cell>
          <cell r="M99" t="str">
            <v>BEIJING KEYAIR INC</v>
          </cell>
          <cell r="N99" t="str">
            <v>1-DAZ-CN</v>
          </cell>
        </row>
        <row r="100">
          <cell r="L100" t="str">
            <v>S30360</v>
          </cell>
          <cell r="M100" t="str">
            <v>BEIJING MICROFLOW COOL TECHNOLOGY</v>
          </cell>
          <cell r="N100" t="str">
            <v>1-YAA-CN</v>
          </cell>
        </row>
        <row r="101">
          <cell r="L101" t="str">
            <v>S25978</v>
          </cell>
          <cell r="M101" t="str">
            <v>BEIJING OU TUO TECHNOLOGY CO LTD</v>
          </cell>
          <cell r="N101" t="str">
            <v>1-DAZ-CN</v>
          </cell>
        </row>
        <row r="102">
          <cell r="L102" t="str">
            <v>S16472</v>
          </cell>
          <cell r="M102" t="str">
            <v>BELL HELICOPTER ASIA PTE LTD</v>
          </cell>
          <cell r="N102" t="str">
            <v>1-BAB-SG</v>
          </cell>
        </row>
        <row r="103">
          <cell r="L103" t="str">
            <v>S29469</v>
          </cell>
          <cell r="M103" t="str">
            <v>BETTERAIR TRADE CO., LTD</v>
          </cell>
          <cell r="N103" t="str">
            <v>1-DAZ-HK</v>
          </cell>
        </row>
        <row r="104">
          <cell r="L104" t="str">
            <v>S18733</v>
          </cell>
          <cell r="M104" t="str">
            <v>BOC AVIATION (CAYMAN) LTD</v>
          </cell>
          <cell r="N104" t="str">
            <v>1-FDF-SG</v>
          </cell>
        </row>
        <row r="105">
          <cell r="L105" t="str">
            <v>S30135</v>
          </cell>
          <cell r="M105" t="str">
            <v>BOEING ASIA PACIFIC AVIATION</v>
          </cell>
          <cell r="N105" t="str">
            <v>1-AAD-SG</v>
          </cell>
        </row>
        <row r="106">
          <cell r="L106" t="str">
            <v>S27793</v>
          </cell>
          <cell r="M106" t="str">
            <v>BOEING S'PORE T &amp; FS PTE LTD</v>
          </cell>
          <cell r="N106" t="str">
            <v>1-AAD-SG</v>
          </cell>
        </row>
        <row r="107">
          <cell r="L107" t="str">
            <v>S28249</v>
          </cell>
          <cell r="M107" t="str">
            <v>BOEING SHANGHAI AVIATION FLT TRG CO</v>
          </cell>
          <cell r="N107" t="str">
            <v>1-AAD-CN</v>
          </cell>
        </row>
        <row r="108">
          <cell r="L108" t="str">
            <v>S26858</v>
          </cell>
          <cell r="M108" t="str">
            <v>BOEING SHANGHAI AVIATION SERVICES CO</v>
          </cell>
          <cell r="N108" t="str">
            <v>1-AAD-CN</v>
          </cell>
        </row>
        <row r="109">
          <cell r="L109" t="str">
            <v>S29919</v>
          </cell>
          <cell r="M109" t="str">
            <v>BOEING SINGAPORE PTE LTD</v>
          </cell>
          <cell r="N109" t="str">
            <v>1-AAD-SG</v>
          </cell>
        </row>
        <row r="110">
          <cell r="L110" t="str">
            <v>S28898</v>
          </cell>
          <cell r="M110" t="str">
            <v>BOMBARDIER AEROSPACE SVCS SG P/L</v>
          </cell>
          <cell r="N110" t="str">
            <v>1-AAG-SG</v>
          </cell>
        </row>
        <row r="111">
          <cell r="L111" t="str">
            <v>S28359</v>
          </cell>
          <cell r="M111" t="str">
            <v>BSB AVIATION LLP</v>
          </cell>
          <cell r="N111" t="str">
            <v>1-DAZ-SG</v>
          </cell>
        </row>
        <row r="112">
          <cell r="L112" t="str">
            <v>S26652</v>
          </cell>
          <cell r="M112" t="str">
            <v>BUSINESS AVIATION ASIA LTD</v>
          </cell>
          <cell r="N112" t="str">
            <v>1-DAZ-CN</v>
          </cell>
        </row>
        <row r="113">
          <cell r="L113" t="str">
            <v>S30335</v>
          </cell>
          <cell r="M113" t="str">
            <v>CAMBODIA AIRWAYS</v>
          </cell>
          <cell r="N113" t="str">
            <v>1-ECZ-KH</v>
          </cell>
        </row>
        <row r="114">
          <cell r="L114" t="str">
            <v>S27167</v>
          </cell>
          <cell r="M114" t="str">
            <v>CASTA INTERNATIONAL GROUP LIMITED</v>
          </cell>
          <cell r="N114" t="str">
            <v>1-DAZ-HK</v>
          </cell>
        </row>
        <row r="115">
          <cell r="L115" t="str">
            <v>S00447</v>
          </cell>
          <cell r="M115" t="str">
            <v>CATHAY PACIFIC AIRWAYS LIMITED</v>
          </cell>
          <cell r="N115" t="str">
            <v>1-ECH-HK</v>
          </cell>
        </row>
        <row r="116">
          <cell r="L116" t="str">
            <v>S30176</v>
          </cell>
          <cell r="M116" t="str">
            <v>CATHAY PACIFIC AIRWAYS LIMITED</v>
          </cell>
          <cell r="N116" t="str">
            <v>1-ECH-HK</v>
          </cell>
        </row>
        <row r="117">
          <cell r="L117" t="str">
            <v>S14652</v>
          </cell>
          <cell r="M117" t="str">
            <v>CEBU AIR, INCORPORATED</v>
          </cell>
          <cell r="N117" t="str">
            <v>1-ECY-PH</v>
          </cell>
        </row>
        <row r="118">
          <cell r="L118" t="str">
            <v>S30400</v>
          </cell>
          <cell r="M118" t="str">
            <v>CHALLENGER AERO AIR CORP</v>
          </cell>
          <cell r="N118" t="str">
            <v>1-FBA-PH</v>
          </cell>
        </row>
        <row r="119">
          <cell r="L119" t="str">
            <v>S24040</v>
          </cell>
          <cell r="M119" t="str">
            <v>CHENGDU AIRLINES CO., LTD</v>
          </cell>
          <cell r="N119" t="str">
            <v>1-EE1-CN</v>
          </cell>
        </row>
        <row r="120">
          <cell r="L120" t="str">
            <v>S30489</v>
          </cell>
          <cell r="M120" t="str">
            <v>CHENGDU FALCON AIRCRAFT</v>
          </cell>
          <cell r="N120" t="str">
            <v>1-ECI-CN</v>
          </cell>
        </row>
        <row r="121">
          <cell r="L121" t="str">
            <v>S30032</v>
          </cell>
          <cell r="M121" t="str">
            <v>CHENGDU HUATAI AVIATION TECH CO, LTD</v>
          </cell>
          <cell r="N121" t="str">
            <v>1-EE1-CN</v>
          </cell>
        </row>
        <row r="122">
          <cell r="L122" t="str">
            <v>S27081</v>
          </cell>
          <cell r="M122" t="str">
            <v>CHINA AERO SUPPLY CO., LTD</v>
          </cell>
          <cell r="N122" t="str">
            <v>1-DAZ-CN</v>
          </cell>
        </row>
        <row r="123">
          <cell r="L123" t="str">
            <v>S29841</v>
          </cell>
          <cell r="M123" t="str">
            <v>CHINA AIR CARGO CO.,LTD</v>
          </cell>
          <cell r="N123" t="str">
            <v>1-DAZ-CN</v>
          </cell>
        </row>
        <row r="124">
          <cell r="L124" t="str">
            <v>S28454</v>
          </cell>
          <cell r="M124" t="str">
            <v>CHINA AIRCRAFT LEASING CO. LTD</v>
          </cell>
          <cell r="N124" t="str">
            <v>1-FDC-HK</v>
          </cell>
        </row>
        <row r="125">
          <cell r="L125" t="str">
            <v>S00432</v>
          </cell>
          <cell r="M125" t="str">
            <v>CHINA AIRLINES LTD.</v>
          </cell>
          <cell r="N125" t="str">
            <v>1-ECC-TW</v>
          </cell>
        </row>
        <row r="126">
          <cell r="L126" t="str">
            <v>S17929</v>
          </cell>
          <cell r="M126" t="str">
            <v>CHINA AVIATION SUPPLIES CO., LTD</v>
          </cell>
          <cell r="N126" t="str">
            <v>1-DA4-CN</v>
          </cell>
        </row>
        <row r="127">
          <cell r="L127" t="str">
            <v>S19068</v>
          </cell>
          <cell r="M127" t="str">
            <v>CHINA AVIATION SUPPLIES SW CORP</v>
          </cell>
          <cell r="N127" t="str">
            <v>1-DA4-CN</v>
          </cell>
        </row>
        <row r="128">
          <cell r="L128" t="str">
            <v>S00019</v>
          </cell>
          <cell r="M128" t="str">
            <v>CHINA EASTERN AVIATION IMP &amp; EXP</v>
          </cell>
          <cell r="N128" t="str">
            <v>1-ECS-CN</v>
          </cell>
        </row>
        <row r="129">
          <cell r="L129" t="str">
            <v>S15275</v>
          </cell>
          <cell r="M129" t="str">
            <v>CHINA EXPRESS AIRLINES CO., LTD</v>
          </cell>
          <cell r="N129" t="str">
            <v>1-EE2-CN</v>
          </cell>
        </row>
        <row r="130">
          <cell r="L130" t="str">
            <v>S15250</v>
          </cell>
          <cell r="M130" t="str">
            <v>CHINA NATIONAL AVIATION I&amp;E SW LTD</v>
          </cell>
          <cell r="N130" t="str">
            <v>1-EEM-CN</v>
          </cell>
        </row>
        <row r="131">
          <cell r="L131" t="str">
            <v>S01752</v>
          </cell>
          <cell r="M131" t="str">
            <v>CHINA NORTHWEST AVIATION SUPPLIES</v>
          </cell>
          <cell r="N131" t="str">
            <v>1-ECZ-CN</v>
          </cell>
        </row>
        <row r="132">
          <cell r="L132" t="str">
            <v>S27828</v>
          </cell>
          <cell r="M132" t="str">
            <v>CHINA POSTAL AIRLINES CO. LTD</v>
          </cell>
          <cell r="N132" t="str">
            <v>1-ECZ-CN</v>
          </cell>
        </row>
        <row r="133">
          <cell r="L133" t="str">
            <v>S29784</v>
          </cell>
          <cell r="M133" t="str">
            <v>CHINA SHIPBUILDING INDUSTRY</v>
          </cell>
          <cell r="N133" t="str">
            <v>1-DAZ-CN</v>
          </cell>
        </row>
        <row r="134">
          <cell r="L134" t="str">
            <v>S11607</v>
          </cell>
          <cell r="M134" t="str">
            <v>CHINA SOUTHERN AIRLINES GROUP</v>
          </cell>
          <cell r="N134" t="str">
            <v>1-ECK-CN</v>
          </cell>
        </row>
        <row r="135">
          <cell r="L135" t="str">
            <v>S30068</v>
          </cell>
          <cell r="M135" t="str">
            <v>CHINA SOUTHERN AIRLINES GROUP</v>
          </cell>
          <cell r="N135" t="str">
            <v>1-ECK-CN</v>
          </cell>
        </row>
        <row r="136">
          <cell r="L136" t="str">
            <v>S18447</v>
          </cell>
          <cell r="M136" t="str">
            <v>CHINA SOUTHERN AL (GP) XINJIANG I&amp;E</v>
          </cell>
          <cell r="N136" t="str">
            <v>1-ECK-CN</v>
          </cell>
        </row>
        <row r="137">
          <cell r="L137" t="str">
            <v>S25525</v>
          </cell>
          <cell r="M137" t="str">
            <v>CHINA SOUTHERN AL (GP) XINJIANG I&amp;E</v>
          </cell>
          <cell r="N137" t="str">
            <v>1-ECK-CN</v>
          </cell>
        </row>
        <row r="138">
          <cell r="L138" t="str">
            <v>S30468</v>
          </cell>
          <cell r="M138" t="str">
            <v>CHINA YIHONG GLOBAL TRADING LTD.</v>
          </cell>
          <cell r="N138" t="str">
            <v>1-DAZ-HK</v>
          </cell>
        </row>
        <row r="139">
          <cell r="L139" t="str">
            <v>S30382</v>
          </cell>
          <cell r="M139" t="str">
            <v>CHOPPERTECH SERVICES SDN BHD</v>
          </cell>
          <cell r="N139" t="str">
            <v>1-DAZ-MY</v>
          </cell>
        </row>
        <row r="140">
          <cell r="L140" t="str">
            <v>S29598</v>
          </cell>
          <cell r="M140" t="str">
            <v>CIT MRO</v>
          </cell>
          <cell r="N140" t="str">
            <v>1-DAZ-LA</v>
          </cell>
        </row>
        <row r="141">
          <cell r="L141" t="str">
            <v>S28398</v>
          </cell>
          <cell r="M141" t="str">
            <v>CITIC OFFSHORE HELICOPTER CO LTD</v>
          </cell>
          <cell r="N141" t="str">
            <v>1-DAZ-CN</v>
          </cell>
        </row>
        <row r="142">
          <cell r="L142" t="str">
            <v>S15264</v>
          </cell>
          <cell r="M142" t="str">
            <v>CLASSIC AIR PARTS PTE LTD</v>
          </cell>
          <cell r="N142" t="str">
            <v>1-DAZ-SG</v>
          </cell>
        </row>
        <row r="143">
          <cell r="L143" t="str">
            <v>S30069</v>
          </cell>
          <cell r="M143" t="str">
            <v>CLC HANGJI AIRCRAFT LEASING CO. LTD</v>
          </cell>
          <cell r="N143" t="str">
            <v>1-FDC-HK</v>
          </cell>
        </row>
        <row r="144">
          <cell r="L144" t="str">
            <v>S29201</v>
          </cell>
          <cell r="M144" t="str">
            <v>CLC HANGJIN AIRCRAFT LEASING CO.LTD</v>
          </cell>
          <cell r="N144" t="str">
            <v>1-FDC-CN</v>
          </cell>
        </row>
        <row r="145">
          <cell r="L145" t="str">
            <v>S29109</v>
          </cell>
          <cell r="M145" t="str">
            <v>CLC HANGKAI AIRCRAFT LEASING CO.LTD</v>
          </cell>
          <cell r="N145" t="str">
            <v>1-ECZ-CN</v>
          </cell>
        </row>
        <row r="146">
          <cell r="L146" t="str">
            <v>S28252</v>
          </cell>
          <cell r="M146" t="str">
            <v>CLEBIO CO., LTD</v>
          </cell>
          <cell r="N146" t="str">
            <v>1-DAZ-KR</v>
          </cell>
        </row>
        <row r="147">
          <cell r="L147" t="str">
            <v>S29966</v>
          </cell>
          <cell r="M147" t="str">
            <v>CMB FINANCIAL LEASING CO., LTD</v>
          </cell>
          <cell r="N147" t="str">
            <v>1-FDC-CN</v>
          </cell>
        </row>
        <row r="148">
          <cell r="L148" t="str">
            <v>S18585</v>
          </cell>
          <cell r="M148" t="str">
            <v>COBHAM AVIATION SERVICES</v>
          </cell>
          <cell r="N148" t="str">
            <v>1-ECZ-AU</v>
          </cell>
        </row>
        <row r="149">
          <cell r="L149" t="str">
            <v>S29482</v>
          </cell>
          <cell r="M149" t="str">
            <v>COHC GENERAL AVIATION MAINTENANCE &amp;</v>
          </cell>
          <cell r="N149" t="str">
            <v>1-DAZ-CN</v>
          </cell>
        </row>
        <row r="150">
          <cell r="L150" t="str">
            <v>S29868</v>
          </cell>
          <cell r="M150" t="str">
            <v>COLORFUL GUIZHOU AIRLINES</v>
          </cell>
          <cell r="N150" t="str">
            <v>1-EZZ-CN</v>
          </cell>
        </row>
        <row r="151">
          <cell r="L151" t="str">
            <v>S27507</v>
          </cell>
          <cell r="M151" t="str">
            <v>COMAC</v>
          </cell>
          <cell r="N151" t="str">
            <v>1-AA2-CN</v>
          </cell>
        </row>
        <row r="152">
          <cell r="L152" t="str">
            <v>S15265</v>
          </cell>
          <cell r="M152" t="str">
            <v>CUSTOM AERONAUTICAL SUPPORT</v>
          </cell>
          <cell r="N152" t="str">
            <v>1-DAZ-NZ</v>
          </cell>
        </row>
        <row r="153">
          <cell r="L153" t="str">
            <v>S20433</v>
          </cell>
          <cell r="M153" t="str">
            <v>DAILY AIR CORPORATION</v>
          </cell>
          <cell r="N153" t="str">
            <v>1-ECZ-TW</v>
          </cell>
        </row>
        <row r="154">
          <cell r="L154" t="str">
            <v>S20546</v>
          </cell>
          <cell r="M154" t="str">
            <v>DONG HAI AIRLINES COMPANY LIMITED</v>
          </cell>
          <cell r="N154" t="str">
            <v>1-ECZ-CN</v>
          </cell>
        </row>
        <row r="155">
          <cell r="L155" t="str">
            <v>S27626</v>
          </cell>
          <cell r="M155" t="str">
            <v>DONGHAI AIRLINES</v>
          </cell>
          <cell r="N155" t="str">
            <v>1-EEG-CN</v>
          </cell>
        </row>
        <row r="156">
          <cell r="L156" t="str">
            <v>S28499</v>
          </cell>
          <cell r="M156" t="str">
            <v>DRUK-AIR CORPORATION</v>
          </cell>
          <cell r="N156" t="str">
            <v>1-ECZ-BT</v>
          </cell>
        </row>
        <row r="157">
          <cell r="L157" t="str">
            <v>S29692</v>
          </cell>
          <cell r="M157" t="str">
            <v>DYNARON ENTERPRISES PTE LTD</v>
          </cell>
          <cell r="N157" t="str">
            <v>1-DAZ-SG</v>
          </cell>
        </row>
        <row r="158">
          <cell r="L158" t="str">
            <v>S24046</v>
          </cell>
          <cell r="M158" t="str">
            <v>E-AERO TECHNOLOGY CO., LTD</v>
          </cell>
          <cell r="N158" t="str">
            <v>1-DAZ-HK</v>
          </cell>
        </row>
        <row r="159">
          <cell r="L159" t="str">
            <v>S29396</v>
          </cell>
          <cell r="M159" t="str">
            <v>EAGLEXPRESS AIR CHARTER SDN BHD</v>
          </cell>
          <cell r="N159" t="str">
            <v>1-EZZ-MY</v>
          </cell>
        </row>
        <row r="160">
          <cell r="L160" t="str">
            <v>S01385</v>
          </cell>
          <cell r="M160" t="str">
            <v>EMBRAER ASIA PACIFIC PTE LTD</v>
          </cell>
          <cell r="N160" t="str">
            <v>1-AAF-SG</v>
          </cell>
        </row>
        <row r="161">
          <cell r="L161" t="str">
            <v>S26969</v>
          </cell>
          <cell r="M161" t="str">
            <v>EMBRAER CHINA AIRCRAFT (TSC) LTD</v>
          </cell>
          <cell r="N161" t="str">
            <v>1-AAF-CN</v>
          </cell>
        </row>
        <row r="162">
          <cell r="L162" t="str">
            <v>S29186</v>
          </cell>
          <cell r="M162" t="str">
            <v>EUROFORMED SAS</v>
          </cell>
          <cell r="N162" t="str">
            <v>1-BAZ-FR</v>
          </cell>
        </row>
        <row r="163">
          <cell r="L163" t="str">
            <v>S00528</v>
          </cell>
          <cell r="M163" t="str">
            <v>EVA AIRWAYS CORPORATION</v>
          </cell>
          <cell r="N163" t="str">
            <v>1-EC0-TW</v>
          </cell>
        </row>
        <row r="164">
          <cell r="L164" t="str">
            <v>S18977</v>
          </cell>
          <cell r="M164" t="str">
            <v>EVA AIRWAYS CORPORATION</v>
          </cell>
          <cell r="N164" t="str">
            <v>1-EC0-TW</v>
          </cell>
        </row>
        <row r="165">
          <cell r="L165" t="str">
            <v>S29830</v>
          </cell>
          <cell r="M165" t="str">
            <v>EVA AIRWAYS CORPORATION</v>
          </cell>
          <cell r="N165" t="str">
            <v>1-EC0-TW</v>
          </cell>
        </row>
        <row r="166">
          <cell r="L166" t="str">
            <v>S02001</v>
          </cell>
          <cell r="M166" t="str">
            <v>EVERGREEN AVIATION TECHNOLOGIES CORP</v>
          </cell>
          <cell r="N166" t="str">
            <v>1-DBV-TW</v>
          </cell>
        </row>
        <row r="167">
          <cell r="L167" t="str">
            <v>S29632</v>
          </cell>
          <cell r="M167" t="str">
            <v>EXECUJET AUSTRALIA PTY LTD</v>
          </cell>
          <cell r="N167" t="str">
            <v>1-DAZ-AU</v>
          </cell>
        </row>
        <row r="168">
          <cell r="L168" t="str">
            <v>S30469</v>
          </cell>
          <cell r="M168" t="str">
            <v>EXECUJET HAITE AVIATION</v>
          </cell>
          <cell r="N168" t="str">
            <v>1-DAZ-CN</v>
          </cell>
        </row>
        <row r="169">
          <cell r="L169" t="str">
            <v>S28450</v>
          </cell>
          <cell r="M169" t="str">
            <v>EXECUJET MAINTENANCE AUSTRALIA PTY</v>
          </cell>
          <cell r="N169" t="str">
            <v>1-DAZ-AU</v>
          </cell>
        </row>
        <row r="170">
          <cell r="L170" t="str">
            <v>S00540</v>
          </cell>
          <cell r="M170" t="str">
            <v>FAR EASTERN AIR TRANSPORT CORP.</v>
          </cell>
          <cell r="N170" t="str">
            <v>1-ECZ-TW</v>
          </cell>
        </row>
        <row r="171">
          <cell r="L171" t="str">
            <v>S01437</v>
          </cell>
          <cell r="M171" t="str">
            <v>FIJI AIRWAYS</v>
          </cell>
          <cell r="N171" t="str">
            <v>1-ECZ-FJ</v>
          </cell>
        </row>
        <row r="172">
          <cell r="L172" t="str">
            <v>S27983</v>
          </cell>
          <cell r="M172" t="str">
            <v>FIREFLY SDN BHD</v>
          </cell>
          <cell r="N172" t="str">
            <v>1-ECZ-MY</v>
          </cell>
        </row>
        <row r="173">
          <cell r="L173" t="str">
            <v>S17941</v>
          </cell>
          <cell r="M173" t="str">
            <v>FLITE PATH PTY. LTD.</v>
          </cell>
          <cell r="N173" t="str">
            <v>1-DAZ-AU</v>
          </cell>
        </row>
        <row r="174">
          <cell r="L174" t="str">
            <v>S29955</v>
          </cell>
          <cell r="M174" t="str">
            <v>FLYGLOBAL CHARTER SDN BHD</v>
          </cell>
          <cell r="N174" t="str">
            <v>1-ECZ-MY</v>
          </cell>
        </row>
        <row r="175">
          <cell r="L175" t="str">
            <v>S19817</v>
          </cell>
          <cell r="M175" t="str">
            <v>FOKKER SERVICES ASIA PTE LTD</v>
          </cell>
          <cell r="N175" t="str">
            <v>1-CA8-SG</v>
          </cell>
        </row>
        <row r="176">
          <cell r="L176" t="str">
            <v>S02422</v>
          </cell>
          <cell r="M176" t="str">
            <v>GARUDA MAINTENANCE FACILITY AERO ASI</v>
          </cell>
          <cell r="N176" t="str">
            <v>1-ECE-ID</v>
          </cell>
        </row>
        <row r="177">
          <cell r="L177" t="str">
            <v>S22018</v>
          </cell>
          <cell r="M177" t="str">
            <v>GE AVIATION SYSTEMS AUSTRALIA PTY LT</v>
          </cell>
          <cell r="N177" t="str">
            <v>1-CBC-AU</v>
          </cell>
        </row>
        <row r="178">
          <cell r="L178" t="str">
            <v>S28528</v>
          </cell>
          <cell r="M178" t="str">
            <v>GE ENGINE SERVICES MALAYSIA SDN BHD</v>
          </cell>
          <cell r="N178" t="str">
            <v>1-DAZ-MY</v>
          </cell>
        </row>
        <row r="179">
          <cell r="L179" t="str">
            <v>S29833</v>
          </cell>
          <cell r="M179" t="str">
            <v>GLOBAL AERO INDUSTRIES</v>
          </cell>
          <cell r="N179" t="str">
            <v>1-DAZ-SG</v>
          </cell>
        </row>
        <row r="180">
          <cell r="L180" t="str">
            <v>S28409</v>
          </cell>
          <cell r="M180" t="str">
            <v>GLOBAL AIR LTD</v>
          </cell>
          <cell r="N180" t="str">
            <v>1-DAZ-HK</v>
          </cell>
        </row>
        <row r="181">
          <cell r="L181" t="str">
            <v>S28212</v>
          </cell>
          <cell r="M181" t="str">
            <v>GLOBAL AIRTECH</v>
          </cell>
          <cell r="N181" t="str">
            <v>1-DAV-TH</v>
          </cell>
        </row>
        <row r="182">
          <cell r="L182" t="str">
            <v>S28104</v>
          </cell>
          <cell r="M182" t="str">
            <v>GLOBAL AVIATION SPARES PTY LTD</v>
          </cell>
          <cell r="N182" t="str">
            <v>1-DAL-AU</v>
          </cell>
        </row>
        <row r="183">
          <cell r="L183" t="str">
            <v>S29809</v>
          </cell>
          <cell r="M183" t="str">
            <v>GLOBAL HB PTE. LTD.</v>
          </cell>
          <cell r="N183" t="str">
            <v>1-DAZ-SG</v>
          </cell>
        </row>
        <row r="184">
          <cell r="L184" t="str">
            <v>S28377</v>
          </cell>
          <cell r="M184" t="str">
            <v>GOLDEN MYANMAR A/L PUBLIC CO. LTD</v>
          </cell>
          <cell r="N184" t="str">
            <v>1-ECZ-MM</v>
          </cell>
        </row>
        <row r="185">
          <cell r="L185" t="str">
            <v>S29364</v>
          </cell>
          <cell r="M185" t="str">
            <v>GOLDEN TRAILS CO., LTD</v>
          </cell>
          <cell r="N185" t="str">
            <v>1-FAD-VN</v>
          </cell>
        </row>
        <row r="186">
          <cell r="L186" t="str">
            <v>S02098</v>
          </cell>
          <cell r="M186" t="str">
            <v>GOVERNMENT FLYING SERVICE</v>
          </cell>
          <cell r="N186" t="str">
            <v>1-BAZ-HK</v>
          </cell>
        </row>
        <row r="187">
          <cell r="L187" t="str">
            <v>S29751</v>
          </cell>
          <cell r="M187" t="str">
            <v>GUANGDONG LONGHAO AIRLINES CO LTD</v>
          </cell>
          <cell r="N187" t="str">
            <v>1-ECZ-CN</v>
          </cell>
        </row>
        <row r="188">
          <cell r="L188" t="str">
            <v>S29926</v>
          </cell>
          <cell r="M188" t="str">
            <v>GUANGDONG LONGHAO AIRLINES CO.,LTD</v>
          </cell>
          <cell r="N188" t="str">
            <v>1-EZZ-CN</v>
          </cell>
        </row>
        <row r="189">
          <cell r="L189" t="str">
            <v>S19377</v>
          </cell>
          <cell r="M189" t="str">
            <v>GUANGZHOU AIRCRAFT MAINTENANCE ENGIN</v>
          </cell>
          <cell r="N189" t="str">
            <v>1-DBR-CN</v>
          </cell>
        </row>
        <row r="190">
          <cell r="L190" t="str">
            <v>S28187</v>
          </cell>
          <cell r="M190" t="str">
            <v>HAECO ITM LTD</v>
          </cell>
          <cell r="N190" t="str">
            <v>1-DA1-HK</v>
          </cell>
        </row>
        <row r="191">
          <cell r="L191" t="str">
            <v>S18613</v>
          </cell>
          <cell r="M191" t="str">
            <v>HAINAN AIRLINES COMPANY LIMITED</v>
          </cell>
          <cell r="N191" t="str">
            <v>1-EC7-US</v>
          </cell>
        </row>
        <row r="192">
          <cell r="L192" t="str">
            <v>S30505</v>
          </cell>
          <cell r="M192" t="str">
            <v>HANEUL NERIN AVIATION CO LTD</v>
          </cell>
          <cell r="N192" t="str">
            <v>1-DAZ-KR</v>
          </cell>
        </row>
        <row r="193">
          <cell r="L193" t="str">
            <v>S29658</v>
          </cell>
          <cell r="M193" t="str">
            <v>HANWEI AEROSPACE TECHNOLOGY CO LTD</v>
          </cell>
          <cell r="N193" t="str">
            <v>1-DAZ-HK</v>
          </cell>
        </row>
        <row r="194">
          <cell r="L194" t="str">
            <v>S24022</v>
          </cell>
          <cell r="M194" t="str">
            <v>HAWKER PACIFIC ASIA PTE LTD</v>
          </cell>
          <cell r="N194" t="str">
            <v>1-DAC-SG</v>
          </cell>
        </row>
        <row r="195">
          <cell r="L195" t="str">
            <v>S26905</v>
          </cell>
          <cell r="M195" t="str">
            <v>HAWKER PACIFIC PTY LTD</v>
          </cell>
          <cell r="N195" t="str">
            <v>1-DAZ-AU</v>
          </cell>
        </row>
        <row r="196">
          <cell r="L196" t="str">
            <v>S30067</v>
          </cell>
          <cell r="M196" t="str">
            <v>HE YUP MULTI TRADING PTE LTD</v>
          </cell>
          <cell r="N196" t="str">
            <v>1-DAZ-SG</v>
          </cell>
        </row>
        <row r="197">
          <cell r="L197" t="str">
            <v>S30457</v>
          </cell>
          <cell r="M197" t="str">
            <v>HEAVY MAINTENANCE SINGAPORE</v>
          </cell>
          <cell r="N197" t="str">
            <v>1-ECD-SG</v>
          </cell>
        </row>
        <row r="198">
          <cell r="L198" t="str">
            <v>S27928</v>
          </cell>
          <cell r="M198" t="str">
            <v>HEBEI AIRLINES CO.LTD.</v>
          </cell>
          <cell r="N198" t="str">
            <v>1-ECZ-CN</v>
          </cell>
        </row>
        <row r="199">
          <cell r="L199" t="str">
            <v>S30490</v>
          </cell>
          <cell r="M199" t="str">
            <v>HELI ASSIST LTD</v>
          </cell>
          <cell r="N199" t="str">
            <v>1-DAD-NZ</v>
          </cell>
        </row>
        <row r="200">
          <cell r="L200" t="str">
            <v>S30302</v>
          </cell>
          <cell r="M200" t="str">
            <v>HELI SERVICE CO,.LTD.</v>
          </cell>
          <cell r="N200" t="str">
            <v>1-DAZ-KR</v>
          </cell>
        </row>
        <row r="201">
          <cell r="L201" t="str">
            <v>S30185</v>
          </cell>
          <cell r="M201" t="str">
            <v>HELI-WING AVIATION ENTERPRISES</v>
          </cell>
          <cell r="N201" t="str">
            <v>1-DAZ-PH</v>
          </cell>
        </row>
        <row r="202">
          <cell r="L202" t="str">
            <v>S29393</v>
          </cell>
          <cell r="M202" t="str">
            <v>HELIBIZ PTY LTD</v>
          </cell>
          <cell r="N202" t="str">
            <v>1-DAZ-AU</v>
          </cell>
        </row>
        <row r="203">
          <cell r="L203" t="str">
            <v>S15530</v>
          </cell>
          <cell r="M203" t="str">
            <v>HELICOPTER RESOURCES PTY LTD</v>
          </cell>
          <cell r="N203" t="str">
            <v>1-FBA-AU</v>
          </cell>
        </row>
        <row r="204">
          <cell r="L204" t="str">
            <v>S29614</v>
          </cell>
          <cell r="M204" t="str">
            <v>HELICOPTER SYSTEM COMPANY</v>
          </cell>
          <cell r="N204" t="str">
            <v>1-DAZ-KR</v>
          </cell>
        </row>
        <row r="205">
          <cell r="L205" t="str">
            <v>S30520</v>
          </cell>
          <cell r="M205" t="str">
            <v>HELIWORKS QUEENSTOWN HELICOPTERS</v>
          </cell>
          <cell r="N205" t="str">
            <v>1-DAD-NZ</v>
          </cell>
        </row>
        <row r="206">
          <cell r="L206" t="str">
            <v>S27745</v>
          </cell>
          <cell r="M206" t="str">
            <v>HEVILIFT GROUP</v>
          </cell>
          <cell r="N206" t="str">
            <v>1-FAA-AU</v>
          </cell>
        </row>
        <row r="207">
          <cell r="L207" t="str">
            <v>S28787</v>
          </cell>
          <cell r="M207" t="str">
            <v>HEVILIFT LOGISTICS PTE LTD</v>
          </cell>
          <cell r="N207" t="str">
            <v>1-ECZ-SG</v>
          </cell>
        </row>
        <row r="208">
          <cell r="L208" t="str">
            <v>S29231</v>
          </cell>
          <cell r="M208" t="str">
            <v>HNA AVIATION TECHNIK CO., LTD</v>
          </cell>
          <cell r="N208" t="str">
            <v>1-EC7-CN</v>
          </cell>
        </row>
        <row r="209">
          <cell r="L209" t="str">
            <v>S20158</v>
          </cell>
          <cell r="M209" t="str">
            <v>HONG KONG AIRCRAFT ENGINEERING COMPA</v>
          </cell>
          <cell r="N209" t="str">
            <v>1-DA1-HK</v>
          </cell>
        </row>
        <row r="210">
          <cell r="L210" t="str">
            <v>S27491</v>
          </cell>
          <cell r="M210" t="str">
            <v>HONG KONG AIRLINES LIMITED</v>
          </cell>
          <cell r="N210" t="str">
            <v>1-ECZ-US</v>
          </cell>
        </row>
        <row r="211">
          <cell r="L211" t="str">
            <v>S30082</v>
          </cell>
          <cell r="M211" t="str">
            <v>HONG KONG AIRLINES LIMITED</v>
          </cell>
          <cell r="N211" t="str">
            <v>1-ECZ-HK</v>
          </cell>
        </row>
        <row r="212">
          <cell r="L212" t="str">
            <v>S29619</v>
          </cell>
          <cell r="M212" t="str">
            <v>HONG KONG EXPRESS AIRWAYS LTD</v>
          </cell>
          <cell r="N212" t="str">
            <v>1-EC7-HK</v>
          </cell>
        </row>
        <row r="213">
          <cell r="L213" t="str">
            <v>S25721</v>
          </cell>
          <cell r="M213" t="str">
            <v>HONG KONG LIBERTY AVIATION SERVICES</v>
          </cell>
          <cell r="N213" t="str">
            <v>1-DBS-HK</v>
          </cell>
        </row>
        <row r="214">
          <cell r="L214" t="str">
            <v>S28966</v>
          </cell>
          <cell r="M214" t="str">
            <v>HUA OU AVIATION TRAINING COMPANY LTD</v>
          </cell>
          <cell r="N214" t="str">
            <v>1-AAA-CN</v>
          </cell>
        </row>
        <row r="215">
          <cell r="L215" t="str">
            <v>S18762</v>
          </cell>
          <cell r="M215" t="str">
            <v>HUANKE HUAFENG INVESTMENT CO LTD</v>
          </cell>
          <cell r="N215" t="str">
            <v>1-DAZ-CN</v>
          </cell>
        </row>
        <row r="216">
          <cell r="L216" t="str">
            <v>S15540</v>
          </cell>
          <cell r="M216" t="str">
            <v>HUAOU AVIATION TRAINING CENTER</v>
          </cell>
          <cell r="N216" t="str">
            <v>1-DAZ-CN</v>
          </cell>
        </row>
        <row r="217">
          <cell r="L217" t="str">
            <v>S27820</v>
          </cell>
          <cell r="M217" t="str">
            <v>IBEX AIRLINES CO., LTD</v>
          </cell>
          <cell r="N217" t="str">
            <v>1-ECZ-JP</v>
          </cell>
        </row>
        <row r="218">
          <cell r="L218" t="str">
            <v>S27890</v>
          </cell>
          <cell r="M218" t="str">
            <v>ICBC FINANCIAL LEASING CO.LTD</v>
          </cell>
          <cell r="N218" t="str">
            <v>1-FDI-CN</v>
          </cell>
        </row>
        <row r="219">
          <cell r="L219" t="str">
            <v>S29150</v>
          </cell>
          <cell r="M219" t="str">
            <v>INTERGLOBE AVIATION LIMITED</v>
          </cell>
          <cell r="N219" t="str">
            <v>1-EC4-IN</v>
          </cell>
        </row>
        <row r="220">
          <cell r="L220" t="str">
            <v>S15571</v>
          </cell>
          <cell r="M220" t="str">
            <v>INTERIORS AEROSERVICES PTE LTD</v>
          </cell>
          <cell r="N220" t="str">
            <v>1-DAZ-SG</v>
          </cell>
        </row>
        <row r="221">
          <cell r="L221" t="str">
            <v>S29680</v>
          </cell>
          <cell r="M221" t="str">
            <v>INTERIORS AEROSERVICES PTY LTD</v>
          </cell>
          <cell r="N221" t="str">
            <v>1-WAA-AU</v>
          </cell>
        </row>
        <row r="222">
          <cell r="L222" t="str">
            <v>S28805</v>
          </cell>
          <cell r="M222" t="str">
            <v>INTERNATIONAL AIR PARTS</v>
          </cell>
          <cell r="N222" t="str">
            <v>1-DAZ-AU</v>
          </cell>
        </row>
        <row r="223">
          <cell r="L223" t="str">
            <v>S15610</v>
          </cell>
          <cell r="M223" t="str">
            <v>JALUX INC.</v>
          </cell>
          <cell r="N223" t="str">
            <v>1-DAZ-JP</v>
          </cell>
        </row>
        <row r="224">
          <cell r="L224" t="str">
            <v>S19568</v>
          </cell>
          <cell r="M224" t="str">
            <v>JAMCO CORP.</v>
          </cell>
          <cell r="N224" t="str">
            <v>1-DAC-JP</v>
          </cell>
        </row>
        <row r="225">
          <cell r="L225" t="str">
            <v>S29552</v>
          </cell>
          <cell r="M225" t="str">
            <v>JAMCO CORPORATION</v>
          </cell>
          <cell r="N225" t="str">
            <v>1-CA5-JP</v>
          </cell>
        </row>
        <row r="226">
          <cell r="L226" t="str">
            <v>S10032</v>
          </cell>
          <cell r="M226" t="str">
            <v>JAMCO SINGAPORE PTE LTD</v>
          </cell>
          <cell r="N226" t="str">
            <v>1-CA5-SG</v>
          </cell>
        </row>
        <row r="227">
          <cell r="L227" t="str">
            <v>S15596</v>
          </cell>
          <cell r="M227" t="str">
            <v>JAPAN AERO PRESSURE CO., LTD.</v>
          </cell>
          <cell r="N227" t="str">
            <v>1-DAY-JP</v>
          </cell>
        </row>
        <row r="228">
          <cell r="L228" t="str">
            <v>S15664</v>
          </cell>
          <cell r="M228" t="str">
            <v>JAPAN AEROSPACE CORPORATION</v>
          </cell>
          <cell r="N228" t="str">
            <v>1-DAY-JP</v>
          </cell>
        </row>
        <row r="229">
          <cell r="L229" t="str">
            <v>S29648</v>
          </cell>
          <cell r="M229" t="str">
            <v>JAPAN AEROSPACE CORPORATION</v>
          </cell>
          <cell r="N229" t="str">
            <v>1-DAY-JP</v>
          </cell>
        </row>
        <row r="230">
          <cell r="L230" t="str">
            <v>S00657</v>
          </cell>
          <cell r="M230" t="str">
            <v>JAPAN AIRLINES CO., LTD</v>
          </cell>
          <cell r="N230" t="str">
            <v>1-ECA-JP</v>
          </cell>
        </row>
        <row r="231">
          <cell r="L231" t="str">
            <v>S29177</v>
          </cell>
          <cell r="M231" t="str">
            <v>JAPAN AIRLINES CO., LTD</v>
          </cell>
          <cell r="N231" t="str">
            <v>1-ECA-JP</v>
          </cell>
        </row>
        <row r="232">
          <cell r="L232" t="str">
            <v>S29254</v>
          </cell>
          <cell r="M232" t="str">
            <v>JAPAN AIRLINES CO., LTD</v>
          </cell>
          <cell r="N232" t="str">
            <v>1-ECA-JP</v>
          </cell>
        </row>
        <row r="233">
          <cell r="L233" t="str">
            <v>S29641</v>
          </cell>
          <cell r="M233" t="str">
            <v>JAPAN AIRLINES CO., LTD. C/O JALEC</v>
          </cell>
          <cell r="N233" t="str">
            <v>1-ECA-JP</v>
          </cell>
        </row>
        <row r="234">
          <cell r="L234" t="str">
            <v>S15614</v>
          </cell>
          <cell r="M234" t="str">
            <v>JAPAN AIRLINES INTERNATIONAL</v>
          </cell>
          <cell r="N234" t="str">
            <v>1-ECA-JP</v>
          </cell>
        </row>
        <row r="235">
          <cell r="L235" t="str">
            <v>S20307</v>
          </cell>
          <cell r="M235" t="str">
            <v>JAYROW HELICOPTERS PTY, LTD.</v>
          </cell>
          <cell r="N235" t="str">
            <v>1-FAA-AU</v>
          </cell>
        </row>
        <row r="236">
          <cell r="L236" t="str">
            <v>S29871</v>
          </cell>
          <cell r="M236" t="str">
            <v>JC (CAMBODIA) INTL AIRLINES CO.LTD</v>
          </cell>
          <cell r="N236" t="str">
            <v>1-ECZ-KH</v>
          </cell>
        </row>
        <row r="237">
          <cell r="L237" t="str">
            <v>S15604</v>
          </cell>
          <cell r="M237" t="str">
            <v>JEJU AIR</v>
          </cell>
          <cell r="N237" t="str">
            <v>1-ECZ-KR</v>
          </cell>
        </row>
        <row r="238">
          <cell r="L238" t="str">
            <v>S19804</v>
          </cell>
          <cell r="M238" t="str">
            <v>JET AVIATION (ASIA PACIFIC)PTE</v>
          </cell>
          <cell r="N238" t="str">
            <v>1-DC4-SG</v>
          </cell>
        </row>
        <row r="239">
          <cell r="L239" t="str">
            <v>S15618</v>
          </cell>
          <cell r="M239" t="str">
            <v>JET SPARES INTERNATIONAL PTY LTD</v>
          </cell>
          <cell r="N239" t="str">
            <v>1-DAZ-AU</v>
          </cell>
        </row>
        <row r="240">
          <cell r="L240" t="str">
            <v>S28636</v>
          </cell>
          <cell r="M240" t="str">
            <v>JETGO AUSTRALIA</v>
          </cell>
          <cell r="N240" t="str">
            <v>1-EZZ-AU</v>
          </cell>
        </row>
        <row r="241">
          <cell r="L241" t="str">
            <v>S01142</v>
          </cell>
          <cell r="M241" t="str">
            <v>JETSTAR AIRWAYS PTY LIMITED</v>
          </cell>
          <cell r="N241" t="str">
            <v>1-EE3-AU</v>
          </cell>
        </row>
        <row r="242">
          <cell r="L242" t="str">
            <v>S26622</v>
          </cell>
          <cell r="M242" t="str">
            <v>JETSTAR ASIA AIRWAYS PTE LTD</v>
          </cell>
          <cell r="N242" t="str">
            <v>1-EE3-SG</v>
          </cell>
        </row>
        <row r="243">
          <cell r="L243" t="str">
            <v>S28057</v>
          </cell>
          <cell r="M243" t="str">
            <v>JETSTAR JAPAN CO., LTD</v>
          </cell>
          <cell r="N243" t="str">
            <v>1-EE3-JP</v>
          </cell>
        </row>
        <row r="244">
          <cell r="L244" t="str">
            <v>S22032</v>
          </cell>
          <cell r="M244" t="str">
            <v>JETSTAR PACIFIC AIRLINES</v>
          </cell>
          <cell r="N244" t="str">
            <v>1-EE3-VN</v>
          </cell>
        </row>
        <row r="245">
          <cell r="L245" t="str">
            <v>S30106</v>
          </cell>
          <cell r="M245" t="str">
            <v>JM CORPORATION</v>
          </cell>
          <cell r="N245" t="str">
            <v>1-DAZ-KR</v>
          </cell>
        </row>
        <row r="246">
          <cell r="L246" t="str">
            <v>S13348</v>
          </cell>
          <cell r="M246" t="str">
            <v>JOHN CAMERON AVIATION</v>
          </cell>
          <cell r="N246" t="str">
            <v>1-DAC-AU</v>
          </cell>
        </row>
        <row r="247">
          <cell r="L247" t="str">
            <v>S27509</v>
          </cell>
          <cell r="M247" t="str">
            <v>JOY AIR</v>
          </cell>
          <cell r="N247" t="str">
            <v>1-ECZ-CN</v>
          </cell>
        </row>
        <row r="248">
          <cell r="L248" t="str">
            <v>S15626</v>
          </cell>
          <cell r="M248" t="str">
            <v>JUNEYAO AIRLINES CO., LTD</v>
          </cell>
          <cell r="N248" t="str">
            <v>1-EEQ-CN</v>
          </cell>
        </row>
        <row r="249">
          <cell r="L249" t="str">
            <v>S28013</v>
          </cell>
          <cell r="M249" t="str">
            <v>KAYUEN TRADING CO., LTD</v>
          </cell>
          <cell r="N249" t="str">
            <v>1-DAZ-HK</v>
          </cell>
        </row>
        <row r="250">
          <cell r="L250" t="str">
            <v>S30347</v>
          </cell>
          <cell r="M250" t="str">
            <v>KC INTERNATIONAL AIR LINES CO.,LTD</v>
          </cell>
          <cell r="N250" t="str">
            <v>1-ECZ-KH</v>
          </cell>
        </row>
        <row r="251">
          <cell r="L251" t="str">
            <v>S29982</v>
          </cell>
          <cell r="M251" t="str">
            <v>KIATTANA TRANSPORT PUBLIC</v>
          </cell>
          <cell r="N251" t="str">
            <v>1-DAZ-TH</v>
          </cell>
        </row>
        <row r="252">
          <cell r="L252" t="str">
            <v>S30486</v>
          </cell>
          <cell r="M252" t="str">
            <v>KONICA MINOLTA BUSINESS</v>
          </cell>
          <cell r="N252" t="str">
            <v>1-YAA-SG</v>
          </cell>
        </row>
        <row r="253">
          <cell r="L253" t="str">
            <v>S18464</v>
          </cell>
          <cell r="M253" t="str">
            <v>KOREA AEROSPACE INDUSTRIES, LTD.</v>
          </cell>
          <cell r="N253" t="str">
            <v>1-CBK-KR</v>
          </cell>
        </row>
        <row r="254">
          <cell r="L254" t="str">
            <v>S00677</v>
          </cell>
          <cell r="M254" t="str">
            <v>KOREAN AIR</v>
          </cell>
          <cell r="N254" t="str">
            <v>1-ECB-KR</v>
          </cell>
        </row>
        <row r="255">
          <cell r="L255" t="str">
            <v>S29682</v>
          </cell>
          <cell r="M255" t="str">
            <v>KOREAN AIR</v>
          </cell>
          <cell r="N255" t="str">
            <v>1-ECB-KR</v>
          </cell>
        </row>
        <row r="256">
          <cell r="L256" t="str">
            <v>S28970</v>
          </cell>
          <cell r="M256" t="str">
            <v>KUNMING AIRLINES CO.,LTD</v>
          </cell>
          <cell r="N256" t="str">
            <v>1-ECZ-CN</v>
          </cell>
        </row>
        <row r="257">
          <cell r="L257" t="str">
            <v>S29778</v>
          </cell>
          <cell r="M257" t="str">
            <v>L9 INTERNATIONAL</v>
          </cell>
          <cell r="N257" t="str">
            <v>1-DAZ-KR</v>
          </cell>
        </row>
        <row r="258">
          <cell r="L258" t="str">
            <v>S30233</v>
          </cell>
          <cell r="M258" t="str">
            <v>LANMEI AIRLINES (CAMBODIA) CO.,LTD</v>
          </cell>
          <cell r="N258" t="str">
            <v>1-ECZ-KH</v>
          </cell>
        </row>
        <row r="259">
          <cell r="L259" t="str">
            <v>S26157</v>
          </cell>
          <cell r="M259" t="str">
            <v>LAO AIRLINES</v>
          </cell>
          <cell r="N259" t="str">
            <v>1-ECZ-LA</v>
          </cell>
        </row>
        <row r="260">
          <cell r="L260" t="str">
            <v>S28833</v>
          </cell>
          <cell r="M260" t="str">
            <v>LAO AIRLINES ENGINEERING COMPANY</v>
          </cell>
          <cell r="N260" t="str">
            <v>1-DC6-LA</v>
          </cell>
        </row>
        <row r="261">
          <cell r="L261" t="str">
            <v>S15756</v>
          </cell>
          <cell r="M261" t="str">
            <v>LEKI AVIATION PTE LTD</v>
          </cell>
          <cell r="N261" t="str">
            <v>1-DAO-SG</v>
          </cell>
        </row>
        <row r="262">
          <cell r="L262" t="str">
            <v>S27235</v>
          </cell>
          <cell r="M262" t="str">
            <v>LG INTERNATIONAL AVIATION TEAM</v>
          </cell>
          <cell r="N262" t="str">
            <v>1-DAZ-KR</v>
          </cell>
        </row>
        <row r="263">
          <cell r="L263" t="str">
            <v>S28720</v>
          </cell>
          <cell r="M263" t="str">
            <v>LIEBHERR MACHINERY SERVICE</v>
          </cell>
          <cell r="N263" t="str">
            <v>1-CAD-CN</v>
          </cell>
        </row>
        <row r="264">
          <cell r="L264" t="str">
            <v>S29713</v>
          </cell>
          <cell r="M264" t="str">
            <v>LIEBHERR-AEROSPACE LINDENBERG GMBH</v>
          </cell>
          <cell r="N264" t="str">
            <v>1-CAD-DE</v>
          </cell>
        </row>
        <row r="265">
          <cell r="L265" t="str">
            <v>S02274</v>
          </cell>
          <cell r="M265" t="str">
            <v>LIEBHERR-SINGAPORE PTE LTD</v>
          </cell>
          <cell r="N265" t="str">
            <v>1-CAD-SG</v>
          </cell>
        </row>
        <row r="266">
          <cell r="L266" t="str">
            <v>S22020</v>
          </cell>
          <cell r="M266" t="str">
            <v>LION AIR</v>
          </cell>
          <cell r="N266" t="str">
            <v>1-ECW-ID</v>
          </cell>
        </row>
        <row r="267">
          <cell r="L267" t="str">
            <v>S30312</v>
          </cell>
          <cell r="M267" t="str">
            <v>LONGJIANG AIRLINESCO., LTD</v>
          </cell>
          <cell r="N267" t="str">
            <v>1-ECZ-CN</v>
          </cell>
        </row>
        <row r="268">
          <cell r="L268" t="str">
            <v>S15749</v>
          </cell>
          <cell r="M268" t="str">
            <v>LUBAIR AVIATION HK CO LTD</v>
          </cell>
          <cell r="N268" t="str">
            <v>1-DAZ-HK</v>
          </cell>
        </row>
        <row r="269">
          <cell r="L269" t="str">
            <v>S00046</v>
          </cell>
          <cell r="M269" t="str">
            <v>LUFTHANSA TECHNIK PHILIPPINES</v>
          </cell>
          <cell r="N269" t="str">
            <v>1-DA8-PH</v>
          </cell>
        </row>
        <row r="270">
          <cell r="L270" t="str">
            <v>S28799</v>
          </cell>
          <cell r="M270" t="str">
            <v>LUFTHANSA TECHNIK SHENZHEN CO., LTD</v>
          </cell>
          <cell r="N270" t="str">
            <v>1-DA8-CN</v>
          </cell>
        </row>
        <row r="271">
          <cell r="L271" t="str">
            <v>S30417</v>
          </cell>
          <cell r="M271" t="str">
            <v>MAB ACADEMY SDN. BHD.</v>
          </cell>
          <cell r="N271" t="str">
            <v>1-EC1-MY</v>
          </cell>
        </row>
        <row r="272">
          <cell r="L272" t="str">
            <v>S29065</v>
          </cell>
          <cell r="M272" t="str">
            <v>MACAU JET INTERNATIONAL CO., LTD</v>
          </cell>
          <cell r="N272" t="str">
            <v>1-FBA-MO</v>
          </cell>
        </row>
        <row r="273">
          <cell r="L273" t="str">
            <v>S29857</v>
          </cell>
          <cell r="M273" t="str">
            <v>MAGNUM AIR (SKYJET) INC.</v>
          </cell>
          <cell r="N273" t="str">
            <v>1-DAZ-PH</v>
          </cell>
        </row>
        <row r="274">
          <cell r="L274" t="str">
            <v>S29367</v>
          </cell>
          <cell r="M274" t="str">
            <v>MALAYSIA AIRLINES BERHAD</v>
          </cell>
          <cell r="N274" t="str">
            <v>1-EC1-MY</v>
          </cell>
        </row>
        <row r="275">
          <cell r="L275" t="str">
            <v>S29404</v>
          </cell>
          <cell r="M275" t="str">
            <v>MALINDO AIRWAYS SDN BHD</v>
          </cell>
          <cell r="N275" t="str">
            <v>1-EEW-MY</v>
          </cell>
        </row>
        <row r="276">
          <cell r="L276" t="str">
            <v>S00737</v>
          </cell>
          <cell r="M276" t="str">
            <v>MANDARIN AIRLINES</v>
          </cell>
          <cell r="N276" t="str">
            <v>1-ECZ-TW</v>
          </cell>
        </row>
        <row r="277">
          <cell r="L277" t="str">
            <v>S28853</v>
          </cell>
          <cell r="M277" t="str">
            <v>MANN YADANARPON AIRLINES</v>
          </cell>
          <cell r="N277" t="str">
            <v>1-EZZ-MM</v>
          </cell>
        </row>
        <row r="278">
          <cell r="L278" t="str">
            <v>S30438</v>
          </cell>
          <cell r="M278" t="str">
            <v>MANTA AVIATION PVT. LTD.</v>
          </cell>
          <cell r="N278" t="str">
            <v>1-EZZ-MV</v>
          </cell>
        </row>
        <row r="279">
          <cell r="L279" t="str">
            <v>S30103</v>
          </cell>
          <cell r="M279" t="str">
            <v>MCDERMOTT AVIATION</v>
          </cell>
          <cell r="N279" t="str">
            <v>1-FAA-AU</v>
          </cell>
        </row>
        <row r="280">
          <cell r="L280" t="str">
            <v>S30426</v>
          </cell>
          <cell r="M280" t="str">
            <v>MG AVIATION LTD</v>
          </cell>
          <cell r="N280" t="str">
            <v>1-DAZ-HK</v>
          </cell>
        </row>
        <row r="281">
          <cell r="L281" t="str">
            <v>S25360</v>
          </cell>
          <cell r="M281" t="str">
            <v>MHS AVIATION BERHAD</v>
          </cell>
          <cell r="N281" t="str">
            <v>1-DAC-MY</v>
          </cell>
        </row>
        <row r="282">
          <cell r="L282" t="str">
            <v>S26403</v>
          </cell>
          <cell r="M282" t="str">
            <v>MIAT MONGOLIAN AIRLINES</v>
          </cell>
          <cell r="N282" t="str">
            <v>1-ECZ-MN</v>
          </cell>
        </row>
        <row r="283">
          <cell r="L283" t="str">
            <v>S28113</v>
          </cell>
          <cell r="M283" t="str">
            <v>MICROFLITE HELICOPTER SERVICES</v>
          </cell>
          <cell r="N283" t="str">
            <v>1-FAA-AU</v>
          </cell>
        </row>
        <row r="284">
          <cell r="L284" t="str">
            <v>S30320</v>
          </cell>
          <cell r="M284" t="str">
            <v>MID STAR GENERAL AVIATION TECHNIC</v>
          </cell>
          <cell r="N284" t="str">
            <v>1-DAZ-CN</v>
          </cell>
        </row>
        <row r="285">
          <cell r="L285" t="str">
            <v>S30284</v>
          </cell>
          <cell r="M285" t="str">
            <v>MJA AERO SUPPORT PTE LTD</v>
          </cell>
          <cell r="N285" t="str">
            <v>1-DAZ-SG</v>
          </cell>
        </row>
        <row r="286">
          <cell r="L286" t="str">
            <v>S27520</v>
          </cell>
          <cell r="M286" t="str">
            <v>MPI</v>
          </cell>
          <cell r="N286" t="str">
            <v>1-DAZ-US</v>
          </cell>
        </row>
        <row r="287">
          <cell r="L287" t="str">
            <v>S30448</v>
          </cell>
          <cell r="M287" t="str">
            <v>MWG LTD</v>
          </cell>
          <cell r="N287" t="str">
            <v>1-YAA-SG</v>
          </cell>
        </row>
        <row r="288">
          <cell r="L288" t="str">
            <v>S27713</v>
          </cell>
          <cell r="M288" t="str">
            <v>MYANMAR AIRWAYS INTERNATIONAL CO LTD</v>
          </cell>
          <cell r="N288" t="str">
            <v>1-ECZ-MM</v>
          </cell>
        </row>
        <row r="289">
          <cell r="L289" t="str">
            <v>S29354</v>
          </cell>
          <cell r="M289" t="str">
            <v>MYANMAR NATIONAL AIRLINES</v>
          </cell>
          <cell r="N289" t="str">
            <v>1-ECZ-MM</v>
          </cell>
        </row>
        <row r="290">
          <cell r="L290" t="str">
            <v>S29250</v>
          </cell>
          <cell r="M290" t="str">
            <v>NABTESCO CORPORATION</v>
          </cell>
          <cell r="N290" t="str">
            <v>1-DAZ-JP</v>
          </cell>
        </row>
        <row r="291">
          <cell r="L291" t="str">
            <v>S29836</v>
          </cell>
          <cell r="M291" t="str">
            <v>NAUTILUS AVIATION PTY LTD</v>
          </cell>
          <cell r="N291" t="str">
            <v>1-FAA-AU</v>
          </cell>
        </row>
        <row r="292">
          <cell r="L292" t="str">
            <v>S25105</v>
          </cell>
          <cell r="M292" t="str">
            <v>NETWORK AVIATION AUSTRALIA</v>
          </cell>
          <cell r="N292" t="str">
            <v>1-ECZ-AU</v>
          </cell>
        </row>
        <row r="293">
          <cell r="L293" t="str">
            <v>S27906</v>
          </cell>
          <cell r="M293" t="str">
            <v>NEW SKY AVIATION TECHNOLOGY LTD</v>
          </cell>
          <cell r="N293" t="str">
            <v>1-DAZ-HK</v>
          </cell>
        </row>
        <row r="294">
          <cell r="L294" t="str">
            <v>S22022</v>
          </cell>
          <cell r="M294" t="str">
            <v>NIPPON CARGO AIRLINES</v>
          </cell>
          <cell r="N294" t="str">
            <v>1-ECZ-JP</v>
          </cell>
        </row>
        <row r="295">
          <cell r="L295" t="str">
            <v>S28357</v>
          </cell>
          <cell r="M295" t="str">
            <v>NOK AIRLINES PUBLIC CO., LTD</v>
          </cell>
          <cell r="N295" t="str">
            <v>1-EEH-TH</v>
          </cell>
        </row>
        <row r="296">
          <cell r="L296" t="str">
            <v>S30170</v>
          </cell>
          <cell r="M296" t="str">
            <v>NOMAD AVIATION PTE LTD</v>
          </cell>
          <cell r="N296" t="str">
            <v>1-FAA-SG</v>
          </cell>
        </row>
        <row r="297">
          <cell r="L297" t="str">
            <v>S29844</v>
          </cell>
          <cell r="M297" t="str">
            <v>NORTHERN NSW HELICOPTER RESCUE</v>
          </cell>
          <cell r="N297" t="str">
            <v>1-FAA-AU</v>
          </cell>
        </row>
        <row r="298">
          <cell r="L298" t="str">
            <v>S26552</v>
          </cell>
          <cell r="M298" t="str">
            <v>NORTHERN VIETNAM HELICOPTER CO LTD</v>
          </cell>
          <cell r="N298" t="str">
            <v>1-FAD-VN</v>
          </cell>
        </row>
        <row r="299">
          <cell r="L299" t="str">
            <v>S19954</v>
          </cell>
          <cell r="M299" t="str">
            <v>OCEANIA AVIATION LIMITED</v>
          </cell>
          <cell r="N299" t="str">
            <v>1-DAZ-NZ</v>
          </cell>
        </row>
        <row r="300">
          <cell r="L300" t="str">
            <v>S27254</v>
          </cell>
          <cell r="M300" t="str">
            <v>OKAY AIRWAYS COMPANY LIMITED</v>
          </cell>
          <cell r="N300" t="str">
            <v>1-EEX-CN</v>
          </cell>
        </row>
        <row r="301">
          <cell r="L301" t="str">
            <v>S27967</v>
          </cell>
          <cell r="M301" t="str">
            <v>ON-TIME AERO SERVICE (HK) CO.LTD</v>
          </cell>
          <cell r="N301" t="str">
            <v>1-DAZ-HK</v>
          </cell>
        </row>
        <row r="302">
          <cell r="L302" t="str">
            <v>S25911</v>
          </cell>
          <cell r="M302" t="str">
            <v>OPTIMUM AEROSPACE SUPPLIES PTE LTD</v>
          </cell>
          <cell r="N302" t="str">
            <v>1-DAZ-SG</v>
          </cell>
        </row>
        <row r="303">
          <cell r="L303" t="str">
            <v>S27619</v>
          </cell>
          <cell r="M303" t="str">
            <v>ORIENT THAI AIRLINES CO., LTD</v>
          </cell>
          <cell r="N303" t="str">
            <v>1-ECZ-TH</v>
          </cell>
        </row>
        <row r="304">
          <cell r="L304" t="str">
            <v>S28372</v>
          </cell>
          <cell r="M304" t="str">
            <v>OUTER SPACE INDOCHINA CORPORATION</v>
          </cell>
          <cell r="N304" t="str">
            <v>1-DAC-VN</v>
          </cell>
        </row>
        <row r="305">
          <cell r="L305" t="str">
            <v>S27291</v>
          </cell>
          <cell r="M305" t="str">
            <v>P &amp; R INTERNATIONAL SDN BHD</v>
          </cell>
          <cell r="N305" t="str">
            <v>1-DAZ-MY</v>
          </cell>
        </row>
        <row r="306">
          <cell r="L306" t="str">
            <v>S29440</v>
          </cell>
          <cell r="M306" t="str">
            <v>P.M. ASSOCIATES</v>
          </cell>
          <cell r="N306" t="str">
            <v>1-DAZ-JP</v>
          </cell>
        </row>
        <row r="307">
          <cell r="L307" t="str">
            <v>S25929</v>
          </cell>
          <cell r="M307" t="str">
            <v>P.T TRAVIRA AIR</v>
          </cell>
          <cell r="N307" t="str">
            <v>1-ECZ-ID</v>
          </cell>
        </row>
        <row r="308">
          <cell r="L308" t="str">
            <v>S18653</v>
          </cell>
          <cell r="M308" t="str">
            <v>P.T. PELITA AIR SERVICE</v>
          </cell>
          <cell r="N308" t="str">
            <v>1-ECZ-ID</v>
          </cell>
        </row>
        <row r="309">
          <cell r="L309" t="str">
            <v>S26621</v>
          </cell>
          <cell r="M309" t="str">
            <v>P.T.SRIWIJAYA AIR</v>
          </cell>
          <cell r="N309" t="str">
            <v>1-ECZ-ID</v>
          </cell>
        </row>
        <row r="310">
          <cell r="L310" t="str">
            <v>S30358</v>
          </cell>
          <cell r="M310" t="str">
            <v>PACIFIC AIR EXPRESS</v>
          </cell>
          <cell r="N310" t="str">
            <v>1-ECZ-AU</v>
          </cell>
        </row>
        <row r="311">
          <cell r="L311" t="str">
            <v>S19249</v>
          </cell>
          <cell r="M311" t="str">
            <v>PACIFIC AMERICAN CORPORATION</v>
          </cell>
          <cell r="N311" t="str">
            <v>1-ECT-US</v>
          </cell>
        </row>
        <row r="312">
          <cell r="L312" t="str">
            <v>S28145</v>
          </cell>
          <cell r="M312" t="str">
            <v>PACIFIC CROWN HELICOPTERS</v>
          </cell>
          <cell r="N312" t="str">
            <v>1-FAA-AU</v>
          </cell>
        </row>
        <row r="313">
          <cell r="L313" t="str">
            <v>S29734</v>
          </cell>
          <cell r="M313" t="str">
            <v>PACIFIC HELICOPTERS PTY LTD</v>
          </cell>
          <cell r="N313" t="str">
            <v>1-FAA-PG</v>
          </cell>
        </row>
        <row r="314">
          <cell r="L314" t="str">
            <v>S30366</v>
          </cell>
          <cell r="M314" t="str">
            <v>PATTONAIR ASIA PTE LTD</v>
          </cell>
          <cell r="N314" t="str">
            <v>1-DAZ-SG</v>
          </cell>
        </row>
        <row r="315">
          <cell r="L315" t="str">
            <v>S18633</v>
          </cell>
          <cell r="M315" t="str">
            <v>PBA TECHNOLOGY PTE LTD.</v>
          </cell>
          <cell r="N315" t="str">
            <v>1-DBX-SG</v>
          </cell>
        </row>
        <row r="316">
          <cell r="L316" t="str">
            <v>S27610</v>
          </cell>
          <cell r="M316" t="str">
            <v>PEACH AVIATION CO., LTD</v>
          </cell>
          <cell r="N316" t="str">
            <v>1-EEF-JP</v>
          </cell>
        </row>
        <row r="317">
          <cell r="L317" t="str">
            <v>S17764</v>
          </cell>
          <cell r="M317" t="str">
            <v>PHILIPPINE AIRLINES</v>
          </cell>
          <cell r="N317" t="str">
            <v>1-EEB-PH</v>
          </cell>
        </row>
        <row r="318">
          <cell r="L318" t="str">
            <v>S26069</v>
          </cell>
          <cell r="M318" t="str">
            <v>PHILIPPINES AIRASIA INC.</v>
          </cell>
          <cell r="N318" t="str">
            <v>1-EC8-PH</v>
          </cell>
        </row>
        <row r="319">
          <cell r="L319" t="str">
            <v>S30319</v>
          </cell>
          <cell r="M319" t="str">
            <v>PHILJETS AERO CHARTER CORP.</v>
          </cell>
          <cell r="N319" t="str">
            <v>1-FAA-PH</v>
          </cell>
        </row>
        <row r="320">
          <cell r="L320" t="str">
            <v>S29578</v>
          </cell>
          <cell r="M320" t="str">
            <v>PHILJETS AERO SERVICES, INC.</v>
          </cell>
          <cell r="N320" t="str">
            <v>1-DAZ-PH</v>
          </cell>
        </row>
        <row r="321">
          <cell r="L321" t="str">
            <v>S30183</v>
          </cell>
          <cell r="M321" t="str">
            <v>PNG AIR LIMITED</v>
          </cell>
          <cell r="N321" t="str">
            <v>1-ECZ-PG</v>
          </cell>
        </row>
        <row r="322">
          <cell r="L322" t="str">
            <v>S30303</v>
          </cell>
          <cell r="M322" t="str">
            <v>POLMON CO., LTD.</v>
          </cell>
          <cell r="N322" t="str">
            <v>1-YAA-KR</v>
          </cell>
        </row>
        <row r="323">
          <cell r="L323" t="str">
            <v>S22025</v>
          </cell>
          <cell r="M323" t="str">
            <v>PR (HK)INTERNATIONAL ENTERPRISE LTD</v>
          </cell>
          <cell r="N323" t="str">
            <v>1-DC8-HK</v>
          </cell>
        </row>
        <row r="324">
          <cell r="L324" t="str">
            <v>S28584</v>
          </cell>
          <cell r="M324" t="str">
            <v>PRATT AVIATION PTY LTD</v>
          </cell>
          <cell r="N324" t="str">
            <v>1-FAA-AU</v>
          </cell>
        </row>
        <row r="325">
          <cell r="L325" t="str">
            <v>S29131</v>
          </cell>
          <cell r="M325" t="str">
            <v>PRECISION AVIATION GROUP AUST P/L</v>
          </cell>
          <cell r="N325" t="str">
            <v>1-DAZ-AU</v>
          </cell>
        </row>
        <row r="326">
          <cell r="L326" t="str">
            <v>S18626</v>
          </cell>
          <cell r="M326" t="str">
            <v>PRIME AEROSPACE PTE LTD</v>
          </cell>
          <cell r="N326" t="str">
            <v>1-DAZ-SG</v>
          </cell>
        </row>
        <row r="327">
          <cell r="L327" t="str">
            <v>S30304</v>
          </cell>
          <cell r="M327" t="str">
            <v>PRUDENT INNOVATION SERVICES PTE LTD</v>
          </cell>
          <cell r="N327" t="str">
            <v>1-DAZ-SG</v>
          </cell>
        </row>
        <row r="328">
          <cell r="L328" t="str">
            <v>S24029</v>
          </cell>
          <cell r="M328" t="str">
            <v>PT AIRFAST INDONESIA</v>
          </cell>
          <cell r="N328" t="str">
            <v>1-DAZ-ID</v>
          </cell>
        </row>
        <row r="329">
          <cell r="L329" t="str">
            <v>S27859</v>
          </cell>
          <cell r="M329" t="str">
            <v>PT EASTINDO SERVICES</v>
          </cell>
          <cell r="N329" t="str">
            <v>1-FAA-ID</v>
          </cell>
        </row>
        <row r="330">
          <cell r="L330" t="str">
            <v>S30496</v>
          </cell>
          <cell r="M330" t="str">
            <v>PT KOMALA INDONESIA</v>
          </cell>
          <cell r="N330" t="str">
            <v>1-FAA-ID</v>
          </cell>
        </row>
        <row r="331">
          <cell r="L331" t="str">
            <v>S27158</v>
          </cell>
          <cell r="M331" t="str">
            <v>PT MISA EFELINDO</v>
          </cell>
          <cell r="N331" t="str">
            <v>1-DAZ-ID</v>
          </cell>
        </row>
        <row r="332">
          <cell r="L332" t="str">
            <v>S28761</v>
          </cell>
          <cell r="M332" t="str">
            <v>PT MULTIKREASINDO LESTARI SENTOSA</v>
          </cell>
          <cell r="N332" t="str">
            <v>1-YAA-ID</v>
          </cell>
        </row>
        <row r="333">
          <cell r="L333" t="str">
            <v>S22000</v>
          </cell>
          <cell r="M333" t="str">
            <v>PT. AERO NUSANTARA INDONESIA</v>
          </cell>
          <cell r="N333" t="str">
            <v>1-DAZ-ID</v>
          </cell>
        </row>
        <row r="334">
          <cell r="L334" t="str">
            <v>S27490</v>
          </cell>
          <cell r="M334" t="str">
            <v>PT. AIRBUS HELICOPTERS INDONESIA</v>
          </cell>
          <cell r="N334" t="str">
            <v>1-BAA-ID</v>
          </cell>
        </row>
        <row r="335">
          <cell r="L335" t="str">
            <v>S30497</v>
          </cell>
          <cell r="M335" t="str">
            <v>PT. ANUGERAH PERKASA PRIMA INDONESIA</v>
          </cell>
          <cell r="N335" t="str">
            <v>1-DAZ-ID</v>
          </cell>
        </row>
        <row r="336">
          <cell r="L336" t="str">
            <v>S29350</v>
          </cell>
          <cell r="M336" t="str">
            <v>PT. BATAM TEKNIK</v>
          </cell>
          <cell r="N336" t="str">
            <v>1-ECW-ID</v>
          </cell>
        </row>
        <row r="337">
          <cell r="L337" t="str">
            <v>S29043</v>
          </cell>
          <cell r="M337" t="str">
            <v>PT. BATIK AIR INDONESIA</v>
          </cell>
          <cell r="N337" t="str">
            <v>1-ECW-ID</v>
          </cell>
        </row>
        <row r="338">
          <cell r="L338" t="str">
            <v>S30236</v>
          </cell>
          <cell r="M338" t="str">
            <v>PT. CITRA AVIATAMA DIRGANTARA</v>
          </cell>
          <cell r="N338" t="str">
            <v>1-DAZ-ID</v>
          </cell>
        </row>
        <row r="339">
          <cell r="L339" t="str">
            <v>S29610</v>
          </cell>
          <cell r="M339" t="str">
            <v>PT. DEWATA ANGKASA</v>
          </cell>
          <cell r="N339" t="str">
            <v>1-WAA-ID</v>
          </cell>
        </row>
        <row r="340">
          <cell r="L340" t="str">
            <v>S28983</v>
          </cell>
          <cell r="M340" t="str">
            <v>PT. EKSPRES TRANSPORTASI ANTARBENUA</v>
          </cell>
          <cell r="N340" t="str">
            <v>1-YAA-ID</v>
          </cell>
        </row>
        <row r="341">
          <cell r="L341" t="str">
            <v>S29968</v>
          </cell>
          <cell r="M341" t="str">
            <v>PT. INDONESIA AIR ASIA</v>
          </cell>
          <cell r="N341" t="str">
            <v>1-EC8-ID</v>
          </cell>
        </row>
        <row r="342">
          <cell r="L342" t="str">
            <v>S30415</v>
          </cell>
          <cell r="M342" t="str">
            <v>PT. INDONESIA TRANSPORT &amp; INF.</v>
          </cell>
          <cell r="N342" t="str">
            <v>1-FAA-ID</v>
          </cell>
        </row>
        <row r="343">
          <cell r="L343" t="str">
            <v>S28955</v>
          </cell>
          <cell r="M343" t="str">
            <v>PT. KALSTAR AVIATION</v>
          </cell>
          <cell r="N343" t="str">
            <v>1-ECZ-ID</v>
          </cell>
        </row>
        <row r="344">
          <cell r="L344" t="str">
            <v>S30134</v>
          </cell>
          <cell r="M344" t="str">
            <v>PT. SAYAP GARUDA INDAH</v>
          </cell>
          <cell r="N344" t="str">
            <v>1-FAA-ID</v>
          </cell>
        </row>
        <row r="345">
          <cell r="L345" t="str">
            <v>S26816</v>
          </cell>
          <cell r="M345" t="str">
            <v>PT. WING ABADI AIRLINES</v>
          </cell>
          <cell r="N345" t="str">
            <v>1-ECZ-ID</v>
          </cell>
        </row>
        <row r="346">
          <cell r="L346" t="str">
            <v>S30133</v>
          </cell>
          <cell r="M346" t="str">
            <v>PT.LION MENTARI AIRLINES</v>
          </cell>
          <cell r="N346" t="str">
            <v>1-ECW-ID</v>
          </cell>
        </row>
        <row r="347">
          <cell r="L347" t="str">
            <v>S00838</v>
          </cell>
          <cell r="M347" t="str">
            <v>QANTAS AIRWAYS LIMITED</v>
          </cell>
          <cell r="N347" t="str">
            <v>1-ECJ-AU</v>
          </cell>
        </row>
        <row r="348">
          <cell r="L348" t="str">
            <v>S27370</v>
          </cell>
          <cell r="M348" t="str">
            <v>QANTAS AIRWAYS LIMITED</v>
          </cell>
          <cell r="N348" t="str">
            <v>1-ECJ-AU</v>
          </cell>
        </row>
        <row r="349">
          <cell r="L349" t="str">
            <v>S28442</v>
          </cell>
          <cell r="M349" t="str">
            <v>QANTAS AIRWAYS LIMITED</v>
          </cell>
          <cell r="N349" t="str">
            <v>1-ECJ-AU</v>
          </cell>
        </row>
        <row r="350">
          <cell r="L350" t="str">
            <v>S29239</v>
          </cell>
          <cell r="M350" t="str">
            <v>QANTAS AIRWAYS LIMITED</v>
          </cell>
          <cell r="N350" t="str">
            <v>1-ECJ-AU</v>
          </cell>
        </row>
        <row r="351">
          <cell r="L351" t="str">
            <v>S18671</v>
          </cell>
          <cell r="M351" t="str">
            <v>QANTASLINK</v>
          </cell>
          <cell r="N351" t="str">
            <v>1-ECJ-AU</v>
          </cell>
        </row>
        <row r="352">
          <cell r="L352" t="str">
            <v>S28946</v>
          </cell>
          <cell r="M352" t="str">
            <v>QINGDAO AIRLINES</v>
          </cell>
          <cell r="N352" t="str">
            <v>1-ECZ-CN</v>
          </cell>
        </row>
        <row r="353">
          <cell r="L353" t="str">
            <v>S27393</v>
          </cell>
          <cell r="M353" t="str">
            <v>R.I.S.E AEROSPACE PTE LTD</v>
          </cell>
          <cell r="N353" t="str">
            <v>1-DAZ-SG</v>
          </cell>
        </row>
        <row r="354">
          <cell r="L354" t="str">
            <v>S30314</v>
          </cell>
          <cell r="M354" t="str">
            <v>R&amp;R AERO SERVICES</v>
          </cell>
          <cell r="N354" t="str">
            <v>1-DAZ-SG</v>
          </cell>
        </row>
        <row r="355">
          <cell r="L355" t="str">
            <v>S29629</v>
          </cell>
          <cell r="M355" t="str">
            <v>RAYA AIRWAYS SDN BHD</v>
          </cell>
          <cell r="N355" t="str">
            <v>1-FAA-MY</v>
          </cell>
        </row>
        <row r="356">
          <cell r="L356" t="str">
            <v>S25207</v>
          </cell>
          <cell r="M356" t="str">
            <v>REGIONAL EXPRESS LTD</v>
          </cell>
          <cell r="N356" t="str">
            <v>1-ECZ-AU</v>
          </cell>
        </row>
        <row r="357">
          <cell r="L357" t="str">
            <v>S30381</v>
          </cell>
          <cell r="M357" t="str">
            <v>RHA PTE LTD</v>
          </cell>
          <cell r="N357" t="str">
            <v>1-DAZ-SG</v>
          </cell>
        </row>
        <row r="358">
          <cell r="L358" t="str">
            <v>S18689</v>
          </cell>
          <cell r="M358" t="str">
            <v>ROYAL BRUNEI AIRLINES SDN. BHD</v>
          </cell>
          <cell r="N358" t="str">
            <v>1-EEO-BN</v>
          </cell>
        </row>
        <row r="359">
          <cell r="L359" t="str">
            <v>S29820</v>
          </cell>
          <cell r="M359" t="str">
            <v>RUILI AIRLINES CO.,LTD</v>
          </cell>
          <cell r="N359" t="str">
            <v>1-DAZ-CN</v>
          </cell>
        </row>
        <row r="360">
          <cell r="L360" t="str">
            <v>S27563</v>
          </cell>
          <cell r="M360" t="str">
            <v>SAFRAN ELECTRONICS &amp; DEFENSE</v>
          </cell>
          <cell r="N360" t="str">
            <v>S9000</v>
          </cell>
        </row>
        <row r="361">
          <cell r="L361" t="str">
            <v>S20118</v>
          </cell>
          <cell r="M361" t="str">
            <v>SALBER &amp; LUCA INTERNATIONAL LTD</v>
          </cell>
          <cell r="N361" t="str">
            <v>1-DAZ-HK</v>
          </cell>
        </row>
        <row r="362">
          <cell r="L362" t="str">
            <v>S28596</v>
          </cell>
          <cell r="M362" t="str">
            <v>SAMC</v>
          </cell>
          <cell r="N362" t="str">
            <v>1-DAZ-CN</v>
          </cell>
        </row>
        <row r="363">
          <cell r="L363" t="str">
            <v>S02544</v>
          </cell>
          <cell r="M363" t="str">
            <v>SAMWELL SPARE PARTS LTD</v>
          </cell>
          <cell r="N363" t="str">
            <v>1-DAZ-HK</v>
          </cell>
        </row>
        <row r="364">
          <cell r="L364" t="str">
            <v>S29419</v>
          </cell>
          <cell r="M364" t="str">
            <v>SATAIR PTE LTD</v>
          </cell>
          <cell r="N364" t="str">
            <v>1-DAA-SG</v>
          </cell>
        </row>
        <row r="365">
          <cell r="L365" t="str">
            <v>S29092</v>
          </cell>
          <cell r="M365" t="str">
            <v>SCOOT TIGERAIR PTE LTD</v>
          </cell>
          <cell r="N365" t="str">
            <v>1-ECZ-SG</v>
          </cell>
        </row>
        <row r="366">
          <cell r="L366" t="str">
            <v>S29305</v>
          </cell>
          <cell r="M366" t="str">
            <v>SCOOT TIGERAIR PTE LTD</v>
          </cell>
          <cell r="N366" t="str">
            <v>1-ECZ-SG</v>
          </cell>
        </row>
        <row r="367">
          <cell r="L367" t="str">
            <v>S28183</v>
          </cell>
          <cell r="M367" t="str">
            <v>SEPANG AIRCRAFT ENGINEERING</v>
          </cell>
          <cell r="N367" t="str">
            <v>1-DAC-MY</v>
          </cell>
        </row>
        <row r="368">
          <cell r="L368" t="str">
            <v>S18749</v>
          </cell>
          <cell r="M368" t="str">
            <v>SEQUENCE EVERLASTING CO., LTD</v>
          </cell>
          <cell r="N368" t="str">
            <v>1-DAZ-TW</v>
          </cell>
        </row>
        <row r="369">
          <cell r="L369" t="str">
            <v>S27892</v>
          </cell>
          <cell r="M369" t="str">
            <v>SF AIRLINES CO., LTD.</v>
          </cell>
          <cell r="N369" t="str">
            <v>1-ECZ-CN</v>
          </cell>
        </row>
        <row r="370">
          <cell r="L370" t="str">
            <v>S18747</v>
          </cell>
          <cell r="M370" t="str">
            <v>SHANDONG AIRLINES</v>
          </cell>
          <cell r="N370" t="str">
            <v>1-ECP-CN</v>
          </cell>
        </row>
        <row r="371">
          <cell r="L371" t="str">
            <v>S27317</v>
          </cell>
          <cell r="M371" t="str">
            <v>SHANDONG XIANGYU AVIATION</v>
          </cell>
          <cell r="N371" t="str">
            <v>1-ECP-CN</v>
          </cell>
        </row>
        <row r="372">
          <cell r="L372" t="str">
            <v>S22030</v>
          </cell>
          <cell r="M372" t="str">
            <v>SHANGHAI RONG XIN AVIATION SUPPLIES</v>
          </cell>
          <cell r="N372" t="str">
            <v>1-DAZ-CN</v>
          </cell>
        </row>
        <row r="373">
          <cell r="L373" t="str">
            <v>S18797</v>
          </cell>
          <cell r="M373" t="str">
            <v>SHANGHAI TECHNOLOGIES AEROSPACE</v>
          </cell>
          <cell r="N373" t="str">
            <v>1-DAZ-CN</v>
          </cell>
        </row>
        <row r="374">
          <cell r="L374" t="str">
            <v>S30435</v>
          </cell>
          <cell r="M374" t="str">
            <v>SHENYANG AIRCRAFT MAINT &amp; OVERHAUL</v>
          </cell>
          <cell r="N374" t="str">
            <v>1-ECK-CN</v>
          </cell>
        </row>
        <row r="375">
          <cell r="L375" t="str">
            <v>S29453</v>
          </cell>
          <cell r="M375" t="str">
            <v>SHENYANG SKY WING AVIATION I&amp;E</v>
          </cell>
          <cell r="N375" t="str">
            <v>1-ECK-CN</v>
          </cell>
        </row>
        <row r="376">
          <cell r="L376" t="str">
            <v>S02598</v>
          </cell>
          <cell r="M376" t="str">
            <v>SHENYANG SOUTHERN AIRLINES I&amp;E</v>
          </cell>
          <cell r="N376" t="str">
            <v>1-ECK-CN</v>
          </cell>
        </row>
        <row r="377">
          <cell r="L377" t="str">
            <v>S00924</v>
          </cell>
          <cell r="M377" t="str">
            <v>SHENZHEN AIRLINES</v>
          </cell>
          <cell r="N377" t="str">
            <v>1-EEL-CN</v>
          </cell>
        </row>
        <row r="378">
          <cell r="L378" t="str">
            <v>S25802</v>
          </cell>
          <cell r="M378" t="str">
            <v>SHENZHEN HUAXUN TRADING CO LTD</v>
          </cell>
          <cell r="N378" t="str">
            <v>1-DAZ-CN</v>
          </cell>
        </row>
        <row r="379">
          <cell r="L379" t="str">
            <v>S18778</v>
          </cell>
          <cell r="M379" t="str">
            <v>SHENZHEN LUBAIR AVIATION CO., LTD</v>
          </cell>
          <cell r="N379" t="str">
            <v>1-DAZ-CN</v>
          </cell>
        </row>
        <row r="380">
          <cell r="L380" t="str">
            <v>S27169</v>
          </cell>
          <cell r="M380" t="str">
            <v>SHENZHEN UNIBETTER ELECTRONICS</v>
          </cell>
          <cell r="N380" t="str">
            <v>1-DAZ-CN</v>
          </cell>
        </row>
        <row r="381">
          <cell r="L381" t="str">
            <v>S26188</v>
          </cell>
          <cell r="M381" t="str">
            <v>SIA ENGINEERING (PHILS) CORP</v>
          </cell>
          <cell r="N381" t="str">
            <v>1-ECD-PH</v>
          </cell>
        </row>
        <row r="382">
          <cell r="L382" t="str">
            <v>S00061</v>
          </cell>
          <cell r="M382" t="str">
            <v>SIA ENGINEERING COMPANY LTD</v>
          </cell>
          <cell r="N382" t="str">
            <v>1-ECD-SG</v>
          </cell>
        </row>
        <row r="383">
          <cell r="L383" t="str">
            <v>S29020</v>
          </cell>
          <cell r="M383" t="str">
            <v>SIA ENGINEERING COMPANY LTD</v>
          </cell>
          <cell r="N383" t="str">
            <v>1-ECD-SG</v>
          </cell>
        </row>
        <row r="384">
          <cell r="L384" t="str">
            <v>S30177</v>
          </cell>
          <cell r="M384" t="str">
            <v>SIAM LAND FLYING CO., LTD</v>
          </cell>
          <cell r="N384" t="str">
            <v>1-FAA-TH</v>
          </cell>
        </row>
        <row r="385">
          <cell r="L385" t="str">
            <v>S19520</v>
          </cell>
          <cell r="M385" t="str">
            <v>SICHUAN AIRLINES CO., LTD</v>
          </cell>
          <cell r="N385" t="str">
            <v>1-ECV-CN</v>
          </cell>
        </row>
        <row r="386">
          <cell r="L386" t="str">
            <v>S18761</v>
          </cell>
          <cell r="M386" t="str">
            <v>SICHUAN HAITE HIGH-TECH CO., LTD</v>
          </cell>
          <cell r="N386" t="str">
            <v>1-FBA-CN</v>
          </cell>
        </row>
        <row r="387">
          <cell r="L387" t="str">
            <v>S25980</v>
          </cell>
          <cell r="M387" t="str">
            <v>SICHUAN SERVICES AERO-ENGINES MAINT</v>
          </cell>
          <cell r="N387" t="str">
            <v>1-DAZ-CN</v>
          </cell>
        </row>
        <row r="388">
          <cell r="L388" t="str">
            <v>S27719</v>
          </cell>
          <cell r="M388" t="str">
            <v>SIGMA AEROSPACE PTY LTD</v>
          </cell>
          <cell r="N388" t="str">
            <v>1-DAC-AU</v>
          </cell>
        </row>
        <row r="389">
          <cell r="L389" t="str">
            <v>S11661</v>
          </cell>
          <cell r="M389" t="str">
            <v>SILKAIR (SINGAPORE) PTE LTD</v>
          </cell>
          <cell r="N389" t="str">
            <v>1-EEZ-SG</v>
          </cell>
        </row>
        <row r="390">
          <cell r="L390" t="str">
            <v>S00896</v>
          </cell>
          <cell r="M390" t="str">
            <v>SINGAPORE AIRLINES LIMITED</v>
          </cell>
          <cell r="N390" t="str">
            <v>1-ECD-SG</v>
          </cell>
        </row>
        <row r="391">
          <cell r="L391" t="str">
            <v>S26895</v>
          </cell>
          <cell r="M391" t="str">
            <v>SINGAPORE AIRLINES LIMITED</v>
          </cell>
          <cell r="N391" t="str">
            <v>1-ECD-SG</v>
          </cell>
        </row>
        <row r="392">
          <cell r="L392" t="str">
            <v>S27446</v>
          </cell>
          <cell r="M392" t="str">
            <v>SINGAPORE AIRLINES LIMITED</v>
          </cell>
          <cell r="N392" t="str">
            <v>1-ECD-SG</v>
          </cell>
        </row>
        <row r="393">
          <cell r="L393" t="str">
            <v>S29775</v>
          </cell>
          <cell r="M393" t="str">
            <v>SINGAPORE COMPONENT SOLUTIONS</v>
          </cell>
          <cell r="N393" t="str">
            <v>1-DBF-SG</v>
          </cell>
        </row>
        <row r="394">
          <cell r="L394" t="str">
            <v>S26753</v>
          </cell>
          <cell r="M394" t="str">
            <v>SINO AVIATION EQUIPMENT COMPANY LTD</v>
          </cell>
          <cell r="N394" t="str">
            <v>1-DAZ-CN</v>
          </cell>
        </row>
        <row r="395">
          <cell r="L395" t="str">
            <v>S26709</v>
          </cell>
          <cell r="M395" t="str">
            <v>SKIPPERS AVIATION</v>
          </cell>
          <cell r="N395" t="str">
            <v>1-ECZ-AU</v>
          </cell>
        </row>
        <row r="396">
          <cell r="L396" t="str">
            <v>S30337</v>
          </cell>
          <cell r="M396" t="str">
            <v>SKY ANGKOR AIRLINES</v>
          </cell>
          <cell r="N396" t="str">
            <v>1-ECZ-KR</v>
          </cell>
        </row>
        <row r="397">
          <cell r="L397" t="str">
            <v>S29749</v>
          </cell>
          <cell r="M397" t="str">
            <v>SKY INTERNATIONAL</v>
          </cell>
          <cell r="N397" t="str">
            <v>1-DAZ-KR</v>
          </cell>
        </row>
        <row r="398">
          <cell r="L398" t="str">
            <v>S18106</v>
          </cell>
          <cell r="M398" t="str">
            <v>SKYLINE AVIATION SUPPLIES</v>
          </cell>
          <cell r="N398" t="str">
            <v>1-XCB-SG</v>
          </cell>
        </row>
        <row r="399">
          <cell r="L399" t="str">
            <v>S27328</v>
          </cell>
          <cell r="M399" t="str">
            <v>SKYMARK AIRLINES INC.</v>
          </cell>
          <cell r="N399" t="str">
            <v>1-EES-JP</v>
          </cell>
        </row>
        <row r="400">
          <cell r="L400" t="str">
            <v>S25158</v>
          </cell>
          <cell r="M400" t="str">
            <v>SKYTRADERS PTY LTD</v>
          </cell>
          <cell r="N400" t="str">
            <v>1-DAZ-AU</v>
          </cell>
        </row>
        <row r="401">
          <cell r="L401" t="str">
            <v>S28731</v>
          </cell>
          <cell r="M401" t="str">
            <v>SKYVIEW AIRWAYS CO., LTD.</v>
          </cell>
          <cell r="N401" t="str">
            <v>1-ECZ-TH</v>
          </cell>
        </row>
        <row r="402">
          <cell r="L402" t="str">
            <v>S29064</v>
          </cell>
          <cell r="M402" t="str">
            <v>SKYWING AERO EQUIPMENT CO.,LTD</v>
          </cell>
          <cell r="N402" t="str">
            <v>1-ECZ-CN</v>
          </cell>
        </row>
        <row r="403">
          <cell r="L403" t="str">
            <v>S28219</v>
          </cell>
          <cell r="M403" t="str">
            <v>SOLASEED AIR INC.</v>
          </cell>
          <cell r="N403" t="str">
            <v>1-ECZ-JP</v>
          </cell>
        </row>
        <row r="404">
          <cell r="L404" t="str">
            <v>S29707</v>
          </cell>
          <cell r="M404" t="str">
            <v>SPEED AEROSPACE PTE LTD</v>
          </cell>
          <cell r="N404" t="str">
            <v>1-DAZ-SG</v>
          </cell>
        </row>
        <row r="405">
          <cell r="L405" t="str">
            <v>S18711</v>
          </cell>
          <cell r="M405" t="str">
            <v>SPRING AIRLINES CO., LTD.</v>
          </cell>
          <cell r="N405" t="str">
            <v>1-EEY-CN</v>
          </cell>
        </row>
        <row r="406">
          <cell r="L406" t="str">
            <v>S28314</v>
          </cell>
          <cell r="M406" t="str">
            <v>SPRING AIRLINES JAPAN CO., LTD</v>
          </cell>
          <cell r="N406" t="str">
            <v>1-EEY-JP</v>
          </cell>
        </row>
        <row r="407">
          <cell r="L407" t="str">
            <v>S28829</v>
          </cell>
          <cell r="M407" t="str">
            <v>SPRING AIRLINES TECHNOLOGY</v>
          </cell>
          <cell r="N407" t="str">
            <v>1-DAZ-CN</v>
          </cell>
        </row>
        <row r="408">
          <cell r="L408" t="str">
            <v>S28956</v>
          </cell>
          <cell r="M408" t="str">
            <v>SR TECHNICS MALAYSIA SDN BHD</v>
          </cell>
          <cell r="N408" t="str">
            <v>1-DAK-MY</v>
          </cell>
        </row>
        <row r="409">
          <cell r="L409" t="str">
            <v>S02653</v>
          </cell>
          <cell r="M409" t="str">
            <v>ST AEROSPACE ENGINEERING PTE LTD</v>
          </cell>
          <cell r="N409" t="str">
            <v>1-DCK-SG</v>
          </cell>
        </row>
        <row r="410">
          <cell r="L410" t="str">
            <v>S11846</v>
          </cell>
          <cell r="M410" t="str">
            <v>ST AEROSPACE ENGINES PTE LTD</v>
          </cell>
          <cell r="N410" t="str">
            <v>1-DCK-SG</v>
          </cell>
        </row>
        <row r="411">
          <cell r="L411" t="str">
            <v>S24035</v>
          </cell>
          <cell r="M411" t="str">
            <v>ST AEROSPACE LTD</v>
          </cell>
          <cell r="N411" t="str">
            <v>1-DCK-SG</v>
          </cell>
        </row>
        <row r="412">
          <cell r="L412" t="str">
            <v>S11657</v>
          </cell>
          <cell r="M412" t="str">
            <v>ST AEROSPACE SERVICES CO PTE. LTD.</v>
          </cell>
          <cell r="N412" t="str">
            <v>1-DCK-SG</v>
          </cell>
        </row>
        <row r="413">
          <cell r="L413" t="str">
            <v>S17957</v>
          </cell>
          <cell r="M413" t="str">
            <v>ST AEROSPACE SUPPLIES PTE LTD.</v>
          </cell>
          <cell r="N413" t="str">
            <v>1-DCK-SG</v>
          </cell>
        </row>
        <row r="414">
          <cell r="L414" t="str">
            <v>S00064</v>
          </cell>
          <cell r="M414" t="str">
            <v>ST AEROSPACE SYSTEMS PTE LTD.</v>
          </cell>
          <cell r="N414" t="str">
            <v>1-DCK-SG</v>
          </cell>
        </row>
        <row r="415">
          <cell r="L415" t="str">
            <v>S18755</v>
          </cell>
          <cell r="M415" t="str">
            <v>STAR FLYER INC.</v>
          </cell>
          <cell r="N415" t="str">
            <v>1-ECX-JP</v>
          </cell>
        </row>
        <row r="416">
          <cell r="L416" t="str">
            <v>S27247</v>
          </cell>
          <cell r="M416" t="str">
            <v>STAR TECH AVIATION COMPANY LIMITED</v>
          </cell>
          <cell r="N416" t="str">
            <v>1-DCS-HK</v>
          </cell>
        </row>
        <row r="417">
          <cell r="L417" t="str">
            <v>S18798</v>
          </cell>
          <cell r="M417" t="str">
            <v>STAR TECH HOLDINGS LIMITED</v>
          </cell>
          <cell r="N417" t="str">
            <v>1-DAZ-CN</v>
          </cell>
        </row>
        <row r="418">
          <cell r="L418" t="str">
            <v>S28909</v>
          </cell>
          <cell r="M418" t="str">
            <v>STARJET CO.,LTD.</v>
          </cell>
          <cell r="N418" t="str">
            <v>1-FAA-CN</v>
          </cell>
        </row>
        <row r="419">
          <cell r="L419" t="str">
            <v>S30394</v>
          </cell>
          <cell r="M419" t="str">
            <v>STARLUX</v>
          </cell>
          <cell r="N419" t="str">
            <v>1-ECZ-TW</v>
          </cell>
        </row>
        <row r="420">
          <cell r="L420" t="str">
            <v>S29630</v>
          </cell>
          <cell r="M420" t="str">
            <v>STEALTH JET PTE LTD</v>
          </cell>
          <cell r="N420" t="str">
            <v>1-DB2-SG</v>
          </cell>
        </row>
        <row r="421">
          <cell r="L421" t="str">
            <v>S28134</v>
          </cell>
          <cell r="M421" t="str">
            <v>T'WAY AIR CO LTD</v>
          </cell>
          <cell r="N421" t="str">
            <v>1-ECZ-KR</v>
          </cell>
        </row>
        <row r="422">
          <cell r="L422" t="str">
            <v>S27769</v>
          </cell>
          <cell r="M422" t="str">
            <v>TAG AVIATION ASIA LTD</v>
          </cell>
          <cell r="N422" t="str">
            <v>1-DAZ-HK</v>
          </cell>
        </row>
        <row r="423">
          <cell r="L423" t="str">
            <v>S27088</v>
          </cell>
          <cell r="M423" t="str">
            <v>TAIKOO (XIAMEN) A/C ENGINEERING CO</v>
          </cell>
          <cell r="N423" t="str">
            <v>1-DAZ-CN</v>
          </cell>
        </row>
        <row r="424">
          <cell r="L424" t="str">
            <v>S28930</v>
          </cell>
          <cell r="M424" t="str">
            <v>TAIKOO ENGINE SERVICES (XIAMEN) CO.</v>
          </cell>
          <cell r="N424" t="str">
            <v>1-DAD-CN</v>
          </cell>
        </row>
        <row r="425">
          <cell r="L425" t="str">
            <v>S26283</v>
          </cell>
          <cell r="M425" t="str">
            <v>TANGO AIR SUPPORT CO., LTD</v>
          </cell>
          <cell r="N425" t="str">
            <v>1-DAZ-JP</v>
          </cell>
        </row>
        <row r="426">
          <cell r="L426" t="str">
            <v>S29211</v>
          </cell>
          <cell r="M426" t="str">
            <v>THAI AIRASIA COMPANY LIMITED</v>
          </cell>
          <cell r="N426" t="str">
            <v>1-EC8-TH</v>
          </cell>
        </row>
        <row r="427">
          <cell r="L427" t="str">
            <v>S29679</v>
          </cell>
          <cell r="M427" t="str">
            <v>THAI AIRASIA X CO., LTD</v>
          </cell>
          <cell r="N427" t="str">
            <v>1-EC8-TH</v>
          </cell>
        </row>
        <row r="428">
          <cell r="L428" t="str">
            <v>S18813</v>
          </cell>
          <cell r="M428" t="str">
            <v>THAI AIRWAYS INT'L PUBLIC CO. LTD.</v>
          </cell>
          <cell r="N428" t="str">
            <v>1-ECF-TH</v>
          </cell>
        </row>
        <row r="429">
          <cell r="L429" t="str">
            <v>S28933</v>
          </cell>
          <cell r="M429" t="str">
            <v>THAI LION MENTARI CO, LTD</v>
          </cell>
          <cell r="N429" t="str">
            <v>1-ECW-TH</v>
          </cell>
        </row>
        <row r="430">
          <cell r="L430" t="str">
            <v>S27230</v>
          </cell>
          <cell r="M430" t="str">
            <v>TIBET AIRLINES</v>
          </cell>
          <cell r="N430" t="str">
            <v>1-EEV-CN</v>
          </cell>
        </row>
        <row r="431">
          <cell r="L431" t="str">
            <v>S25538</v>
          </cell>
          <cell r="M431" t="str">
            <v>TIGER AIRWAYS AUSTRALIA PTY</v>
          </cell>
          <cell r="N431" t="str">
            <v>1-ECZ-AU</v>
          </cell>
        </row>
        <row r="432">
          <cell r="L432" t="str">
            <v>S29719</v>
          </cell>
          <cell r="M432" t="str">
            <v>TOLL HELICOPTERS (NSW) PTY LTD</v>
          </cell>
          <cell r="N432" t="str">
            <v>1-FAA-AU</v>
          </cell>
        </row>
        <row r="433">
          <cell r="L433" t="str">
            <v>S02718</v>
          </cell>
          <cell r="M433" t="str">
            <v>TOPCAST AVIATION SUPPLIES CO., LTD.</v>
          </cell>
          <cell r="N433" t="str">
            <v>1-DBY-HK</v>
          </cell>
        </row>
        <row r="434">
          <cell r="L434" t="str">
            <v>S19073</v>
          </cell>
          <cell r="M434" t="str">
            <v>TOPCAST AVIATION SUPPLIES CO., LTD.</v>
          </cell>
          <cell r="N434" t="str">
            <v>1-DBY-HK</v>
          </cell>
        </row>
        <row r="435">
          <cell r="L435" t="str">
            <v>S30143</v>
          </cell>
          <cell r="M435" t="str">
            <v>TOTAL AVIATION SOLUTIONS PTE LTD</v>
          </cell>
          <cell r="N435" t="str">
            <v>1-DAZ-SG</v>
          </cell>
        </row>
        <row r="436">
          <cell r="L436" t="str">
            <v>S00964</v>
          </cell>
          <cell r="M436" t="str">
            <v>TRANSASIA AIRWAYS</v>
          </cell>
          <cell r="N436" t="str">
            <v>1-EEP-TW</v>
          </cell>
        </row>
        <row r="437">
          <cell r="L437" t="str">
            <v>S29979</v>
          </cell>
          <cell r="M437" t="str">
            <v>TRANSPORTATION PARTNERS 1 PTE. LTD</v>
          </cell>
          <cell r="N437" t="str">
            <v>1-ECW-SG</v>
          </cell>
        </row>
        <row r="438">
          <cell r="L438" t="str">
            <v>S29718</v>
          </cell>
          <cell r="M438" t="str">
            <v>TRANSPORTATION PARTNERS AVIAT. P/L</v>
          </cell>
          <cell r="N438" t="str">
            <v>1-ECW-SG</v>
          </cell>
        </row>
        <row r="439">
          <cell r="L439" t="str">
            <v>S30250</v>
          </cell>
          <cell r="M439" t="str">
            <v>TREPANG SERVICES P/L</v>
          </cell>
          <cell r="N439" t="str">
            <v>1-DAZ-AU</v>
          </cell>
        </row>
        <row r="440">
          <cell r="L440" t="str">
            <v>S26695</v>
          </cell>
          <cell r="M440" t="str">
            <v>TRIUMPH AVIATION SERVICES ASIA LTD</v>
          </cell>
          <cell r="N440" t="str">
            <v>1-DAZ-TH</v>
          </cell>
        </row>
        <row r="441">
          <cell r="L441" t="str">
            <v>S30013</v>
          </cell>
          <cell r="M441" t="str">
            <v>TURBINEAERO REPAIR LTD</v>
          </cell>
          <cell r="N441" t="str">
            <v>1-YAA-TH</v>
          </cell>
        </row>
        <row r="442">
          <cell r="L442" t="str">
            <v>S29967</v>
          </cell>
          <cell r="M442" t="str">
            <v>UI HELICOPTER COMPANY,LTD.</v>
          </cell>
          <cell r="N442" t="str">
            <v>1-DAD-KR</v>
          </cell>
        </row>
        <row r="443">
          <cell r="L443" t="str">
            <v>S01391</v>
          </cell>
          <cell r="M443" t="str">
            <v>UNI AIR</v>
          </cell>
          <cell r="N443" t="str">
            <v>1-ECZ-TW</v>
          </cell>
        </row>
        <row r="444">
          <cell r="L444" t="str">
            <v>S28665</v>
          </cell>
          <cell r="M444" t="str">
            <v>UNI-TOP AIRLINES COMPANY LIMITED</v>
          </cell>
          <cell r="N444" t="str">
            <v>1-FAA-CN</v>
          </cell>
        </row>
        <row r="445">
          <cell r="L445" t="str">
            <v>S19135</v>
          </cell>
          <cell r="M445" t="str">
            <v>UNITED ENTERPRISE GROUP LTD.</v>
          </cell>
          <cell r="N445" t="str">
            <v>1-DCI-CN</v>
          </cell>
        </row>
        <row r="446">
          <cell r="L446" t="str">
            <v>S29754</v>
          </cell>
          <cell r="M446" t="str">
            <v>V-JET AVIATION SPARES &amp; SVCS CO LTD</v>
          </cell>
          <cell r="N446" t="str">
            <v>1-DAZ-CN</v>
          </cell>
        </row>
        <row r="447">
          <cell r="L447" t="str">
            <v>S28786</v>
          </cell>
          <cell r="M447" t="str">
            <v>VANILLA AIR INC.</v>
          </cell>
          <cell r="N447" t="str">
            <v>1-ECZ-JP</v>
          </cell>
        </row>
        <row r="448">
          <cell r="L448" t="str">
            <v>S28218</v>
          </cell>
          <cell r="M448" t="str">
            <v>VIETJET AVIATION JOINT STOCK CO.</v>
          </cell>
          <cell r="N448" t="str">
            <v>1-ECZ-VN</v>
          </cell>
        </row>
        <row r="449">
          <cell r="L449" t="str">
            <v>S29163</v>
          </cell>
          <cell r="M449" t="str">
            <v>VIETNAM AIRLINES ENGINEERING CO.LTD</v>
          </cell>
          <cell r="N449" t="str">
            <v>1-ECR-VN</v>
          </cell>
        </row>
        <row r="450">
          <cell r="L450" t="str">
            <v>S00621</v>
          </cell>
          <cell r="M450" t="str">
            <v>VIETNAM AIRLINES JSC</v>
          </cell>
          <cell r="N450" t="str">
            <v>1-ECR-VN</v>
          </cell>
        </row>
        <row r="451">
          <cell r="L451" t="str">
            <v>S18910</v>
          </cell>
          <cell r="M451" t="str">
            <v>VIRGIN AUSTRALIA</v>
          </cell>
          <cell r="N451" t="str">
            <v>1-EBS-AU</v>
          </cell>
        </row>
        <row r="452">
          <cell r="L452" t="str">
            <v>S24041</v>
          </cell>
          <cell r="M452" t="str">
            <v>VIRGIN AUSTRALIA INT'L AIRLINES</v>
          </cell>
          <cell r="N452" t="str">
            <v>1-EBS-AU</v>
          </cell>
        </row>
        <row r="453">
          <cell r="L453" t="str">
            <v>S20473</v>
          </cell>
          <cell r="M453" t="str">
            <v>VIRGIN AUSTRALIA REGIONAL AIRLINES</v>
          </cell>
          <cell r="N453" t="str">
            <v>1-EBS-AU</v>
          </cell>
        </row>
        <row r="454">
          <cell r="L454" t="str">
            <v>S02644</v>
          </cell>
          <cell r="M454" t="str">
            <v>VNH SOUTH</v>
          </cell>
          <cell r="N454" t="str">
            <v>1-FAD-VN</v>
          </cell>
        </row>
        <row r="455">
          <cell r="L455" t="str">
            <v>S18934</v>
          </cell>
          <cell r="M455" t="str">
            <v>W.H. BRENNAN &amp; CO PTE LTD</v>
          </cell>
          <cell r="N455" t="str">
            <v>1-DAC-SG</v>
          </cell>
        </row>
        <row r="456">
          <cell r="L456" t="str">
            <v>S24044</v>
          </cell>
          <cell r="M456" t="str">
            <v>XI'AN FREE SKY CO.,LTD</v>
          </cell>
          <cell r="N456" t="str">
            <v>1-DAZ-CN</v>
          </cell>
        </row>
        <row r="457">
          <cell r="L457" t="str">
            <v>S19423</v>
          </cell>
          <cell r="M457" t="str">
            <v>XIAMEN AIRLINES</v>
          </cell>
          <cell r="N457" t="str">
            <v>1-ECK-CN</v>
          </cell>
        </row>
        <row r="458">
          <cell r="L458" t="str">
            <v>S22037</v>
          </cell>
          <cell r="M458" t="str">
            <v>XIAN HSH AERO-TECHNOLOGY CO., LTD.</v>
          </cell>
          <cell r="N458" t="str">
            <v>1-DAZ-CN</v>
          </cell>
        </row>
        <row r="459">
          <cell r="L459" t="str">
            <v>S29587</v>
          </cell>
          <cell r="M459" t="str">
            <v>YTO CARGO AIRLINES CO.,LTD</v>
          </cell>
          <cell r="N459" t="str">
            <v>1-FAA-CN</v>
          </cell>
        </row>
        <row r="460">
          <cell r="L460" t="str">
            <v>S30477</v>
          </cell>
          <cell r="M460" t="str">
            <v>YUNNAN HEXIE GENERAL</v>
          </cell>
          <cell r="N460" t="str">
            <v>1-FBA-CN</v>
          </cell>
        </row>
        <row r="461">
          <cell r="L461" t="str">
            <v>S29382</v>
          </cell>
          <cell r="M461" t="str">
            <v>YUNNAN HONGTU AIRLINES CO.,LTD</v>
          </cell>
          <cell r="N461" t="str">
            <v>1-ECZ-CN</v>
          </cell>
        </row>
        <row r="462">
          <cell r="L462" t="str">
            <v>S02791</v>
          </cell>
          <cell r="M462" t="str">
            <v>YUNNAN TIANXING AIRLINES CO., LTD.</v>
          </cell>
          <cell r="N462" t="str">
            <v>1-ECZ-CN</v>
          </cell>
        </row>
        <row r="463">
          <cell r="L463" t="str">
            <v>S29997</v>
          </cell>
          <cell r="M463" t="str">
            <v>ZENITH FURNISHINGS LIMITED</v>
          </cell>
          <cell r="N463" t="str">
            <v>1-YAA-MO</v>
          </cell>
        </row>
        <row r="464">
          <cell r="L464" t="str">
            <v>S28965</v>
          </cell>
          <cell r="M464" t="str">
            <v>ZHEJIANG LOONG AIRLINES CO.,LTD.</v>
          </cell>
          <cell r="N464" t="str">
            <v>1-EEU-CN</v>
          </cell>
        </row>
        <row r="465">
          <cell r="L465" t="str">
            <v>S20716</v>
          </cell>
          <cell r="M465" t="str">
            <v>ZHUHAI XIANG YI AVIATION TECH CO LTD</v>
          </cell>
          <cell r="N465" t="str">
            <v>1-DAZ-CN</v>
          </cell>
        </row>
        <row r="466">
          <cell r="L466" t="str">
            <v>S27636</v>
          </cell>
          <cell r="M466" t="str">
            <v>AERO DEFENCE PTY LTD</v>
          </cell>
          <cell r="N466" t="str">
            <v>1-HBZ-AU</v>
          </cell>
        </row>
        <row r="467">
          <cell r="L467" t="str">
            <v>S28421</v>
          </cell>
          <cell r="M467" t="str">
            <v>ISLAND HOPPERS LTD</v>
          </cell>
          <cell r="N467" t="str">
            <v>1-FAA-FJ</v>
          </cell>
        </row>
        <row r="468">
          <cell r="L468" t="str">
            <v>S27644</v>
          </cell>
          <cell r="M468" t="str">
            <v>TOLL AVIATION ENGINEERING PTE LTD</v>
          </cell>
          <cell r="N468" t="str">
            <v>1-DAZ-AU</v>
          </cell>
        </row>
        <row r="469">
          <cell r="L469" t="str">
            <v>S28063</v>
          </cell>
          <cell r="M469" t="str">
            <v xml:space="preserve"> BOEING GOLDCARE</v>
          </cell>
          <cell r="N469" t="str">
            <v>1-AAD-US</v>
          </cell>
        </row>
        <row r="470">
          <cell r="L470" t="str">
            <v>S10130</v>
          </cell>
          <cell r="M470" t="str">
            <v xml:space="preserve"> HELI UNION</v>
          </cell>
          <cell r="N470" t="str">
            <v>1-FAB-FR</v>
          </cell>
        </row>
        <row r="471">
          <cell r="L471" t="str">
            <v>S02347</v>
          </cell>
          <cell r="M471" t="str">
            <v xml:space="preserve"> MILSPEC SERVICES PTY LTD</v>
          </cell>
          <cell r="N471" t="str">
            <v>1-HFZ-AU</v>
          </cell>
        </row>
        <row r="472">
          <cell r="L472" t="str">
            <v>S28408</v>
          </cell>
          <cell r="M472" t="str">
            <v xml:space="preserve"> HELI SUPPORT NEW ZEALAND LTD</v>
          </cell>
          <cell r="N472" t="str">
            <v>1-DAZ-NZ</v>
          </cell>
        </row>
        <row r="473">
          <cell r="L473" t="str">
            <v>S30539</v>
          </cell>
          <cell r="M473" t="str">
            <v xml:space="preserve"> XING GUANGFU ELECTRONICS CO., LTD</v>
          </cell>
          <cell r="N473" t="str">
            <v>1-YAA-CN</v>
          </cell>
        </row>
        <row r="474">
          <cell r="L474" t="str">
            <v>S30549</v>
          </cell>
          <cell r="M474" t="str">
            <v>AIR DYNASTY HELI SERVICES PTE LTD</v>
          </cell>
          <cell r="N474" t="str">
            <v>1-FAA-NP</v>
          </cell>
        </row>
        <row r="475">
          <cell r="L475" t="str">
            <v>S30548</v>
          </cell>
          <cell r="M475" t="str">
            <v>MY JET XPRESS AIRLINES SDN BHD</v>
          </cell>
          <cell r="N475" t="str">
            <v>1-ECZ-MY</v>
          </cell>
        </row>
        <row r="476">
          <cell r="L476" t="str">
            <v>S30568</v>
          </cell>
          <cell r="M476" t="str">
            <v>HELI MAINTENANCE LTD</v>
          </cell>
          <cell r="N476" t="str">
            <v>1-DAD-NZ</v>
          </cell>
        </row>
        <row r="477">
          <cell r="L477" t="str">
            <v>S20401</v>
          </cell>
          <cell r="M477" t="str">
            <v>BOEING COMMERCIAL AIRPLANES</v>
          </cell>
          <cell r="N477" t="str">
            <v>1-AAD-US</v>
          </cell>
        </row>
        <row r="478">
          <cell r="L478" t="str">
            <v>S25843</v>
          </cell>
          <cell r="M478" t="str">
            <v>AIRBUS SAS</v>
          </cell>
          <cell r="N478" t="str">
            <v>1-AAA-FR</v>
          </cell>
        </row>
        <row r="479">
          <cell r="L479" t="str">
            <v>S27762</v>
          </cell>
          <cell r="M479" t="str">
            <v>AIRBUS FLIGHT HOUR SERVICES LTD</v>
          </cell>
          <cell r="N479" t="str">
            <v>1-AAA-IE</v>
          </cell>
        </row>
        <row r="480">
          <cell r="L480" t="str">
            <v>S30594</v>
          </cell>
          <cell r="M480" t="str">
            <v>BEIJING ANDAWELL MECHANICAL</v>
          </cell>
          <cell r="N480" t="str">
            <v>1-DAD-CN</v>
          </cell>
        </row>
        <row r="481">
          <cell r="L481" t="str">
            <v>S29723</v>
          </cell>
          <cell r="M481" t="str">
            <v>AIRBUS ASIA TRAINING CENTRE PTE LTD</v>
          </cell>
          <cell r="N481" t="str">
            <v>1-AAA-SG</v>
          </cell>
        </row>
        <row r="482">
          <cell r="L482" t="str">
            <v>S30577</v>
          </cell>
          <cell r="M482" t="str">
            <v>BEIJING ANDAWELL SCIENCE</v>
          </cell>
          <cell r="N482" t="str">
            <v>1-DAD-CN</v>
          </cell>
        </row>
        <row r="483">
          <cell r="L483" t="str">
            <v>S30581</v>
          </cell>
          <cell r="M483" t="str">
            <v xml:space="preserve"> JAPAN AIR COMMUTER CO., LTD</v>
          </cell>
          <cell r="N483" t="str">
            <v>1-ECA-JP</v>
          </cell>
        </row>
        <row r="484">
          <cell r="L484" t="str">
            <v>S30576</v>
          </cell>
          <cell r="M484" t="str">
            <v>GLOBAL HB CO., LTD.</v>
          </cell>
          <cell r="N484" t="str">
            <v>1-DAZ-KR</v>
          </cell>
        </row>
        <row r="485">
          <cell r="L485" t="str">
            <v>S30587</v>
          </cell>
          <cell r="M485" t="str">
            <v>LUBAIR AVIATION HK CO.,LIMITED</v>
          </cell>
          <cell r="N485" t="str">
            <v>1-DAZ-HK</v>
          </cell>
        </row>
        <row r="486">
          <cell r="L486" t="str">
            <v>S11563</v>
          </cell>
          <cell r="M486" t="str">
            <v>AAR INTERNATIONAL INC</v>
          </cell>
          <cell r="N486" t="str">
            <v>1-DBJ-US</v>
          </cell>
        </row>
        <row r="487">
          <cell r="L487" t="str">
            <v>S30053</v>
          </cell>
          <cell r="M487" t="str">
            <v>HONG KONG AVIATION CLUB LTD</v>
          </cell>
          <cell r="N487" t="str">
            <v>1-FAA-HK</v>
          </cell>
        </row>
        <row r="488">
          <cell r="L488" t="str">
            <v>S30597</v>
          </cell>
          <cell r="M488" t="str">
            <v>NEC VINA LTD</v>
          </cell>
          <cell r="N488" t="str">
            <v>1-DAZ-VN</v>
          </cell>
        </row>
        <row r="489">
          <cell r="L489" t="str">
            <v>S30593</v>
          </cell>
          <cell r="M489" t="str">
            <v xml:space="preserve"> PT GARUDA ENERGI LOGISTIK KOMERSIAL</v>
          </cell>
          <cell r="N489" t="str">
            <v>1-ECE-ID</v>
          </cell>
        </row>
        <row r="490">
          <cell r="L490" t="str">
            <v>S30037</v>
          </cell>
          <cell r="M490" t="str">
            <v>DESTINI AVIA TECHNIQUE SDN BHD</v>
          </cell>
          <cell r="N490" t="str">
            <v>1-DAZ-MY</v>
          </cell>
        </row>
        <row r="491">
          <cell r="L491" t="str">
            <v>S29459</v>
          </cell>
          <cell r="M491" t="str">
            <v>DANDON AVIATION CO.,LTD</v>
          </cell>
          <cell r="N491" t="str">
            <v>1-DAZ-CN</v>
          </cell>
        </row>
        <row r="492">
          <cell r="L492" t="str">
            <v>S30595</v>
          </cell>
          <cell r="M492" t="str">
            <v>INAEC AVIATION CORPORATION</v>
          </cell>
          <cell r="N492" t="str">
            <v>1-FAA-PH</v>
          </cell>
        </row>
        <row r="493">
          <cell r="L493" t="str">
            <v>S30615</v>
          </cell>
          <cell r="M493" t="str">
            <v>UNITED SHIPPING SERVICES PTE LTD</v>
          </cell>
          <cell r="N493" t="str">
            <v>1-DAZ-SG</v>
          </cell>
        </row>
        <row r="494">
          <cell r="L494" t="str">
            <v>S15499</v>
          </cell>
          <cell r="M494" t="str">
            <v xml:space="preserve"> AVTRADE</v>
          </cell>
          <cell r="N494" t="str">
            <v>1-DBO-GB</v>
          </cell>
        </row>
        <row r="495">
          <cell r="L495" t="str">
            <v>S15209</v>
          </cell>
          <cell r="M495" t="str">
            <v xml:space="preserve"> BROADWING AVIATION</v>
          </cell>
          <cell r="N495" t="str">
            <v>1-DAZ-US</v>
          </cell>
        </row>
        <row r="496">
          <cell r="L496" t="str">
            <v>S30589</v>
          </cell>
          <cell r="M496" t="str">
            <v xml:space="preserve"> PRECISION HELIPARTS SG P/L</v>
          </cell>
          <cell r="N496" t="str">
            <v>1-DAZ-SG</v>
          </cell>
        </row>
        <row r="497">
          <cell r="L497" t="str">
            <v>S30611</v>
          </cell>
          <cell r="M497" t="str">
            <v xml:space="preserve"> ROYAL AIR CHARTER SERVICE, INC</v>
          </cell>
          <cell r="N497" t="str">
            <v>1-ECZ-PH</v>
          </cell>
        </row>
        <row r="498">
          <cell r="L498" t="str">
            <v>S30624</v>
          </cell>
          <cell r="M498" t="str">
            <v xml:space="preserve"> YUNGUR AVIATION SERVICES</v>
          </cell>
          <cell r="N498" t="str">
            <v>1-DAD-AU</v>
          </cell>
        </row>
        <row r="499">
          <cell r="L499" t="str">
            <v>S30559</v>
          </cell>
          <cell r="M499" t="str">
            <v>HK BELLAWINGS.JET LIMITED</v>
          </cell>
          <cell r="N499" t="str">
            <v>1-DAZ-HK</v>
          </cell>
        </row>
        <row r="500">
          <cell r="L500" t="str">
            <v>S30550</v>
          </cell>
          <cell r="M500" t="str">
            <v>EXECUTIVE JETS ASIA SDN BHD</v>
          </cell>
          <cell r="N500" t="str">
            <v>1-FAA-MY</v>
          </cell>
        </row>
        <row r="501">
          <cell r="L501" t="str">
            <v>S27998</v>
          </cell>
          <cell r="M501" t="str">
            <v>EASTAR JET</v>
          </cell>
          <cell r="N501" t="str">
            <v>1-DAZ-KR</v>
          </cell>
        </row>
        <row r="502">
          <cell r="L502" t="str">
            <v>S30527</v>
          </cell>
          <cell r="M502" t="str">
            <v>HELICAL SAS</v>
          </cell>
          <cell r="N502" t="str">
            <v>1-FAA-NC</v>
          </cell>
        </row>
        <row r="503">
          <cell r="L503" t="str">
            <v>S26351</v>
          </cell>
          <cell r="M503" t="str">
            <v>AEROTECHNIC ASIA PTE LTD</v>
          </cell>
          <cell r="N503" t="str">
            <v>1-YAA-SG</v>
          </cell>
        </row>
        <row r="504">
          <cell r="L504" t="str">
            <v>S30636</v>
          </cell>
          <cell r="M504" t="str">
            <v>CLOUD NINE NO 1 LEASING COMPANY LTD</v>
          </cell>
          <cell r="N504" t="str">
            <v>1-FDC-HK</v>
          </cell>
        </row>
        <row r="505">
          <cell r="L505" t="str">
            <v>S26677</v>
          </cell>
          <cell r="M505" t="str">
            <v>AYALA AVIATION CORPORATION</v>
          </cell>
          <cell r="N505" t="str">
            <v>1-ECZ-PH</v>
          </cell>
        </row>
        <row r="506">
          <cell r="L506" t="str">
            <v>S30651</v>
          </cell>
          <cell r="M506" t="str">
            <v>ZIPAIR TOKYO Inc.</v>
          </cell>
          <cell r="N506" t="str">
            <v>1-ECA-JP</v>
          </cell>
        </row>
        <row r="507">
          <cell r="L507" t="str">
            <v>S30653</v>
          </cell>
          <cell r="M507" t="str">
            <v>FLY GANGWON CO. LTD</v>
          </cell>
          <cell r="N507" t="str">
            <v>1-ECZ-KR</v>
          </cell>
        </row>
        <row r="508">
          <cell r="L508" t="str">
            <v>S02441</v>
          </cell>
          <cell r="M508" t="str">
            <v>PDQ AIRSPARES LTD</v>
          </cell>
          <cell r="N508" t="str">
            <v>1-DCH-GB</v>
          </cell>
        </row>
        <row r="509">
          <cell r="L509" t="str">
            <v>S29077</v>
          </cell>
          <cell r="M509" t="str">
            <v>HONG KONG JET</v>
          </cell>
          <cell r="N509" t="str">
            <v>1-FAA-HK</v>
          </cell>
        </row>
        <row r="510">
          <cell r="L510" t="str">
            <v>S00285</v>
          </cell>
          <cell r="M510" t="str">
            <v>ATR</v>
          </cell>
          <cell r="N510" t="str">
            <v>1-AAB-FR</v>
          </cell>
        </row>
        <row r="511">
          <cell r="L511" t="str">
            <v>S30674</v>
          </cell>
          <cell r="M511" t="str">
            <v>BEIJING ANDAWELL AERO-EQUIPMENT</v>
          </cell>
          <cell r="N511" t="str">
            <v>1-DAD-CN</v>
          </cell>
        </row>
        <row r="512">
          <cell r="L512" t="str">
            <v>S28099</v>
          </cell>
          <cell r="M512" t="str">
            <v>S-AERO CO., LTD</v>
          </cell>
          <cell r="N512" t="str">
            <v>1-WAA-HK</v>
          </cell>
        </row>
        <row r="513">
          <cell r="L513" t="str">
            <v>S28028</v>
          </cell>
          <cell r="M513" t="str">
            <v>DESTINI PRIMA SDN BHD</v>
          </cell>
          <cell r="N513" t="str">
            <v>1-DAZ-MY</v>
          </cell>
        </row>
        <row r="514">
          <cell r="L514" t="str">
            <v>S26203</v>
          </cell>
          <cell r="M514" t="str">
            <v>DESTINI PRIMA SDN BHD</v>
          </cell>
          <cell r="N514" t="str">
            <v>1-DAZ-VN</v>
          </cell>
        </row>
        <row r="515">
          <cell r="L515" t="str">
            <v>S30664</v>
          </cell>
          <cell r="M515" t="str">
            <v>AERO K AIRLINES CO. LTD</v>
          </cell>
          <cell r="N515" t="str">
            <v>1-ECZ-KR</v>
          </cell>
        </row>
        <row r="516">
          <cell r="L516" t="str">
            <v>S28640</v>
          </cell>
          <cell r="M516" t="str">
            <v>BATAM AERO TECHNIC</v>
          </cell>
          <cell r="N516" t="str">
            <v>1-ECW-ID</v>
          </cell>
        </row>
        <row r="517">
          <cell r="L517" t="str">
            <v>S30673</v>
          </cell>
          <cell r="M517" t="str">
            <v>CAMBODIA ANGKOR AIR</v>
          </cell>
          <cell r="N517" t="str">
            <v>1-ECZ-KH</v>
          </cell>
        </row>
        <row r="518">
          <cell r="L518" t="str">
            <v>S30680</v>
          </cell>
          <cell r="M518" t="str">
            <v>VIETNAM SINGAPORE TECHNOLOGIES</v>
          </cell>
          <cell r="N518" t="str">
            <v>1-ECR-VN</v>
          </cell>
        </row>
        <row r="519">
          <cell r="L519" t="str">
            <v>S30697</v>
          </cell>
          <cell r="M519" t="str">
            <v>EMBRAER AVIATION FRANCE</v>
          </cell>
          <cell r="N519" t="str">
            <v>1-AAF-FR</v>
          </cell>
        </row>
      </sheetData>
      <sheetData sheetId="21"/>
      <sheetData sheetId="22"/>
      <sheetData sheetId="2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_LANGUE"/>
      <sheetName val="SIG_VOCABLE"/>
      <sheetName val="SOMMAIRE"/>
      <sheetName val="PW"/>
      <sheetName val="Group Graph_1"/>
      <sheetName val="Group graph_2"/>
      <sheetName val="Group graph_2_test"/>
      <sheetName val="Aero Graph"/>
      <sheetName val="Aircraft Graph"/>
      <sheetName val="Seats Graph"/>
      <sheetName val="Cabin equipments"/>
      <sheetName val="Cabin systems"/>
      <sheetName val="Galleys &amp; equipments"/>
      <sheetName val="services"/>
      <sheetName val="Recapvar_tests"/>
      <sheetName val="Recapvar"/>
      <sheetName val="var"/>
      <sheetName val="Graph BFR on CA Rolling"/>
      <sheetName val="Data WC Graph"/>
      <sheetName val="CA Rolling"/>
      <sheetName val="BFR on CA Rolling"/>
      <sheetName val="Recap trend 3rd"/>
      <sheetName val="Data 3rd € Trade"/>
      <sheetName val="Données euro"/>
      <sheetName val="Données devises"/>
      <sheetName val="Taux"/>
      <sheetName val="SIG_Module1"/>
      <sheetName val="Claim Accrual"/>
      <sheetName val="RawData OP 9 78"/>
    </sheetNames>
    <sheetDataSet>
      <sheetData sheetId="0" refreshError="1">
        <row r="2">
          <cell r="G2">
            <v>1</v>
          </cell>
        </row>
        <row r="5">
          <cell r="A5" t="str">
            <v>&lt;&lt;user&gt;&gt;</v>
          </cell>
          <cell r="B5" t="str">
            <v>&lt;&lt;baco&gt;&gt;</v>
          </cell>
          <cell r="C5" t="str">
            <v>&lt;&lt;entc&gt;&gt;</v>
          </cell>
          <cell r="D5" t="str">
            <v>&lt;&lt;entg&gt;&gt;</v>
          </cell>
          <cell r="E5" t="str">
            <v>&lt;&lt;meva&gt;&gt;</v>
          </cell>
          <cell r="F5" t="str">
            <v>&lt;&lt;nat&gt;&gt;</v>
          </cell>
          <cell r="G5" t="str">
            <v>&lt;&lt;devc&gt;&gt;</v>
          </cell>
          <cell r="H5" t="str">
            <v>&lt;&lt;vrgl&gt;&gt;</v>
          </cell>
          <cell r="I5" t="str">
            <v>&lt;&lt;ents&gt;&gt;</v>
          </cell>
          <cell r="J5" t="str">
            <v>&lt;&lt;org&gt;&gt;</v>
          </cell>
          <cell r="K5" t="str">
            <v>&lt;&lt;canas&gt;&gt;</v>
          </cell>
          <cell r="L5" t="str">
            <v>&lt;&lt;cp&gt;&gt;</v>
          </cell>
          <cell r="M5" t="str">
            <v>&lt;&lt;rub&gt;&gt;</v>
          </cell>
          <cell r="N5" t="str">
            <v>&lt;&lt;flux&gt;&gt;</v>
          </cell>
          <cell r="O5" t="str">
            <v>&lt;&lt;uni&gt;&gt;</v>
          </cell>
        </row>
        <row r="6">
          <cell r="A6" t="str">
            <v>&lt;&lt;etat.code&gt;&gt;</v>
          </cell>
          <cell r="B6" t="str">
            <v>&lt;&lt;etat.desc&gt;&gt;</v>
          </cell>
          <cell r="C6" t="str">
            <v>&lt;&lt;he&gt;&gt;</v>
          </cell>
          <cell r="D6" t="str">
            <v>&lt;&lt;entg.uni&gt;&gt;</v>
          </cell>
          <cell r="I6" t="str">
            <v>&lt;&lt;ents.uni&gt;&gt;</v>
          </cell>
          <cell r="L6" t="str">
            <v>&lt;&lt;camp&gt;&gt;</v>
          </cell>
          <cell r="M6" t="str">
            <v>&lt;&lt;pha&gt;&gt;</v>
          </cell>
          <cell r="N6" t="str">
            <v>&lt;&lt;perrep&gt;&gt;</v>
          </cell>
          <cell r="O6" t="str">
            <v>&lt;&lt;etap&gt;&gt;</v>
          </cell>
        </row>
        <row r="7">
          <cell r="L7" t="str">
            <v>&lt;&lt;cat&gt;&gt;</v>
          </cell>
        </row>
        <row r="8">
          <cell r="L8" t="str">
            <v>&lt;&lt;per&gt;&gt;</v>
          </cell>
        </row>
        <row r="9">
          <cell r="L9" t="str">
            <v>&lt;&lt;an&gt;&gt;</v>
          </cell>
        </row>
        <row r="10">
          <cell r="L10" t="str">
            <v>&lt;&lt;mois&gt;&gt;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_SIA"/>
      <sheetName val="P_powerpoint"/>
      <sheetName val="P_9EPEN"/>
      <sheetName val="P_GST"/>
      <sheetName val="P_actual vs budget"/>
      <sheetName val="P_warr"/>
      <sheetName val="P_sales team"/>
      <sheetName val="P_capitalised freight"/>
      <sheetName val="P_Mounir"/>
      <sheetName val="P_BL"/>
      <sheetName val="P_M3 reclassification"/>
      <sheetName val="P_BFC"/>
      <sheetName val="P_summ"/>
      <sheetName val="DATA"/>
      <sheetName val="I"/>
      <sheetName val="COS350_OIS350 V1.8"/>
      <sheetName val="fr sales team_cust cat"/>
      <sheetName val="Country delivery name"/>
      <sheetName val="IFRS15"/>
      <sheetName val="I_New BL"/>
      <sheetName val="special pri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NGI</v>
          </cell>
          <cell r="B2" t="str">
            <v>9996</v>
          </cell>
        </row>
        <row r="3">
          <cell r="A3" t="str">
            <v>PIE</v>
          </cell>
          <cell r="B3" t="str">
            <v>9996</v>
          </cell>
        </row>
        <row r="4">
          <cell r="A4" t="str">
            <v>LRU</v>
          </cell>
          <cell r="B4" t="str">
            <v>9996</v>
          </cell>
        </row>
        <row r="5">
          <cell r="A5" t="str">
            <v>TBD</v>
          </cell>
          <cell r="B5" t="str">
            <v>9996</v>
          </cell>
        </row>
        <row r="6">
          <cell r="A6" t="str">
            <v>GNS</v>
          </cell>
          <cell r="B6" t="str">
            <v>9996</v>
          </cell>
        </row>
        <row r="7">
          <cell r="A7" t="str">
            <v>MRO</v>
          </cell>
          <cell r="B7" t="str">
            <v>9996</v>
          </cell>
        </row>
        <row r="8">
          <cell r="A8" t="str">
            <v>SRU</v>
          </cell>
          <cell r="B8" t="str">
            <v>9996</v>
          </cell>
        </row>
        <row r="9">
          <cell r="A9" t="str">
            <v>FGX</v>
          </cell>
          <cell r="B9" t="str">
            <v>9996</v>
          </cell>
        </row>
      </sheetData>
      <sheetData sheetId="15"/>
      <sheetData sheetId="16"/>
      <sheetData sheetId="17">
        <row r="1">
          <cell r="B1" t="str">
            <v>Per</v>
          </cell>
        </row>
      </sheetData>
      <sheetData sheetId="18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Y33"/>
  <sheetViews>
    <sheetView showGridLines="0" zoomScaleNormal="100" workbookViewId="0">
      <selection activeCell="G32" sqref="G32"/>
    </sheetView>
  </sheetViews>
  <sheetFormatPr baseColWidth="10" defaultRowHeight="15" x14ac:dyDescent="0.25"/>
  <cols>
    <col min="1" max="1" width="0.7109375" customWidth="1"/>
    <col min="2" max="2" width="13.42578125" customWidth="1"/>
    <col min="3" max="5" width="10.28515625" customWidth="1"/>
    <col min="6" max="6" width="2.5703125" customWidth="1"/>
    <col min="7" max="7" width="14.42578125" customWidth="1"/>
    <col min="8" max="8" width="13.42578125" customWidth="1"/>
    <col min="9" max="9" width="11" customWidth="1"/>
    <col min="10" max="10" width="10.28515625" customWidth="1"/>
    <col min="13" max="13" width="2.5703125" customWidth="1"/>
    <col min="15" max="15" width="10.5703125" customWidth="1"/>
    <col min="16" max="16" width="12.140625" customWidth="1"/>
    <col min="17" max="17" width="1.140625" customWidth="1"/>
    <col min="18" max="18" width="1.85546875" customWidth="1"/>
    <col min="19" max="19" width="11" customWidth="1"/>
  </cols>
  <sheetData>
    <row r="3" spans="2:25" ht="15" customHeight="1" x14ac:dyDescent="0.25">
      <c r="C3" s="179" t="s">
        <v>36</v>
      </c>
      <c r="D3" s="180"/>
      <c r="E3" s="181"/>
      <c r="G3" s="182" t="s">
        <v>35</v>
      </c>
      <c r="I3" s="111" t="s">
        <v>0</v>
      </c>
      <c r="J3" s="184" t="s">
        <v>39</v>
      </c>
      <c r="K3" s="185"/>
      <c r="L3" s="186"/>
      <c r="N3" s="100" t="s">
        <v>23</v>
      </c>
      <c r="O3" s="179" t="s">
        <v>23</v>
      </c>
      <c r="P3" s="181"/>
      <c r="S3" s="177" t="s">
        <v>24</v>
      </c>
    </row>
    <row r="4" spans="2:25" x14ac:dyDescent="0.25">
      <c r="B4" s="87" t="s">
        <v>34</v>
      </c>
      <c r="C4" s="133" t="s">
        <v>13</v>
      </c>
      <c r="D4" s="69" t="s">
        <v>14</v>
      </c>
      <c r="E4" s="70" t="s">
        <v>40</v>
      </c>
      <c r="G4" s="183"/>
      <c r="I4" s="132" t="s">
        <v>7</v>
      </c>
      <c r="J4" s="133" t="s">
        <v>29</v>
      </c>
      <c r="K4" s="145">
        <v>44562</v>
      </c>
      <c r="L4" s="110" t="s">
        <v>41</v>
      </c>
      <c r="N4" s="99" t="s">
        <v>7</v>
      </c>
      <c r="O4" s="69" t="s">
        <v>37</v>
      </c>
      <c r="P4" s="70" t="s">
        <v>42</v>
      </c>
      <c r="S4" s="178"/>
    </row>
    <row r="5" spans="2:25" x14ac:dyDescent="0.25">
      <c r="I5" s="71"/>
      <c r="J5" s="71"/>
      <c r="K5" s="71"/>
      <c r="L5" s="71"/>
      <c r="N5" s="71"/>
      <c r="O5" s="71"/>
      <c r="P5" s="71"/>
    </row>
    <row r="6" spans="2:25" x14ac:dyDescent="0.25">
      <c r="B6" s="36" t="s">
        <v>18</v>
      </c>
      <c r="C6" s="112" t="e">
        <f>+(Data!#REF!+Data!#REF!)/#REF!</f>
        <v>#REF!</v>
      </c>
      <c r="D6" s="113" t="e">
        <f>+(Data!#REF!+Data!#REF!)/#REF!</f>
        <v>#REF!</v>
      </c>
      <c r="E6" s="114" t="e">
        <f>+(Data!#REF!+Data!#REF!)/#REF!</f>
        <v>#REF!</v>
      </c>
      <c r="G6" s="101" t="e">
        <f>(SUM(Data!C4:L5)+SUM(Data!#REF!))/Présentation!G14</f>
        <v>#REF!</v>
      </c>
      <c r="I6" s="92" t="e">
        <f>+(Data!M4+Data!M5)/#REF!</f>
        <v>#REF!</v>
      </c>
      <c r="J6" s="73" t="e">
        <f>+(Data!#REF!+Data!#REF!)/#REF!</f>
        <v>#REF!</v>
      </c>
      <c r="K6" s="73" t="e">
        <f>+(Data!#REF!+Data!#REF!)/#REF!</f>
        <v>#REF!</v>
      </c>
      <c r="L6" s="74" t="e">
        <f>+(Data!#REF!+Data!#REF!)/#REF!</f>
        <v>#REF!</v>
      </c>
      <c r="N6" s="92" t="e">
        <f>+(Data!#REF!+Data!#REF!)/N14</f>
        <v>#REF!</v>
      </c>
      <c r="O6" s="73" t="e">
        <f>N6+J6</f>
        <v>#REF!</v>
      </c>
      <c r="P6" s="74" t="e">
        <f>SUM(K6:L6)</f>
        <v>#REF!</v>
      </c>
      <c r="S6" s="135">
        <v>22685</v>
      </c>
      <c r="U6" s="82"/>
      <c r="V6" s="82"/>
      <c r="W6" s="82"/>
      <c r="X6" s="82"/>
      <c r="Y6" s="82"/>
    </row>
    <row r="7" spans="2:25" x14ac:dyDescent="0.25">
      <c r="B7" s="141" t="s">
        <v>19</v>
      </c>
      <c r="C7" s="115" t="e">
        <f>+(#REF!+#REF!)</f>
        <v>#REF!</v>
      </c>
      <c r="D7" s="116" t="e">
        <f>+(#REF!+#REF!)</f>
        <v>#REF!</v>
      </c>
      <c r="E7" s="117" t="e">
        <f>+(#REF!+#REF!)</f>
        <v>#REF!</v>
      </c>
      <c r="G7" s="102" t="e">
        <f>SUM(#REF!)+SUM(#REF!)</f>
        <v>#REF!</v>
      </c>
      <c r="I7" s="93" t="e">
        <f>+(#REF!+#REF!)</f>
        <v>#REF!</v>
      </c>
      <c r="J7" s="76" t="e">
        <f>+(#REF!+#REF!)</f>
        <v>#REF!</v>
      </c>
      <c r="K7" s="76" t="e">
        <f>+(#REF!+#REF!)</f>
        <v>#REF!</v>
      </c>
      <c r="L7" s="77" t="e">
        <f>+(#REF!+#REF!)</f>
        <v>#REF!</v>
      </c>
      <c r="N7" s="93" t="e">
        <f>+(#REF!+#REF!)</f>
        <v>#REF!</v>
      </c>
      <c r="O7" s="76" t="e">
        <f t="shared" ref="O7:O11" si="0">N7+J7</f>
        <v>#REF!</v>
      </c>
      <c r="P7" s="77" t="e">
        <f t="shared" ref="P7:P11" si="1">SUM(K7:L7)</f>
        <v>#REF!</v>
      </c>
      <c r="S7" s="136">
        <v>121452</v>
      </c>
      <c r="U7" s="82"/>
      <c r="V7" s="82"/>
      <c r="W7" s="82"/>
      <c r="X7" s="82"/>
      <c r="Y7" s="82"/>
    </row>
    <row r="8" spans="2:25" x14ac:dyDescent="0.25">
      <c r="B8" s="141" t="s">
        <v>20</v>
      </c>
      <c r="C8" s="115" t="e">
        <f>+(#REF!+#REF!)/$C$14</f>
        <v>#REF!</v>
      </c>
      <c r="D8" s="116" t="e">
        <f>+(#REF!+#REF!)/$C$14</f>
        <v>#REF!</v>
      </c>
      <c r="E8" s="117" t="e">
        <f>+(#REF!+#REF!)/$C$14</f>
        <v>#REF!</v>
      </c>
      <c r="G8" s="102" t="e">
        <f>(SUM(#REF!)+SUM(#REF!))/Présentation!G14</f>
        <v>#REF!</v>
      </c>
      <c r="I8" s="93" t="e">
        <f>+(#REF!+#REF!)/#REF!</f>
        <v>#REF!</v>
      </c>
      <c r="J8" s="76" t="e">
        <f>+(#REF!+#REF!)/#REF!</f>
        <v>#REF!</v>
      </c>
      <c r="K8" s="76" t="e">
        <f>+(#REF!+#REF!)/#REF!</f>
        <v>#REF!</v>
      </c>
      <c r="L8" s="77" t="e">
        <f>+(#REF!+#REF!)/#REF!</f>
        <v>#REF!</v>
      </c>
      <c r="N8" s="93" t="e">
        <f>+(#REF!+#REF!)/N14</f>
        <v>#REF!</v>
      </c>
      <c r="O8" s="76" t="e">
        <f t="shared" si="0"/>
        <v>#REF!</v>
      </c>
      <c r="P8" s="77" t="e">
        <f t="shared" si="1"/>
        <v>#REF!</v>
      </c>
      <c r="S8" s="136">
        <v>26220</v>
      </c>
    </row>
    <row r="9" spans="2:25" x14ac:dyDescent="0.25">
      <c r="B9" s="141" t="s">
        <v>21</v>
      </c>
      <c r="C9" s="115" t="e">
        <f>+(#REF!+#REF!)/$C$14</f>
        <v>#REF!</v>
      </c>
      <c r="D9" s="116" t="e">
        <f>+(#REF!+#REF!)/$C$14</f>
        <v>#REF!</v>
      </c>
      <c r="E9" s="117" t="e">
        <f>+(#REF!+#REF!)/$C$14</f>
        <v>#REF!</v>
      </c>
      <c r="G9" s="102" t="e">
        <f>(SUM(#REF!)+SUM(#REF!))/Présentation!G14</f>
        <v>#REF!</v>
      </c>
      <c r="I9" s="93" t="e">
        <f>+(#REF!+#REF!)/#REF!</f>
        <v>#REF!</v>
      </c>
      <c r="J9" s="76" t="e">
        <f>+(#REF!+#REF!)/#REF!</f>
        <v>#REF!</v>
      </c>
      <c r="K9" s="76" t="e">
        <f>+(#REF!+#REF!)/#REF!</f>
        <v>#REF!</v>
      </c>
      <c r="L9" s="77" t="e">
        <f>+(#REF!+#REF!)/#REF!</f>
        <v>#REF!</v>
      </c>
      <c r="N9" s="93" t="e">
        <f>+(#REF!+#REF!)/N14</f>
        <v>#REF!</v>
      </c>
      <c r="O9" s="76" t="e">
        <f t="shared" si="0"/>
        <v>#REF!</v>
      </c>
      <c r="P9" s="77" t="e">
        <f t="shared" si="1"/>
        <v>#REF!</v>
      </c>
      <c r="S9" s="136">
        <v>72562</v>
      </c>
      <c r="U9" s="140"/>
      <c r="V9" s="140"/>
      <c r="W9" s="140"/>
      <c r="X9" s="140"/>
      <c r="Y9" s="140"/>
    </row>
    <row r="10" spans="2:25" x14ac:dyDescent="0.25">
      <c r="B10" s="141" t="s">
        <v>22</v>
      </c>
      <c r="C10" s="115" t="e">
        <f>+(#REF!+#REF!)/$C$14</f>
        <v>#REF!</v>
      </c>
      <c r="D10" s="116" t="e">
        <f>+(#REF!+#REF!)/$C$14</f>
        <v>#REF!</v>
      </c>
      <c r="E10" s="117" t="e">
        <f>+(#REF!+#REF!)/$C$14</f>
        <v>#REF!</v>
      </c>
      <c r="G10" s="102" t="e">
        <f>(SUM(#REF!)+SUM(#REF!))/Présentation!G14</f>
        <v>#REF!</v>
      </c>
      <c r="I10" s="93" t="e">
        <f>+(#REF!+#REF!)/#REF!</f>
        <v>#REF!</v>
      </c>
      <c r="J10" s="76" t="e">
        <f>+(#REF!+#REF!)/#REF!</f>
        <v>#REF!</v>
      </c>
      <c r="K10" s="76" t="e">
        <f>+(#REF!+#REF!)/#REF!</f>
        <v>#REF!</v>
      </c>
      <c r="L10" s="77" t="e">
        <f>+(#REF!+#REF!)/#REF!</f>
        <v>#REF!</v>
      </c>
      <c r="N10" s="93" t="e">
        <f>+(#REF!+#REF!)/N14</f>
        <v>#REF!</v>
      </c>
      <c r="O10" s="76" t="e">
        <f t="shared" si="0"/>
        <v>#REF!</v>
      </c>
      <c r="P10" s="77" t="e">
        <f t="shared" si="1"/>
        <v>#REF!</v>
      </c>
      <c r="S10" s="136">
        <v>128362</v>
      </c>
      <c r="U10" s="140"/>
      <c r="V10" s="140"/>
      <c r="W10" s="140"/>
      <c r="X10" s="140"/>
      <c r="Y10" s="140"/>
    </row>
    <row r="11" spans="2:25" x14ac:dyDescent="0.25">
      <c r="B11" s="39" t="s">
        <v>32</v>
      </c>
      <c r="C11" s="118" t="e">
        <f>+(#REF!+#REF!)</f>
        <v>#REF!</v>
      </c>
      <c r="D11" s="119" t="e">
        <f>+(#REF!+#REF!)</f>
        <v>#REF!</v>
      </c>
      <c r="E11" s="120" t="e">
        <f>+(#REF!+#REF!)</f>
        <v>#REF!</v>
      </c>
      <c r="G11" s="134" t="e">
        <f>SUM(#REF!)+SUM(#REF!)</f>
        <v>#REF!</v>
      </c>
      <c r="I11" s="95" t="e">
        <f>+(#REF!+#REF!)</f>
        <v>#REF!</v>
      </c>
      <c r="J11" s="80" t="e">
        <f>+(#REF!+#REF!)</f>
        <v>#REF!</v>
      </c>
      <c r="K11" s="80" t="e">
        <f>+(#REF!+#REF!)</f>
        <v>#REF!</v>
      </c>
      <c r="L11" s="79" t="e">
        <f>+(#REF!+#REF!)</f>
        <v>#REF!</v>
      </c>
      <c r="N11" s="95" t="e">
        <f>+(#REF!+#REF!)</f>
        <v>#REF!</v>
      </c>
      <c r="O11" s="80" t="e">
        <f t="shared" si="0"/>
        <v>#REF!</v>
      </c>
      <c r="P11" s="79" t="e">
        <f t="shared" si="1"/>
        <v>#REF!</v>
      </c>
      <c r="S11" s="137"/>
    </row>
    <row r="13" spans="2:25" x14ac:dyDescent="0.25">
      <c r="B13" s="105" t="s">
        <v>33</v>
      </c>
      <c r="C13" s="83" t="e">
        <f>SUM(C6:C11)</f>
        <v>#REF!</v>
      </c>
      <c r="D13" s="84" t="e">
        <f>SUM(D6:D11)</f>
        <v>#REF!</v>
      </c>
      <c r="E13" s="85" t="e">
        <f t="shared" ref="E13" si="2">SUM(E6:E11)</f>
        <v>#REF!</v>
      </c>
      <c r="G13" s="86" t="e">
        <f>SUM(G6:G11)</f>
        <v>#REF!</v>
      </c>
      <c r="I13" s="96" t="e">
        <f>+I6+I7+I8+I9+I10+I11</f>
        <v>#REF!</v>
      </c>
      <c r="J13" s="84" t="e">
        <f>+J6+J7+J8+J9+J10+J11</f>
        <v>#REF!</v>
      </c>
      <c r="K13" s="84" t="e">
        <f>+K6+K7+K8+K9+K10+K11</f>
        <v>#REF!</v>
      </c>
      <c r="L13" s="84" t="e">
        <f>+L6+L7+L8+L9+L10+L11</f>
        <v>#REF!</v>
      </c>
      <c r="N13" s="96" t="e">
        <f>+N6+N7+N8+N9+N10+N11</f>
        <v>#REF!</v>
      </c>
      <c r="O13" s="84" t="e">
        <f>+O6+O7+O8+O9+O10+O11</f>
        <v>#REF!</v>
      </c>
      <c r="P13" s="85" t="e">
        <f>+P6+P7+P8+P9+P10+P11</f>
        <v>#REF!</v>
      </c>
      <c r="S13" s="86">
        <f>SUM(S6:S11)</f>
        <v>371281</v>
      </c>
      <c r="U13" s="140"/>
      <c r="V13" s="82"/>
    </row>
    <row r="14" spans="2:25" x14ac:dyDescent="0.25">
      <c r="C14" s="104">
        <v>1.1600600000000001</v>
      </c>
      <c r="D14" s="104">
        <v>1.1600600000000001</v>
      </c>
      <c r="E14" s="104">
        <v>1.1600600000000001</v>
      </c>
      <c r="G14" s="103">
        <v>1.1599999999999999</v>
      </c>
      <c r="I14" s="104">
        <v>1.1600600000000001</v>
      </c>
      <c r="J14" s="104">
        <v>1.1600600000000001</v>
      </c>
      <c r="K14" s="104">
        <v>1.1600600000000001</v>
      </c>
      <c r="L14" s="104">
        <v>1.1600600000000001</v>
      </c>
      <c r="N14" s="104">
        <v>1.1606000000000001</v>
      </c>
      <c r="O14" s="104">
        <v>1.1599999999999999</v>
      </c>
      <c r="P14" s="104">
        <v>1.1599999999999999</v>
      </c>
      <c r="S14" s="103">
        <v>1.1599999999999999</v>
      </c>
      <c r="U14" s="82"/>
    </row>
    <row r="15" spans="2:25" ht="8.1" customHeight="1" x14ac:dyDescent="0.25">
      <c r="H15" s="82"/>
    </row>
    <row r="16" spans="2:25" x14ac:dyDescent="0.25">
      <c r="B16" s="106" t="s">
        <v>38</v>
      </c>
      <c r="C16" s="138" t="e">
        <f>+(C6+C8+C9+C10)*C14/I14+C7</f>
        <v>#REF!</v>
      </c>
      <c r="D16" s="138" t="e">
        <f t="shared" ref="D16:E16" si="3">+(D6+D8+D9+D10)*D14/J14+D7</f>
        <v>#REF!</v>
      </c>
      <c r="E16" s="138" t="e">
        <f t="shared" si="3"/>
        <v>#REF!</v>
      </c>
      <c r="H16" s="139"/>
      <c r="I16" s="138" t="e">
        <f>+I13-C16</f>
        <v>#REF!</v>
      </c>
      <c r="J16" s="138" t="e">
        <f>+J13-D16</f>
        <v>#REF!</v>
      </c>
      <c r="K16" s="138" t="e">
        <f t="shared" ref="K16" si="4">+K13-E16</f>
        <v>#REF!</v>
      </c>
      <c r="U16" s="140"/>
      <c r="V16" s="140"/>
      <c r="W16" s="140"/>
      <c r="X16" s="140"/>
      <c r="Y16" s="140"/>
    </row>
    <row r="18" spans="2:21" ht="15" customHeight="1" x14ac:dyDescent="0.25">
      <c r="C18" s="179" t="s">
        <v>36</v>
      </c>
      <c r="D18" s="180"/>
      <c r="E18" s="181"/>
      <c r="G18" s="182" t="s">
        <v>35</v>
      </c>
      <c r="I18" s="111" t="s">
        <v>0</v>
      </c>
      <c r="J18" s="179" t="s">
        <v>39</v>
      </c>
      <c r="K18" s="180"/>
      <c r="L18" s="181"/>
      <c r="N18" s="100" t="s">
        <v>23</v>
      </c>
      <c r="O18" s="179" t="s">
        <v>23</v>
      </c>
      <c r="P18" s="181"/>
      <c r="S18" s="177" t="s">
        <v>24</v>
      </c>
      <c r="U18" s="82"/>
    </row>
    <row r="19" spans="2:21" x14ac:dyDescent="0.25">
      <c r="B19" s="87" t="s">
        <v>30</v>
      </c>
      <c r="C19" s="133" t="s">
        <v>13</v>
      </c>
      <c r="D19" s="69" t="s">
        <v>14</v>
      </c>
      <c r="E19" s="70" t="s">
        <v>40</v>
      </c>
      <c r="G19" s="183"/>
      <c r="I19" s="142" t="s">
        <v>7</v>
      </c>
      <c r="J19" s="133" t="s">
        <v>29</v>
      </c>
      <c r="K19" s="145">
        <v>44562</v>
      </c>
      <c r="L19" s="110" t="s">
        <v>41</v>
      </c>
      <c r="N19" s="99" t="s">
        <v>7</v>
      </c>
      <c r="O19" s="69" t="s">
        <v>37</v>
      </c>
      <c r="P19" s="70" t="s">
        <v>42</v>
      </c>
      <c r="S19" s="178"/>
    </row>
    <row r="20" spans="2:21" x14ac:dyDescent="0.25">
      <c r="C20" s="71"/>
      <c r="D20" s="71"/>
      <c r="E20" s="71"/>
      <c r="I20" s="71"/>
      <c r="J20" s="71"/>
      <c r="K20" s="71"/>
      <c r="L20" s="71"/>
      <c r="N20" s="71"/>
      <c r="O20" s="71"/>
      <c r="P20" s="71"/>
    </row>
    <row r="21" spans="2:21" x14ac:dyDescent="0.25">
      <c r="B21" s="44" t="s">
        <v>18</v>
      </c>
      <c r="C21" s="113">
        <v>59.139000000000003</v>
      </c>
      <c r="D21" s="113">
        <v>-533.95100000000002</v>
      </c>
      <c r="E21" s="114" t="e">
        <f>Data!#REF!/#REF!</f>
        <v>#REF!</v>
      </c>
      <c r="G21" s="125" t="e">
        <f>(SUM(Data!C29:L29)+SUM(Data!#REF!))/$G$14</f>
        <v>#REF!</v>
      </c>
      <c r="I21" s="92" t="e">
        <f>Data!M29/#REF!</f>
        <v>#REF!</v>
      </c>
      <c r="J21" s="73" t="e">
        <f>+Data!#REF!/#REF!</f>
        <v>#REF!</v>
      </c>
      <c r="K21" s="73" t="e">
        <f>+Data!#REF!/#REF!</f>
        <v>#REF!</v>
      </c>
      <c r="L21" s="74" t="e">
        <f>+Data!#REF!/#REF!</f>
        <v>#REF!</v>
      </c>
      <c r="N21" s="92" t="e">
        <f>SUM(Data!#REF!)/N14</f>
        <v>#REF!</v>
      </c>
      <c r="O21" s="72" t="e">
        <f>N21+J21</f>
        <v>#REF!</v>
      </c>
      <c r="P21" s="74" t="e">
        <f t="shared" ref="P21:P27" si="5">SUM(K21:L21)</f>
        <v>#REF!</v>
      </c>
      <c r="S21" s="129">
        <v>-226</v>
      </c>
    </row>
    <row r="22" spans="2:21" x14ac:dyDescent="0.25">
      <c r="B22" s="88" t="s">
        <v>19</v>
      </c>
      <c r="C22" s="116">
        <v>215.7</v>
      </c>
      <c r="D22" s="116">
        <v>-1629.799</v>
      </c>
      <c r="E22" s="117" t="e">
        <f>#REF!</f>
        <v>#REF!</v>
      </c>
      <c r="G22" s="126" t="e">
        <f>SUM(#REF!)+SUM(#REF!)</f>
        <v>#REF!</v>
      </c>
      <c r="I22" s="93" t="e">
        <f>#REF!</f>
        <v>#REF!</v>
      </c>
      <c r="J22" s="76" t="e">
        <f>+#REF!</f>
        <v>#REF!</v>
      </c>
      <c r="K22" s="76" t="e">
        <f>+#REF!</f>
        <v>#REF!</v>
      </c>
      <c r="L22" s="77" t="e">
        <f>+#REF!</f>
        <v>#REF!</v>
      </c>
      <c r="N22" s="93" t="e">
        <f>#REF!</f>
        <v>#REF!</v>
      </c>
      <c r="O22" s="75" t="e">
        <f t="shared" ref="O22:O27" si="6">N22+J22</f>
        <v>#REF!</v>
      </c>
      <c r="P22" s="77" t="e">
        <f t="shared" si="5"/>
        <v>#REF!</v>
      </c>
      <c r="S22" s="130">
        <v>-7911</v>
      </c>
    </row>
    <row r="23" spans="2:21" x14ac:dyDescent="0.25">
      <c r="B23" s="89" t="s">
        <v>31</v>
      </c>
      <c r="C23" s="121" t="e">
        <f>#REF!</f>
        <v>#REF!</v>
      </c>
      <c r="D23" s="121" t="e">
        <f>#REF!</f>
        <v>#REF!</v>
      </c>
      <c r="E23" s="122" t="e">
        <f>#REF!</f>
        <v>#REF!</v>
      </c>
      <c r="G23" s="127" t="e">
        <f>SUM(#REF!)+SUM(#REF!)</f>
        <v>#REF!</v>
      </c>
      <c r="I23" s="94" t="e">
        <f>#REF!</f>
        <v>#REF!</v>
      </c>
      <c r="J23" s="97" t="e">
        <f>+#REF!</f>
        <v>#REF!</v>
      </c>
      <c r="K23" s="97" t="e">
        <f>+#REF!</f>
        <v>#REF!</v>
      </c>
      <c r="L23" s="98" t="e">
        <f>+#REF!</f>
        <v>#REF!</v>
      </c>
      <c r="N23" s="94" t="e">
        <f>#REF!</f>
        <v>#REF!</v>
      </c>
      <c r="O23" s="91" t="e">
        <f t="shared" si="6"/>
        <v>#REF!</v>
      </c>
      <c r="P23" s="98" t="e">
        <f t="shared" si="5"/>
        <v>#REF!</v>
      </c>
      <c r="S23" s="131" t="e">
        <f>#REF!</f>
        <v>#REF!</v>
      </c>
    </row>
    <row r="24" spans="2:21" x14ac:dyDescent="0.25">
      <c r="B24" s="88" t="s">
        <v>20</v>
      </c>
      <c r="C24" s="116">
        <v>-114.54</v>
      </c>
      <c r="D24" s="116">
        <v>-126.85</v>
      </c>
      <c r="E24" s="117" t="e">
        <f>#REF!/#REF!</f>
        <v>#REF!</v>
      </c>
      <c r="G24" s="126" t="e">
        <f>(SUM(#REF!)+SUM(#REF!))/$G$14</f>
        <v>#REF!</v>
      </c>
      <c r="I24" s="93" t="e">
        <f>#REF!/#REF!</f>
        <v>#REF!</v>
      </c>
      <c r="J24" s="76" t="e">
        <f>+#REF!/#REF!</f>
        <v>#REF!</v>
      </c>
      <c r="K24" s="76" t="e">
        <f>+#REF!/#REF!</f>
        <v>#REF!</v>
      </c>
      <c r="L24" s="77" t="e">
        <f>+#REF!/#REF!</f>
        <v>#REF!</v>
      </c>
      <c r="N24" s="93" t="e">
        <f>#REF!/N14</f>
        <v>#REF!</v>
      </c>
      <c r="O24" s="75" t="e">
        <f t="shared" si="6"/>
        <v>#REF!</v>
      </c>
      <c r="P24" s="77" t="e">
        <f t="shared" si="5"/>
        <v>#REF!</v>
      </c>
      <c r="S24" s="130">
        <v>-645</v>
      </c>
    </row>
    <row r="25" spans="2:21" x14ac:dyDescent="0.25">
      <c r="B25" s="88" t="s">
        <v>21</v>
      </c>
      <c r="C25" s="116">
        <v>217.08</v>
      </c>
      <c r="D25" s="116">
        <v>214.03700000000001</v>
      </c>
      <c r="E25" s="117" t="e">
        <f>#REF!/#REF!</f>
        <v>#REF!</v>
      </c>
      <c r="G25" s="126" t="e">
        <f>(SUM(#REF!)+SUM(#REF!))/$G$14</f>
        <v>#REF!</v>
      </c>
      <c r="I25" s="93" t="e">
        <f>#REF!/#REF!</f>
        <v>#REF!</v>
      </c>
      <c r="J25" s="76" t="e">
        <f>+#REF!/#REF!</f>
        <v>#REF!</v>
      </c>
      <c r="K25" s="76" t="e">
        <f>+#REF!/#REF!</f>
        <v>#REF!</v>
      </c>
      <c r="L25" s="77" t="e">
        <f>+#REF!/#REF!</f>
        <v>#REF!</v>
      </c>
      <c r="N25" s="93" t="e">
        <f>#REF!/N14</f>
        <v>#REF!</v>
      </c>
      <c r="O25" s="75" t="e">
        <f t="shared" si="6"/>
        <v>#REF!</v>
      </c>
      <c r="P25" s="77" t="e">
        <f t="shared" si="5"/>
        <v>#REF!</v>
      </c>
      <c r="S25" s="130">
        <v>1876</v>
      </c>
    </row>
    <row r="26" spans="2:21" x14ac:dyDescent="0.25">
      <c r="B26" s="88" t="s">
        <v>22</v>
      </c>
      <c r="C26" s="116">
        <v>393</v>
      </c>
      <c r="D26" s="116">
        <v>674.47</v>
      </c>
      <c r="E26" s="117" t="e">
        <f>#REF!/#REF!</f>
        <v>#REF!</v>
      </c>
      <c r="G26" s="126" t="e">
        <f>(SUM(#REF!)+SUM(#REF!))/$G$14</f>
        <v>#REF!</v>
      </c>
      <c r="I26" s="93" t="e">
        <f>#REF!/#REF!</f>
        <v>#REF!</v>
      </c>
      <c r="J26" s="76" t="e">
        <f>+#REF!/#REF!</f>
        <v>#REF!</v>
      </c>
      <c r="K26" s="76" t="e">
        <f>+#REF!/#REF!</f>
        <v>#REF!</v>
      </c>
      <c r="L26" s="77" t="e">
        <f>+#REF!/#REF!</f>
        <v>#REF!</v>
      </c>
      <c r="N26" s="93" t="e">
        <f>#REF!/N14</f>
        <v>#REF!</v>
      </c>
      <c r="O26" s="75" t="e">
        <f t="shared" si="6"/>
        <v>#REF!</v>
      </c>
      <c r="P26" s="77" t="e">
        <f t="shared" si="5"/>
        <v>#REF!</v>
      </c>
      <c r="S26" s="130">
        <v>1383</v>
      </c>
    </row>
    <row r="27" spans="2:21" x14ac:dyDescent="0.25">
      <c r="B27" s="45" t="s">
        <v>32</v>
      </c>
      <c r="C27" s="123">
        <v>450</v>
      </c>
      <c r="D27" s="123">
        <v>-110</v>
      </c>
      <c r="E27" s="124">
        <v>200</v>
      </c>
      <c r="G27" s="128" t="e">
        <f>SUM(#REF!)+SUM(#REF!)</f>
        <v>#REF!</v>
      </c>
      <c r="I27" s="95" t="e">
        <f>#REF!</f>
        <v>#REF!</v>
      </c>
      <c r="J27" s="80" t="e">
        <f>+#REF!</f>
        <v>#REF!</v>
      </c>
      <c r="K27" s="80" t="e">
        <f>+#REF!</f>
        <v>#REF!</v>
      </c>
      <c r="L27" s="146" t="e">
        <f>+#REF!</f>
        <v>#REF!</v>
      </c>
      <c r="N27" s="95">
        <v>0</v>
      </c>
      <c r="O27" s="78" t="e">
        <f t="shared" si="6"/>
        <v>#REF!</v>
      </c>
      <c r="P27" s="79" t="e">
        <f t="shared" si="5"/>
        <v>#REF!</v>
      </c>
      <c r="S27" s="81">
        <v>-1511</v>
      </c>
    </row>
    <row r="28" spans="2:21" x14ac:dyDescent="0.25">
      <c r="B28" s="45"/>
    </row>
    <row r="29" spans="2:21" x14ac:dyDescent="0.25">
      <c r="B29" s="90" t="s">
        <v>33</v>
      </c>
      <c r="C29" s="84">
        <f>C21+C22+C24+C25+C26+C27</f>
        <v>1220.3789999999999</v>
      </c>
      <c r="D29" s="84">
        <f t="shared" ref="D29:G29" si="7">D21+D22+D24+D25+D26+D27</f>
        <v>-1512.0930000000001</v>
      </c>
      <c r="E29" s="85" t="e">
        <f t="shared" si="7"/>
        <v>#REF!</v>
      </c>
      <c r="G29" s="86" t="e">
        <f t="shared" si="7"/>
        <v>#REF!</v>
      </c>
      <c r="I29" s="96" t="e">
        <f>+I21+I22+I24+I25+I26+I27</f>
        <v>#REF!</v>
      </c>
      <c r="J29" s="84" t="e">
        <f t="shared" ref="J29:L29" si="8">+J21+J22+J24+J25+J26+J27</f>
        <v>#REF!</v>
      </c>
      <c r="K29" s="84" t="e">
        <f t="shared" si="8"/>
        <v>#REF!</v>
      </c>
      <c r="L29" s="85" t="e">
        <f t="shared" si="8"/>
        <v>#REF!</v>
      </c>
      <c r="N29" s="96" t="e">
        <f>+N21+N22+N24+N25+N26+N27</f>
        <v>#REF!</v>
      </c>
      <c r="O29" s="83" t="e">
        <f>+O21+O22+O24+O25+O26+O27</f>
        <v>#REF!</v>
      </c>
      <c r="P29" s="85" t="e">
        <f>+P21+P22+P24+P25+P26+P27</f>
        <v>#REF!</v>
      </c>
      <c r="S29" s="86">
        <f t="shared" ref="S29" si="9">S21+S22+S24+S25+S26+S27</f>
        <v>-7034</v>
      </c>
    </row>
    <row r="30" spans="2:21" ht="6.75" customHeight="1" x14ac:dyDescent="0.25">
      <c r="D30" s="82"/>
      <c r="I30" s="82"/>
      <c r="J30" s="82"/>
      <c r="K30" s="82"/>
      <c r="L30" s="82"/>
      <c r="P30" s="82"/>
      <c r="S30" s="82"/>
    </row>
    <row r="32" spans="2:21" x14ac:dyDescent="0.25">
      <c r="C32" s="106"/>
    </row>
    <row r="33" spans="5:5" x14ac:dyDescent="0.25">
      <c r="E33" s="147" t="s">
        <v>43</v>
      </c>
    </row>
  </sheetData>
  <mergeCells count="10">
    <mergeCell ref="S3:S4"/>
    <mergeCell ref="S18:S19"/>
    <mergeCell ref="C3:E3"/>
    <mergeCell ref="C18:E18"/>
    <mergeCell ref="O3:P3"/>
    <mergeCell ref="O18:P18"/>
    <mergeCell ref="G3:G4"/>
    <mergeCell ref="G18:G19"/>
    <mergeCell ref="J3:L3"/>
    <mergeCell ref="J18:L1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Y43"/>
  <sheetViews>
    <sheetView showGridLines="0" tabSelected="1" zoomScale="85" zoomScaleNormal="85" workbookViewId="0">
      <selection activeCell="C4" sqref="C4"/>
    </sheetView>
  </sheetViews>
  <sheetFormatPr baseColWidth="10" defaultRowHeight="15" x14ac:dyDescent="0.25"/>
  <cols>
    <col min="1" max="1" width="2.28515625" customWidth="1"/>
    <col min="2" max="2" width="37.5703125" style="1" customWidth="1"/>
    <col min="3" max="3" width="10.5703125" bestFit="1" customWidth="1"/>
    <col min="4" max="4" width="10.5703125" customWidth="1"/>
    <col min="5" max="5" width="20" customWidth="1"/>
    <col min="12" max="16" width="13.5703125" customWidth="1"/>
  </cols>
  <sheetData>
    <row r="1" spans="2:25" x14ac:dyDescent="0.25">
      <c r="B1" s="159" t="s">
        <v>44</v>
      </c>
      <c r="C1" s="162" t="s">
        <v>45</v>
      </c>
      <c r="D1" s="170"/>
      <c r="G1" s="160"/>
      <c r="N1" s="164" t="s">
        <v>47</v>
      </c>
      <c r="O1" s="165" t="s">
        <v>46</v>
      </c>
      <c r="Y1" s="164" t="s">
        <v>1</v>
      </c>
    </row>
    <row r="2" spans="2:25" ht="23.25" x14ac:dyDescent="0.25">
      <c r="B2" s="152" t="s">
        <v>4</v>
      </c>
      <c r="C2" s="161" t="s">
        <v>18</v>
      </c>
      <c r="D2" s="171"/>
      <c r="N2" s="141" t="s">
        <v>1</v>
      </c>
      <c r="O2" s="166">
        <v>1.22</v>
      </c>
      <c r="Y2" s="141" t="s">
        <v>2</v>
      </c>
    </row>
    <row r="3" spans="2:25" x14ac:dyDescent="0.25">
      <c r="B3" s="148" t="s">
        <v>64</v>
      </c>
      <c r="E3" s="36" t="s">
        <v>65</v>
      </c>
      <c r="F3" s="163"/>
      <c r="N3" s="141" t="s">
        <v>2</v>
      </c>
      <c r="O3" s="166">
        <v>1.21</v>
      </c>
      <c r="Y3" s="141" t="s">
        <v>3</v>
      </c>
    </row>
    <row r="4" spans="2:25" x14ac:dyDescent="0.25">
      <c r="B4" s="2" t="s">
        <v>48</v>
      </c>
      <c r="C4" s="153">
        <f>INDEX(Data!$B3:$N$31,MATCH(Feuil1!$B$4,Data!$B$3:$B$31,0),MATCH(Feuil1!$B$2,Data!$B$3:$N$3,0)) / INDEX($O$2:$O$12,MATCH($B$2,$N$2:$N$12,0))</f>
        <v>92.966888846463519</v>
      </c>
      <c r="D4" s="192"/>
      <c r="E4" s="172">
        <f>C4/$O$7</f>
        <v>77.16823590884556</v>
      </c>
      <c r="F4" s="173"/>
      <c r="N4" s="141" t="s">
        <v>3</v>
      </c>
      <c r="O4" s="166">
        <v>1.1930000000000001</v>
      </c>
      <c r="Y4" s="141" t="s">
        <v>11</v>
      </c>
    </row>
    <row r="5" spans="2:25" x14ac:dyDescent="0.25">
      <c r="B5" s="4" t="s">
        <v>49</v>
      </c>
      <c r="C5" s="153">
        <f>INDEX(Data!$B4:$N$31,MATCH(Feuil1!$B$4,Data!$B$3:$B$31,0),MATCH(Feuil1!$B$2,Data!$B$3:$N$3,0)) / INDEX($O$2:$O$12,MATCH($B$2,$N$2:$N$12,0))</f>
        <v>276.41048201671742</v>
      </c>
      <c r="D5" s="153"/>
      <c r="E5" s="172">
        <f t="shared" ref="E5:E7" si="0">C5/$O$7</f>
        <v>229.43770140754975</v>
      </c>
      <c r="F5" s="173"/>
      <c r="N5" s="141" t="s">
        <v>11</v>
      </c>
      <c r="O5" s="166">
        <v>1.1975</v>
      </c>
      <c r="Y5" s="141" t="s">
        <v>12</v>
      </c>
    </row>
    <row r="6" spans="2:25" x14ac:dyDescent="0.25">
      <c r="B6" s="4" t="s">
        <v>50</v>
      </c>
      <c r="C6" s="153">
        <f>INDEX(Data!$B5:$N$31,MATCH(Feuil1!$B$4,Data!$B$3:$B$31,0),MATCH(Feuil1!$B$2,Data!$B$3:$N$3,0)) / INDEX($O$2:$O$12,MATCH($B$2,$N$2:$N$12,0))</f>
        <v>92.966888846463519</v>
      </c>
      <c r="D6" s="153"/>
      <c r="E6" s="172">
        <f t="shared" si="0"/>
        <v>77.16823590884556</v>
      </c>
      <c r="F6" s="173"/>
      <c r="N6" s="141" t="s">
        <v>12</v>
      </c>
      <c r="O6" s="166">
        <v>1.2145999999999999</v>
      </c>
      <c r="Y6" s="141" t="s">
        <v>4</v>
      </c>
    </row>
    <row r="7" spans="2:25" x14ac:dyDescent="0.25">
      <c r="B7" s="8" t="s">
        <v>51</v>
      </c>
      <c r="C7" s="153">
        <f>INDEX(Data!$B6:$N$31,MATCH(Feuil1!$B$4,Data!$B$3:$B$31,0),MATCH(Feuil1!$B$2,Data!$B$3:$N$3,0)) / INDEX($O$2:$O$12,MATCH($B$2,$N$2:$N$12,0))</f>
        <v>92.966888846463519</v>
      </c>
      <c r="D7" s="153"/>
      <c r="E7" s="172">
        <f t="shared" si="0"/>
        <v>77.16823590884556</v>
      </c>
      <c r="F7" s="173"/>
      <c r="N7" s="141" t="s">
        <v>4</v>
      </c>
      <c r="O7" s="166">
        <v>1.2047300000000001</v>
      </c>
      <c r="Y7" s="141" t="s">
        <v>16</v>
      </c>
    </row>
    <row r="8" spans="2:25" x14ac:dyDescent="0.25">
      <c r="C8" s="153"/>
      <c r="D8" s="153"/>
      <c r="E8" s="172"/>
      <c r="F8" s="173"/>
      <c r="N8" s="141" t="s">
        <v>16</v>
      </c>
      <c r="O8" s="166"/>
      <c r="Y8" s="141" t="s">
        <v>17</v>
      </c>
    </row>
    <row r="9" spans="2:25" x14ac:dyDescent="0.25">
      <c r="B9" s="11" t="s">
        <v>8</v>
      </c>
      <c r="C9" s="157">
        <f>INDEX(Data!$B8:$N$31,MATCH(Feuil1!$B$4,Data!$B$3:$B$31,0),MATCH(Feuil1!$B$2,Data!$B$3:$N$3,0))</f>
        <v>669</v>
      </c>
      <c r="D9" s="168"/>
      <c r="E9" s="172">
        <f t="shared" ref="E9:E13" si="1">C9/$O$7</f>
        <v>555.31114855610792</v>
      </c>
      <c r="F9" s="173"/>
      <c r="N9" s="141" t="s">
        <v>17</v>
      </c>
      <c r="O9" s="166">
        <v>1.18</v>
      </c>
      <c r="Y9" s="141" t="s">
        <v>5</v>
      </c>
    </row>
    <row r="10" spans="2:25" x14ac:dyDescent="0.25">
      <c r="B10" s="14" t="s">
        <v>52</v>
      </c>
      <c r="C10" s="153">
        <f>INDEX(Data!$B9:$N$31,MATCH(Feuil1!$B$4,Data!$B$3:$B$31,0),MATCH(Feuil1!$B$2,Data!$B$3:$N$3,0))</f>
        <v>112</v>
      </c>
      <c r="D10" s="153"/>
      <c r="E10" s="172">
        <f t="shared" si="1"/>
        <v>92.966888846463519</v>
      </c>
      <c r="F10" s="173"/>
      <c r="N10" s="141" t="s">
        <v>5</v>
      </c>
      <c r="O10" s="166">
        <v>1.1769400000000001</v>
      </c>
      <c r="Y10" s="141" t="s">
        <v>6</v>
      </c>
    </row>
    <row r="11" spans="2:25" x14ac:dyDescent="0.25">
      <c r="B11" s="16" t="s">
        <v>53</v>
      </c>
      <c r="C11" s="153">
        <f>INDEX(Data!$B10:$N$31,MATCH(Feuil1!$B$4,Data!$B$3:$B$31,0),MATCH(Feuil1!$B$2,Data!$B$3:$N$3,0))</f>
        <v>112</v>
      </c>
      <c r="D11" s="153"/>
      <c r="E11" s="172">
        <f t="shared" si="1"/>
        <v>92.966888846463519</v>
      </c>
      <c r="F11" s="173"/>
      <c r="N11" s="141" t="s">
        <v>6</v>
      </c>
      <c r="O11" s="166">
        <v>1.1600600000000001</v>
      </c>
      <c r="Y11" s="141" t="s">
        <v>7</v>
      </c>
    </row>
    <row r="12" spans="2:25" x14ac:dyDescent="0.25">
      <c r="B12" s="16" t="s">
        <v>54</v>
      </c>
      <c r="C12" s="153">
        <f>INDEX(Data!$B11:$N$31,MATCH(Feuil1!$B$4,Data!$B$3:$B$31,0),MATCH(Feuil1!$B$2,Data!$B$3:$N$3,0))</f>
        <v>545</v>
      </c>
      <c r="D12" s="153"/>
      <c r="E12" s="172">
        <f t="shared" si="1"/>
        <v>452.38352161895193</v>
      </c>
      <c r="F12" s="173"/>
      <c r="N12" s="39" t="s">
        <v>7</v>
      </c>
      <c r="O12" s="167">
        <v>1.1600600000000001</v>
      </c>
      <c r="Y12" s="39"/>
    </row>
    <row r="13" spans="2:25" x14ac:dyDescent="0.25">
      <c r="B13" s="18" t="s">
        <v>55</v>
      </c>
      <c r="C13" s="153">
        <f>INDEX(Data!$B12:$N$31,MATCH(Feuil1!$B$4,Data!$B$3:$B$31,0),MATCH(Feuil1!$B$2,Data!$B$3:$N$3,0))</f>
        <v>112</v>
      </c>
      <c r="D13" s="153"/>
      <c r="E13" s="172">
        <f t="shared" si="1"/>
        <v>92.966888846463519</v>
      </c>
      <c r="F13" s="173"/>
    </row>
    <row r="14" spans="2:25" x14ac:dyDescent="0.25">
      <c r="E14" s="141"/>
      <c r="F14" s="173"/>
    </row>
    <row r="15" spans="2:25" x14ac:dyDescent="0.25">
      <c r="B15" s="30" t="s">
        <v>56</v>
      </c>
      <c r="C15" s="154">
        <f>INDEX(Data!$B14:$N$31,MATCH(Feuil1!$B$4,Data!$B$3:$B$31,0),MATCH(Feuil1!$B$2,Data!$B$3:$N$3,0))</f>
        <v>112</v>
      </c>
      <c r="D15" s="154"/>
      <c r="E15" s="172">
        <f>C15/$O$7</f>
        <v>92.966888846463519</v>
      </c>
      <c r="F15" s="173"/>
    </row>
    <row r="16" spans="2:25" x14ac:dyDescent="0.25">
      <c r="B16" s="20" t="s">
        <v>63</v>
      </c>
      <c r="C16" s="107">
        <f t="shared" ref="C16" si="2">IFERROR(+C15/C4,"0")</f>
        <v>1.2047300000000001</v>
      </c>
      <c r="D16" s="107"/>
      <c r="E16" s="141"/>
      <c r="F16" s="173"/>
    </row>
    <row r="17" spans="2:6" x14ac:dyDescent="0.25">
      <c r="B17" s="27" t="s">
        <v>57</v>
      </c>
      <c r="C17" s="154">
        <f>INDEX(Data!$B16:$N$31,MATCH(Feuil1!$B$4,Data!$B$3:$B$31,0),MATCH(Feuil1!$B$2,Data!$B$3:$N$3,0))</f>
        <v>112</v>
      </c>
      <c r="D17" s="154"/>
      <c r="E17" s="172">
        <f>C17/$O$7</f>
        <v>92.966888846463519</v>
      </c>
      <c r="F17" s="173"/>
    </row>
    <row r="18" spans="2:6" x14ac:dyDescent="0.25">
      <c r="B18" s="20" t="s">
        <v>63</v>
      </c>
      <c r="C18" s="107">
        <f t="shared" ref="C18" si="3">+C17/C5</f>
        <v>0.40519447447447449</v>
      </c>
      <c r="D18" s="107"/>
      <c r="E18" s="141"/>
      <c r="F18" s="173"/>
    </row>
    <row r="19" spans="2:6" x14ac:dyDescent="0.25">
      <c r="B19" s="27" t="s">
        <v>58</v>
      </c>
      <c r="C19" s="154">
        <f>INDEX(Data!$B18:$N$31,MATCH(Feuil1!$B$4,Data!$B$3:$B$31,0),MATCH(Feuil1!$B$2,Data!$B$3:$N$3,0))</f>
        <v>112</v>
      </c>
      <c r="D19" s="154"/>
      <c r="E19" s="172">
        <f>C19/$O$7</f>
        <v>92.966888846463519</v>
      </c>
      <c r="F19" s="173"/>
    </row>
    <row r="20" spans="2:6" x14ac:dyDescent="0.25">
      <c r="B20" s="20" t="s">
        <v>63</v>
      </c>
      <c r="C20" s="107">
        <f t="shared" ref="C20" si="4">+C19/C6</f>
        <v>1.2047300000000001</v>
      </c>
      <c r="D20" s="107"/>
      <c r="E20" s="141"/>
      <c r="F20" s="173"/>
    </row>
    <row r="21" spans="2:6" x14ac:dyDescent="0.25">
      <c r="B21" s="27" t="s">
        <v>59</v>
      </c>
      <c r="C21" s="154">
        <f>INDEX(Data!$B20:$N$31,MATCH(Feuil1!$B$4,Data!$B$3:$B$31,0),MATCH(Feuil1!$B$2,Data!$B$3:$N$3,0))</f>
        <v>112</v>
      </c>
      <c r="D21" s="154"/>
      <c r="E21" s="172">
        <f>C21/$O$7</f>
        <v>92.966888846463519</v>
      </c>
      <c r="F21" s="173"/>
    </row>
    <row r="22" spans="2:6" x14ac:dyDescent="0.25">
      <c r="B22" s="20" t="s">
        <v>63</v>
      </c>
      <c r="C22" s="107">
        <f t="shared" ref="C22" si="5">+C21/C7</f>
        <v>1.2047300000000001</v>
      </c>
      <c r="D22" s="107"/>
      <c r="E22" s="141"/>
      <c r="F22" s="173"/>
    </row>
    <row r="23" spans="2:6" x14ac:dyDescent="0.25">
      <c r="B23" s="11" t="s">
        <v>9</v>
      </c>
      <c r="C23" s="156">
        <f t="shared" ref="C23" si="6">C15+C17+C19+C21</f>
        <v>448</v>
      </c>
      <c r="D23" s="169"/>
      <c r="E23" s="172">
        <f>C23/$O$7</f>
        <v>371.86755538585408</v>
      </c>
      <c r="F23" s="173"/>
    </row>
    <row r="24" spans="2:6" x14ac:dyDescent="0.25">
      <c r="B24" s="13"/>
      <c r="E24" s="141"/>
      <c r="F24" s="173"/>
    </row>
    <row r="25" spans="2:6" x14ac:dyDescent="0.25">
      <c r="B25" s="15" t="s">
        <v>60</v>
      </c>
      <c r="C25" s="153">
        <f>INDEX(Data!$B24:$N$31,MATCH(Feuil1!$B$4,Data!$B$3:$B$31,0),MATCH(Feuil1!$B$2,Data!$B$3:$N$3,0))</f>
        <v>112</v>
      </c>
      <c r="D25" s="153"/>
      <c r="E25" s="172">
        <f t="shared" ref="E25:E29" si="7">C25/$O$7</f>
        <v>92.966888846463519</v>
      </c>
      <c r="F25" s="173"/>
    </row>
    <row r="26" spans="2:6" x14ac:dyDescent="0.25">
      <c r="B26" s="17" t="s">
        <v>61</v>
      </c>
      <c r="C26" s="153">
        <f>INDEX(Data!$B25:$N$31,MATCH(Feuil1!$B$4,Data!$B$3:$B$31,0),MATCH(Feuil1!$B$2,Data!$B$3:$N$3,0))</f>
        <v>112</v>
      </c>
      <c r="D26" s="153"/>
      <c r="E26" s="172">
        <f t="shared" si="7"/>
        <v>92.966888846463519</v>
      </c>
      <c r="F26" s="173"/>
    </row>
    <row r="27" spans="2:6" x14ac:dyDescent="0.25">
      <c r="B27" s="17" t="s">
        <v>62</v>
      </c>
      <c r="C27" s="153">
        <f>INDEX(Data!$B26:$N$31,MATCH(Feuil1!$B$4,Data!$B$3:$B$31,0),MATCH(Feuil1!$B$2,Data!$B$3:$N$3,0))</f>
        <v>112</v>
      </c>
      <c r="D27" s="153"/>
      <c r="E27" s="172">
        <f t="shared" si="7"/>
        <v>92.966888846463519</v>
      </c>
      <c r="F27" s="173"/>
    </row>
    <row r="28" spans="2:6" x14ac:dyDescent="0.25">
      <c r="B28" s="19" t="s">
        <v>61</v>
      </c>
      <c r="C28" s="153">
        <f>INDEX(Data!$B27:$N$31,MATCH(Feuil1!$B$4,Data!$B$3:$B$31,0),MATCH(Feuil1!$B$2,Data!$B$3:$N$3,0))</f>
        <v>112</v>
      </c>
      <c r="D28" s="153"/>
      <c r="E28" s="172">
        <f t="shared" si="7"/>
        <v>92.966888846463519</v>
      </c>
      <c r="F28" s="173"/>
    </row>
    <row r="29" spans="2:6" x14ac:dyDescent="0.25">
      <c r="B29" s="11" t="s">
        <v>10</v>
      </c>
      <c r="C29" s="158">
        <f>INDEX(Data!$B28:$N$31,MATCH(Feuil1!$B$4,Data!$B$3:$B$31,0),MATCH(Feuil1!$B$2,Data!$B$3:$N$3,0))</f>
        <v>896</v>
      </c>
      <c r="D29" s="154"/>
      <c r="E29" s="172">
        <f t="shared" si="7"/>
        <v>743.73511077170815</v>
      </c>
      <c r="F29" s="173"/>
    </row>
    <row r="30" spans="2:6" x14ac:dyDescent="0.25">
      <c r="C30" s="153"/>
      <c r="D30" s="153"/>
      <c r="E30" s="141"/>
      <c r="F30" s="173"/>
    </row>
    <row r="31" spans="2:6" x14ac:dyDescent="0.25">
      <c r="B31" s="11" t="s">
        <v>15</v>
      </c>
      <c r="C31" s="155" t="e">
        <f>INDEX(Data!$B$3:$M$30,MATCH(Feuil1!$B$31,Data!$B$3:$B$30,0),MATCH(Feuil1!$B$2,Data!$B$3:$M$3,0))</f>
        <v>#N/A</v>
      </c>
      <c r="D31" s="155"/>
      <c r="E31" s="39"/>
      <c r="F31" s="174"/>
    </row>
    <row r="32" spans="2:6" x14ac:dyDescent="0.25">
      <c r="B32" s="25"/>
    </row>
    <row r="35" spans="2:2" x14ac:dyDescent="0.25">
      <c r="B35" s="176" t="s">
        <v>66</v>
      </c>
    </row>
    <row r="36" spans="2:2" x14ac:dyDescent="0.25">
      <c r="B36" s="175"/>
    </row>
    <row r="37" spans="2:2" x14ac:dyDescent="0.25">
      <c r="B37" s="176" t="s">
        <v>67</v>
      </c>
    </row>
    <row r="38" spans="2:2" x14ac:dyDescent="0.25">
      <c r="B38" s="175"/>
    </row>
    <row r="39" spans="2:2" x14ac:dyDescent="0.25">
      <c r="B39" s="176" t="s">
        <v>68</v>
      </c>
    </row>
    <row r="40" spans="2:2" x14ac:dyDescent="0.25">
      <c r="B40" s="175"/>
    </row>
    <row r="41" spans="2:2" x14ac:dyDescent="0.25">
      <c r="B41" s="176" t="s">
        <v>69</v>
      </c>
    </row>
    <row r="42" spans="2:2" x14ac:dyDescent="0.25">
      <c r="B42" s="175"/>
    </row>
    <row r="43" spans="2:2" x14ac:dyDescent="0.25">
      <c r="B43" s="176" t="s">
        <v>70</v>
      </c>
    </row>
  </sheetData>
  <dataValidations count="1">
    <dataValidation type="list" allowBlank="1" showInputMessage="1" showErrorMessage="1" sqref="Y1:Y11 B2" xr:uid="{00000000-0002-0000-0100-000000000000}">
      <formula1>$Y$1:$Y$11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O100"/>
  <sheetViews>
    <sheetView showGridLines="0" zoomScale="85" zoomScaleNormal="85" workbookViewId="0">
      <pane xSplit="2" ySplit="3" topLeftCell="C4" activePane="bottomRight" state="frozen"/>
      <selection activeCell="U17" sqref="U17"/>
      <selection pane="topRight" activeCell="U17" sqref="U17"/>
      <selection pane="bottomLeft" activeCell="U17" sqref="U17"/>
      <selection pane="bottomRight" activeCell="H28" sqref="H28"/>
    </sheetView>
  </sheetViews>
  <sheetFormatPr baseColWidth="10" defaultColWidth="11.42578125" defaultRowHeight="15" outlineLevelRow="1" outlineLevelCol="1" x14ac:dyDescent="0.25"/>
  <cols>
    <col min="1" max="1" width="2.140625" style="1" customWidth="1"/>
    <col min="2" max="2" width="37.5703125" style="1" customWidth="1"/>
    <col min="3" max="10" width="10.7109375" style="1" customWidth="1" outlineLevel="1"/>
    <col min="11" max="11" width="11.85546875" style="1" customWidth="1"/>
    <col min="12" max="13" width="13.28515625" style="1" customWidth="1"/>
    <col min="14" max="16384" width="11.42578125" style="1"/>
  </cols>
  <sheetData>
    <row r="1" spans="2:13" ht="8.25" customHeight="1" x14ac:dyDescent="0.25"/>
    <row r="2" spans="2:13" ht="50.1" customHeight="1" x14ac:dyDescent="0.25">
      <c r="B2" s="67" t="s">
        <v>64</v>
      </c>
      <c r="C2" s="189" t="s">
        <v>0</v>
      </c>
      <c r="D2" s="190"/>
      <c r="E2" s="190"/>
      <c r="F2" s="190"/>
      <c r="G2" s="190"/>
      <c r="H2" s="190"/>
      <c r="I2" s="190"/>
      <c r="J2" s="190"/>
      <c r="K2" s="190"/>
      <c r="L2" s="190"/>
      <c r="M2" s="191"/>
    </row>
    <row r="3" spans="2:13" s="148" customFormat="1" ht="39.950000000000003" customHeight="1" x14ac:dyDescent="0.25">
      <c r="B3" s="148" t="s">
        <v>64</v>
      </c>
      <c r="C3" s="149" t="s">
        <v>1</v>
      </c>
      <c r="D3" s="149" t="s">
        <v>2</v>
      </c>
      <c r="E3" s="149" t="s">
        <v>3</v>
      </c>
      <c r="F3" s="149" t="s">
        <v>11</v>
      </c>
      <c r="G3" s="149" t="s">
        <v>12</v>
      </c>
      <c r="H3" s="149" t="s">
        <v>4</v>
      </c>
      <c r="I3" s="149" t="s">
        <v>16</v>
      </c>
      <c r="J3" s="150" t="s">
        <v>17</v>
      </c>
      <c r="K3" s="150" t="s">
        <v>5</v>
      </c>
      <c r="L3" s="149" t="s">
        <v>6</v>
      </c>
      <c r="M3" s="150" t="s">
        <v>7</v>
      </c>
    </row>
    <row r="4" spans="2:13" x14ac:dyDescent="0.25">
      <c r="B4" s="2" t="s">
        <v>48</v>
      </c>
      <c r="C4" s="3">
        <v>100</v>
      </c>
      <c r="D4" s="3">
        <v>110</v>
      </c>
      <c r="E4" s="3">
        <v>105</v>
      </c>
      <c r="F4" s="3">
        <v>102</v>
      </c>
      <c r="G4" s="3">
        <v>88</v>
      </c>
      <c r="H4" s="3">
        <v>112</v>
      </c>
      <c r="I4" s="3"/>
      <c r="J4" s="52">
        <v>210</v>
      </c>
      <c r="K4" s="52">
        <v>151</v>
      </c>
      <c r="L4" s="3">
        <v>100</v>
      </c>
      <c r="M4" s="53"/>
    </row>
    <row r="5" spans="2:13" x14ac:dyDescent="0.25">
      <c r="B5" s="4" t="s">
        <v>49</v>
      </c>
      <c r="C5" s="5">
        <v>111</v>
      </c>
      <c r="D5" s="5">
        <v>222</v>
      </c>
      <c r="E5" s="5">
        <v>333</v>
      </c>
      <c r="F5" s="5">
        <v>111</v>
      </c>
      <c r="G5" s="5">
        <v>222</v>
      </c>
      <c r="H5" s="5">
        <v>333</v>
      </c>
      <c r="I5" s="5"/>
      <c r="J5" s="53">
        <v>555</v>
      </c>
      <c r="K5" s="53">
        <v>333</v>
      </c>
      <c r="L5" s="5">
        <v>200</v>
      </c>
      <c r="M5" s="53"/>
    </row>
    <row r="6" spans="2:13" x14ac:dyDescent="0.25">
      <c r="B6" s="4" t="s">
        <v>50</v>
      </c>
      <c r="C6" s="5">
        <v>100</v>
      </c>
      <c r="D6" s="5">
        <v>110</v>
      </c>
      <c r="E6" s="5">
        <v>105</v>
      </c>
      <c r="F6" s="5">
        <v>102</v>
      </c>
      <c r="G6" s="5">
        <v>88</v>
      </c>
      <c r="H6" s="5">
        <v>112</v>
      </c>
      <c r="I6" s="5"/>
      <c r="J6" s="53">
        <v>210</v>
      </c>
      <c r="K6" s="53">
        <v>151</v>
      </c>
      <c r="L6" s="108">
        <v>300</v>
      </c>
      <c r="M6" s="144"/>
    </row>
    <row r="7" spans="2:13" x14ac:dyDescent="0.25">
      <c r="B7" s="8" t="s">
        <v>51</v>
      </c>
      <c r="C7" s="9">
        <v>100</v>
      </c>
      <c r="D7" s="9">
        <v>110</v>
      </c>
      <c r="E7" s="9">
        <v>105</v>
      </c>
      <c r="F7" s="9">
        <v>102</v>
      </c>
      <c r="G7" s="9">
        <v>88</v>
      </c>
      <c r="H7" s="9">
        <v>112</v>
      </c>
      <c r="I7" s="9"/>
      <c r="J7" s="54">
        <v>210</v>
      </c>
      <c r="K7" s="54">
        <v>151</v>
      </c>
      <c r="L7" s="9">
        <v>400</v>
      </c>
      <c r="M7" s="54"/>
    </row>
    <row r="8" spans="2:13" ht="9.75" customHeight="1" x14ac:dyDescent="0.25">
      <c r="H8" s="6"/>
      <c r="I8" s="6"/>
      <c r="J8" s="6"/>
      <c r="K8" s="6"/>
      <c r="L8" s="6"/>
      <c r="M8" s="6"/>
    </row>
    <row r="9" spans="2:13" s="13" customFormat="1" ht="20.100000000000001" customHeight="1" x14ac:dyDescent="0.25">
      <c r="B9" s="11" t="s">
        <v>8</v>
      </c>
      <c r="C9" s="12">
        <f>C4+C5+C6+C7</f>
        <v>411</v>
      </c>
      <c r="D9" s="12">
        <f t="shared" ref="D9:M9" si="0">D4+D5+D6+D7</f>
        <v>552</v>
      </c>
      <c r="E9" s="12">
        <f t="shared" si="0"/>
        <v>648</v>
      </c>
      <c r="F9" s="12">
        <f t="shared" si="0"/>
        <v>417</v>
      </c>
      <c r="G9" s="12">
        <f t="shared" si="0"/>
        <v>486</v>
      </c>
      <c r="H9" s="12">
        <f t="shared" si="0"/>
        <v>669</v>
      </c>
      <c r="I9" s="12">
        <f t="shared" si="0"/>
        <v>0</v>
      </c>
      <c r="J9" s="55">
        <f t="shared" si="0"/>
        <v>1185</v>
      </c>
      <c r="K9" s="55">
        <f t="shared" si="0"/>
        <v>786</v>
      </c>
      <c r="L9" s="55">
        <f t="shared" si="0"/>
        <v>1000</v>
      </c>
      <c r="M9" s="55">
        <f t="shared" si="0"/>
        <v>0</v>
      </c>
    </row>
    <row r="10" spans="2:13" s="13" customFormat="1" outlineLevel="1" x14ac:dyDescent="0.25">
      <c r="B10" s="14" t="s">
        <v>52</v>
      </c>
      <c r="C10" s="32">
        <v>100</v>
      </c>
      <c r="D10" s="32">
        <v>110</v>
      </c>
      <c r="E10" s="32">
        <v>105</v>
      </c>
      <c r="F10" s="32">
        <v>102</v>
      </c>
      <c r="G10" s="32">
        <v>88</v>
      </c>
      <c r="H10" s="32">
        <v>112</v>
      </c>
      <c r="I10" s="32"/>
      <c r="J10" s="56">
        <v>210</v>
      </c>
      <c r="K10" s="56">
        <v>151</v>
      </c>
      <c r="L10" s="32">
        <v>100</v>
      </c>
      <c r="M10" s="56"/>
    </row>
    <row r="11" spans="2:13" s="13" customFormat="1" outlineLevel="1" x14ac:dyDescent="0.25">
      <c r="B11" s="16" t="s">
        <v>53</v>
      </c>
      <c r="C11" s="28">
        <v>100</v>
      </c>
      <c r="D11" s="28">
        <v>110</v>
      </c>
      <c r="E11" s="28">
        <v>105</v>
      </c>
      <c r="F11" s="28">
        <v>102</v>
      </c>
      <c r="G11" s="28">
        <v>88</v>
      </c>
      <c r="H11" s="28">
        <v>112</v>
      </c>
      <c r="I11" s="28"/>
      <c r="J11" s="57">
        <v>210</v>
      </c>
      <c r="K11" s="57">
        <v>151</v>
      </c>
      <c r="L11" s="28">
        <v>200</v>
      </c>
      <c r="M11" s="57"/>
    </row>
    <row r="12" spans="2:13" s="13" customFormat="1" outlineLevel="1" x14ac:dyDescent="0.25">
      <c r="B12" s="16" t="s">
        <v>54</v>
      </c>
      <c r="C12" s="151">
        <v>100</v>
      </c>
      <c r="D12" s="28">
        <v>55</v>
      </c>
      <c r="E12" s="28">
        <v>222</v>
      </c>
      <c r="F12" s="28">
        <v>102</v>
      </c>
      <c r="G12" s="28">
        <v>88</v>
      </c>
      <c r="H12" s="28">
        <v>545</v>
      </c>
      <c r="I12" s="28"/>
      <c r="J12" s="57">
        <v>210</v>
      </c>
      <c r="K12" s="57">
        <v>121</v>
      </c>
      <c r="L12" s="28">
        <v>300</v>
      </c>
      <c r="M12" s="57"/>
    </row>
    <row r="13" spans="2:13" s="13" customFormat="1" outlineLevel="1" x14ac:dyDescent="0.25">
      <c r="B13" s="18" t="s">
        <v>55</v>
      </c>
      <c r="C13" s="29">
        <v>100</v>
      </c>
      <c r="D13" s="29">
        <v>110</v>
      </c>
      <c r="E13" s="29">
        <v>105</v>
      </c>
      <c r="F13" s="29">
        <v>102</v>
      </c>
      <c r="G13" s="29">
        <v>88</v>
      </c>
      <c r="H13" s="29">
        <v>112</v>
      </c>
      <c r="I13" s="29"/>
      <c r="J13" s="58">
        <v>210</v>
      </c>
      <c r="K13" s="58">
        <v>151</v>
      </c>
      <c r="L13" s="29">
        <v>400</v>
      </c>
      <c r="M13" s="58"/>
    </row>
    <row r="15" spans="2:13" x14ac:dyDescent="0.25">
      <c r="B15" s="30" t="s">
        <v>56</v>
      </c>
      <c r="C15" s="23">
        <v>100</v>
      </c>
      <c r="D15" s="23">
        <v>110</v>
      </c>
      <c r="E15" s="23">
        <v>105</v>
      </c>
      <c r="F15" s="23">
        <v>102</v>
      </c>
      <c r="G15" s="23">
        <v>88</v>
      </c>
      <c r="H15" s="3">
        <v>112</v>
      </c>
      <c r="I15" s="3"/>
      <c r="J15" s="52">
        <v>210</v>
      </c>
      <c r="K15" s="52">
        <v>151</v>
      </c>
      <c r="L15" s="109">
        <v>100</v>
      </c>
      <c r="M15" s="143"/>
    </row>
    <row r="16" spans="2:13" x14ac:dyDescent="0.25">
      <c r="B16" s="20" t="s">
        <v>63</v>
      </c>
      <c r="C16" s="21">
        <f t="shared" ref="C16:G16" si="1">+C15/C4</f>
        <v>1</v>
      </c>
      <c r="D16" s="21">
        <f t="shared" si="1"/>
        <v>1</v>
      </c>
      <c r="E16" s="21">
        <f t="shared" si="1"/>
        <v>1</v>
      </c>
      <c r="F16" s="21">
        <f t="shared" si="1"/>
        <v>1</v>
      </c>
      <c r="G16" s="21">
        <f t="shared" si="1"/>
        <v>1</v>
      </c>
      <c r="H16" s="21">
        <f>+H15/H4</f>
        <v>1</v>
      </c>
      <c r="I16" s="21" t="str">
        <f>IFERROR(+I15/I4,"0")</f>
        <v>0</v>
      </c>
      <c r="J16" s="59">
        <f t="shared" ref="J16" si="2">+J15/J4</f>
        <v>1</v>
      </c>
      <c r="K16" s="59">
        <f>IFERROR(+K15/K4,"0")</f>
        <v>1</v>
      </c>
      <c r="L16" s="21">
        <f>IFERROR(+L15/L4,"0")</f>
        <v>1</v>
      </c>
      <c r="M16" s="59" t="str">
        <f>IFERROR(+M15/M4,"0")</f>
        <v>0</v>
      </c>
    </row>
    <row r="17" spans="2:13" x14ac:dyDescent="0.25">
      <c r="B17" s="27" t="s">
        <v>57</v>
      </c>
      <c r="C17" s="7">
        <v>100</v>
      </c>
      <c r="D17" s="7">
        <v>110</v>
      </c>
      <c r="E17" s="7">
        <v>105</v>
      </c>
      <c r="F17" s="7">
        <v>102</v>
      </c>
      <c r="G17" s="7">
        <v>88</v>
      </c>
      <c r="H17" s="7">
        <v>112</v>
      </c>
      <c r="I17" s="7"/>
      <c r="J17" s="60">
        <v>210</v>
      </c>
      <c r="K17" s="60">
        <v>151</v>
      </c>
      <c r="L17" s="7">
        <v>200</v>
      </c>
      <c r="M17" s="59"/>
    </row>
    <row r="18" spans="2:13" x14ac:dyDescent="0.25">
      <c r="B18" s="20" t="s">
        <v>63</v>
      </c>
      <c r="C18" s="21">
        <f t="shared" ref="C18:G18" si="3">+C17/C5</f>
        <v>0.90090090090090091</v>
      </c>
      <c r="D18" s="21">
        <f t="shared" si="3"/>
        <v>0.49549549549549549</v>
      </c>
      <c r="E18" s="21">
        <f t="shared" si="3"/>
        <v>0.31531531531531531</v>
      </c>
      <c r="F18" s="21">
        <f t="shared" si="3"/>
        <v>0.91891891891891897</v>
      </c>
      <c r="G18" s="21">
        <f t="shared" si="3"/>
        <v>0.3963963963963964</v>
      </c>
      <c r="H18" s="21">
        <f>+H17/H5</f>
        <v>0.33633633633633636</v>
      </c>
      <c r="I18" s="21" t="str">
        <f>IFERROR(+I17/I5,"0")</f>
        <v>0</v>
      </c>
      <c r="J18" s="59">
        <f t="shared" ref="J18:M18" si="4">+J17/J5</f>
        <v>0.3783783783783784</v>
      </c>
      <c r="K18" s="59">
        <f t="shared" si="4"/>
        <v>0.45345345345345345</v>
      </c>
      <c r="L18" s="21">
        <f t="shared" si="4"/>
        <v>1</v>
      </c>
      <c r="M18" s="59" t="e">
        <f t="shared" si="4"/>
        <v>#DIV/0!</v>
      </c>
    </row>
    <row r="19" spans="2:13" x14ac:dyDescent="0.25">
      <c r="B19" s="27" t="s">
        <v>58</v>
      </c>
      <c r="C19" s="31">
        <v>100</v>
      </c>
      <c r="D19" s="31">
        <v>110</v>
      </c>
      <c r="E19" s="31">
        <v>105</v>
      </c>
      <c r="F19" s="31">
        <v>102</v>
      </c>
      <c r="G19" s="31">
        <v>88</v>
      </c>
      <c r="H19" s="31">
        <v>112</v>
      </c>
      <c r="I19" s="31"/>
      <c r="J19" s="61">
        <v>210</v>
      </c>
      <c r="K19" s="61">
        <v>151</v>
      </c>
      <c r="L19" s="31">
        <v>300</v>
      </c>
      <c r="M19" s="59"/>
    </row>
    <row r="20" spans="2:13" x14ac:dyDescent="0.25">
      <c r="B20" s="20" t="s">
        <v>63</v>
      </c>
      <c r="C20" s="21">
        <f>+C19/C6</f>
        <v>1</v>
      </c>
      <c r="D20" s="21">
        <f t="shared" ref="D20:J20" si="5">+D19/D6</f>
        <v>1</v>
      </c>
      <c r="E20" s="21">
        <f t="shared" si="5"/>
        <v>1</v>
      </c>
      <c r="F20" s="21">
        <f t="shared" si="5"/>
        <v>1</v>
      </c>
      <c r="G20" s="21">
        <f t="shared" si="5"/>
        <v>1</v>
      </c>
      <c r="H20" s="21">
        <f t="shared" si="5"/>
        <v>1</v>
      </c>
      <c r="I20" s="21" t="str">
        <f>IFERROR(+I19/I6,"0")</f>
        <v>0</v>
      </c>
      <c r="J20" s="59">
        <f t="shared" si="5"/>
        <v>1</v>
      </c>
      <c r="K20" s="59">
        <f>+K19/K6</f>
        <v>1</v>
      </c>
      <c r="L20" s="21">
        <f>+L19/L6</f>
        <v>1</v>
      </c>
      <c r="M20" s="59" t="e">
        <f>+M19/M6</f>
        <v>#DIV/0!</v>
      </c>
    </row>
    <row r="21" spans="2:13" x14ac:dyDescent="0.25">
      <c r="B21" s="27" t="s">
        <v>59</v>
      </c>
      <c r="C21" s="33">
        <v>100</v>
      </c>
      <c r="D21" s="33">
        <v>110</v>
      </c>
      <c r="E21" s="33">
        <v>105</v>
      </c>
      <c r="F21" s="33">
        <v>102</v>
      </c>
      <c r="G21" s="33">
        <v>88</v>
      </c>
      <c r="H21" s="33">
        <v>112</v>
      </c>
      <c r="I21" s="33"/>
      <c r="J21" s="62">
        <v>210</v>
      </c>
      <c r="K21" s="62">
        <v>151</v>
      </c>
      <c r="L21" s="33">
        <v>400</v>
      </c>
      <c r="M21" s="62"/>
    </row>
    <row r="22" spans="2:13" x14ac:dyDescent="0.25">
      <c r="B22" s="20" t="s">
        <v>63</v>
      </c>
      <c r="C22" s="21">
        <f>+C21/C7</f>
        <v>1</v>
      </c>
      <c r="D22" s="21">
        <f t="shared" ref="D22:M22" si="6">+D21/D7</f>
        <v>1</v>
      </c>
      <c r="E22" s="21">
        <f t="shared" si="6"/>
        <v>1</v>
      </c>
      <c r="F22" s="21">
        <f t="shared" si="6"/>
        <v>1</v>
      </c>
      <c r="G22" s="21">
        <f t="shared" si="6"/>
        <v>1</v>
      </c>
      <c r="H22" s="22">
        <f t="shared" si="6"/>
        <v>1</v>
      </c>
      <c r="I22" s="22" t="str">
        <f>IFERROR(+I21/I7,"0")</f>
        <v>0</v>
      </c>
      <c r="J22" s="63">
        <f t="shared" si="6"/>
        <v>1</v>
      </c>
      <c r="K22" s="63">
        <f t="shared" si="6"/>
        <v>1</v>
      </c>
      <c r="L22" s="22">
        <f t="shared" si="6"/>
        <v>1</v>
      </c>
      <c r="M22" s="63" t="e">
        <f t="shared" si="6"/>
        <v>#DIV/0!</v>
      </c>
    </row>
    <row r="23" spans="2:13" ht="20.100000000000001" customHeight="1" x14ac:dyDescent="0.25">
      <c r="B23" s="11" t="s">
        <v>9</v>
      </c>
      <c r="C23" s="12">
        <f t="shared" ref="C23:M23" si="7">+C15+C17+C19+C21</f>
        <v>400</v>
      </c>
      <c r="D23" s="12">
        <f t="shared" si="7"/>
        <v>440</v>
      </c>
      <c r="E23" s="12">
        <f t="shared" si="7"/>
        <v>420</v>
      </c>
      <c r="F23" s="12">
        <f t="shared" si="7"/>
        <v>408</v>
      </c>
      <c r="G23" s="12">
        <f t="shared" si="7"/>
        <v>352</v>
      </c>
      <c r="H23" s="12">
        <f t="shared" si="7"/>
        <v>448</v>
      </c>
      <c r="I23" s="12">
        <f t="shared" si="7"/>
        <v>0</v>
      </c>
      <c r="J23" s="55">
        <f t="shared" si="7"/>
        <v>840</v>
      </c>
      <c r="K23" s="55">
        <f t="shared" si="7"/>
        <v>604</v>
      </c>
      <c r="L23" s="12">
        <f t="shared" si="7"/>
        <v>1000</v>
      </c>
      <c r="M23" s="55">
        <f t="shared" si="7"/>
        <v>0</v>
      </c>
    </row>
    <row r="24" spans="2:13" x14ac:dyDescent="0.25">
      <c r="B24" s="13"/>
    </row>
    <row r="25" spans="2:13" x14ac:dyDescent="0.25">
      <c r="B25" s="15" t="s">
        <v>60</v>
      </c>
      <c r="C25" s="30">
        <v>100</v>
      </c>
      <c r="D25" s="30">
        <v>110</v>
      </c>
      <c r="E25" s="30">
        <v>105</v>
      </c>
      <c r="F25" s="30">
        <v>102</v>
      </c>
      <c r="G25" s="30">
        <v>88</v>
      </c>
      <c r="H25" s="23">
        <v>112</v>
      </c>
      <c r="I25" s="23"/>
      <c r="J25" s="64">
        <v>210</v>
      </c>
      <c r="K25" s="64">
        <v>151</v>
      </c>
      <c r="L25" s="23">
        <v>100</v>
      </c>
      <c r="M25" s="64"/>
    </row>
    <row r="26" spans="2:13" x14ac:dyDescent="0.25">
      <c r="B26" s="17" t="s">
        <v>61</v>
      </c>
      <c r="C26" s="7">
        <v>100</v>
      </c>
      <c r="D26" s="7">
        <v>110</v>
      </c>
      <c r="E26" s="7">
        <v>105</v>
      </c>
      <c r="F26" s="7">
        <v>102</v>
      </c>
      <c r="G26" s="7">
        <v>88</v>
      </c>
      <c r="H26" s="7">
        <v>112</v>
      </c>
      <c r="I26" s="7"/>
      <c r="J26" s="60">
        <v>210</v>
      </c>
      <c r="K26" s="60">
        <v>151</v>
      </c>
      <c r="L26" s="7">
        <v>200</v>
      </c>
      <c r="M26" s="60"/>
    </row>
    <row r="27" spans="2:13" x14ac:dyDescent="0.25">
      <c r="B27" s="17" t="s">
        <v>62</v>
      </c>
      <c r="C27" s="7">
        <v>100</v>
      </c>
      <c r="D27" s="7">
        <v>110</v>
      </c>
      <c r="E27" s="7">
        <v>105</v>
      </c>
      <c r="F27" s="7">
        <v>102</v>
      </c>
      <c r="G27" s="7">
        <v>88</v>
      </c>
      <c r="H27" s="7">
        <v>112</v>
      </c>
      <c r="I27" s="7"/>
      <c r="J27" s="60">
        <v>210</v>
      </c>
      <c r="K27" s="60">
        <v>151</v>
      </c>
      <c r="L27" s="7">
        <v>300</v>
      </c>
      <c r="M27" s="60"/>
    </row>
    <row r="28" spans="2:13" x14ac:dyDescent="0.25">
      <c r="B28" s="19" t="s">
        <v>61</v>
      </c>
      <c r="C28" s="10">
        <v>100</v>
      </c>
      <c r="D28" s="10">
        <v>110</v>
      </c>
      <c r="E28" s="10">
        <v>105</v>
      </c>
      <c r="F28" s="10">
        <v>102</v>
      </c>
      <c r="G28" s="10">
        <v>88</v>
      </c>
      <c r="H28" s="10">
        <v>112</v>
      </c>
      <c r="I28" s="10"/>
      <c r="J28" s="65">
        <v>210</v>
      </c>
      <c r="K28" s="65">
        <v>151</v>
      </c>
      <c r="L28" s="10">
        <v>400</v>
      </c>
      <c r="M28" s="65"/>
    </row>
    <row r="29" spans="2:13" s="13" customFormat="1" ht="20.100000000000001" customHeight="1" x14ac:dyDescent="0.25">
      <c r="B29" s="11" t="s">
        <v>10</v>
      </c>
      <c r="C29" s="24">
        <f t="shared" ref="C29:G29" si="8">+C23+C25+C26+C27+C28</f>
        <v>800</v>
      </c>
      <c r="D29" s="24">
        <f t="shared" si="8"/>
        <v>880</v>
      </c>
      <c r="E29" s="24">
        <f t="shared" si="8"/>
        <v>840</v>
      </c>
      <c r="F29" s="24">
        <f t="shared" si="8"/>
        <v>816</v>
      </c>
      <c r="G29" s="24">
        <f t="shared" si="8"/>
        <v>704</v>
      </c>
      <c r="H29" s="24">
        <f>+H23+H25+H26+H27+H28</f>
        <v>896</v>
      </c>
      <c r="I29" s="24">
        <f t="shared" ref="I29" si="9">+I23+I25+I26+I27+I28</f>
        <v>0</v>
      </c>
      <c r="J29" s="66">
        <f>+J23+J25+J26+J27+J28</f>
        <v>1680</v>
      </c>
      <c r="K29" s="66">
        <f>+K23+K25+K26+K27+K28</f>
        <v>1208</v>
      </c>
      <c r="L29" s="24">
        <f>+L23+L25+L26+L27+L28</f>
        <v>2000</v>
      </c>
      <c r="M29" s="66">
        <f>+M23+M25+M26+M27+M28</f>
        <v>0</v>
      </c>
    </row>
    <row r="31" spans="2:13" s="26" customFormat="1" x14ac:dyDescent="0.25"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47" spans="9:9" x14ac:dyDescent="0.25">
      <c r="I47" s="6"/>
    </row>
    <row r="85" spans="3:15" x14ac:dyDescent="0.25">
      <c r="N85" s="187"/>
      <c r="O85" s="188"/>
    </row>
    <row r="86" spans="3:15" x14ac:dyDescent="0.25"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34"/>
      <c r="O86" s="35"/>
    </row>
    <row r="87" spans="3:15" x14ac:dyDescent="0.25">
      <c r="K87" s="6"/>
      <c r="L87" s="6"/>
      <c r="M87" s="6"/>
      <c r="N87"/>
      <c r="O87"/>
    </row>
    <row r="88" spans="3:15" x14ac:dyDescent="0.25">
      <c r="L88" s="6"/>
      <c r="M88" s="6"/>
      <c r="N88" s="37"/>
      <c r="O88" s="38"/>
    </row>
    <row r="89" spans="3:15" x14ac:dyDescent="0.25">
      <c r="N89" s="40"/>
      <c r="O89" s="41"/>
    </row>
    <row r="90" spans="3:15" x14ac:dyDescent="0.25">
      <c r="N90" s="42"/>
      <c r="O90" s="43"/>
    </row>
    <row r="91" spans="3:15" x14ac:dyDescent="0.25"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/>
      <c r="O91"/>
    </row>
    <row r="92" spans="3:15" x14ac:dyDescent="0.25">
      <c r="K92" s="6"/>
      <c r="L92" s="6"/>
      <c r="M92" s="6"/>
      <c r="N92"/>
      <c r="O92"/>
    </row>
    <row r="93" spans="3:15" x14ac:dyDescent="0.25">
      <c r="L93" s="6"/>
      <c r="M93" s="6"/>
      <c r="N93" s="37"/>
      <c r="O93" s="38"/>
    </row>
    <row r="94" spans="3:15" x14ac:dyDescent="0.25">
      <c r="N94" s="40"/>
      <c r="O94" s="41"/>
    </row>
    <row r="95" spans="3:15" x14ac:dyDescent="0.25">
      <c r="N95" s="42"/>
      <c r="O95" s="43"/>
    </row>
    <row r="96" spans="3:15" x14ac:dyDescent="0.25"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/>
      <c r="O96"/>
    </row>
    <row r="97" spans="11:15" x14ac:dyDescent="0.25">
      <c r="K97" s="6"/>
      <c r="L97" s="6"/>
      <c r="M97" s="6"/>
      <c r="N97"/>
      <c r="O97"/>
    </row>
    <row r="98" spans="11:15" x14ac:dyDescent="0.25">
      <c r="L98" s="6"/>
      <c r="M98" s="6"/>
      <c r="N98" s="46"/>
      <c r="O98" s="47"/>
    </row>
    <row r="99" spans="11:15" x14ac:dyDescent="0.25">
      <c r="N99" s="48"/>
      <c r="O99" s="49"/>
    </row>
    <row r="100" spans="11:15" x14ac:dyDescent="0.25">
      <c r="N100" s="50" t="e">
        <f t="shared" ref="N100" si="10">N95/N90</f>
        <v>#DIV/0!</v>
      </c>
      <c r="O100" s="51">
        <f t="shared" ref="O100" si="11">+O98+O99</f>
        <v>0</v>
      </c>
    </row>
  </sheetData>
  <mergeCells count="2">
    <mergeCell ref="N85:O85"/>
    <mergeCell ref="C2:M2"/>
  </mergeCells>
  <printOptions horizontalCentered="1" verticalCentered="1"/>
  <pageMargins left="0.11811023622047245" right="0.11811023622047245" top="0.15748031496062992" bottom="0.15748031496062992" header="0.11811023622047245" footer="0.11811023622047245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"/>
  <sheetViews>
    <sheetView workbookViewId="0">
      <selection activeCell="E10" sqref="E10"/>
    </sheetView>
  </sheetViews>
  <sheetFormatPr baseColWidth="10" defaultRowHeight="15" x14ac:dyDescent="0.25"/>
  <cols>
    <col min="1" max="1" width="14" bestFit="1" customWidth="1"/>
  </cols>
  <sheetData>
    <row r="1" spans="1:8" x14ac:dyDescent="0.25"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25</v>
      </c>
    </row>
    <row r="2" spans="1:8" x14ac:dyDescent="0.25">
      <c r="A2" t="s">
        <v>26</v>
      </c>
      <c r="E2" t="s">
        <v>27</v>
      </c>
    </row>
    <row r="3" spans="1:8" x14ac:dyDescent="0.25">
      <c r="A3" t="s">
        <v>28</v>
      </c>
      <c r="E3" s="68">
        <v>44475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</vt:lpstr>
      <vt:lpstr>Feuil1</vt:lpstr>
      <vt:lpstr>Data</vt:lpstr>
      <vt:lpstr>Commentaires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SZKODA Dominique (SAFRAN AEROSYSTEMS)</dc:creator>
  <cp:lastModifiedBy>JF</cp:lastModifiedBy>
  <dcterms:created xsi:type="dcterms:W3CDTF">2021-09-07T12:43:04Z</dcterms:created>
  <dcterms:modified xsi:type="dcterms:W3CDTF">2021-11-22T09:22:41Z</dcterms:modified>
</cp:coreProperties>
</file>