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482B96AD-B975-4647-B9BE-2942389B6516}" xr6:coauthVersionLast="47" xr6:coauthVersionMax="47" xr10:uidLastSave="{00000000-0000-0000-0000-000000000000}"/>
  <bookViews>
    <workbookView xWindow="9255" yWindow="1590" windowWidth="25860" windowHeight="14940" xr2:uid="{00000000-000D-0000-FFFF-FFFF00000000}"/>
  </bookViews>
  <sheets>
    <sheet name="Feuil1" sheetId="1" r:id="rId1"/>
  </sheet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" i="1" l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4" i="1" a="1"/>
  <c r="J4" i="1" s="1"/>
  <c r="E4" i="1" l="1"/>
  <c r="F5" i="1"/>
  <c r="F6" i="1"/>
  <c r="F7" i="1"/>
  <c r="F8" i="1"/>
  <c r="F9" i="1"/>
  <c r="F10" i="1"/>
  <c r="F11" i="1"/>
  <c r="F12" i="1"/>
  <c r="F13" i="1"/>
  <c r="F14" i="1"/>
  <c r="H14" i="1"/>
  <c r="G14" i="1"/>
  <c r="H13" i="1"/>
  <c r="G13" i="1"/>
  <c r="E13" i="1"/>
  <c r="H12" i="1"/>
  <c r="G12" i="1"/>
  <c r="H11" i="1"/>
  <c r="G11" i="1"/>
  <c r="H10" i="1"/>
  <c r="G10" i="1"/>
  <c r="E10" i="1"/>
  <c r="H9" i="1"/>
  <c r="G9" i="1"/>
  <c r="E9" i="1"/>
  <c r="H8" i="1"/>
  <c r="G8" i="1"/>
  <c r="H7" i="1"/>
  <c r="G7" i="1"/>
  <c r="H6" i="1"/>
  <c r="G6" i="1"/>
  <c r="H5" i="1"/>
  <c r="G5" i="1"/>
  <c r="H4" i="1"/>
  <c r="G4" i="1"/>
  <c r="F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<sst xmlns="http://schemas.openxmlformats.org/spreadsheetml/2006/main" count="9" uniqueCount="7">
  <si>
    <t>Stock bidons E-F N</t>
  </si>
  <si>
    <t>Stock bidons E-F N-1</t>
  </si>
  <si>
    <t>Souhaité</t>
  </si>
  <si>
    <t>x</t>
  </si>
  <si>
    <t>Δ Stock bidons E-F</t>
  </si>
  <si>
    <t>Somme semaine prod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</si>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</sst>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2F75B5" tint="0.9784844508194219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3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0" fillId="7" borderId="4" xfId="0" applyFill="1" applyBorder="1" applyAlignment="1"/>
    <xf numFmtId="1" fontId="0" fillId="8" borderId="1" xfId="0" applyNumberFormat="1" applyFont="1" applyFill="1" applyBorder="1" applyAlignment="1">
      <alignment horizontal="center" vertical="center"/>
    </xf>
    <xf numFmtId="1" fontId="0" fillId="8" borderId="5" xfId="0" applyNumberFormat="1" applyFont="1" applyFill="1" applyBorder="1" applyAlignment="1">
      <alignment horizontal="center" vertical="center"/>
    </xf>
    <xf numFmtId="1" fontId="3" fillId="9" borderId="5" xfId="0" applyNumberFormat="1" applyFont="1" applyFill="1" applyBorder="1" applyAlignment="1">
      <alignment horizontal="center" vertical="center"/>
    </xf>
    <xf numFmtId="1" fontId="0" fillId="8" borderId="6" xfId="0" applyNumberFormat="1" applyFont="1" applyFill="1" applyBorder="1" applyAlignment="1">
      <alignment horizontal="center" vertical="center"/>
    </xf>
    <xf numFmtId="1" fontId="0" fillId="8" borderId="7" xfId="0" applyNumberFormat="1" applyFont="1" applyFill="1" applyBorder="1" applyAlignment="1">
      <alignment horizontal="center" vertical="center"/>
    </xf>
    <xf numFmtId="1" fontId="3" fillId="9" borderId="7" xfId="0" applyNumberFormat="1" applyFont="1" applyFill="1" applyBorder="1" applyAlignment="1">
      <alignment horizontal="center" vertical="center"/>
    </xf>
    <xf numFmtId="1" fontId="0" fillId="8" borderId="3" xfId="0" applyNumberFormat="1" applyFont="1" applyFill="1" applyBorder="1" applyAlignment="1">
      <alignment horizontal="center" vertical="center"/>
    </xf>
    <xf numFmtId="1" fontId="0" fillId="8" borderId="8" xfId="0" applyNumberFormat="1" applyFont="1" applyFill="1" applyBorder="1" applyAlignment="1">
      <alignment horizontal="center" vertical="center"/>
    </xf>
    <xf numFmtId="1" fontId="3" fillId="9" borderId="1" xfId="0" applyNumberFormat="1" applyFont="1" applyFill="1" applyBorder="1" applyAlignment="1">
      <alignment horizontal="center" vertical="center"/>
    </xf>
    <xf numFmtId="1" fontId="3" fillId="9" borderId="6" xfId="0" applyNumberFormat="1" applyFont="1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1" fontId="0" fillId="9" borderId="7" xfId="0" applyNumberFormat="1" applyFont="1" applyFill="1" applyBorder="1" applyAlignment="1">
      <alignment horizontal="center" vertical="center"/>
    </xf>
    <xf numFmtId="1" fontId="0" fillId="9" borderId="8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0" fillId="1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showGridLines="0" tabSelected="1" workbookViewId="0">
      <selection activeCell="J4" sqref="J4"/>
    </sheetView>
  </sheetViews>
  <sheetFormatPr baseColWidth="10" defaultRowHeight="15" x14ac:dyDescent="0.25"/>
  <cols>
    <col min="1" max="1" width="22.7109375" customWidth="1"/>
    <col min="3" max="3" width="19" bestFit="1" customWidth="1"/>
    <col min="4" max="4" width="31.85546875" bestFit="1" customWidth="1"/>
    <col min="5" max="5" width="15.5703125" customWidth="1"/>
    <col min="6" max="6" width="15.28515625" customWidth="1"/>
    <col min="7" max="7" width="13.42578125" customWidth="1"/>
    <col min="8" max="8" width="15.28515625" customWidth="1"/>
  </cols>
  <sheetData>
    <row r="1" spans="1:10" ht="45" x14ac:dyDescent="0.25">
      <c r="A1" s="18" t="s">
        <v>4</v>
      </c>
      <c r="B1" s="1" t="s">
        <v>0</v>
      </c>
      <c r="C1" s="1" t="s">
        <v>1</v>
      </c>
      <c r="D1" s="20" t="s">
        <v>5</v>
      </c>
      <c r="E1" s="20" t="s">
        <v>2</v>
      </c>
      <c r="F1" s="20" t="s">
        <v>3</v>
      </c>
      <c r="G1" s="20" t="s">
        <v>3</v>
      </c>
      <c r="H1" s="20" t="s">
        <v>3</v>
      </c>
    </row>
    <row r="2" spans="1:10" x14ac:dyDescent="0.25">
      <c r="A2" s="19"/>
      <c r="B2" s="2"/>
      <c r="C2" s="3"/>
      <c r="D2" s="21"/>
      <c r="E2" s="21"/>
      <c r="F2" s="21"/>
      <c r="G2" s="21"/>
      <c r="H2" s="21"/>
    </row>
    <row r="3" spans="1:10" x14ac:dyDescent="0.25">
      <c r="A3" s="4"/>
      <c r="B3" s="4"/>
      <c r="C3" s="4"/>
      <c r="D3" s="4"/>
      <c r="E3" s="4"/>
      <c r="F3" s="4"/>
      <c r="G3" s="4"/>
      <c r="H3" s="4"/>
      <c r="J3" t="s">
        <v>6</v>
      </c>
    </row>
    <row r="4" spans="1:10" x14ac:dyDescent="0.25">
      <c r="A4" s="5">
        <v>123</v>
      </c>
      <c r="B4" s="5">
        <v>248</v>
      </c>
      <c r="C4" s="5">
        <v>125</v>
      </c>
      <c r="D4" s="5">
        <v>1025.28</v>
      </c>
      <c r="E4" s="15">
        <f>SUM(D4:D8)</f>
        <v>4762.58</v>
      </c>
      <c r="F4" s="6" t="e">
        <f>IF(A4&lt;&gt;0,SUM(IF(A5=0,D5,""),IF(A6=0,D6,""),IF(A7=0,D7,""),IF(A8=0,D8,""),IF(A9=0,D9,"")),"")</f>
        <v>#VALUE!</v>
      </c>
      <c r="G4" s="7">
        <f>IF(A4&lt;&gt;0,SUMIF(A4:A8,"=0",D4:D8)+D4)</f>
        <v>4762.58</v>
      </c>
      <c r="H4" s="13">
        <f>IF(A4&lt;&gt;0,(D4+IF(A5=0,D5,"")+IF(A6=0,D6,"")+IF(A7=0,D7,"")+IF(A8=0,D8,"")))</f>
        <v>4762.58</v>
      </c>
      <c r="J4" s="22" cm="1">
        <f t="array" aca="1" ref="J4" ca="1">IFERROR(SUM(OFFSET(D3,1,,IF(B4&lt;&gt;C4,MIN(IF(C4:C14&lt;&gt;C4,ROW(C4:C14),""))-ROW(),""))),"")</f>
        <v>4762.58</v>
      </c>
    </row>
    <row r="5" spans="1:10" x14ac:dyDescent="0.25">
      <c r="A5" s="8">
        <v>0</v>
      </c>
      <c r="B5" s="8">
        <v>125</v>
      </c>
      <c r="C5" s="8">
        <v>125</v>
      </c>
      <c r="D5" s="8">
        <v>974.42000000000007</v>
      </c>
      <c r="E5" s="16"/>
      <c r="F5" s="8" t="str">
        <f t="shared" ref="F5:F14" si="0">IF(A5&lt;&gt;0,SUM(IF(A6=0,D6,""),IF(A7=0,D7,""),IF(A8=0,D8,""),IF(A9=0,D9,""),IF(A10=0,D10,"")),"")</f>
        <v/>
      </c>
      <c r="G5" s="9" t="b">
        <f t="shared" ref="G5:G14" si="1">IF(A5&lt;&gt;0,SUMIF(A5:A9,"=0",D5:D9)+D5)</f>
        <v>0</v>
      </c>
      <c r="H5" s="8" t="b">
        <f t="shared" ref="H5:H8" si="2">IF(A5&lt;&gt;0,(D5+IF(A6=0,D6,"")+IF(A7=0,D7,"")+IF(A8=0,D8,"")+IF(A9=0,D9,"")))</f>
        <v>0</v>
      </c>
      <c r="J5" s="22" t="str" cm="1">
        <f t="array" aca="1" ref="J5" ca="1">IFERROR(SUM(OFFSET(D4,1,,IF(B5&lt;&gt;C5,MIN(IF(C5:C15&lt;&gt;C5,ROW(C5:C15),""))-ROW(),""))),"")</f>
        <v/>
      </c>
    </row>
    <row r="6" spans="1:10" x14ac:dyDescent="0.25">
      <c r="A6" s="8">
        <v>0</v>
      </c>
      <c r="B6" s="8">
        <v>125</v>
      </c>
      <c r="C6" s="8">
        <v>125</v>
      </c>
      <c r="D6" s="8">
        <v>854.58500000000004</v>
      </c>
      <c r="E6" s="16"/>
      <c r="F6" s="8" t="str">
        <f t="shared" si="0"/>
        <v/>
      </c>
      <c r="G6" s="9" t="b">
        <f t="shared" si="1"/>
        <v>0</v>
      </c>
      <c r="H6" s="8" t="b">
        <f t="shared" si="2"/>
        <v>0</v>
      </c>
      <c r="J6" s="22" t="str" cm="1">
        <f t="array" aca="1" ref="J6" ca="1">IFERROR(SUM(OFFSET(D5,1,,IF(B6&lt;&gt;C6,MIN(IF(C6:C16&lt;&gt;C6,ROW(C6:C16),""))-ROW(),""))),"")</f>
        <v/>
      </c>
    </row>
    <row r="7" spans="1:10" x14ac:dyDescent="0.25">
      <c r="A7" s="8">
        <v>0</v>
      </c>
      <c r="B7" s="8">
        <v>125</v>
      </c>
      <c r="C7" s="8">
        <v>125</v>
      </c>
      <c r="D7" s="8">
        <v>968.32999999999993</v>
      </c>
      <c r="E7" s="16"/>
      <c r="F7" s="8" t="str">
        <f t="shared" si="0"/>
        <v/>
      </c>
      <c r="G7" s="9" t="b">
        <f t="shared" si="1"/>
        <v>0</v>
      </c>
      <c r="H7" s="8" t="b">
        <f t="shared" si="2"/>
        <v>0</v>
      </c>
      <c r="J7" s="22" t="str" cm="1">
        <f t="array" aca="1" ref="J7" ca="1">IFERROR(SUM(OFFSET(D6,1,,IF(B7&lt;&gt;C7,MIN(IF(C7:C17&lt;&gt;C7,ROW(C7:C17),""))-ROW(),""))),"")</f>
        <v/>
      </c>
    </row>
    <row r="8" spans="1:10" x14ac:dyDescent="0.25">
      <c r="A8" s="8">
        <v>0</v>
      </c>
      <c r="B8" s="8">
        <v>125</v>
      </c>
      <c r="C8" s="8">
        <v>125</v>
      </c>
      <c r="D8" s="8">
        <v>939.96500000000003</v>
      </c>
      <c r="E8" s="16"/>
      <c r="F8" s="8" t="str">
        <f t="shared" si="0"/>
        <v/>
      </c>
      <c r="G8" s="9" t="b">
        <f t="shared" si="1"/>
        <v>0</v>
      </c>
      <c r="H8" s="8" t="b">
        <f t="shared" si="2"/>
        <v>0</v>
      </c>
      <c r="J8" s="22" t="str" cm="1">
        <f t="array" aca="1" ref="J8" ca="1">IFERROR(SUM(OFFSET(D7,1,,IF(B8&lt;&gt;C8,MIN(IF(C8:C18&lt;&gt;C8,ROW(C8:C18),""))-ROW(),""))),"")</f>
        <v/>
      </c>
    </row>
    <row r="9" spans="1:10" x14ac:dyDescent="0.25">
      <c r="A9" s="8">
        <v>1</v>
      </c>
      <c r="B9" s="8">
        <v>125</v>
      </c>
      <c r="C9" s="8">
        <v>124</v>
      </c>
      <c r="D9" s="8">
        <v>805.53</v>
      </c>
      <c r="E9" s="16">
        <f>SUM(D9)</f>
        <v>805.53</v>
      </c>
      <c r="F9" s="8" t="e">
        <f t="shared" si="0"/>
        <v>#VALUE!</v>
      </c>
      <c r="G9" s="9">
        <f t="shared" si="1"/>
        <v>2416.0149999999999</v>
      </c>
      <c r="H9" s="8">
        <f>IF(A9&lt;&gt;0,(D9+IF(A10=0,D10,0)+IF(A11=0,D11,0)+IF(A12=0,D12,0)+IF(A13=0,D13,0)))</f>
        <v>2416.0149999999999</v>
      </c>
      <c r="J9" s="22" cm="1">
        <f t="array" aca="1" ref="J9" ca="1">IFERROR(SUM(OFFSET(D8,1,,IF(B9&lt;&gt;C9,MIN(IF(C9:C19&lt;&gt;C9,ROW(C9:C19),""))-ROW(),""))),"")</f>
        <v>805.53</v>
      </c>
    </row>
    <row r="10" spans="1:10" x14ac:dyDescent="0.25">
      <c r="A10" s="8">
        <v>-51</v>
      </c>
      <c r="B10" s="8">
        <v>124</v>
      </c>
      <c r="C10" s="8">
        <v>175</v>
      </c>
      <c r="D10" s="8">
        <v>913.76900000000001</v>
      </c>
      <c r="E10" s="16">
        <f>SUM(D10:D12)</f>
        <v>2524.2539999999999</v>
      </c>
      <c r="F10" s="8" t="e">
        <f t="shared" si="0"/>
        <v>#VALUE!</v>
      </c>
      <c r="G10" s="9">
        <f t="shared" si="1"/>
        <v>3455.174</v>
      </c>
      <c r="H10" s="8">
        <f t="shared" ref="H10:H14" si="3">IF(A10&lt;&gt;0,(D10+IF(A11=0,D11,0)+IF(A12=0,D12,0)+IF(A13=0,D13,0)+IF(A14=0,D14,0)))</f>
        <v>3455.174</v>
      </c>
      <c r="J10" s="22" cm="1">
        <f t="array" aca="1" ref="J10" ca="1">IFERROR(SUM(OFFSET(D9,1,,IF(B10&lt;&gt;C10,MIN(IF(C10:C20&lt;&gt;C10,ROW(C10:C20),""))-ROW(),""))),"")</f>
        <v>2524.2539999999999</v>
      </c>
    </row>
    <row r="11" spans="1:10" x14ac:dyDescent="0.25">
      <c r="A11" s="8">
        <v>0</v>
      </c>
      <c r="B11" s="8">
        <v>175</v>
      </c>
      <c r="C11" s="8">
        <v>175</v>
      </c>
      <c r="D11" s="8">
        <v>676.55</v>
      </c>
      <c r="E11" s="16"/>
      <c r="F11" s="8" t="str">
        <f t="shared" si="0"/>
        <v/>
      </c>
      <c r="G11" s="9" t="b">
        <f t="shared" si="1"/>
        <v>0</v>
      </c>
      <c r="H11" s="8" t="b">
        <f t="shared" si="3"/>
        <v>0</v>
      </c>
      <c r="J11" s="22" t="str" cm="1">
        <f t="array" aca="1" ref="J11" ca="1">IFERROR(SUM(OFFSET(D10,1,,IF(B11&lt;&gt;C11,MIN(IF(C11:C21&lt;&gt;C11,ROW(C11:C21),""))-ROW(),""))),"")</f>
        <v/>
      </c>
    </row>
    <row r="12" spans="1:10" x14ac:dyDescent="0.25">
      <c r="A12" s="8">
        <v>0</v>
      </c>
      <c r="B12" s="8">
        <v>175</v>
      </c>
      <c r="C12" s="8">
        <v>175</v>
      </c>
      <c r="D12" s="8">
        <v>933.93499999999995</v>
      </c>
      <c r="E12" s="16"/>
      <c r="F12" s="8" t="str">
        <f t="shared" si="0"/>
        <v/>
      </c>
      <c r="G12" s="9" t="b">
        <f t="shared" si="1"/>
        <v>0</v>
      </c>
      <c r="H12" s="8" t="b">
        <f t="shared" si="3"/>
        <v>0</v>
      </c>
      <c r="J12" s="22" t="str" cm="1">
        <f t="array" aca="1" ref="J12" ca="1">IFERROR(SUM(OFFSET(D11,1,,IF(B12&lt;&gt;C12,MIN(IF(C12:C22&lt;&gt;C12,ROW(C12:C22),""))-ROW(),""))),"")</f>
        <v/>
      </c>
    </row>
    <row r="13" spans="1:10" x14ac:dyDescent="0.25">
      <c r="A13" s="8">
        <v>5</v>
      </c>
      <c r="B13" s="8">
        <v>175</v>
      </c>
      <c r="C13" s="8">
        <v>170</v>
      </c>
      <c r="D13" s="8">
        <v>284.28999999999996</v>
      </c>
      <c r="E13" s="16">
        <f>SUM(D13:D14)</f>
        <v>1215.21</v>
      </c>
      <c r="F13" s="8">
        <f t="shared" si="0"/>
        <v>930.92</v>
      </c>
      <c r="G13" s="10">
        <f t="shared" si="1"/>
        <v>1215.21</v>
      </c>
      <c r="H13" s="14">
        <f t="shared" si="3"/>
        <v>1215.21</v>
      </c>
      <c r="J13" s="22" cm="1">
        <f t="array" aca="1" ref="J13" ca="1">IFERROR(SUM(OFFSET(D12,1,,IF(B13&lt;&gt;C13,MIN(IF(C13:C23&lt;&gt;C13,ROW(C13:C23),""))-ROW(),""))),"")</f>
        <v>1215.21</v>
      </c>
    </row>
    <row r="14" spans="1:10" x14ac:dyDescent="0.25">
      <c r="A14" s="11">
        <v>0</v>
      </c>
      <c r="B14" s="11">
        <v>170</v>
      </c>
      <c r="C14" s="11">
        <v>170</v>
      </c>
      <c r="D14" s="11">
        <v>930.92</v>
      </c>
      <c r="E14" s="17"/>
      <c r="F14" s="11" t="str">
        <f t="shared" si="0"/>
        <v/>
      </c>
      <c r="G14" s="12" t="b">
        <f t="shared" si="1"/>
        <v>0</v>
      </c>
      <c r="H14" s="11" t="b">
        <f t="shared" si="3"/>
        <v>0</v>
      </c>
      <c r="J14" s="22" t="str" cm="1">
        <f t="array" aca="1" ref="J14" ca="1">IFERROR(SUM(OFFSET(D13,1,,IF(B14&lt;&gt;C14,MIN(IF(C14:C24&lt;&gt;C14,ROW(C14:C24),""))-ROW(),""))),"")</f>
        <v/>
      </c>
    </row>
  </sheetData>
  <mergeCells count="6">
    <mergeCell ref="H1:H2"/>
    <mergeCell ref="A1:A2"/>
    <mergeCell ref="D1:D2"/>
    <mergeCell ref="E1:E2"/>
    <mergeCell ref="F1:F2"/>
    <mergeCell ref="G1:G2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help.xlsx</WorkBookName>
  <MappingTemplateName/>
  <ColumnMaps/>
  <IP21DatabaseSchema>
    <SchemaName>AMB_A10-016</SchemaName>
    <DefinitionRecords/>
  </IP21DatabaseSchema>
</IP21ConfigWorkBook>
</file>

<file path=customXml/itemProps1.xml><?xml version="1.0" encoding="utf-8"?>
<ds:datastoreItem xmlns:ds="http://schemas.openxmlformats.org/officeDocument/2006/customXml" ds:itemID="{7A4421DB-66EA-4D53-84A1-5CD30371CDDF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LEVEQUE Mathieu</dc:creator>
  <cp:lastModifiedBy>JFL</cp:lastModifiedBy>
  <dcterms:created xsi:type="dcterms:W3CDTF">2021-11-19T07:15:09Z</dcterms:created>
  <dcterms:modified xsi:type="dcterms:W3CDTF">2021-11-19T09:28:42Z</dcterms:modified>
</cp:coreProperties>
</file>