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12CEC2D-53AB-482D-8002-A5173290FF6E}" xr6:coauthVersionLast="47" xr6:coauthVersionMax="47" xr10:uidLastSave="{00000000-0000-0000-0000-000000000000}"/>
  <bookViews>
    <workbookView xWindow="7755" yWindow="945" windowWidth="18930" windowHeight="12375" tabRatio="441" firstSheet="1" activeTab="4" xr2:uid="{00000000-000D-0000-FFFF-FFFF00000000}"/>
  </bookViews>
  <sheets>
    <sheet name="GRAPHE" sheetId="2" r:id="rId1"/>
    <sheet name="copie liste temps passe" sheetId="3" r:id="rId2"/>
    <sheet name="retraitemt" sheetId="4" r:id="rId3"/>
    <sheet name="resultat1" sheetId="5" r:id="rId4"/>
    <sheet name="Feuil1" sheetId="6" r:id="rId5"/>
  </sheets>
  <definedNames>
    <definedName name="DonnéesExternes_1" localSheetId="4" hidden="1">Feuil1!$A$3:$C$10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2" l="1"/>
  <c r="J13" i="2"/>
  <c r="K13" i="2"/>
  <c r="L13" i="2"/>
  <c r="I14" i="2"/>
  <c r="J14" i="2"/>
  <c r="K14" i="2"/>
  <c r="L14" i="2"/>
  <c r="I15" i="2"/>
  <c r="J15" i="2"/>
  <c r="K15" i="2"/>
  <c r="L15" i="2"/>
  <c r="I16" i="2"/>
  <c r="J16" i="2"/>
  <c r="K16" i="2"/>
  <c r="L16" i="2"/>
  <c r="C59" i="4"/>
  <c r="C47" i="4"/>
  <c r="C40" i="4"/>
  <c r="C31" i="4"/>
  <c r="C24" i="4"/>
  <c r="C16" i="4"/>
  <c r="C10" i="4"/>
  <c r="C500" i="4" s="1"/>
  <c r="N13" i="2"/>
  <c r="O13" i="2"/>
  <c r="M13" i="2"/>
  <c r="O15" i="2"/>
  <c r="K5" i="2" s="1"/>
  <c r="O16" i="2" s="1"/>
  <c r="O14" i="2"/>
  <c r="N15" i="2"/>
  <c r="J8" i="2" s="1"/>
  <c r="N14" i="2"/>
  <c r="M15" i="2"/>
  <c r="I8" i="2" s="1"/>
  <c r="M14" i="2"/>
  <c r="H8" i="2"/>
  <c r="G6" i="2"/>
  <c r="F8" i="2"/>
  <c r="K7" i="2" l="1"/>
  <c r="K8" i="2"/>
  <c r="K6" i="2"/>
  <c r="J7" i="2"/>
  <c r="G8" i="2"/>
  <c r="F7" i="2"/>
  <c r="F5" i="2"/>
  <c r="G7" i="2"/>
  <c r="G5" i="2"/>
  <c r="H7" i="2"/>
  <c r="H6" i="2"/>
  <c r="H5" i="2"/>
  <c r="J5" i="2"/>
  <c r="N16" i="2" s="1"/>
  <c r="I7" i="2"/>
  <c r="I5" i="2"/>
  <c r="M16" i="2" s="1"/>
  <c r="I6" i="2"/>
  <c r="F6" i="2"/>
  <c r="J6" i="2"/>
  <c r="E7" i="2" l="1"/>
  <c r="E8" i="2" l="1"/>
  <c r="E6" i="2"/>
  <c r="E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954BD19-C26E-484B-9C0D-FDA968A559D2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<sst xmlns="http://schemas.openxmlformats.org/spreadsheetml/2006/main" count="288" uniqueCount="63">
  <si>
    <t>OF</t>
  </si>
  <si>
    <t>client</t>
  </si>
  <si>
    <t>temps (h)</t>
  </si>
  <si>
    <t>Total général</t>
  </si>
  <si>
    <t>prevu</t>
  </si>
  <si>
    <t>REALISE</t>
  </si>
  <si>
    <t>jour</t>
  </si>
  <si>
    <t>sous-projet</t>
  </si>
  <si>
    <t>statut</t>
  </si>
  <si>
    <t>métier</t>
  </si>
  <si>
    <t>utilisateur</t>
  </si>
  <si>
    <t>numéro de matricule</t>
  </si>
  <si>
    <t>commentaire</t>
  </si>
  <si>
    <t>Validé</t>
  </si>
  <si>
    <t>code analytique (OF)</t>
  </si>
  <si>
    <t>code analytique</t>
  </si>
  <si>
    <t>direction</t>
  </si>
  <si>
    <t>service</t>
  </si>
  <si>
    <t>description</t>
  </si>
  <si>
    <t>non</t>
  </si>
  <si>
    <t>oui</t>
  </si>
  <si>
    <t>3H SUR BUCHER VASLIN 1951</t>
  </si>
  <si>
    <t>0H30 NETTOYAGE ATELIER</t>
  </si>
  <si>
    <t>LE RESTE ACCIDENT TRAVAIL</t>
  </si>
  <si>
    <t>1 panier</t>
  </si>
  <si>
    <t>1p</t>
  </si>
  <si>
    <t>1P</t>
  </si>
  <si>
    <t>MODIF SUPPORT</t>
  </si>
  <si>
    <t>REPRISE DE LA TREMIE</t>
  </si>
  <si>
    <t>1p POSE DE LENTONOIR</t>
  </si>
  <si>
    <t>MODIF HAUTEUR +MODIF OREILLE DE LEVAGE</t>
  </si>
  <si>
    <t>1p POSE DU PORTIQUE ENTONOIR</t>
  </si>
  <si>
    <t>TREMIE ENTONNOIR</t>
  </si>
  <si>
    <t>TREMIE TERRE DE SABLE</t>
  </si>
  <si>
    <t>6H30 TREMIE ENTONNOIR</t>
  </si>
  <si>
    <t>TREMIE + PANIERS AVALOIRS</t>
  </si>
  <si>
    <t>paniers avaloirs terres de sable + louis vallon</t>
  </si>
  <si>
    <t>LIB</t>
  </si>
  <si>
    <t>OBJECTIF</t>
  </si>
  <si>
    <t>AVANCEMENT</t>
  </si>
  <si>
    <t>COMMENCE</t>
  </si>
  <si>
    <t>1 barrière écluse</t>
  </si>
  <si>
    <t>1 plateforme décuvage</t>
  </si>
  <si>
    <t>1 bac récupération des jus</t>
  </si>
  <si>
    <t>2 goulotte pressoir entonnoir</t>
  </si>
  <si>
    <t>2 bacs de manutention</t>
  </si>
  <si>
    <t xml:space="preserve">1 bac mobile </t>
  </si>
  <si>
    <t>5 plots de raccordement</t>
  </si>
  <si>
    <t>PLAIMONT</t>
  </si>
  <si>
    <t>Total 1851</t>
  </si>
  <si>
    <t>Total 1852</t>
  </si>
  <si>
    <t>Total 1853</t>
  </si>
  <si>
    <t>Total 1854</t>
  </si>
  <si>
    <t>Total 1855</t>
  </si>
  <si>
    <t>Total 1856</t>
  </si>
  <si>
    <t>Total 1857</t>
  </si>
  <si>
    <t>AG</t>
  </si>
  <si>
    <t>GC</t>
  </si>
  <si>
    <t>PG</t>
  </si>
  <si>
    <t>WCH</t>
  </si>
  <si>
    <t>PA</t>
  </si>
  <si>
    <t>PGE</t>
  </si>
  <si>
    <t>Temps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</si>
</sst>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##"/>
    <numFmt numFmtId="165" formatCode="0.0"/>
  </numFmts>
  <fonts count="3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 applyFont="1"/>
    <xf numFmtId="0" fontId="1" fillId="2" borderId="0" xfId="0" applyFont="1" applyFill="1"/>
    <xf numFmtId="0" fontId="1" fillId="0" borderId="0" xfId="0" applyFont="1"/>
    <xf numFmtId="0" fontId="0" fillId="0" borderId="0" xfId="0" applyNumberFormat="1" applyFont="1"/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3" borderId="0" xfId="0" applyFont="1" applyFill="1"/>
    <xf numFmtId="0" fontId="0" fillId="4" borderId="0" xfId="0" applyFont="1" applyFill="1"/>
    <xf numFmtId="9" fontId="0" fillId="4" borderId="0" xfId="0" applyNumberFormat="1" applyFont="1" applyFill="1"/>
    <xf numFmtId="0" fontId="0" fillId="5" borderId="0" xfId="0" applyFont="1" applyFill="1"/>
    <xf numFmtId="0" fontId="0" fillId="6" borderId="0" xfId="0" applyFont="1" applyFill="1"/>
    <xf numFmtId="165" fontId="1" fillId="2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2" fillId="5" borderId="0" xfId="0" applyFont="1" applyFill="1"/>
    <xf numFmtId="165" fontId="2" fillId="5" borderId="0" xfId="0" applyNumberFormat="1" applyFont="1" applyFill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1"/>
        <scheme val="none"/>
      </font>
      <fill>
        <patternFill patternType="solid">
          <fgColor indexed="64"/>
          <bgColor rgb="FFDDDDDD"/>
        </patternFill>
      </fill>
    </dxf>
    <dxf>
      <numFmt numFmtId="164" formatCode="0.##"/>
    </dxf>
    <dxf>
      <numFmt numFmtId="19" formatCode="dd/mm/yyyy"/>
    </dxf>
  </dxfs>
  <tableStyles count="0" defaultTableStyle="TableStyleMedium2" defaultPivotStyle="PivotStyleLight16"/>
  <colors>
    <mruColors>
      <color rgb="FFECECCC"/>
      <color rgb="FF849A88"/>
      <color rgb="FFCBD5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04326587265119"/>
          <c:y val="0.19871746294871037"/>
          <c:w val="0.86965504830217555"/>
          <c:h val="0.5838687269354488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GRAPHE!$H$14</c:f>
              <c:strCache>
                <c:ptCount val="1"/>
                <c:pt idx="0">
                  <c:v>REALISE</c:v>
                </c:pt>
              </c:strCache>
            </c:strRef>
          </c:tx>
          <c:spPr>
            <a:solidFill>
              <a:srgbClr val="ECECCC">
                <a:alpha val="98000"/>
              </a:srgbClr>
            </a:solidFill>
            <a:ln>
              <a:solidFill>
                <a:schemeClr val="accent1">
                  <a:alpha val="95000"/>
                </a:schemeClr>
              </a:solidFill>
            </a:ln>
            <a:effectLst/>
          </c:spPr>
          <c:invertIfNegative val="0"/>
          <c:cat>
            <c:multiLvlStrRef>
              <c:f>GRAPHE!$I$12:$Q$13</c:f>
              <c:multiLvlStrCache>
                <c:ptCount val="7"/>
                <c:lvl>
                  <c:pt idx="0">
                    <c:v>5 plots de raccordement</c:v>
                  </c:pt>
                  <c:pt idx="1">
                    <c:v>1 bac mobile </c:v>
                  </c:pt>
                  <c:pt idx="2">
                    <c:v>2 bacs de manutention</c:v>
                  </c:pt>
                  <c:pt idx="3">
                    <c:v>2 goulotte pressoir entonnoir</c:v>
                  </c:pt>
                  <c:pt idx="4">
                    <c:v>1 bac récupération des jus</c:v>
                  </c:pt>
                  <c:pt idx="5">
                    <c:v>1 plateforme décuvage</c:v>
                  </c:pt>
                  <c:pt idx="6">
                    <c:v>1 barrière écluse</c:v>
                  </c:pt>
                </c:lvl>
                <c:lvl>
                  <c:pt idx="0">
                    <c:v>1851</c:v>
                  </c:pt>
                  <c:pt idx="1">
                    <c:v>1852</c:v>
                  </c:pt>
                  <c:pt idx="2">
                    <c:v>1853</c:v>
                  </c:pt>
                  <c:pt idx="3">
                    <c:v>1854</c:v>
                  </c:pt>
                  <c:pt idx="4">
                    <c:v>1855</c:v>
                  </c:pt>
                  <c:pt idx="5">
                    <c:v>1856</c:v>
                  </c:pt>
                  <c:pt idx="6">
                    <c:v>1857</c:v>
                  </c:pt>
                </c:lvl>
              </c:multiLvlStrCache>
            </c:multiLvlStrRef>
          </c:cat>
          <c:val>
            <c:numRef>
              <c:f>GRAPHE!$I$14:$O$14</c:f>
              <c:numCache>
                <c:formatCode>General</c:formatCode>
                <c:ptCount val="7"/>
                <c:pt idx="0">
                  <c:v>30</c:v>
                </c:pt>
                <c:pt idx="1">
                  <c:v>6</c:v>
                </c:pt>
                <c:pt idx="2">
                  <c:v>45</c:v>
                </c:pt>
                <c:pt idx="3">
                  <c:v>18</c:v>
                </c:pt>
                <c:pt idx="4">
                  <c:v>19</c:v>
                </c:pt>
                <c:pt idx="5">
                  <c:v>14</c:v>
                </c:pt>
                <c:pt idx="6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1F-44F5-B066-20E4FAB5E8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810507871"/>
        <c:axId val="810493311"/>
      </c:barChart>
      <c:barChart>
        <c:barDir val="col"/>
        <c:grouping val="stacked"/>
        <c:varyColors val="0"/>
        <c:ser>
          <c:idx val="1"/>
          <c:order val="1"/>
          <c:tx>
            <c:strRef>
              <c:f>GRAPHE!$H$15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rgbClr val="849A88"/>
            </a:solidFill>
            <a:ln>
              <a:noFill/>
            </a:ln>
            <a:effectLst/>
          </c:spPr>
          <c:invertIfNegative val="0"/>
          <c:val>
            <c:numRef>
              <c:f>GRAPHE!$I$15:$O$15</c:f>
              <c:numCache>
                <c:formatCode>General</c:formatCode>
                <c:ptCount val="7"/>
                <c:pt idx="0">
                  <c:v>130</c:v>
                </c:pt>
                <c:pt idx="1">
                  <c:v>55</c:v>
                </c:pt>
                <c:pt idx="2">
                  <c:v>70</c:v>
                </c:pt>
                <c:pt idx="3">
                  <c:v>12</c:v>
                </c:pt>
                <c:pt idx="4">
                  <c:v>10</c:v>
                </c:pt>
                <c:pt idx="5">
                  <c:v>16</c:v>
                </c:pt>
                <c:pt idx="6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51F-44F5-B066-20E4FAB5E8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37"/>
        <c:overlap val="100"/>
        <c:axId val="1572642288"/>
        <c:axId val="1572638544"/>
      </c:barChart>
      <c:lineChart>
        <c:grouping val="standard"/>
        <c:varyColors val="0"/>
        <c:ser>
          <c:idx val="2"/>
          <c:order val="2"/>
          <c:tx>
            <c:strRef>
              <c:f>GRAPHE!$H$16</c:f>
              <c:strCache>
                <c:ptCount val="1"/>
                <c:pt idx="0">
                  <c:v>AVANCEMENT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27"/>
            <c:spPr>
              <a:solidFill>
                <a:srgbClr val="FF0000"/>
              </a:solidFill>
              <a:ln w="9525">
                <a:solidFill>
                  <a:schemeClr val="accent3"/>
                </a:solidFill>
              </a:ln>
              <a:effectLst/>
            </c:spPr>
          </c:marker>
          <c:val>
            <c:numRef>
              <c:f>GRAPHE!$I$16:$O$16</c:f>
              <c:numCache>
                <c:formatCode>0.0</c:formatCode>
                <c:ptCount val="7"/>
                <c:pt idx="0">
                  <c:v>13</c:v>
                </c:pt>
                <c:pt idx="1">
                  <c:v>5.5</c:v>
                </c:pt>
                <c:pt idx="2">
                  <c:v>7</c:v>
                </c:pt>
                <c:pt idx="3">
                  <c:v>1.2000000000000002</c:v>
                </c:pt>
                <c:pt idx="4">
                  <c:v>1</c:v>
                </c:pt>
                <c:pt idx="5">
                  <c:v>1.6</c:v>
                </c:pt>
                <c:pt idx="6">
                  <c:v>2.8000000000000003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1F-44F5-B066-20E4FAB5E8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0507871"/>
        <c:axId val="810493311"/>
      </c:lineChart>
      <c:catAx>
        <c:axId val="810507871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0493311"/>
        <c:crosses val="max"/>
        <c:auto val="1"/>
        <c:lblAlgn val="ctr"/>
        <c:lblOffset val="100"/>
        <c:noMultiLvlLbl val="0"/>
      </c:catAx>
      <c:valAx>
        <c:axId val="810493311"/>
        <c:scaling>
          <c:orientation val="minMax"/>
          <c:max val="100"/>
        </c:scaling>
        <c:delete val="1"/>
        <c:axPos val="l"/>
        <c:numFmt formatCode="General" sourceLinked="1"/>
        <c:majorTickMark val="out"/>
        <c:minorTickMark val="none"/>
        <c:tickLblPos val="nextTo"/>
        <c:crossAx val="810507871"/>
        <c:crosses val="autoZero"/>
        <c:crossBetween val="between"/>
        <c:majorUnit val="10"/>
        <c:minorUnit val="10"/>
      </c:valAx>
      <c:valAx>
        <c:axId val="1572638544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1572642288"/>
        <c:crosses val="max"/>
        <c:crossBetween val="between"/>
      </c:valAx>
      <c:catAx>
        <c:axId val="157264228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572638544"/>
        <c:crosses val="max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accent5">
                <a:lumMod val="50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161924</xdr:colOff>
      <xdr:row>19</xdr:row>
      <xdr:rowOff>85725</xdr:rowOff>
    </xdr:from>
    <xdr:to>
      <xdr:col>14</xdr:col>
      <xdr:colOff>171449</xdr:colOff>
      <xdr:row>54</xdr:row>
      <xdr:rowOff>4762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60EC06B-FF68-4A10-B951-F5EACDC3AD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0.24481</cdr:x>
      <cdr:y>0.0128</cdr:y>
    </cdr:from>
    <cdr:to>
      <cdr:x>0.4896</cdr:x>
      <cdr:y>0.1019</cdr:y>
    </cdr:to>
    <cdr:sp macro="" textlink="GRAPHE!#REF!">
      <cdr:nvSpPr>
        <cdr:cNvPr id="2" name="Rectangle 1">
          <a:extLst xmlns:a="http://schemas.openxmlformats.org/drawingml/2006/main">
            <a:ext uri="{FF2B5EF4-FFF2-40B4-BE49-F238E27FC236}">
              <a16:creationId xmlns:a16="http://schemas.microsoft.com/office/drawing/2014/main" id="{613F6318-3474-4555-AD6C-C2EC9F8711BB}"/>
            </a:ext>
          </a:extLst>
        </cdr:cNvPr>
        <cdr:cNvSpPr/>
      </cdr:nvSpPr>
      <cdr:spPr>
        <a:xfrm xmlns:a="http://schemas.openxmlformats.org/drawingml/2006/main">
          <a:off x="2235087" y="64855"/>
          <a:ext cx="2234862" cy="4514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fld id="{ACD6B506-D74E-40FC-9832-57B6DA541B0A}" type="TxLink">
            <a:rPr lang="en-US" sz="1400" b="0" i="0" u="none" strike="noStrike">
              <a:solidFill>
                <a:srgbClr val="FF0000"/>
              </a:solidFill>
              <a:latin typeface="+mn-lt"/>
              <a:cs typeface="Calibri" panose="020F0502020204030204" pitchFamily="34" charset="0"/>
            </a:rPr>
            <a:pPr/>
            <a:t>30/09/2021</a:t>
          </a:fld>
          <a:endParaRPr lang="fr-FR" sz="1400">
            <a:solidFill>
              <a:srgbClr val="FF0000"/>
            </a:solidFill>
            <a:latin typeface="+mn-lt"/>
            <a:cs typeface="Calibri" panose="020F0502020204030204" pitchFamily="34" charset="0"/>
          </a:endParaRPr>
        </a:p>
      </cdr:txBody>
    </cdr:sp>
  </cdr:relSizeAnchor>
  <cdr:relSizeAnchor xmlns:cdr="http://schemas.openxmlformats.org/drawingml/2006/chartDrawing">
    <cdr:from>
      <cdr:x>0.76265</cdr:x>
      <cdr:y>0.01598</cdr:y>
    </cdr:from>
    <cdr:to>
      <cdr:x>0.90089</cdr:x>
      <cdr:y>0.06861</cdr:y>
    </cdr:to>
    <cdr:sp macro="" textlink="GRAPHE!$B$12">
      <cdr:nvSpPr>
        <cdr:cNvPr id="3" name="Rectangle 2">
          <a:extLst xmlns:a="http://schemas.openxmlformats.org/drawingml/2006/main">
            <a:ext uri="{FF2B5EF4-FFF2-40B4-BE49-F238E27FC236}">
              <a16:creationId xmlns:a16="http://schemas.microsoft.com/office/drawing/2014/main" id="{F5EA8AE5-2B33-4F8E-9095-B4E7851B9F59}"/>
            </a:ext>
          </a:extLst>
        </cdr:cNvPr>
        <cdr:cNvSpPr/>
      </cdr:nvSpPr>
      <cdr:spPr>
        <a:xfrm xmlns:a="http://schemas.openxmlformats.org/drawingml/2006/main">
          <a:off x="6962777" y="80963"/>
          <a:ext cx="1262064" cy="2667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fld id="{CF118AA8-0377-4CFB-A843-B44115FB3B86}" type="TxLink">
            <a:rPr lang="en-US" sz="1400" b="1" i="0" u="none" strike="noStrike">
              <a:solidFill>
                <a:srgbClr val="0070C0"/>
              </a:solidFill>
              <a:latin typeface="Arial"/>
              <a:cs typeface="Arial"/>
            </a:rPr>
            <a:pPr/>
            <a:t>PLAIMONT</a:t>
          </a:fld>
          <a:endParaRPr lang="fr-FR" sz="1400" b="1">
            <a:solidFill>
              <a:srgbClr val="0070C0"/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2</xdr:row>
      <xdr:rowOff>38100</xdr:rowOff>
    </xdr:from>
    <xdr:to>
      <xdr:col>11</xdr:col>
      <xdr:colOff>628650</xdr:colOff>
      <xdr:row>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530259B-22C9-4BA5-A91A-4C88B3C6D8F3}"/>
            </a:ext>
          </a:extLst>
        </xdr:cNvPr>
        <xdr:cNvSpPr txBox="1"/>
      </xdr:nvSpPr>
      <xdr:spPr>
        <a:xfrm>
          <a:off x="3076575" y="361950"/>
          <a:ext cx="5534025" cy="9810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retourné par Power Query.</a:t>
          </a:r>
        </a:p>
        <a:p>
          <a:endParaRPr lang="fr-FR" sz="1100"/>
        </a:p>
        <a:p>
          <a:r>
            <a:rPr lang="fr-FR" sz="1100"/>
            <a:t>Le</a:t>
          </a:r>
          <a:r>
            <a:rPr lang="fr-FR" sz="1100" baseline="0"/>
            <a:t> traitement est effectué sur la base des données de la feuille "copie liste temps passé".</a:t>
          </a:r>
        </a:p>
        <a:p>
          <a:r>
            <a:rPr lang="fr-FR" sz="1100" baseline="0"/>
            <a:t>Si cette base évolue, il faudra rafraîchir le tableau : menu "Données / Actualiser tout".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B631A9A-6361-40F1-9748-DCBB589583B1}" autoFormatId="16" applyNumberFormats="0" applyBorderFormats="0" applyFontFormats="0" applyPatternFormats="0" applyAlignmentFormats="0" applyWidthHeightFormats="0">
  <queryTableRefresh nextId="4">
    <queryTableFields count="3">
      <queryTableField id="1" name="OF" tableColumnId="1"/>
      <queryTableField id="2" name="client" tableColumnId="2"/>
      <queryTableField id="3" name="Temps (h)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9E03D4-DFB6-437F-BB94-04DB986F888E}" name="t_Data" displayName="t_Data" ref="A1:P48" totalsRowShown="0" headerRowDxfId="0">
  <autoFilter ref="A1:P48" xr:uid="{479E03D4-DFB6-437F-BB94-04DB986F888E}"/>
  <tableColumns count="16">
    <tableColumn id="1" xr3:uid="{25E5C02B-B261-4D35-A53D-0E3989FF6E71}" name="jour" dataDxfId="2"/>
    <tableColumn id="2" xr3:uid="{E343DC6A-955F-44FE-9609-3B397A4B4E46}" name="OF"/>
    <tableColumn id="3" xr3:uid="{7297D367-F8F0-4DB1-A252-6836420F5A55}" name="client"/>
    <tableColumn id="4" xr3:uid="{57DC5FDC-85C4-4581-9EB4-8AE3B5B3B2A6}" name="sous-projet"/>
    <tableColumn id="5" xr3:uid="{B1778DF2-B1D7-4CB8-8C2D-DE659EC0BAA8}" name="statut"/>
    <tableColumn id="6" xr3:uid="{D5D28560-B805-4DEC-8231-B6573B7888A6}" name="métier"/>
    <tableColumn id="7" xr3:uid="{82B8B36F-5D01-4C1E-A7A7-2D2DFFB58C00}" name="utilisateur"/>
    <tableColumn id="8" xr3:uid="{AF692EBF-07B8-4B23-9CD6-0238FB4F53B5}" name="numéro de matricule"/>
    <tableColumn id="9" xr3:uid="{77843853-2F90-456C-8350-D8AAE614FD67}" name="temps (h)" dataDxfId="1"/>
    <tableColumn id="10" xr3:uid="{C220F66C-0762-4E45-8198-6F82027CA9DB}" name="commentaire"/>
    <tableColumn id="11" xr3:uid="{2A09B62D-8CF2-4025-80F4-4153F40C50FA}" name="Validé"/>
    <tableColumn id="12" xr3:uid="{701C08C9-896D-4AC1-A2D6-EE22AFBC5EC6}" name="code analytique (OF)"/>
    <tableColumn id="13" xr3:uid="{B2BC5270-917F-447E-B381-3BCCC85CDE4A}" name="code analytique"/>
    <tableColumn id="14" xr3:uid="{9A011D3B-4206-4F94-B728-542B0C2B9B4E}" name="direction"/>
    <tableColumn id="15" xr3:uid="{A530691D-0BC9-43DD-810B-9BACBE3A7B46}" name="service"/>
    <tableColumn id="16" xr3:uid="{C7A889A6-595B-4EA7-991E-2F19284B38B9}" name="descrip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86E0D6-D338-4072-9D51-66DA9BD2F887}" name="t_Data_2" displayName="t_Data_2" ref="A3:C10" tableType="queryTable" totalsRowShown="0">
  <autoFilter ref="A3:C10" xr:uid="{1486E0D6-D338-4072-9D51-66DA9BD2F887}"/>
  <tableColumns count="3">
    <tableColumn id="1" xr3:uid="{A49FB0C4-661F-4BDD-8C56-20D88E1E340B}" uniqueName="1" name="OF" queryTableFieldId="1"/>
    <tableColumn id="2" xr3:uid="{0254605E-F127-46FA-B638-62A9848BE6CF}" uniqueName="2" name="client" queryTableFieldId="2"/>
    <tableColumn id="3" xr3:uid="{1E05948A-D1DE-4670-9B3B-ABD0FA8EF5BA}" uniqueName="3" name="Temps (h)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749E2-A57B-459D-8987-64E32425B0DC}">
  <sheetPr codeName="Feuil1"/>
  <dimension ref="A3:Q17"/>
  <sheetViews>
    <sheetView workbookViewId="0">
      <selection activeCell="M6" sqref="M6"/>
    </sheetView>
  </sheetViews>
  <sheetFormatPr baseColWidth="10" defaultRowHeight="12.75" x14ac:dyDescent="0.2"/>
  <cols>
    <col min="1" max="1" width="4.7109375" bestFit="1" customWidth="1"/>
    <col min="2" max="2" width="5" bestFit="1" customWidth="1"/>
    <col min="3" max="3" width="8.42578125" bestFit="1" customWidth="1"/>
    <col min="5" max="5" width="5.140625" bestFit="1" customWidth="1"/>
    <col min="6" max="6" width="18" customWidth="1"/>
  </cols>
  <sheetData>
    <row r="3" spans="1:17" x14ac:dyDescent="0.2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"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">
      <c r="C5" s="7"/>
      <c r="D5" s="8" t="s">
        <v>40</v>
      </c>
      <c r="E5" s="8">
        <f t="shared" ref="E5:J5" si="0">I15*10%</f>
        <v>13</v>
      </c>
      <c r="F5" s="8">
        <f t="shared" si="0"/>
        <v>5.5</v>
      </c>
      <c r="G5" s="8">
        <f t="shared" si="0"/>
        <v>7</v>
      </c>
      <c r="H5" s="8">
        <f t="shared" si="0"/>
        <v>1.2000000000000002</v>
      </c>
      <c r="I5" s="8">
        <f t="shared" si="0"/>
        <v>1</v>
      </c>
      <c r="J5" s="8">
        <f t="shared" si="0"/>
        <v>1.6</v>
      </c>
      <c r="K5" s="8">
        <f t="shared" ref="K5" si="1">O15*10%</f>
        <v>2.8000000000000003</v>
      </c>
      <c r="L5" s="7"/>
      <c r="M5" s="7"/>
      <c r="N5" s="7"/>
      <c r="O5" s="7"/>
      <c r="P5" s="7"/>
      <c r="Q5" s="7"/>
    </row>
    <row r="6" spans="1:17" x14ac:dyDescent="0.2">
      <c r="C6" s="7"/>
      <c r="D6" s="9">
        <v>0.5</v>
      </c>
      <c r="E6" s="8">
        <f t="shared" ref="E6:J6" si="2">I15*50%</f>
        <v>65</v>
      </c>
      <c r="F6" s="8">
        <f t="shared" si="2"/>
        <v>27.5</v>
      </c>
      <c r="G6" s="8">
        <f t="shared" si="2"/>
        <v>35</v>
      </c>
      <c r="H6" s="8">
        <f t="shared" si="2"/>
        <v>6</v>
      </c>
      <c r="I6" s="8">
        <f t="shared" si="2"/>
        <v>5</v>
      </c>
      <c r="J6" s="8">
        <f t="shared" si="2"/>
        <v>8</v>
      </c>
      <c r="K6" s="8">
        <f t="shared" ref="K6" si="3">O15*50%</f>
        <v>14</v>
      </c>
      <c r="L6" s="7"/>
      <c r="M6" s="7"/>
      <c r="N6" s="7"/>
      <c r="O6" s="7"/>
      <c r="P6" s="7"/>
      <c r="Q6" s="7"/>
    </row>
    <row r="7" spans="1:17" x14ac:dyDescent="0.2">
      <c r="C7" s="7"/>
      <c r="D7" s="9">
        <v>0.9</v>
      </c>
      <c r="E7" s="8">
        <f t="shared" ref="E7:J7" si="4">I15*90%</f>
        <v>117</v>
      </c>
      <c r="F7" s="8">
        <f t="shared" si="4"/>
        <v>49.5</v>
      </c>
      <c r="G7" s="8">
        <f t="shared" si="4"/>
        <v>63</v>
      </c>
      <c r="H7" s="8">
        <f t="shared" si="4"/>
        <v>10.8</v>
      </c>
      <c r="I7" s="8">
        <f t="shared" si="4"/>
        <v>9</v>
      </c>
      <c r="J7" s="8">
        <f t="shared" si="4"/>
        <v>14.4</v>
      </c>
      <c r="K7" s="8">
        <f t="shared" ref="K7" si="5">O15*90%</f>
        <v>25.2</v>
      </c>
      <c r="L7" s="7"/>
      <c r="M7" s="7"/>
      <c r="N7" s="7"/>
      <c r="O7" s="7"/>
      <c r="P7" s="7"/>
      <c r="Q7" s="7"/>
    </row>
    <row r="8" spans="1:17" x14ac:dyDescent="0.2">
      <c r="C8" s="7"/>
      <c r="D8" s="9">
        <v>1</v>
      </c>
      <c r="E8" s="8">
        <f t="shared" ref="E8:J8" si="6">I15</f>
        <v>130</v>
      </c>
      <c r="F8" s="8">
        <f t="shared" si="6"/>
        <v>55</v>
      </c>
      <c r="G8" s="8">
        <f t="shared" si="6"/>
        <v>70</v>
      </c>
      <c r="H8" s="8">
        <f t="shared" si="6"/>
        <v>12</v>
      </c>
      <c r="I8" s="8">
        <f t="shared" si="6"/>
        <v>10</v>
      </c>
      <c r="J8" s="8">
        <f t="shared" si="6"/>
        <v>16</v>
      </c>
      <c r="K8" s="8">
        <f t="shared" ref="K8" si="7">O15</f>
        <v>28</v>
      </c>
      <c r="L8" s="7"/>
      <c r="M8" s="7"/>
      <c r="N8" s="7"/>
      <c r="O8" s="7"/>
      <c r="P8" s="7"/>
      <c r="Q8" s="7"/>
    </row>
    <row r="9" spans="1:17" x14ac:dyDescent="0.2"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">
      <c r="A10" s="11" t="s">
        <v>0</v>
      </c>
      <c r="B10" s="11" t="s">
        <v>1</v>
      </c>
      <c r="C10" s="11" t="s">
        <v>2</v>
      </c>
      <c r="D10" s="11"/>
      <c r="E10" s="11" t="s">
        <v>4</v>
      </c>
      <c r="F10" s="1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">
      <c r="A11" s="11">
        <v>1851</v>
      </c>
      <c r="B11" s="11" t="s">
        <v>48</v>
      </c>
      <c r="C11" s="11">
        <v>30</v>
      </c>
      <c r="D11" s="11"/>
      <c r="E11" s="11">
        <v>130</v>
      </c>
      <c r="F11" s="11" t="s">
        <v>47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">
      <c r="A12" s="11">
        <v>1852</v>
      </c>
      <c r="B12" s="11" t="s">
        <v>48</v>
      </c>
      <c r="C12" s="11">
        <v>6</v>
      </c>
      <c r="D12" s="11"/>
      <c r="E12" s="11">
        <v>55</v>
      </c>
      <c r="F12" s="11" t="s">
        <v>46</v>
      </c>
      <c r="G12" s="7"/>
      <c r="H12" s="10" t="s">
        <v>0</v>
      </c>
      <c r="I12" s="10">
        <v>1851</v>
      </c>
      <c r="J12" s="10">
        <v>1852</v>
      </c>
      <c r="K12" s="10">
        <v>1853</v>
      </c>
      <c r="L12" s="10">
        <v>1854</v>
      </c>
      <c r="M12" s="10">
        <v>1855</v>
      </c>
      <c r="N12" s="10">
        <v>1856</v>
      </c>
      <c r="O12" s="10">
        <v>1857</v>
      </c>
      <c r="P12" s="7"/>
      <c r="Q12" s="7"/>
    </row>
    <row r="13" spans="1:17" x14ac:dyDescent="0.2">
      <c r="A13" s="11">
        <v>1853</v>
      </c>
      <c r="B13" s="11" t="s">
        <v>48</v>
      </c>
      <c r="C13" s="11">
        <v>45</v>
      </c>
      <c r="D13" s="11"/>
      <c r="E13" s="11">
        <v>70</v>
      </c>
      <c r="F13" s="11" t="s">
        <v>45</v>
      </c>
      <c r="G13" s="7"/>
      <c r="H13" s="10" t="s">
        <v>37</v>
      </c>
      <c r="I13" s="10" t="str">
        <f>VLOOKUP($I$12,$A$10:$F$17,6)</f>
        <v>5 plots de raccordement</v>
      </c>
      <c r="J13" s="10" t="str">
        <f t="shared" ref="J13:O13" si="8">VLOOKUP(J12,$A$1:$F$968,6)</f>
        <v xml:space="preserve">1 bac mobile </v>
      </c>
      <c r="K13" s="10" t="str">
        <f t="shared" si="8"/>
        <v>2 bacs de manutention</v>
      </c>
      <c r="L13" s="10" t="str">
        <f t="shared" si="8"/>
        <v>2 goulotte pressoir entonnoir</v>
      </c>
      <c r="M13" s="10" t="str">
        <f t="shared" si="8"/>
        <v>1 bac récupération des jus</v>
      </c>
      <c r="N13" s="10" t="str">
        <f t="shared" si="8"/>
        <v>1 plateforme décuvage</v>
      </c>
      <c r="O13" s="10" t="str">
        <f t="shared" si="8"/>
        <v>1 barrière écluse</v>
      </c>
      <c r="P13" s="7"/>
      <c r="Q13" s="7"/>
    </row>
    <row r="14" spans="1:17" x14ac:dyDescent="0.2">
      <c r="A14" s="11">
        <v>1854</v>
      </c>
      <c r="B14" s="11" t="s">
        <v>48</v>
      </c>
      <c r="C14" s="11">
        <v>18</v>
      </c>
      <c r="D14" s="11"/>
      <c r="E14" s="11">
        <v>12</v>
      </c>
      <c r="F14" s="11" t="s">
        <v>44</v>
      </c>
      <c r="G14" s="7"/>
      <c r="H14" s="10" t="s">
        <v>5</v>
      </c>
      <c r="I14" s="10">
        <f>VLOOKUP($I$12,$A$11:$F$17,3)</f>
        <v>30</v>
      </c>
      <c r="J14" s="10">
        <f>VLOOKUP($J$12,$A$11:$F$17,3)</f>
        <v>6</v>
      </c>
      <c r="K14" s="10">
        <f>VLOOKUP($K$12,$A$11:$F$17,3)</f>
        <v>45</v>
      </c>
      <c r="L14" s="10">
        <f>VLOOKUP($L$12,$A$11:$F$17,3)</f>
        <v>18</v>
      </c>
      <c r="M14" s="10">
        <f>VLOOKUP($M$12,$A$11:$F$17,3)</f>
        <v>19</v>
      </c>
      <c r="N14" s="10">
        <f>VLOOKUP($N$12,$A$11:$F$17,3)</f>
        <v>14</v>
      </c>
      <c r="O14" s="10">
        <f>VLOOKUP($O$12,$A$11:$F$17,3)</f>
        <v>21</v>
      </c>
      <c r="P14" s="7"/>
      <c r="Q14" s="7"/>
    </row>
    <row r="15" spans="1:17" x14ac:dyDescent="0.2">
      <c r="A15" s="11">
        <v>1855</v>
      </c>
      <c r="B15" s="11" t="s">
        <v>48</v>
      </c>
      <c r="C15" s="11">
        <v>19</v>
      </c>
      <c r="D15" s="11"/>
      <c r="E15" s="11">
        <v>10</v>
      </c>
      <c r="F15" s="11" t="s">
        <v>43</v>
      </c>
      <c r="G15" s="7"/>
      <c r="H15" s="10" t="s">
        <v>38</v>
      </c>
      <c r="I15" s="10">
        <f>VLOOKUP($I$12,$A$11:$F$17,5)</f>
        <v>130</v>
      </c>
      <c r="J15" s="10">
        <f>VLOOKUP($J$12,$A$11:$F$17,5)</f>
        <v>55</v>
      </c>
      <c r="K15" s="10">
        <f>VLOOKUP($K$12,$A$11:$F$17,5)</f>
        <v>70</v>
      </c>
      <c r="L15" s="10">
        <f>VLOOKUP($L$12,$A$11:$F$17,5)</f>
        <v>12</v>
      </c>
      <c r="M15" s="10">
        <f>VLOOKUP($M$12,$A$11:$F$17,5)</f>
        <v>10</v>
      </c>
      <c r="N15" s="10">
        <f>VLOOKUP($N$12,$A$11:$F$17,5)</f>
        <v>16</v>
      </c>
      <c r="O15" s="10">
        <f>VLOOKUP($O$12,$A$11:$F$17,5)</f>
        <v>28</v>
      </c>
      <c r="P15" s="7"/>
      <c r="Q15" s="7"/>
    </row>
    <row r="16" spans="1:17" x14ac:dyDescent="0.2">
      <c r="A16" s="11">
        <v>1856</v>
      </c>
      <c r="B16" s="11" t="s">
        <v>48</v>
      </c>
      <c r="C16" s="11">
        <v>14</v>
      </c>
      <c r="D16" s="11"/>
      <c r="E16" s="11">
        <v>16</v>
      </c>
      <c r="F16" s="11" t="s">
        <v>42</v>
      </c>
      <c r="G16" s="7"/>
      <c r="H16" s="15" t="s">
        <v>39</v>
      </c>
      <c r="I16" s="16">
        <f>E5</f>
        <v>13</v>
      </c>
      <c r="J16" s="16">
        <f>F5</f>
        <v>5.5</v>
      </c>
      <c r="K16" s="16">
        <f t="shared" ref="K16:O16" si="9">G5</f>
        <v>7</v>
      </c>
      <c r="L16" s="16">
        <f t="shared" si="9"/>
        <v>1.2000000000000002</v>
      </c>
      <c r="M16" s="16">
        <f t="shared" si="9"/>
        <v>1</v>
      </c>
      <c r="N16" s="16">
        <f t="shared" si="9"/>
        <v>1.6</v>
      </c>
      <c r="O16" s="16">
        <f t="shared" si="9"/>
        <v>2.8000000000000003</v>
      </c>
      <c r="P16" s="7"/>
      <c r="Q16" s="7"/>
    </row>
    <row r="17" spans="1:6" x14ac:dyDescent="0.2">
      <c r="A17" s="11">
        <v>1857</v>
      </c>
      <c r="B17" s="11" t="s">
        <v>48</v>
      </c>
      <c r="C17" s="11">
        <v>21</v>
      </c>
      <c r="D17" s="11"/>
      <c r="E17" s="11">
        <v>28</v>
      </c>
      <c r="F17" s="11" t="s">
        <v>41</v>
      </c>
    </row>
  </sheetData>
  <sortState xmlns:xlrd2="http://schemas.microsoft.com/office/spreadsheetml/2017/richdata2" ref="A11:F17">
    <sortCondition ref="A11:A17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95499-8CB0-4195-8E26-18752BF817DB}">
  <sheetPr codeName="Feuil2"/>
  <dimension ref="A1:P48"/>
  <sheetViews>
    <sheetView workbookViewId="0">
      <selection sqref="A1:P48"/>
    </sheetView>
  </sheetViews>
  <sheetFormatPr baseColWidth="10" defaultColWidth="10.7109375" defaultRowHeight="12.75" x14ac:dyDescent="0.2"/>
  <cols>
    <col min="1" max="3" width="10.7109375" style="4"/>
    <col min="4" max="4" width="13" style="4" customWidth="1"/>
    <col min="5" max="6" width="10.7109375" style="4"/>
    <col min="7" max="7" width="12.140625" style="4" customWidth="1"/>
    <col min="8" max="8" width="22.140625" style="4" customWidth="1"/>
    <col min="9" max="9" width="11.42578125" style="4" customWidth="1"/>
    <col min="10" max="10" width="44.140625" style="4" bestFit="1" customWidth="1"/>
    <col min="11" max="11" width="10.7109375" style="4"/>
    <col min="12" max="12" width="22" style="4" customWidth="1"/>
    <col min="13" max="13" width="17.7109375" style="4" customWidth="1"/>
    <col min="14" max="14" width="11.140625" style="4" customWidth="1"/>
    <col min="15" max="15" width="10.7109375" style="4"/>
    <col min="16" max="16" width="13.140625" style="4" customWidth="1"/>
    <col min="17" max="16384" width="10.7109375" style="4"/>
  </cols>
  <sheetData>
    <row r="1" spans="1:16" x14ac:dyDescent="0.2">
      <c r="A1" s="1" t="s">
        <v>6</v>
      </c>
      <c r="B1" s="1" t="s">
        <v>0</v>
      </c>
      <c r="C1" s="1" t="s">
        <v>1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2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</row>
    <row r="2" spans="1:16" x14ac:dyDescent="0.2">
      <c r="A2" s="5">
        <v>44417</v>
      </c>
      <c r="B2" s="17">
        <v>1851</v>
      </c>
      <c r="C2" s="4" t="s">
        <v>48</v>
      </c>
      <c r="G2" s="4" t="s">
        <v>57</v>
      </c>
      <c r="I2" s="6">
        <v>5</v>
      </c>
      <c r="K2" s="4" t="s">
        <v>19</v>
      </c>
    </row>
    <row r="3" spans="1:16" x14ac:dyDescent="0.2">
      <c r="A3" s="5">
        <v>44418</v>
      </c>
      <c r="B3" s="17">
        <v>1851</v>
      </c>
      <c r="C3" s="4" t="s">
        <v>48</v>
      </c>
      <c r="G3" s="4" t="s">
        <v>57</v>
      </c>
      <c r="I3" s="6">
        <v>6</v>
      </c>
      <c r="K3" s="4" t="s">
        <v>19</v>
      </c>
    </row>
    <row r="4" spans="1:16" x14ac:dyDescent="0.2">
      <c r="A4" s="5">
        <v>44419</v>
      </c>
      <c r="B4" s="17">
        <v>1851</v>
      </c>
      <c r="C4" s="4" t="s">
        <v>48</v>
      </c>
      <c r="G4" s="4" t="s">
        <v>57</v>
      </c>
      <c r="I4" s="6">
        <v>9</v>
      </c>
      <c r="K4" s="4" t="s">
        <v>19</v>
      </c>
    </row>
    <row r="5" spans="1:16" x14ac:dyDescent="0.2">
      <c r="A5" s="5">
        <v>44396</v>
      </c>
      <c r="B5" s="17">
        <v>1851</v>
      </c>
      <c r="C5" s="4" t="s">
        <v>48</v>
      </c>
      <c r="G5" s="4" t="s">
        <v>56</v>
      </c>
      <c r="I5" s="6">
        <v>2.5</v>
      </c>
      <c r="K5" s="4" t="s">
        <v>20</v>
      </c>
    </row>
    <row r="6" spans="1:16" x14ac:dyDescent="0.2">
      <c r="A6" s="5">
        <v>44398</v>
      </c>
      <c r="B6" s="17">
        <v>1851</v>
      </c>
      <c r="C6" s="4" t="s">
        <v>48</v>
      </c>
      <c r="G6" s="4" t="s">
        <v>56</v>
      </c>
      <c r="I6" s="6">
        <v>7.5</v>
      </c>
      <c r="K6" s="4" t="s">
        <v>20</v>
      </c>
    </row>
    <row r="7" spans="1:16" x14ac:dyDescent="0.2">
      <c r="A7" s="5">
        <v>44399</v>
      </c>
      <c r="B7" s="18">
        <v>1852</v>
      </c>
      <c r="C7" s="4" t="s">
        <v>48</v>
      </c>
      <c r="G7" s="4" t="s">
        <v>56</v>
      </c>
      <c r="I7" s="6">
        <v>7.5</v>
      </c>
      <c r="K7" s="4" t="s">
        <v>20</v>
      </c>
    </row>
    <row r="8" spans="1:16" x14ac:dyDescent="0.2">
      <c r="A8" s="5">
        <v>44400</v>
      </c>
      <c r="B8" s="18">
        <v>1852</v>
      </c>
      <c r="C8" s="4" t="s">
        <v>48</v>
      </c>
      <c r="G8" s="4" t="s">
        <v>56</v>
      </c>
      <c r="I8" s="6">
        <v>5</v>
      </c>
      <c r="K8" s="4" t="s">
        <v>20</v>
      </c>
    </row>
    <row r="9" spans="1:16" x14ac:dyDescent="0.2">
      <c r="A9" s="5">
        <v>44384</v>
      </c>
      <c r="B9" s="18">
        <v>1852</v>
      </c>
      <c r="C9" s="4" t="s">
        <v>48</v>
      </c>
      <c r="G9" s="4" t="s">
        <v>56</v>
      </c>
      <c r="I9" s="6">
        <v>6</v>
      </c>
      <c r="K9" s="4" t="s">
        <v>20</v>
      </c>
    </row>
    <row r="10" spans="1:16" x14ac:dyDescent="0.2">
      <c r="A10" s="5">
        <v>44397</v>
      </c>
      <c r="B10" s="18">
        <v>1852</v>
      </c>
      <c r="C10" s="4" t="s">
        <v>48</v>
      </c>
      <c r="G10" s="4" t="s">
        <v>56</v>
      </c>
      <c r="I10" s="6">
        <v>3.5</v>
      </c>
      <c r="K10" s="4" t="s">
        <v>20</v>
      </c>
    </row>
    <row r="11" spans="1:16" x14ac:dyDescent="0.2">
      <c r="A11" s="5">
        <v>44410</v>
      </c>
      <c r="B11" s="19">
        <v>1853</v>
      </c>
      <c r="C11" s="4" t="s">
        <v>48</v>
      </c>
      <c r="G11" s="4" t="s">
        <v>56</v>
      </c>
      <c r="I11" s="6">
        <v>7.5</v>
      </c>
      <c r="K11" s="4" t="s">
        <v>20</v>
      </c>
    </row>
    <row r="12" spans="1:16" x14ac:dyDescent="0.2">
      <c r="A12" s="5">
        <v>44411</v>
      </c>
      <c r="B12" s="19">
        <v>1853</v>
      </c>
      <c r="C12" s="4" t="s">
        <v>48</v>
      </c>
      <c r="G12" s="4" t="s">
        <v>56</v>
      </c>
      <c r="I12" s="6">
        <v>8</v>
      </c>
      <c r="K12" s="4" t="s">
        <v>20</v>
      </c>
    </row>
    <row r="13" spans="1:16" x14ac:dyDescent="0.2">
      <c r="A13" s="5">
        <v>44412</v>
      </c>
      <c r="B13" s="19">
        <v>1853</v>
      </c>
      <c r="C13" s="4" t="s">
        <v>48</v>
      </c>
      <c r="G13" s="4" t="s">
        <v>56</v>
      </c>
      <c r="I13" s="6">
        <v>10</v>
      </c>
      <c r="K13" s="4" t="s">
        <v>20</v>
      </c>
    </row>
    <row r="14" spans="1:16" x14ac:dyDescent="0.2">
      <c r="A14" s="5">
        <v>44413</v>
      </c>
      <c r="B14" s="19">
        <v>1853</v>
      </c>
      <c r="C14" s="4" t="s">
        <v>48</v>
      </c>
      <c r="G14" s="4" t="s">
        <v>56</v>
      </c>
      <c r="I14" s="6">
        <v>8.5</v>
      </c>
      <c r="K14" s="4" t="s">
        <v>20</v>
      </c>
    </row>
    <row r="15" spans="1:16" x14ac:dyDescent="0.2">
      <c r="A15" s="5">
        <v>44414</v>
      </c>
      <c r="B15" s="19">
        <v>1853</v>
      </c>
      <c r="C15" s="4" t="s">
        <v>48</v>
      </c>
      <c r="G15" s="4" t="s">
        <v>56</v>
      </c>
      <c r="I15" s="6">
        <v>2.75</v>
      </c>
      <c r="J15" s="4" t="s">
        <v>21</v>
      </c>
      <c r="K15" s="4" t="s">
        <v>20</v>
      </c>
    </row>
    <row r="16" spans="1:16" x14ac:dyDescent="0.2">
      <c r="A16" s="5">
        <v>44414</v>
      </c>
      <c r="B16" s="19">
        <v>1853</v>
      </c>
      <c r="C16" s="4" t="s">
        <v>48</v>
      </c>
      <c r="G16" s="4" t="s">
        <v>58</v>
      </c>
      <c r="I16" s="6">
        <v>1</v>
      </c>
      <c r="K16" s="4" t="s">
        <v>20</v>
      </c>
    </row>
    <row r="17" spans="1:11" x14ac:dyDescent="0.2">
      <c r="A17" s="5">
        <v>44418</v>
      </c>
      <c r="B17" s="19">
        <v>1853</v>
      </c>
      <c r="C17" s="4" t="s">
        <v>48</v>
      </c>
      <c r="G17" s="4" t="s">
        <v>58</v>
      </c>
      <c r="I17" s="6">
        <v>1</v>
      </c>
      <c r="K17" s="4" t="s">
        <v>20</v>
      </c>
    </row>
    <row r="18" spans="1:11" x14ac:dyDescent="0.2">
      <c r="A18" s="5">
        <v>44419</v>
      </c>
      <c r="B18" s="20">
        <v>1854</v>
      </c>
      <c r="C18" s="4" t="s">
        <v>48</v>
      </c>
      <c r="G18" s="4" t="s">
        <v>58</v>
      </c>
      <c r="I18" s="6">
        <v>6.5</v>
      </c>
      <c r="K18" s="4" t="s">
        <v>20</v>
      </c>
    </row>
    <row r="19" spans="1:11" x14ac:dyDescent="0.2">
      <c r="A19" s="5">
        <v>44420</v>
      </c>
      <c r="B19" s="20">
        <v>1854</v>
      </c>
      <c r="C19" s="4" t="s">
        <v>48</v>
      </c>
      <c r="G19" s="4" t="s">
        <v>58</v>
      </c>
      <c r="I19" s="6">
        <v>7</v>
      </c>
      <c r="K19" s="4" t="s">
        <v>20</v>
      </c>
    </row>
    <row r="20" spans="1:11" x14ac:dyDescent="0.2">
      <c r="A20" s="5">
        <v>44421</v>
      </c>
      <c r="B20" s="20">
        <v>1854</v>
      </c>
      <c r="C20" s="4" t="s">
        <v>48</v>
      </c>
      <c r="G20" s="4" t="s">
        <v>58</v>
      </c>
      <c r="I20" s="6">
        <v>5</v>
      </c>
      <c r="J20" s="4" t="s">
        <v>22</v>
      </c>
      <c r="K20" s="4" t="s">
        <v>20</v>
      </c>
    </row>
    <row r="21" spans="1:11" x14ac:dyDescent="0.2">
      <c r="A21" s="5">
        <v>44424</v>
      </c>
      <c r="B21" s="20">
        <v>1854</v>
      </c>
      <c r="C21" s="4" t="s">
        <v>48</v>
      </c>
      <c r="G21" s="4" t="s">
        <v>58</v>
      </c>
      <c r="I21" s="6">
        <v>7.5</v>
      </c>
      <c r="K21" s="4" t="s">
        <v>20</v>
      </c>
    </row>
    <row r="22" spans="1:11" x14ac:dyDescent="0.2">
      <c r="A22" s="5">
        <v>44425</v>
      </c>
      <c r="B22" s="20">
        <v>1854</v>
      </c>
      <c r="C22" s="4" t="s">
        <v>48</v>
      </c>
      <c r="G22" s="4" t="s">
        <v>58</v>
      </c>
      <c r="I22" s="6">
        <v>1.5</v>
      </c>
      <c r="K22" s="4" t="s">
        <v>20</v>
      </c>
    </row>
    <row r="23" spans="1:11" x14ac:dyDescent="0.2">
      <c r="A23" s="5">
        <v>44427</v>
      </c>
      <c r="B23" s="20">
        <v>1854</v>
      </c>
      <c r="C23" s="4" t="s">
        <v>48</v>
      </c>
      <c r="G23" s="4" t="s">
        <v>58</v>
      </c>
      <c r="I23" s="6">
        <v>8.5</v>
      </c>
      <c r="K23" s="4" t="s">
        <v>20</v>
      </c>
    </row>
    <row r="24" spans="1:11" x14ac:dyDescent="0.2">
      <c r="A24" s="5">
        <v>44428</v>
      </c>
      <c r="B24" s="21">
        <v>1855</v>
      </c>
      <c r="C24" s="4" t="s">
        <v>48</v>
      </c>
      <c r="G24" s="4" t="s">
        <v>58</v>
      </c>
      <c r="I24" s="6">
        <v>4.5</v>
      </c>
      <c r="K24" s="4" t="s">
        <v>20</v>
      </c>
    </row>
    <row r="25" spans="1:11" x14ac:dyDescent="0.2">
      <c r="A25" s="5">
        <v>44438</v>
      </c>
      <c r="B25" s="21">
        <v>1855</v>
      </c>
      <c r="C25" s="4" t="s">
        <v>48</v>
      </c>
      <c r="G25" s="4" t="s">
        <v>58</v>
      </c>
      <c r="I25" s="6">
        <v>1</v>
      </c>
      <c r="K25" s="4" t="s">
        <v>19</v>
      </c>
    </row>
    <row r="26" spans="1:11" x14ac:dyDescent="0.2">
      <c r="A26" s="5">
        <v>44445</v>
      </c>
      <c r="B26" s="21">
        <v>1855</v>
      </c>
      <c r="C26" s="4" t="s">
        <v>48</v>
      </c>
      <c r="G26" s="4" t="s">
        <v>58</v>
      </c>
      <c r="I26" s="6">
        <v>4.5</v>
      </c>
      <c r="J26" s="4" t="s">
        <v>23</v>
      </c>
      <c r="K26" s="4" t="s">
        <v>19</v>
      </c>
    </row>
    <row r="27" spans="1:11" x14ac:dyDescent="0.2">
      <c r="A27" s="5">
        <v>44399</v>
      </c>
      <c r="B27" s="21">
        <v>1855</v>
      </c>
      <c r="C27" s="4" t="s">
        <v>48</v>
      </c>
      <c r="G27" s="4" t="s">
        <v>59</v>
      </c>
      <c r="I27" s="6">
        <v>4</v>
      </c>
      <c r="K27" s="4" t="s">
        <v>20</v>
      </c>
    </row>
    <row r="28" spans="1:11" x14ac:dyDescent="0.2">
      <c r="A28" s="5">
        <v>44403</v>
      </c>
      <c r="B28" s="21">
        <v>1855</v>
      </c>
      <c r="C28" s="4" t="s">
        <v>48</v>
      </c>
      <c r="G28" s="4" t="s">
        <v>59</v>
      </c>
      <c r="I28" s="6">
        <v>8.5</v>
      </c>
      <c r="J28" s="4" t="s">
        <v>24</v>
      </c>
      <c r="K28" s="4" t="s">
        <v>20</v>
      </c>
    </row>
    <row r="29" spans="1:11" x14ac:dyDescent="0.2">
      <c r="A29" s="5">
        <v>44428</v>
      </c>
      <c r="B29" s="21">
        <v>1855</v>
      </c>
      <c r="C29" s="4" t="s">
        <v>48</v>
      </c>
      <c r="G29" s="4" t="s">
        <v>59</v>
      </c>
      <c r="I29" s="6">
        <v>5</v>
      </c>
      <c r="K29" s="4" t="s">
        <v>20</v>
      </c>
    </row>
    <row r="30" spans="1:11" x14ac:dyDescent="0.2">
      <c r="A30" s="5">
        <v>44431</v>
      </c>
      <c r="B30" s="21">
        <v>1855</v>
      </c>
      <c r="C30" s="4" t="s">
        <v>48</v>
      </c>
      <c r="G30" s="4" t="s">
        <v>59</v>
      </c>
      <c r="I30" s="6">
        <v>4.5</v>
      </c>
      <c r="K30" s="4" t="s">
        <v>19</v>
      </c>
    </row>
    <row r="31" spans="1:11" x14ac:dyDescent="0.2">
      <c r="A31" s="5">
        <v>44438</v>
      </c>
      <c r="B31" s="21">
        <v>1855</v>
      </c>
      <c r="C31" s="4" t="s">
        <v>48</v>
      </c>
      <c r="G31" s="4" t="s">
        <v>59</v>
      </c>
      <c r="I31" s="6">
        <v>8.5</v>
      </c>
      <c r="J31" s="4" t="s">
        <v>25</v>
      </c>
      <c r="K31" s="4" t="s">
        <v>19</v>
      </c>
    </row>
    <row r="32" spans="1:11" x14ac:dyDescent="0.2">
      <c r="A32" s="5">
        <v>44439</v>
      </c>
      <c r="B32" s="22">
        <v>1856</v>
      </c>
      <c r="C32" s="4" t="s">
        <v>48</v>
      </c>
      <c r="G32" s="4" t="s">
        <v>59</v>
      </c>
      <c r="I32" s="6">
        <v>7.5</v>
      </c>
      <c r="J32" s="4" t="s">
        <v>25</v>
      </c>
      <c r="K32" s="4" t="s">
        <v>19</v>
      </c>
    </row>
    <row r="33" spans="1:11" x14ac:dyDescent="0.2">
      <c r="A33" s="5">
        <v>44440</v>
      </c>
      <c r="B33" s="22">
        <v>1856</v>
      </c>
      <c r="C33" s="4" t="s">
        <v>48</v>
      </c>
      <c r="G33" s="4" t="s">
        <v>59</v>
      </c>
      <c r="I33" s="6">
        <v>2</v>
      </c>
      <c r="K33" s="4" t="s">
        <v>19</v>
      </c>
    </row>
    <row r="34" spans="1:11" x14ac:dyDescent="0.2">
      <c r="A34" s="5">
        <v>44447</v>
      </c>
      <c r="B34" s="22">
        <v>1856</v>
      </c>
      <c r="C34" s="4" t="s">
        <v>48</v>
      </c>
      <c r="G34" s="4" t="s">
        <v>59</v>
      </c>
      <c r="I34" s="6">
        <v>7</v>
      </c>
      <c r="K34" s="4" t="s">
        <v>19</v>
      </c>
    </row>
    <row r="35" spans="1:11" x14ac:dyDescent="0.2">
      <c r="A35" s="5">
        <v>44448</v>
      </c>
      <c r="B35" s="22">
        <v>1856</v>
      </c>
      <c r="C35" s="4" t="s">
        <v>48</v>
      </c>
      <c r="G35" s="4" t="s">
        <v>59</v>
      </c>
      <c r="I35" s="6">
        <v>6</v>
      </c>
      <c r="K35" s="4" t="s">
        <v>19</v>
      </c>
    </row>
    <row r="36" spans="1:11" x14ac:dyDescent="0.2">
      <c r="A36" s="5">
        <v>44384</v>
      </c>
      <c r="B36" s="22">
        <v>1856</v>
      </c>
      <c r="C36" s="4" t="s">
        <v>48</v>
      </c>
      <c r="G36" s="4" t="s">
        <v>60</v>
      </c>
      <c r="I36" s="6">
        <v>1.83</v>
      </c>
      <c r="K36" s="4" t="s">
        <v>20</v>
      </c>
    </row>
    <row r="37" spans="1:11" x14ac:dyDescent="0.2">
      <c r="A37" s="5">
        <v>44403</v>
      </c>
      <c r="B37" s="22">
        <v>1856</v>
      </c>
      <c r="C37" s="4" t="s">
        <v>48</v>
      </c>
      <c r="G37" s="4" t="s">
        <v>60</v>
      </c>
      <c r="I37" s="6">
        <v>8.5</v>
      </c>
      <c r="J37" s="4" t="s">
        <v>26</v>
      </c>
      <c r="K37" s="4" t="s">
        <v>20</v>
      </c>
    </row>
    <row r="38" spans="1:11" x14ac:dyDescent="0.2">
      <c r="A38" s="5">
        <v>44431</v>
      </c>
      <c r="B38" s="4">
        <v>1857</v>
      </c>
      <c r="C38" s="4" t="s">
        <v>48</v>
      </c>
      <c r="G38" s="4" t="s">
        <v>60</v>
      </c>
      <c r="I38" s="6">
        <v>9.5</v>
      </c>
      <c r="K38" s="4" t="s">
        <v>19</v>
      </c>
    </row>
    <row r="39" spans="1:11" x14ac:dyDescent="0.2">
      <c r="A39" s="5">
        <v>44432</v>
      </c>
      <c r="B39" s="4">
        <v>1857</v>
      </c>
      <c r="C39" s="4" t="s">
        <v>48</v>
      </c>
      <c r="G39" s="4" t="s">
        <v>60</v>
      </c>
      <c r="I39" s="6">
        <v>7.5</v>
      </c>
      <c r="J39" s="4" t="s">
        <v>27</v>
      </c>
      <c r="K39" s="4" t="s">
        <v>19</v>
      </c>
    </row>
    <row r="40" spans="1:11" x14ac:dyDescent="0.2">
      <c r="A40" s="5">
        <v>44433</v>
      </c>
      <c r="B40" s="4">
        <v>1857</v>
      </c>
      <c r="C40" s="4" t="s">
        <v>48</v>
      </c>
      <c r="G40" s="4" t="s">
        <v>60</v>
      </c>
      <c r="I40" s="6">
        <v>4</v>
      </c>
      <c r="J40" s="4" t="s">
        <v>28</v>
      </c>
      <c r="K40" s="4" t="s">
        <v>19</v>
      </c>
    </row>
    <row r="41" spans="1:11" x14ac:dyDescent="0.2">
      <c r="A41" s="5">
        <v>44438</v>
      </c>
      <c r="B41" s="4">
        <v>1857</v>
      </c>
      <c r="C41" s="4" t="s">
        <v>48</v>
      </c>
      <c r="G41" s="4" t="s">
        <v>60</v>
      </c>
      <c r="I41" s="6">
        <v>8.5</v>
      </c>
      <c r="J41" s="4" t="s">
        <v>29</v>
      </c>
      <c r="K41" s="4" t="s">
        <v>19</v>
      </c>
    </row>
    <row r="42" spans="1:11" x14ac:dyDescent="0.2">
      <c r="A42" s="5">
        <v>44440</v>
      </c>
      <c r="B42" s="4">
        <v>1857</v>
      </c>
      <c r="C42" s="4" t="s">
        <v>48</v>
      </c>
      <c r="G42" s="4" t="s">
        <v>60</v>
      </c>
      <c r="I42" s="6">
        <v>5</v>
      </c>
      <c r="J42" s="4" t="s">
        <v>30</v>
      </c>
      <c r="K42" s="4" t="s">
        <v>19</v>
      </c>
    </row>
    <row r="43" spans="1:11" x14ac:dyDescent="0.2">
      <c r="A43" s="5">
        <v>44439</v>
      </c>
      <c r="B43" s="4">
        <v>1857</v>
      </c>
      <c r="C43" s="4" t="s">
        <v>48</v>
      </c>
      <c r="G43" s="4" t="s">
        <v>60</v>
      </c>
      <c r="I43" s="6">
        <v>7.5</v>
      </c>
      <c r="J43" s="4" t="s">
        <v>31</v>
      </c>
      <c r="K43" s="4" t="s">
        <v>19</v>
      </c>
    </row>
    <row r="44" spans="1:11" x14ac:dyDescent="0.2">
      <c r="A44" s="5">
        <v>44417</v>
      </c>
      <c r="B44" s="4">
        <v>1857</v>
      </c>
      <c r="C44" s="4" t="s">
        <v>48</v>
      </c>
      <c r="G44" s="4" t="s">
        <v>61</v>
      </c>
      <c r="I44" s="6">
        <v>7.5</v>
      </c>
      <c r="J44" s="4" t="s">
        <v>32</v>
      </c>
      <c r="K44" s="4" t="s">
        <v>19</v>
      </c>
    </row>
    <row r="45" spans="1:11" x14ac:dyDescent="0.2">
      <c r="A45" s="5">
        <v>44418</v>
      </c>
      <c r="B45" s="4">
        <v>1857</v>
      </c>
      <c r="C45" s="4" t="s">
        <v>48</v>
      </c>
      <c r="G45" s="4" t="s">
        <v>61</v>
      </c>
      <c r="I45" s="6">
        <v>7.5</v>
      </c>
      <c r="J45" s="4" t="s">
        <v>33</v>
      </c>
      <c r="K45" s="4" t="s">
        <v>19</v>
      </c>
    </row>
    <row r="46" spans="1:11" x14ac:dyDescent="0.2">
      <c r="A46" s="5">
        <v>44419</v>
      </c>
      <c r="B46" s="4">
        <v>1857</v>
      </c>
      <c r="C46" s="4" t="s">
        <v>48</v>
      </c>
      <c r="G46" s="4" t="s">
        <v>61</v>
      </c>
      <c r="I46" s="6">
        <v>6.5</v>
      </c>
      <c r="J46" s="4" t="s">
        <v>34</v>
      </c>
      <c r="K46" s="4" t="s">
        <v>19</v>
      </c>
    </row>
    <row r="47" spans="1:11" x14ac:dyDescent="0.2">
      <c r="A47" s="5">
        <v>44420</v>
      </c>
      <c r="B47" s="4">
        <v>1857</v>
      </c>
      <c r="C47" s="4" t="s">
        <v>48</v>
      </c>
      <c r="G47" s="4" t="s">
        <v>61</v>
      </c>
      <c r="I47" s="6">
        <v>8.5</v>
      </c>
      <c r="J47" s="4" t="s">
        <v>35</v>
      </c>
      <c r="K47" s="4" t="s">
        <v>19</v>
      </c>
    </row>
    <row r="48" spans="1:11" x14ac:dyDescent="0.2">
      <c r="A48" s="5">
        <v>44424</v>
      </c>
      <c r="B48" s="4">
        <v>1857</v>
      </c>
      <c r="C48" s="4" t="s">
        <v>48</v>
      </c>
      <c r="G48" s="4" t="s">
        <v>61</v>
      </c>
      <c r="I48" s="6">
        <v>7.5</v>
      </c>
      <c r="J48" s="4" t="s">
        <v>36</v>
      </c>
      <c r="K48" s="4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216EE-95B7-449C-8032-D089540BC739}">
  <sheetPr codeName="Feuil3"/>
  <dimension ref="A1:C500"/>
  <sheetViews>
    <sheetView workbookViewId="0">
      <selection sqref="A1:C59"/>
    </sheetView>
  </sheetViews>
  <sheetFormatPr baseColWidth="10" defaultColWidth="10.7109375" defaultRowHeight="12.75" outlineLevelRow="2" x14ac:dyDescent="0.2"/>
  <cols>
    <col min="1" max="2" width="10.7109375" style="4"/>
    <col min="3" max="3" width="10.7109375" style="13"/>
    <col min="4" max="16384" width="10.7109375" style="4"/>
  </cols>
  <sheetData>
    <row r="1" spans="1:3" x14ac:dyDescent="0.2">
      <c r="A1" s="1" t="s">
        <v>0</v>
      </c>
      <c r="B1" s="1" t="s">
        <v>1</v>
      </c>
      <c r="C1" s="12" t="s">
        <v>2</v>
      </c>
    </row>
    <row r="2" spans="1:3" outlineLevel="2" x14ac:dyDescent="0.2">
      <c r="A2" s="4">
        <v>1851</v>
      </c>
      <c r="B2" s="4" t="s">
        <v>48</v>
      </c>
      <c r="C2" s="13">
        <v>8</v>
      </c>
    </row>
    <row r="3" spans="1:3" outlineLevel="2" x14ac:dyDescent="0.2">
      <c r="A3" s="4">
        <v>1851</v>
      </c>
      <c r="B3" s="4" t="s">
        <v>48</v>
      </c>
      <c r="C3" s="13">
        <v>9</v>
      </c>
    </row>
    <row r="4" spans="1:3" outlineLevel="2" x14ac:dyDescent="0.2">
      <c r="A4" s="4">
        <v>1851</v>
      </c>
      <c r="B4" s="4" t="s">
        <v>48</v>
      </c>
      <c r="C4" s="13">
        <v>9</v>
      </c>
    </row>
    <row r="5" spans="1:3" outlineLevel="2" x14ac:dyDescent="0.2">
      <c r="A5" s="4">
        <v>1851</v>
      </c>
      <c r="B5" s="4" t="s">
        <v>48</v>
      </c>
      <c r="C5" s="13">
        <v>9</v>
      </c>
    </row>
    <row r="6" spans="1:3" outlineLevel="2" x14ac:dyDescent="0.2">
      <c r="A6" s="4">
        <v>1851</v>
      </c>
      <c r="B6" s="4" t="s">
        <v>48</v>
      </c>
      <c r="C6" s="13">
        <v>4</v>
      </c>
    </row>
    <row r="7" spans="1:3" outlineLevel="2" x14ac:dyDescent="0.2">
      <c r="A7" s="4">
        <v>1851</v>
      </c>
      <c r="B7" s="4" t="s">
        <v>48</v>
      </c>
      <c r="C7" s="13">
        <v>7.5</v>
      </c>
    </row>
    <row r="8" spans="1:3" outlineLevel="2" x14ac:dyDescent="0.2">
      <c r="A8" s="4">
        <v>1851</v>
      </c>
      <c r="B8" s="4" t="s">
        <v>48</v>
      </c>
      <c r="C8" s="13">
        <v>3</v>
      </c>
    </row>
    <row r="9" spans="1:3" outlineLevel="2" x14ac:dyDescent="0.2">
      <c r="A9" s="4">
        <v>1851</v>
      </c>
      <c r="B9" s="4" t="s">
        <v>48</v>
      </c>
      <c r="C9" s="13">
        <v>2.5</v>
      </c>
    </row>
    <row r="10" spans="1:3" outlineLevel="1" x14ac:dyDescent="0.2">
      <c r="A10" s="14" t="s">
        <v>49</v>
      </c>
      <c r="C10" s="13">
        <f>SUBTOTAL(9,C2:C9)</f>
        <v>52</v>
      </c>
    </row>
    <row r="11" spans="1:3" outlineLevel="2" x14ac:dyDescent="0.2">
      <c r="A11" s="4">
        <v>1852</v>
      </c>
      <c r="B11" s="4" t="s">
        <v>48</v>
      </c>
      <c r="C11" s="13">
        <v>7.5</v>
      </c>
    </row>
    <row r="12" spans="1:3" outlineLevel="2" x14ac:dyDescent="0.2">
      <c r="A12" s="4">
        <v>1852</v>
      </c>
      <c r="B12" s="4" t="s">
        <v>48</v>
      </c>
      <c r="C12" s="13">
        <v>7.5</v>
      </c>
    </row>
    <row r="13" spans="1:3" outlineLevel="2" x14ac:dyDescent="0.2">
      <c r="A13" s="4">
        <v>1852</v>
      </c>
      <c r="B13" s="4" t="s">
        <v>48</v>
      </c>
      <c r="C13" s="13">
        <v>5</v>
      </c>
    </row>
    <row r="14" spans="1:3" outlineLevel="2" x14ac:dyDescent="0.2">
      <c r="A14" s="4">
        <v>1852</v>
      </c>
      <c r="B14" s="4" t="s">
        <v>48</v>
      </c>
      <c r="C14" s="13">
        <v>6</v>
      </c>
    </row>
    <row r="15" spans="1:3" outlineLevel="2" x14ac:dyDescent="0.2">
      <c r="A15" s="4">
        <v>1852</v>
      </c>
      <c r="B15" s="4" t="s">
        <v>48</v>
      </c>
      <c r="C15" s="13">
        <v>3.5</v>
      </c>
    </row>
    <row r="16" spans="1:3" outlineLevel="1" x14ac:dyDescent="0.2">
      <c r="A16" s="2" t="s">
        <v>50</v>
      </c>
      <c r="C16" s="13">
        <f>SUBTOTAL(9,C11:C15)</f>
        <v>29.5</v>
      </c>
    </row>
    <row r="17" spans="1:3" outlineLevel="2" x14ac:dyDescent="0.2">
      <c r="A17" s="4">
        <v>1853</v>
      </c>
      <c r="B17" s="4" t="s">
        <v>48</v>
      </c>
      <c r="C17" s="13">
        <v>7.5</v>
      </c>
    </row>
    <row r="18" spans="1:3" outlineLevel="2" x14ac:dyDescent="0.2">
      <c r="A18" s="4">
        <v>1853</v>
      </c>
      <c r="B18" s="4" t="s">
        <v>48</v>
      </c>
      <c r="C18" s="13">
        <v>8</v>
      </c>
    </row>
    <row r="19" spans="1:3" outlineLevel="2" x14ac:dyDescent="0.2">
      <c r="A19" s="4">
        <v>1853</v>
      </c>
      <c r="B19" s="4" t="s">
        <v>48</v>
      </c>
      <c r="C19" s="13">
        <v>10</v>
      </c>
    </row>
    <row r="20" spans="1:3" outlineLevel="2" x14ac:dyDescent="0.2">
      <c r="A20" s="4">
        <v>1853</v>
      </c>
      <c r="B20" s="4" t="s">
        <v>48</v>
      </c>
      <c r="C20" s="13">
        <v>8.5</v>
      </c>
    </row>
    <row r="21" spans="1:3" outlineLevel="2" x14ac:dyDescent="0.2">
      <c r="A21" s="4">
        <v>1853</v>
      </c>
      <c r="B21" s="4" t="s">
        <v>48</v>
      </c>
      <c r="C21" s="13">
        <v>2.75</v>
      </c>
    </row>
    <row r="22" spans="1:3" outlineLevel="2" x14ac:dyDescent="0.2">
      <c r="A22" s="4">
        <v>1853</v>
      </c>
      <c r="B22" s="4" t="s">
        <v>48</v>
      </c>
      <c r="C22" s="13">
        <v>1</v>
      </c>
    </row>
    <row r="23" spans="1:3" outlineLevel="2" x14ac:dyDescent="0.2">
      <c r="A23" s="4">
        <v>1853</v>
      </c>
      <c r="B23" s="4" t="s">
        <v>48</v>
      </c>
      <c r="C23" s="13">
        <v>1</v>
      </c>
    </row>
    <row r="24" spans="1:3" outlineLevel="1" x14ac:dyDescent="0.2">
      <c r="A24" s="2" t="s">
        <v>51</v>
      </c>
      <c r="C24" s="13">
        <f>SUBTOTAL(9,C17:C23)</f>
        <v>38.75</v>
      </c>
    </row>
    <row r="25" spans="1:3" outlineLevel="2" x14ac:dyDescent="0.2">
      <c r="A25" s="4">
        <v>1854</v>
      </c>
      <c r="B25" s="4" t="s">
        <v>48</v>
      </c>
      <c r="C25" s="13">
        <v>6.5</v>
      </c>
    </row>
    <row r="26" spans="1:3" outlineLevel="2" x14ac:dyDescent="0.2">
      <c r="A26" s="4">
        <v>1854</v>
      </c>
      <c r="B26" s="4" t="s">
        <v>48</v>
      </c>
      <c r="C26" s="13">
        <v>7</v>
      </c>
    </row>
    <row r="27" spans="1:3" outlineLevel="2" x14ac:dyDescent="0.2">
      <c r="A27" s="4">
        <v>1854</v>
      </c>
      <c r="B27" s="4" t="s">
        <v>48</v>
      </c>
      <c r="C27" s="13">
        <v>5</v>
      </c>
    </row>
    <row r="28" spans="1:3" outlineLevel="2" x14ac:dyDescent="0.2">
      <c r="A28" s="4">
        <v>1854</v>
      </c>
      <c r="B28" s="4" t="s">
        <v>48</v>
      </c>
      <c r="C28" s="13">
        <v>7.5</v>
      </c>
    </row>
    <row r="29" spans="1:3" outlineLevel="2" x14ac:dyDescent="0.2">
      <c r="A29" s="4">
        <v>1854</v>
      </c>
      <c r="B29" s="4" t="s">
        <v>48</v>
      </c>
      <c r="C29" s="13">
        <v>1.5</v>
      </c>
    </row>
    <row r="30" spans="1:3" outlineLevel="2" x14ac:dyDescent="0.2">
      <c r="A30" s="4">
        <v>1854</v>
      </c>
      <c r="B30" s="4" t="s">
        <v>48</v>
      </c>
      <c r="C30" s="13">
        <v>8.5</v>
      </c>
    </row>
    <row r="31" spans="1:3" outlineLevel="1" x14ac:dyDescent="0.2">
      <c r="A31" s="2" t="s">
        <v>52</v>
      </c>
      <c r="C31" s="13">
        <f>SUBTOTAL(9,C25:C30)</f>
        <v>36</v>
      </c>
    </row>
    <row r="32" spans="1:3" outlineLevel="2" x14ac:dyDescent="0.2">
      <c r="A32" s="4">
        <v>1855</v>
      </c>
      <c r="B32" s="4" t="s">
        <v>48</v>
      </c>
      <c r="C32" s="13">
        <v>4.5</v>
      </c>
    </row>
    <row r="33" spans="1:3" outlineLevel="2" x14ac:dyDescent="0.2">
      <c r="A33" s="4">
        <v>1855</v>
      </c>
      <c r="B33" s="4" t="s">
        <v>48</v>
      </c>
      <c r="C33" s="13">
        <v>1</v>
      </c>
    </row>
    <row r="34" spans="1:3" outlineLevel="2" x14ac:dyDescent="0.2">
      <c r="A34" s="4">
        <v>1855</v>
      </c>
      <c r="B34" s="4" t="s">
        <v>48</v>
      </c>
      <c r="C34" s="13">
        <v>4.5</v>
      </c>
    </row>
    <row r="35" spans="1:3" outlineLevel="2" x14ac:dyDescent="0.2">
      <c r="A35" s="4">
        <v>1855</v>
      </c>
      <c r="B35" s="4" t="s">
        <v>48</v>
      </c>
      <c r="C35" s="13">
        <v>4</v>
      </c>
    </row>
    <row r="36" spans="1:3" outlineLevel="2" x14ac:dyDescent="0.2">
      <c r="A36" s="4">
        <v>1855</v>
      </c>
      <c r="B36" s="4" t="s">
        <v>48</v>
      </c>
      <c r="C36" s="13">
        <v>8.5</v>
      </c>
    </row>
    <row r="37" spans="1:3" outlineLevel="2" x14ac:dyDescent="0.2">
      <c r="A37" s="4">
        <v>1855</v>
      </c>
      <c r="B37" s="4" t="s">
        <v>48</v>
      </c>
      <c r="C37" s="13">
        <v>5</v>
      </c>
    </row>
    <row r="38" spans="1:3" outlineLevel="2" x14ac:dyDescent="0.2">
      <c r="A38" s="4">
        <v>1855</v>
      </c>
      <c r="B38" s="4" t="s">
        <v>48</v>
      </c>
      <c r="C38" s="13">
        <v>4.5</v>
      </c>
    </row>
    <row r="39" spans="1:3" outlineLevel="2" x14ac:dyDescent="0.2">
      <c r="A39" s="4">
        <v>1855</v>
      </c>
      <c r="B39" s="4" t="s">
        <v>48</v>
      </c>
      <c r="C39" s="13">
        <v>8.5</v>
      </c>
    </row>
    <row r="40" spans="1:3" outlineLevel="1" x14ac:dyDescent="0.2">
      <c r="A40" s="2" t="s">
        <v>53</v>
      </c>
      <c r="C40" s="13">
        <f>SUBTOTAL(9,C32:C39)</f>
        <v>40.5</v>
      </c>
    </row>
    <row r="41" spans="1:3" outlineLevel="2" x14ac:dyDescent="0.2">
      <c r="A41" s="4">
        <v>1856</v>
      </c>
      <c r="B41" s="4" t="s">
        <v>48</v>
      </c>
      <c r="C41" s="13">
        <v>7.5</v>
      </c>
    </row>
    <row r="42" spans="1:3" outlineLevel="2" x14ac:dyDescent="0.2">
      <c r="A42" s="4">
        <v>1856</v>
      </c>
      <c r="B42" s="4" t="s">
        <v>48</v>
      </c>
      <c r="C42" s="13">
        <v>2</v>
      </c>
    </row>
    <row r="43" spans="1:3" outlineLevel="2" x14ac:dyDescent="0.2">
      <c r="A43" s="4">
        <v>1856</v>
      </c>
      <c r="B43" s="4" t="s">
        <v>48</v>
      </c>
      <c r="C43" s="13">
        <v>7</v>
      </c>
    </row>
    <row r="44" spans="1:3" outlineLevel="2" x14ac:dyDescent="0.2">
      <c r="A44" s="4">
        <v>1856</v>
      </c>
      <c r="B44" s="4" t="s">
        <v>48</v>
      </c>
      <c r="C44" s="13">
        <v>6</v>
      </c>
    </row>
    <row r="45" spans="1:3" outlineLevel="2" x14ac:dyDescent="0.2">
      <c r="A45" s="4">
        <v>1856</v>
      </c>
      <c r="B45" s="4" t="s">
        <v>48</v>
      </c>
      <c r="C45" s="13">
        <v>1.83</v>
      </c>
    </row>
    <row r="46" spans="1:3" outlineLevel="2" x14ac:dyDescent="0.2">
      <c r="A46" s="4">
        <v>1856</v>
      </c>
      <c r="B46" s="4" t="s">
        <v>48</v>
      </c>
      <c r="C46" s="13">
        <v>8.5</v>
      </c>
    </row>
    <row r="47" spans="1:3" outlineLevel="1" x14ac:dyDescent="0.2">
      <c r="A47" s="2" t="s">
        <v>54</v>
      </c>
      <c r="C47" s="13">
        <f>SUBTOTAL(9,C41:C46)</f>
        <v>32.83</v>
      </c>
    </row>
    <row r="48" spans="1:3" outlineLevel="2" x14ac:dyDescent="0.2">
      <c r="A48" s="4">
        <v>1857</v>
      </c>
      <c r="B48" s="4" t="s">
        <v>48</v>
      </c>
      <c r="C48" s="13">
        <v>9.5</v>
      </c>
    </row>
    <row r="49" spans="1:3" outlineLevel="2" x14ac:dyDescent="0.2">
      <c r="A49" s="4">
        <v>1857</v>
      </c>
      <c r="B49" s="4" t="s">
        <v>48</v>
      </c>
      <c r="C49" s="13">
        <v>7.5</v>
      </c>
    </row>
    <row r="50" spans="1:3" outlineLevel="2" x14ac:dyDescent="0.2">
      <c r="A50" s="4">
        <v>1857</v>
      </c>
      <c r="B50" s="4" t="s">
        <v>48</v>
      </c>
      <c r="C50" s="13">
        <v>4</v>
      </c>
    </row>
    <row r="51" spans="1:3" outlineLevel="2" x14ac:dyDescent="0.2">
      <c r="A51" s="4">
        <v>1857</v>
      </c>
      <c r="B51" s="4" t="s">
        <v>48</v>
      </c>
      <c r="C51" s="13">
        <v>8.5</v>
      </c>
    </row>
    <row r="52" spans="1:3" outlineLevel="2" x14ac:dyDescent="0.2">
      <c r="A52" s="4">
        <v>1857</v>
      </c>
      <c r="B52" s="4" t="s">
        <v>48</v>
      </c>
      <c r="C52" s="13">
        <v>5</v>
      </c>
    </row>
    <row r="53" spans="1:3" outlineLevel="2" x14ac:dyDescent="0.2">
      <c r="A53" s="4">
        <v>1857</v>
      </c>
      <c r="B53" s="4" t="s">
        <v>48</v>
      </c>
      <c r="C53" s="13">
        <v>7.5</v>
      </c>
    </row>
    <row r="54" spans="1:3" outlineLevel="2" x14ac:dyDescent="0.2">
      <c r="A54" s="4">
        <v>1857</v>
      </c>
      <c r="B54" s="4" t="s">
        <v>48</v>
      </c>
      <c r="C54" s="13">
        <v>7.5</v>
      </c>
    </row>
    <row r="55" spans="1:3" outlineLevel="2" x14ac:dyDescent="0.2">
      <c r="A55" s="4">
        <v>1857</v>
      </c>
      <c r="B55" s="4" t="s">
        <v>48</v>
      </c>
      <c r="C55" s="13">
        <v>7.5</v>
      </c>
    </row>
    <row r="56" spans="1:3" outlineLevel="2" x14ac:dyDescent="0.2">
      <c r="A56" s="4">
        <v>1857</v>
      </c>
      <c r="B56" s="4" t="s">
        <v>48</v>
      </c>
      <c r="C56" s="13">
        <v>6.5</v>
      </c>
    </row>
    <row r="57" spans="1:3" outlineLevel="2" x14ac:dyDescent="0.2">
      <c r="A57" s="4">
        <v>1857</v>
      </c>
      <c r="B57" s="4" t="s">
        <v>48</v>
      </c>
      <c r="C57" s="13">
        <v>8.5</v>
      </c>
    </row>
    <row r="58" spans="1:3" outlineLevel="2" x14ac:dyDescent="0.2">
      <c r="A58" s="4">
        <v>1857</v>
      </c>
      <c r="B58" s="4" t="s">
        <v>48</v>
      </c>
      <c r="C58" s="13">
        <v>7.5</v>
      </c>
    </row>
    <row r="59" spans="1:3" outlineLevel="1" x14ac:dyDescent="0.2">
      <c r="A59" s="2" t="s">
        <v>55</v>
      </c>
      <c r="C59" s="13">
        <f>SUBTOTAL(9,C48:C58)</f>
        <v>79.5</v>
      </c>
    </row>
    <row r="60" spans="1:3" outlineLevel="1" x14ac:dyDescent="0.2"/>
    <row r="61" spans="1:3" outlineLevel="1" x14ac:dyDescent="0.2"/>
    <row r="62" spans="1:3" outlineLevel="1" x14ac:dyDescent="0.2"/>
    <row r="63" spans="1:3" outlineLevel="1" x14ac:dyDescent="0.2"/>
    <row r="64" spans="1:3" outlineLevel="1" x14ac:dyDescent="0.2"/>
    <row r="65" outlineLevel="1" x14ac:dyDescent="0.2"/>
    <row r="66" outlineLevel="1" x14ac:dyDescent="0.2"/>
    <row r="67" outlineLevel="1" x14ac:dyDescent="0.2"/>
    <row r="68" outlineLevel="1" x14ac:dyDescent="0.2"/>
    <row r="69" outlineLevel="1" x14ac:dyDescent="0.2"/>
    <row r="70" outlineLevel="1" x14ac:dyDescent="0.2"/>
    <row r="71" outlineLevel="1" x14ac:dyDescent="0.2"/>
    <row r="72" outlineLevel="1" x14ac:dyDescent="0.2"/>
    <row r="73" outlineLevel="1" x14ac:dyDescent="0.2"/>
    <row r="74" outlineLevel="1" x14ac:dyDescent="0.2"/>
    <row r="75" outlineLevel="1" x14ac:dyDescent="0.2"/>
    <row r="76" outlineLevel="1" x14ac:dyDescent="0.2"/>
    <row r="77" outlineLevel="1" x14ac:dyDescent="0.2"/>
    <row r="78" outlineLevel="1" x14ac:dyDescent="0.2"/>
    <row r="79" outlineLevel="1" x14ac:dyDescent="0.2"/>
    <row r="80" outlineLevel="1" x14ac:dyDescent="0.2"/>
    <row r="81" outlineLevel="1" x14ac:dyDescent="0.2"/>
    <row r="82" outlineLevel="1" x14ac:dyDescent="0.2"/>
    <row r="83" outlineLevel="1" x14ac:dyDescent="0.2"/>
    <row r="84" outlineLevel="1" x14ac:dyDescent="0.2"/>
    <row r="85" outlineLevel="1" x14ac:dyDescent="0.2"/>
    <row r="86" outlineLevel="1" x14ac:dyDescent="0.2"/>
    <row r="87" outlineLevel="1" x14ac:dyDescent="0.2"/>
    <row r="88" outlineLevel="1" x14ac:dyDescent="0.2"/>
    <row r="89" outlineLevel="1" x14ac:dyDescent="0.2"/>
    <row r="90" outlineLevel="1" x14ac:dyDescent="0.2"/>
    <row r="91" outlineLevel="1" x14ac:dyDescent="0.2"/>
    <row r="92" outlineLevel="1" x14ac:dyDescent="0.2"/>
    <row r="93" outlineLevel="1" x14ac:dyDescent="0.2"/>
    <row r="94" outlineLevel="1" x14ac:dyDescent="0.2"/>
    <row r="95" outlineLevel="1" x14ac:dyDescent="0.2"/>
    <row r="96" outlineLevel="1" x14ac:dyDescent="0.2"/>
    <row r="97" outlineLevel="1" x14ac:dyDescent="0.2"/>
    <row r="98" outlineLevel="1" x14ac:dyDescent="0.2"/>
    <row r="99" outlineLevel="1" x14ac:dyDescent="0.2"/>
    <row r="100" outlineLevel="1" x14ac:dyDescent="0.2"/>
    <row r="101" outlineLevel="1" x14ac:dyDescent="0.2"/>
    <row r="102" outlineLevel="1" x14ac:dyDescent="0.2"/>
    <row r="103" outlineLevel="1" x14ac:dyDescent="0.2"/>
    <row r="104" outlineLevel="1" x14ac:dyDescent="0.2"/>
    <row r="105" outlineLevel="1" x14ac:dyDescent="0.2"/>
    <row r="106" outlineLevel="1" x14ac:dyDescent="0.2"/>
    <row r="107" outlineLevel="1" x14ac:dyDescent="0.2"/>
    <row r="108" outlineLevel="1" x14ac:dyDescent="0.2"/>
    <row r="109" outlineLevel="1" x14ac:dyDescent="0.2"/>
    <row r="110" outlineLevel="1" x14ac:dyDescent="0.2"/>
    <row r="111" outlineLevel="1" x14ac:dyDescent="0.2"/>
    <row r="112" outlineLevel="1" x14ac:dyDescent="0.2"/>
    <row r="113" outlineLevel="1" x14ac:dyDescent="0.2"/>
    <row r="114" outlineLevel="1" x14ac:dyDescent="0.2"/>
    <row r="115" outlineLevel="1" x14ac:dyDescent="0.2"/>
    <row r="116" outlineLevel="1" x14ac:dyDescent="0.2"/>
    <row r="117" outlineLevel="1" x14ac:dyDescent="0.2"/>
    <row r="118" outlineLevel="1" x14ac:dyDescent="0.2"/>
    <row r="119" outlineLevel="1" x14ac:dyDescent="0.2"/>
    <row r="120" outlineLevel="1" x14ac:dyDescent="0.2"/>
    <row r="121" outlineLevel="1" x14ac:dyDescent="0.2"/>
    <row r="122" outlineLevel="1" x14ac:dyDescent="0.2"/>
    <row r="123" outlineLevel="1" x14ac:dyDescent="0.2"/>
    <row r="124" outlineLevel="1" x14ac:dyDescent="0.2"/>
    <row r="125" outlineLevel="1" x14ac:dyDescent="0.2"/>
    <row r="126" outlineLevel="1" x14ac:dyDescent="0.2"/>
    <row r="127" outlineLevel="1" x14ac:dyDescent="0.2"/>
    <row r="128" outlineLevel="1" x14ac:dyDescent="0.2"/>
    <row r="129" outlineLevel="1" x14ac:dyDescent="0.2"/>
    <row r="130" outlineLevel="1" x14ac:dyDescent="0.2"/>
    <row r="131" outlineLevel="1" x14ac:dyDescent="0.2"/>
    <row r="132" outlineLevel="1" x14ac:dyDescent="0.2"/>
    <row r="133" outlineLevel="1" x14ac:dyDescent="0.2"/>
    <row r="134" outlineLevel="1" x14ac:dyDescent="0.2"/>
    <row r="135" outlineLevel="1" x14ac:dyDescent="0.2"/>
    <row r="136" outlineLevel="1" x14ac:dyDescent="0.2"/>
    <row r="137" outlineLevel="1" x14ac:dyDescent="0.2"/>
    <row r="138" outlineLevel="1" x14ac:dyDescent="0.2"/>
    <row r="139" outlineLevel="1" x14ac:dyDescent="0.2"/>
    <row r="140" outlineLevel="1" x14ac:dyDescent="0.2"/>
    <row r="141" outlineLevel="1" x14ac:dyDescent="0.2"/>
    <row r="142" outlineLevel="1" x14ac:dyDescent="0.2"/>
    <row r="143" outlineLevel="1" x14ac:dyDescent="0.2"/>
    <row r="144" outlineLevel="1" x14ac:dyDescent="0.2"/>
    <row r="145" outlineLevel="1" x14ac:dyDescent="0.2"/>
    <row r="146" outlineLevel="1" x14ac:dyDescent="0.2"/>
    <row r="147" outlineLevel="1" x14ac:dyDescent="0.2"/>
    <row r="148" outlineLevel="1" x14ac:dyDescent="0.2"/>
    <row r="149" outlineLevel="1" x14ac:dyDescent="0.2"/>
    <row r="150" outlineLevel="1" x14ac:dyDescent="0.2"/>
    <row r="151" outlineLevel="1" x14ac:dyDescent="0.2"/>
    <row r="152" outlineLevel="1" x14ac:dyDescent="0.2"/>
    <row r="153" outlineLevel="1" x14ac:dyDescent="0.2"/>
    <row r="154" outlineLevel="1" x14ac:dyDescent="0.2"/>
    <row r="155" outlineLevel="1" x14ac:dyDescent="0.2"/>
    <row r="156" outlineLevel="1" x14ac:dyDescent="0.2"/>
    <row r="157" outlineLevel="1" x14ac:dyDescent="0.2"/>
    <row r="158" outlineLevel="1" x14ac:dyDescent="0.2"/>
    <row r="159" outlineLevel="1" x14ac:dyDescent="0.2"/>
    <row r="160" outlineLevel="1" x14ac:dyDescent="0.2"/>
    <row r="161" outlineLevel="1" x14ac:dyDescent="0.2"/>
    <row r="162" outlineLevel="1" x14ac:dyDescent="0.2"/>
    <row r="163" outlineLevel="1" x14ac:dyDescent="0.2"/>
    <row r="164" outlineLevel="1" x14ac:dyDescent="0.2"/>
    <row r="165" outlineLevel="1" x14ac:dyDescent="0.2"/>
    <row r="166" outlineLevel="1" x14ac:dyDescent="0.2"/>
    <row r="167" outlineLevel="1" x14ac:dyDescent="0.2"/>
    <row r="168" outlineLevel="1" x14ac:dyDescent="0.2"/>
    <row r="169" outlineLevel="1" x14ac:dyDescent="0.2"/>
    <row r="170" outlineLevel="1" x14ac:dyDescent="0.2"/>
    <row r="171" outlineLevel="1" x14ac:dyDescent="0.2"/>
    <row r="172" outlineLevel="1" x14ac:dyDescent="0.2"/>
    <row r="173" outlineLevel="1" x14ac:dyDescent="0.2"/>
    <row r="174" outlineLevel="1" x14ac:dyDescent="0.2"/>
    <row r="175" outlineLevel="1" x14ac:dyDescent="0.2"/>
    <row r="176" outlineLevel="1" x14ac:dyDescent="0.2"/>
    <row r="177" outlineLevel="1" x14ac:dyDescent="0.2"/>
    <row r="178" outlineLevel="1" x14ac:dyDescent="0.2"/>
    <row r="179" outlineLevel="1" x14ac:dyDescent="0.2"/>
    <row r="180" outlineLevel="1" x14ac:dyDescent="0.2"/>
    <row r="181" outlineLevel="1" x14ac:dyDescent="0.2"/>
    <row r="182" outlineLevel="1" x14ac:dyDescent="0.2"/>
    <row r="183" outlineLevel="1" x14ac:dyDescent="0.2"/>
    <row r="184" outlineLevel="1" x14ac:dyDescent="0.2"/>
    <row r="185" outlineLevel="1" x14ac:dyDescent="0.2"/>
    <row r="186" outlineLevel="1" x14ac:dyDescent="0.2"/>
    <row r="187" outlineLevel="1" x14ac:dyDescent="0.2"/>
    <row r="188" outlineLevel="1" x14ac:dyDescent="0.2"/>
    <row r="189" outlineLevel="1" x14ac:dyDescent="0.2"/>
    <row r="190" outlineLevel="1" x14ac:dyDescent="0.2"/>
    <row r="191" outlineLevel="1" x14ac:dyDescent="0.2"/>
    <row r="192" outlineLevel="1" x14ac:dyDescent="0.2"/>
    <row r="193" outlineLevel="1" x14ac:dyDescent="0.2"/>
    <row r="194" outlineLevel="1" x14ac:dyDescent="0.2"/>
    <row r="195" outlineLevel="1" x14ac:dyDescent="0.2"/>
    <row r="196" outlineLevel="1" x14ac:dyDescent="0.2"/>
    <row r="197" outlineLevel="1" x14ac:dyDescent="0.2"/>
    <row r="198" outlineLevel="1" x14ac:dyDescent="0.2"/>
    <row r="199" outlineLevel="1" x14ac:dyDescent="0.2"/>
    <row r="200" outlineLevel="1" x14ac:dyDescent="0.2"/>
    <row r="201" outlineLevel="1" x14ac:dyDescent="0.2"/>
    <row r="202" outlineLevel="1" x14ac:dyDescent="0.2"/>
    <row r="203" outlineLevel="1" x14ac:dyDescent="0.2"/>
    <row r="204" outlineLevel="1" x14ac:dyDescent="0.2"/>
    <row r="205" outlineLevel="1" x14ac:dyDescent="0.2"/>
    <row r="206" outlineLevel="1" x14ac:dyDescent="0.2"/>
    <row r="207" outlineLevel="1" x14ac:dyDescent="0.2"/>
    <row r="208" outlineLevel="1" x14ac:dyDescent="0.2"/>
    <row r="209" outlineLevel="1" x14ac:dyDescent="0.2"/>
    <row r="210" outlineLevel="1" x14ac:dyDescent="0.2"/>
    <row r="211" outlineLevel="1" x14ac:dyDescent="0.2"/>
    <row r="212" outlineLevel="1" x14ac:dyDescent="0.2"/>
    <row r="213" outlineLevel="1" x14ac:dyDescent="0.2"/>
    <row r="214" outlineLevel="1" x14ac:dyDescent="0.2"/>
    <row r="215" outlineLevel="1" x14ac:dyDescent="0.2"/>
    <row r="216" outlineLevel="1" x14ac:dyDescent="0.2"/>
    <row r="217" outlineLevel="1" x14ac:dyDescent="0.2"/>
    <row r="218" outlineLevel="1" x14ac:dyDescent="0.2"/>
    <row r="219" outlineLevel="1" x14ac:dyDescent="0.2"/>
    <row r="220" outlineLevel="1" x14ac:dyDescent="0.2"/>
    <row r="221" outlineLevel="1" x14ac:dyDescent="0.2"/>
    <row r="222" outlineLevel="1" x14ac:dyDescent="0.2"/>
    <row r="223" outlineLevel="1" x14ac:dyDescent="0.2"/>
    <row r="224" outlineLevel="1" x14ac:dyDescent="0.2"/>
    <row r="225" outlineLevel="1" x14ac:dyDescent="0.2"/>
    <row r="226" outlineLevel="1" x14ac:dyDescent="0.2"/>
    <row r="227" outlineLevel="1" x14ac:dyDescent="0.2"/>
    <row r="228" outlineLevel="1" x14ac:dyDescent="0.2"/>
    <row r="229" outlineLevel="1" x14ac:dyDescent="0.2"/>
    <row r="230" outlineLevel="1" x14ac:dyDescent="0.2"/>
    <row r="231" outlineLevel="1" x14ac:dyDescent="0.2"/>
    <row r="232" outlineLevel="1" x14ac:dyDescent="0.2"/>
    <row r="233" outlineLevel="1" x14ac:dyDescent="0.2"/>
    <row r="234" outlineLevel="1" x14ac:dyDescent="0.2"/>
    <row r="235" outlineLevel="1" x14ac:dyDescent="0.2"/>
    <row r="236" outlineLevel="1" x14ac:dyDescent="0.2"/>
    <row r="237" outlineLevel="1" x14ac:dyDescent="0.2"/>
    <row r="238" outlineLevel="1" x14ac:dyDescent="0.2"/>
    <row r="239" outlineLevel="1" x14ac:dyDescent="0.2"/>
    <row r="240" outlineLevel="1" x14ac:dyDescent="0.2"/>
    <row r="241" outlineLevel="1" x14ac:dyDescent="0.2"/>
    <row r="242" outlineLevel="1" x14ac:dyDescent="0.2"/>
    <row r="243" outlineLevel="1" x14ac:dyDescent="0.2"/>
    <row r="244" outlineLevel="1" x14ac:dyDescent="0.2"/>
    <row r="245" outlineLevel="1" x14ac:dyDescent="0.2"/>
    <row r="246" outlineLevel="1" x14ac:dyDescent="0.2"/>
    <row r="247" outlineLevel="1" x14ac:dyDescent="0.2"/>
    <row r="248" outlineLevel="1" x14ac:dyDescent="0.2"/>
    <row r="249" outlineLevel="1" x14ac:dyDescent="0.2"/>
    <row r="250" outlineLevel="1" x14ac:dyDescent="0.2"/>
    <row r="251" outlineLevel="1" x14ac:dyDescent="0.2"/>
    <row r="252" outlineLevel="1" x14ac:dyDescent="0.2"/>
    <row r="253" outlineLevel="1" x14ac:dyDescent="0.2"/>
    <row r="254" outlineLevel="1" x14ac:dyDescent="0.2"/>
    <row r="255" outlineLevel="1" x14ac:dyDescent="0.2"/>
    <row r="256" outlineLevel="1" x14ac:dyDescent="0.2"/>
    <row r="257" outlineLevel="1" x14ac:dyDescent="0.2"/>
    <row r="258" outlineLevel="1" x14ac:dyDescent="0.2"/>
    <row r="259" outlineLevel="1" x14ac:dyDescent="0.2"/>
    <row r="260" outlineLevel="1" x14ac:dyDescent="0.2"/>
    <row r="261" outlineLevel="1" x14ac:dyDescent="0.2"/>
    <row r="262" outlineLevel="1" x14ac:dyDescent="0.2"/>
    <row r="263" outlineLevel="1" x14ac:dyDescent="0.2"/>
    <row r="264" outlineLevel="1" x14ac:dyDescent="0.2"/>
    <row r="265" outlineLevel="1" x14ac:dyDescent="0.2"/>
    <row r="266" outlineLevel="1" x14ac:dyDescent="0.2"/>
    <row r="267" outlineLevel="1" x14ac:dyDescent="0.2"/>
    <row r="268" outlineLevel="1" x14ac:dyDescent="0.2"/>
    <row r="269" outlineLevel="1" x14ac:dyDescent="0.2"/>
    <row r="270" outlineLevel="1" x14ac:dyDescent="0.2"/>
    <row r="271" outlineLevel="1" x14ac:dyDescent="0.2"/>
    <row r="272" outlineLevel="1" x14ac:dyDescent="0.2"/>
    <row r="273" outlineLevel="1" x14ac:dyDescent="0.2"/>
    <row r="274" outlineLevel="1" x14ac:dyDescent="0.2"/>
    <row r="275" outlineLevel="1" x14ac:dyDescent="0.2"/>
    <row r="276" outlineLevel="1" x14ac:dyDescent="0.2"/>
    <row r="277" outlineLevel="1" x14ac:dyDescent="0.2"/>
    <row r="278" outlineLevel="1" x14ac:dyDescent="0.2"/>
    <row r="279" outlineLevel="1" x14ac:dyDescent="0.2"/>
    <row r="280" outlineLevel="1" x14ac:dyDescent="0.2"/>
    <row r="281" outlineLevel="1" x14ac:dyDescent="0.2"/>
    <row r="282" outlineLevel="1" x14ac:dyDescent="0.2"/>
    <row r="283" outlineLevel="1" x14ac:dyDescent="0.2"/>
    <row r="284" outlineLevel="1" x14ac:dyDescent="0.2"/>
    <row r="285" outlineLevel="1" x14ac:dyDescent="0.2"/>
    <row r="286" outlineLevel="1" x14ac:dyDescent="0.2"/>
    <row r="287" outlineLevel="1" x14ac:dyDescent="0.2"/>
    <row r="288" outlineLevel="1" x14ac:dyDescent="0.2"/>
    <row r="289" outlineLevel="1" x14ac:dyDescent="0.2"/>
    <row r="290" outlineLevel="1" x14ac:dyDescent="0.2"/>
    <row r="291" outlineLevel="1" x14ac:dyDescent="0.2"/>
    <row r="292" outlineLevel="1" x14ac:dyDescent="0.2"/>
    <row r="293" outlineLevel="1" x14ac:dyDescent="0.2"/>
    <row r="294" outlineLevel="1" x14ac:dyDescent="0.2"/>
    <row r="295" outlineLevel="1" x14ac:dyDescent="0.2"/>
    <row r="296" outlineLevel="1" x14ac:dyDescent="0.2"/>
    <row r="297" outlineLevel="1" x14ac:dyDescent="0.2"/>
    <row r="298" outlineLevel="1" x14ac:dyDescent="0.2"/>
    <row r="299" outlineLevel="1" x14ac:dyDescent="0.2"/>
    <row r="300" outlineLevel="1" x14ac:dyDescent="0.2"/>
    <row r="301" outlineLevel="1" x14ac:dyDescent="0.2"/>
    <row r="302" outlineLevel="1" x14ac:dyDescent="0.2"/>
    <row r="303" outlineLevel="1" x14ac:dyDescent="0.2"/>
    <row r="304" outlineLevel="1" x14ac:dyDescent="0.2"/>
    <row r="305" outlineLevel="1" x14ac:dyDescent="0.2"/>
    <row r="306" outlineLevel="1" x14ac:dyDescent="0.2"/>
    <row r="307" outlineLevel="1" x14ac:dyDescent="0.2"/>
    <row r="308" outlineLevel="1" x14ac:dyDescent="0.2"/>
    <row r="309" outlineLevel="1" x14ac:dyDescent="0.2"/>
    <row r="310" outlineLevel="1" x14ac:dyDescent="0.2"/>
    <row r="311" outlineLevel="1" x14ac:dyDescent="0.2"/>
    <row r="312" outlineLevel="1" x14ac:dyDescent="0.2"/>
    <row r="313" outlineLevel="1" x14ac:dyDescent="0.2"/>
    <row r="314" outlineLevel="1" x14ac:dyDescent="0.2"/>
    <row r="315" outlineLevel="1" x14ac:dyDescent="0.2"/>
    <row r="316" outlineLevel="1" x14ac:dyDescent="0.2"/>
    <row r="317" outlineLevel="1" x14ac:dyDescent="0.2"/>
    <row r="318" outlineLevel="1" x14ac:dyDescent="0.2"/>
    <row r="319" outlineLevel="1" x14ac:dyDescent="0.2"/>
    <row r="320" outlineLevel="1" x14ac:dyDescent="0.2"/>
    <row r="321" outlineLevel="1" x14ac:dyDescent="0.2"/>
    <row r="322" outlineLevel="1" x14ac:dyDescent="0.2"/>
    <row r="323" outlineLevel="1" x14ac:dyDescent="0.2"/>
    <row r="324" outlineLevel="1" x14ac:dyDescent="0.2"/>
    <row r="325" outlineLevel="1" x14ac:dyDescent="0.2"/>
    <row r="326" outlineLevel="1" x14ac:dyDescent="0.2"/>
    <row r="327" outlineLevel="1" x14ac:dyDescent="0.2"/>
    <row r="328" outlineLevel="1" x14ac:dyDescent="0.2"/>
    <row r="329" outlineLevel="1" x14ac:dyDescent="0.2"/>
    <row r="330" outlineLevel="1" x14ac:dyDescent="0.2"/>
    <row r="331" outlineLevel="1" x14ac:dyDescent="0.2"/>
    <row r="332" outlineLevel="1" x14ac:dyDescent="0.2"/>
    <row r="333" outlineLevel="1" x14ac:dyDescent="0.2"/>
    <row r="334" outlineLevel="1" x14ac:dyDescent="0.2"/>
    <row r="335" outlineLevel="1" x14ac:dyDescent="0.2"/>
    <row r="336" outlineLevel="1" x14ac:dyDescent="0.2"/>
    <row r="337" outlineLevel="1" x14ac:dyDescent="0.2"/>
    <row r="338" outlineLevel="1" x14ac:dyDescent="0.2"/>
    <row r="339" outlineLevel="1" x14ac:dyDescent="0.2"/>
    <row r="340" outlineLevel="1" x14ac:dyDescent="0.2"/>
    <row r="341" outlineLevel="1" x14ac:dyDescent="0.2"/>
    <row r="342" outlineLevel="1" x14ac:dyDescent="0.2"/>
    <row r="343" outlineLevel="1" x14ac:dyDescent="0.2"/>
    <row r="344" outlineLevel="1" x14ac:dyDescent="0.2"/>
    <row r="345" outlineLevel="1" x14ac:dyDescent="0.2"/>
    <row r="346" outlineLevel="1" x14ac:dyDescent="0.2"/>
    <row r="347" outlineLevel="1" x14ac:dyDescent="0.2"/>
    <row r="348" outlineLevel="1" x14ac:dyDescent="0.2"/>
    <row r="349" outlineLevel="1" x14ac:dyDescent="0.2"/>
    <row r="350" outlineLevel="1" x14ac:dyDescent="0.2"/>
    <row r="351" outlineLevel="1" x14ac:dyDescent="0.2"/>
    <row r="352" outlineLevel="1" x14ac:dyDescent="0.2"/>
    <row r="353" outlineLevel="1" x14ac:dyDescent="0.2"/>
    <row r="354" outlineLevel="1" x14ac:dyDescent="0.2"/>
    <row r="355" outlineLevel="1" x14ac:dyDescent="0.2"/>
    <row r="356" outlineLevel="1" x14ac:dyDescent="0.2"/>
    <row r="357" outlineLevel="1" x14ac:dyDescent="0.2"/>
    <row r="358" outlineLevel="1" x14ac:dyDescent="0.2"/>
    <row r="359" outlineLevel="1" x14ac:dyDescent="0.2"/>
    <row r="360" outlineLevel="1" x14ac:dyDescent="0.2"/>
    <row r="361" outlineLevel="1" x14ac:dyDescent="0.2"/>
    <row r="362" outlineLevel="1" x14ac:dyDescent="0.2"/>
    <row r="363" outlineLevel="1" x14ac:dyDescent="0.2"/>
    <row r="364" outlineLevel="1" x14ac:dyDescent="0.2"/>
    <row r="365" outlineLevel="1" x14ac:dyDescent="0.2"/>
    <row r="366" outlineLevel="1" x14ac:dyDescent="0.2"/>
    <row r="367" outlineLevel="1" x14ac:dyDescent="0.2"/>
    <row r="368" outlineLevel="1" x14ac:dyDescent="0.2"/>
    <row r="369" outlineLevel="1" x14ac:dyDescent="0.2"/>
    <row r="370" outlineLevel="1" x14ac:dyDescent="0.2"/>
    <row r="371" outlineLevel="1" x14ac:dyDescent="0.2"/>
    <row r="372" outlineLevel="1" x14ac:dyDescent="0.2"/>
    <row r="373" outlineLevel="1" x14ac:dyDescent="0.2"/>
    <row r="374" outlineLevel="1" x14ac:dyDescent="0.2"/>
    <row r="375" outlineLevel="1" x14ac:dyDescent="0.2"/>
    <row r="376" outlineLevel="1" x14ac:dyDescent="0.2"/>
    <row r="377" outlineLevel="1" x14ac:dyDescent="0.2"/>
    <row r="378" outlineLevel="1" x14ac:dyDescent="0.2"/>
    <row r="379" outlineLevel="1" x14ac:dyDescent="0.2"/>
    <row r="380" outlineLevel="1" x14ac:dyDescent="0.2"/>
    <row r="381" outlineLevel="1" x14ac:dyDescent="0.2"/>
    <row r="382" outlineLevel="1" x14ac:dyDescent="0.2"/>
    <row r="383" outlineLevel="1" x14ac:dyDescent="0.2"/>
    <row r="384" outlineLevel="1" x14ac:dyDescent="0.2"/>
    <row r="385" outlineLevel="1" x14ac:dyDescent="0.2"/>
    <row r="386" outlineLevel="1" x14ac:dyDescent="0.2"/>
    <row r="387" outlineLevel="1" x14ac:dyDescent="0.2"/>
    <row r="388" outlineLevel="1" x14ac:dyDescent="0.2"/>
    <row r="389" outlineLevel="1" x14ac:dyDescent="0.2"/>
    <row r="390" outlineLevel="1" x14ac:dyDescent="0.2"/>
    <row r="391" outlineLevel="1" x14ac:dyDescent="0.2"/>
    <row r="392" outlineLevel="1" x14ac:dyDescent="0.2"/>
    <row r="393" outlineLevel="1" x14ac:dyDescent="0.2"/>
    <row r="394" outlineLevel="1" x14ac:dyDescent="0.2"/>
    <row r="395" outlineLevel="1" x14ac:dyDescent="0.2"/>
    <row r="396" outlineLevel="1" x14ac:dyDescent="0.2"/>
    <row r="397" outlineLevel="1" x14ac:dyDescent="0.2"/>
    <row r="398" outlineLevel="1" x14ac:dyDescent="0.2"/>
    <row r="399" outlineLevel="1" x14ac:dyDescent="0.2"/>
    <row r="400" outlineLevel="1" x14ac:dyDescent="0.2"/>
    <row r="401" outlineLevel="1" x14ac:dyDescent="0.2"/>
    <row r="402" outlineLevel="1" x14ac:dyDescent="0.2"/>
    <row r="403" outlineLevel="1" x14ac:dyDescent="0.2"/>
    <row r="404" outlineLevel="1" x14ac:dyDescent="0.2"/>
    <row r="405" outlineLevel="1" x14ac:dyDescent="0.2"/>
    <row r="406" outlineLevel="1" x14ac:dyDescent="0.2"/>
    <row r="407" outlineLevel="1" x14ac:dyDescent="0.2"/>
    <row r="408" outlineLevel="1" x14ac:dyDescent="0.2"/>
    <row r="409" outlineLevel="1" x14ac:dyDescent="0.2"/>
    <row r="410" outlineLevel="1" x14ac:dyDescent="0.2"/>
    <row r="411" outlineLevel="1" x14ac:dyDescent="0.2"/>
    <row r="412" outlineLevel="1" x14ac:dyDescent="0.2"/>
    <row r="413" outlineLevel="1" x14ac:dyDescent="0.2"/>
    <row r="414" outlineLevel="1" x14ac:dyDescent="0.2"/>
    <row r="415" outlineLevel="1" x14ac:dyDescent="0.2"/>
    <row r="416" outlineLevel="1" x14ac:dyDescent="0.2"/>
    <row r="417" outlineLevel="1" x14ac:dyDescent="0.2"/>
    <row r="418" outlineLevel="1" x14ac:dyDescent="0.2"/>
    <row r="419" outlineLevel="1" x14ac:dyDescent="0.2"/>
    <row r="420" outlineLevel="1" x14ac:dyDescent="0.2"/>
    <row r="421" outlineLevel="1" x14ac:dyDescent="0.2"/>
    <row r="422" outlineLevel="1" x14ac:dyDescent="0.2"/>
    <row r="423" outlineLevel="1" x14ac:dyDescent="0.2"/>
    <row r="424" outlineLevel="1" x14ac:dyDescent="0.2"/>
    <row r="425" outlineLevel="1" x14ac:dyDescent="0.2"/>
    <row r="426" outlineLevel="1" x14ac:dyDescent="0.2"/>
    <row r="427" outlineLevel="1" x14ac:dyDescent="0.2"/>
    <row r="428" outlineLevel="1" x14ac:dyDescent="0.2"/>
    <row r="429" outlineLevel="1" x14ac:dyDescent="0.2"/>
    <row r="430" outlineLevel="1" x14ac:dyDescent="0.2"/>
    <row r="431" outlineLevel="1" x14ac:dyDescent="0.2"/>
    <row r="432" outlineLevel="1" x14ac:dyDescent="0.2"/>
    <row r="433" outlineLevel="1" x14ac:dyDescent="0.2"/>
    <row r="434" outlineLevel="1" x14ac:dyDescent="0.2"/>
    <row r="435" outlineLevel="1" x14ac:dyDescent="0.2"/>
    <row r="436" outlineLevel="1" x14ac:dyDescent="0.2"/>
    <row r="437" outlineLevel="1" x14ac:dyDescent="0.2"/>
    <row r="438" outlineLevel="1" x14ac:dyDescent="0.2"/>
    <row r="439" outlineLevel="1" x14ac:dyDescent="0.2"/>
    <row r="440" outlineLevel="1" x14ac:dyDescent="0.2"/>
    <row r="441" outlineLevel="1" x14ac:dyDescent="0.2"/>
    <row r="442" outlineLevel="1" x14ac:dyDescent="0.2"/>
    <row r="443" outlineLevel="1" x14ac:dyDescent="0.2"/>
    <row r="444" outlineLevel="1" x14ac:dyDescent="0.2"/>
    <row r="445" outlineLevel="1" x14ac:dyDescent="0.2"/>
    <row r="446" outlineLevel="1" x14ac:dyDescent="0.2"/>
    <row r="447" outlineLevel="1" x14ac:dyDescent="0.2"/>
    <row r="448" outlineLevel="1" x14ac:dyDescent="0.2"/>
    <row r="449" outlineLevel="1" x14ac:dyDescent="0.2"/>
    <row r="450" outlineLevel="1" x14ac:dyDescent="0.2"/>
    <row r="451" outlineLevel="1" x14ac:dyDescent="0.2"/>
    <row r="452" outlineLevel="1" x14ac:dyDescent="0.2"/>
    <row r="453" outlineLevel="1" x14ac:dyDescent="0.2"/>
    <row r="454" outlineLevel="1" x14ac:dyDescent="0.2"/>
    <row r="455" outlineLevel="1" x14ac:dyDescent="0.2"/>
    <row r="456" outlineLevel="1" x14ac:dyDescent="0.2"/>
    <row r="457" outlineLevel="1" x14ac:dyDescent="0.2"/>
    <row r="458" outlineLevel="1" x14ac:dyDescent="0.2"/>
    <row r="459" outlineLevel="1" x14ac:dyDescent="0.2"/>
    <row r="460" outlineLevel="1" x14ac:dyDescent="0.2"/>
    <row r="461" outlineLevel="1" x14ac:dyDescent="0.2"/>
    <row r="462" outlineLevel="1" x14ac:dyDescent="0.2"/>
    <row r="463" outlineLevel="1" x14ac:dyDescent="0.2"/>
    <row r="464" outlineLevel="1" x14ac:dyDescent="0.2"/>
    <row r="465" outlineLevel="1" x14ac:dyDescent="0.2"/>
    <row r="466" outlineLevel="1" x14ac:dyDescent="0.2"/>
    <row r="467" outlineLevel="1" x14ac:dyDescent="0.2"/>
    <row r="468" outlineLevel="1" x14ac:dyDescent="0.2"/>
    <row r="469" outlineLevel="1" x14ac:dyDescent="0.2"/>
    <row r="470" outlineLevel="1" x14ac:dyDescent="0.2"/>
    <row r="471" outlineLevel="1" x14ac:dyDescent="0.2"/>
    <row r="472" outlineLevel="1" x14ac:dyDescent="0.2"/>
    <row r="473" outlineLevel="1" x14ac:dyDescent="0.2"/>
    <row r="474" outlineLevel="1" x14ac:dyDescent="0.2"/>
    <row r="475" outlineLevel="1" x14ac:dyDescent="0.2"/>
    <row r="476" outlineLevel="1" x14ac:dyDescent="0.2"/>
    <row r="477" outlineLevel="1" x14ac:dyDescent="0.2"/>
    <row r="478" outlineLevel="1" x14ac:dyDescent="0.2"/>
    <row r="479" outlineLevel="1" x14ac:dyDescent="0.2"/>
    <row r="480" outlineLevel="1" x14ac:dyDescent="0.2"/>
    <row r="481" outlineLevel="1" x14ac:dyDescent="0.2"/>
    <row r="482" outlineLevel="1" x14ac:dyDescent="0.2"/>
    <row r="483" outlineLevel="1" x14ac:dyDescent="0.2"/>
    <row r="484" outlineLevel="1" x14ac:dyDescent="0.2"/>
    <row r="485" outlineLevel="1" x14ac:dyDescent="0.2"/>
    <row r="486" outlineLevel="1" x14ac:dyDescent="0.2"/>
    <row r="487" outlineLevel="1" x14ac:dyDescent="0.2"/>
    <row r="488" outlineLevel="1" x14ac:dyDescent="0.2"/>
    <row r="489" outlineLevel="1" x14ac:dyDescent="0.2"/>
    <row r="490" outlineLevel="1" x14ac:dyDescent="0.2"/>
    <row r="491" outlineLevel="1" x14ac:dyDescent="0.2"/>
    <row r="492" outlineLevel="1" x14ac:dyDescent="0.2"/>
    <row r="493" outlineLevel="1" x14ac:dyDescent="0.2"/>
    <row r="494" outlineLevel="1" x14ac:dyDescent="0.2"/>
    <row r="495" outlineLevel="1" x14ac:dyDescent="0.2"/>
    <row r="496" outlineLevel="1" x14ac:dyDescent="0.2"/>
    <row r="497" spans="1:3" outlineLevel="1" x14ac:dyDescent="0.2"/>
    <row r="498" spans="1:3" outlineLevel="1" x14ac:dyDescent="0.2"/>
    <row r="499" spans="1:3" outlineLevel="1" x14ac:dyDescent="0.2"/>
    <row r="500" spans="1:3" outlineLevel="1" x14ac:dyDescent="0.2">
      <c r="A500" s="2" t="s">
        <v>3</v>
      </c>
      <c r="C500" s="13">
        <f>SUBTOTAL(9,C2:C499)</f>
        <v>309.08000000000004</v>
      </c>
    </row>
  </sheetData>
  <sortState xmlns:xlrd2="http://schemas.microsoft.com/office/spreadsheetml/2017/richdata2" ref="A2:C480">
    <sortCondition ref="A2:A480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5D3A4-64E3-4DFF-9240-DB5D867A3A62}">
  <sheetPr codeName="Feuil4"/>
  <dimension ref="A1:F8"/>
  <sheetViews>
    <sheetView workbookViewId="0">
      <selection activeCell="K31" sqref="K31"/>
    </sheetView>
  </sheetViews>
  <sheetFormatPr baseColWidth="10" defaultRowHeight="12.75" x14ac:dyDescent="0.2"/>
  <sheetData>
    <row r="1" spans="1:6" x14ac:dyDescent="0.2">
      <c r="A1" t="s">
        <v>0</v>
      </c>
      <c r="B1" t="s">
        <v>1</v>
      </c>
      <c r="C1" t="s">
        <v>2</v>
      </c>
      <c r="E1" t="s">
        <v>4</v>
      </c>
    </row>
    <row r="2" spans="1:6" x14ac:dyDescent="0.2">
      <c r="A2">
        <v>1851</v>
      </c>
      <c r="B2" t="s">
        <v>48</v>
      </c>
      <c r="C2">
        <v>30</v>
      </c>
      <c r="E2">
        <v>130</v>
      </c>
      <c r="F2" t="s">
        <v>47</v>
      </c>
    </row>
    <row r="3" spans="1:6" x14ac:dyDescent="0.2">
      <c r="A3">
        <v>1852</v>
      </c>
      <c r="B3" t="s">
        <v>48</v>
      </c>
      <c r="C3">
        <v>6</v>
      </c>
      <c r="E3">
        <v>55</v>
      </c>
      <c r="F3" t="s">
        <v>46</v>
      </c>
    </row>
    <row r="4" spans="1:6" x14ac:dyDescent="0.2">
      <c r="A4" s="3">
        <v>1853</v>
      </c>
      <c r="B4" t="s">
        <v>48</v>
      </c>
      <c r="C4">
        <v>45</v>
      </c>
      <c r="E4">
        <v>70</v>
      </c>
      <c r="F4" t="s">
        <v>45</v>
      </c>
    </row>
    <row r="5" spans="1:6" x14ac:dyDescent="0.2">
      <c r="A5" s="3">
        <v>1854</v>
      </c>
      <c r="B5" t="s">
        <v>48</v>
      </c>
      <c r="C5">
        <v>18</v>
      </c>
      <c r="E5">
        <v>12</v>
      </c>
      <c r="F5" t="s">
        <v>44</v>
      </c>
    </row>
    <row r="6" spans="1:6" x14ac:dyDescent="0.2">
      <c r="A6" s="3">
        <v>1855</v>
      </c>
      <c r="B6" t="s">
        <v>48</v>
      </c>
      <c r="C6">
        <v>19</v>
      </c>
      <c r="E6">
        <v>10</v>
      </c>
      <c r="F6" t="s">
        <v>43</v>
      </c>
    </row>
    <row r="7" spans="1:6" x14ac:dyDescent="0.2">
      <c r="A7" s="3">
        <v>1856</v>
      </c>
      <c r="B7" t="s">
        <v>48</v>
      </c>
      <c r="C7">
        <v>14</v>
      </c>
      <c r="E7">
        <v>16</v>
      </c>
      <c r="F7" t="s">
        <v>42</v>
      </c>
    </row>
    <row r="8" spans="1:6" x14ac:dyDescent="0.2">
      <c r="A8" s="3">
        <v>1857</v>
      </c>
      <c r="B8" t="s">
        <v>48</v>
      </c>
      <c r="C8">
        <v>21</v>
      </c>
      <c r="E8">
        <v>28</v>
      </c>
      <c r="F8" t="s">
        <v>41</v>
      </c>
    </row>
  </sheetData>
  <sortState xmlns:xlrd2="http://schemas.microsoft.com/office/spreadsheetml/2017/richdata2" ref="A1:E8">
    <sortCondition descending="1" ref="A1:A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1832C-E9D5-495E-B3A1-32F53D709CD2}">
  <dimension ref="A3:C10"/>
  <sheetViews>
    <sheetView showGridLines="0" tabSelected="1" workbookViewId="0">
      <selection activeCell="F13" sqref="F13"/>
    </sheetView>
  </sheetViews>
  <sheetFormatPr baseColWidth="10" defaultRowHeight="12.75" x14ac:dyDescent="0.2"/>
  <cols>
    <col min="1" max="1" width="5.85546875" bestFit="1" customWidth="1"/>
    <col min="2" max="2" width="10.28515625" bestFit="1" customWidth="1"/>
    <col min="3" max="3" width="12.140625" bestFit="1" customWidth="1"/>
  </cols>
  <sheetData>
    <row r="3" spans="1:3" x14ac:dyDescent="0.2">
      <c r="A3" t="s">
        <v>0</v>
      </c>
      <c r="B3" t="s">
        <v>1</v>
      </c>
      <c r="C3" t="s">
        <v>62</v>
      </c>
    </row>
    <row r="4" spans="1:3" x14ac:dyDescent="0.2">
      <c r="A4">
        <v>1851</v>
      </c>
      <c r="B4" t="s">
        <v>48</v>
      </c>
      <c r="C4">
        <v>30</v>
      </c>
    </row>
    <row r="5" spans="1:3" x14ac:dyDescent="0.2">
      <c r="A5">
        <v>1852</v>
      </c>
      <c r="B5" t="s">
        <v>48</v>
      </c>
      <c r="C5">
        <v>22</v>
      </c>
    </row>
    <row r="6" spans="1:3" x14ac:dyDescent="0.2">
      <c r="A6">
        <v>1853</v>
      </c>
      <c r="B6" t="s">
        <v>48</v>
      </c>
      <c r="C6">
        <v>38.75</v>
      </c>
    </row>
    <row r="7" spans="1:3" x14ac:dyDescent="0.2">
      <c r="A7">
        <v>1854</v>
      </c>
      <c r="B7" t="s">
        <v>48</v>
      </c>
      <c r="C7">
        <v>36</v>
      </c>
    </row>
    <row r="8" spans="1:3" x14ac:dyDescent="0.2">
      <c r="A8">
        <v>1855</v>
      </c>
      <c r="B8" t="s">
        <v>48</v>
      </c>
      <c r="C8">
        <v>40.5</v>
      </c>
    </row>
    <row r="9" spans="1:3" x14ac:dyDescent="0.2">
      <c r="A9">
        <v>1856</v>
      </c>
      <c r="B9" t="s">
        <v>48</v>
      </c>
      <c r="C9">
        <v>32.83</v>
      </c>
    </row>
    <row r="10" spans="1:3" x14ac:dyDescent="0.2">
      <c r="A10">
        <v>1857</v>
      </c>
      <c r="B10" t="s">
        <v>48</v>
      </c>
      <c r="C10">
        <v>79.5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5244C6F-A5EA-4E82-B3BA-3AAF751D02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GRAPHE</vt:lpstr>
      <vt:lpstr>copie liste temps passe</vt:lpstr>
      <vt:lpstr>retraitemt</vt:lpstr>
      <vt:lpstr>resultat1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dominique kobel</dc:creator>
  <dc:description/>
  <cp:lastModifiedBy>JF</cp:lastModifiedBy>
  <cp:revision>0</cp:revision>
  <dcterms:created xsi:type="dcterms:W3CDTF">2021-09-29T09:40:15Z</dcterms:created>
  <dcterms:modified xsi:type="dcterms:W3CDTF">2021-10-02T08:03:35Z</dcterms:modified>
</cp:coreProperties>
</file>