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EA0F3453-01DD-4092-84EE-99030C08C871}" xr6:coauthVersionLast="47" xr6:coauthVersionMax="47" xr10:uidLastSave="{00000000-0000-0000-0000-000000000000}"/>
  <bookViews>
    <workbookView xWindow="75" yWindow="765" windowWidth="22980" windowHeight="12375" activeTab="2" xr2:uid="{2665E0E7-81E0-40CB-9F56-71907072C299}"/>
  </bookViews>
  <sheets>
    <sheet name="BDD" sheetId="4" r:id="rId1"/>
    <sheet name="TCD" sheetId="6" r:id="rId2"/>
    <sheet name="Remarques" sheetId="5" r:id="rId3"/>
  </sheets>
  <definedNames>
    <definedName name="Segment_Fournisseur">#N/A</definedName>
    <definedName name="Segment_IO">#N/A</definedName>
  </definedNames>
  <calcPr calcId="191029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5" i="4" l="1"/>
  <c r="H3" i="4"/>
  <c r="H2" i="4"/>
  <c r="H4" i="4"/>
</calcChain>
</file>

<file path=xl/sharedStrings.xml><?xml version="1.0" encoding="utf-8"?>
<sst xmlns="http://schemas.openxmlformats.org/spreadsheetml/2006/main" count="443" uniqueCount="152">
  <si>
    <t xml:space="preserve">Commandes </t>
  </si>
  <si>
    <t>Description</t>
  </si>
  <si>
    <t>Montant PO</t>
  </si>
  <si>
    <t>Montant IO</t>
  </si>
  <si>
    <t>Fournisseur</t>
  </si>
  <si>
    <t>Montant réel Facturé</t>
  </si>
  <si>
    <t>Reste à facturer</t>
  </si>
  <si>
    <t>Statut Réception</t>
  </si>
  <si>
    <t>Support Technique SAP - Coordinateur SAP</t>
  </si>
  <si>
    <t>ALISPHARM France</t>
  </si>
  <si>
    <t>Totale</t>
  </si>
  <si>
    <t>Partielle</t>
  </si>
  <si>
    <t>Support Projet Transition Extension Avril-Juin -SAP 4 HANA (KFR / MDV) 50% / 50%</t>
  </si>
  <si>
    <t>601000 (50%) / 601003 (50%)</t>
  </si>
  <si>
    <t>NOVAXIOM</t>
  </si>
  <si>
    <t>Support Validation Projet SI Avril - Juillet (JFC-SRI-PBE) 33%/33%/33%</t>
  </si>
  <si>
    <t xml:space="preserve">601000 (20%) / 600723 (20%) / 600724 (20%)
601006 (20%) / 600728 (20%) / </t>
  </si>
  <si>
    <t>PHARMASYS</t>
  </si>
  <si>
    <t>Support Validation Projet SI Juillet Aout (JFC-SRI-PBE) 33%/33%/33%</t>
  </si>
  <si>
    <t>Support Projet TRANSITION (HRO) Baseware - eTemptation</t>
  </si>
  <si>
    <t>601000 (25%) / 600723 (25%) / 600724 (25%)
 600728 (25%)</t>
  </si>
  <si>
    <t>NEO2</t>
  </si>
  <si>
    <t>pas de PO</t>
  </si>
  <si>
    <t>Support SAP 4/HANA - 01/05/2021 au 31/05/2021</t>
  </si>
  <si>
    <t>BAW</t>
  </si>
  <si>
    <t>Support SAP 4/HANA - 01/06/2021 au 30/06/2021</t>
  </si>
  <si>
    <t>Support SAP 4/HANA - 01/07/2021 au 31/07/2021</t>
  </si>
  <si>
    <t>Support Projet Migration SAP de Mars à Avril (JBE)</t>
  </si>
  <si>
    <t>Support Projet Transition Mars à Mai HRO -Baseware -Decidium</t>
  </si>
  <si>
    <t>Support Projet Transition + DECIDIUM du 01 Juin au 10 Aout</t>
  </si>
  <si>
    <t xml:space="preserve">PO-21-1161-00254 </t>
  </si>
  <si>
    <t>Support Transition Septembre (EPE)</t>
  </si>
  <si>
    <t>Répartition IO</t>
  </si>
  <si>
    <t>601000 - SAP 4 HANA</t>
  </si>
  <si>
    <t>Support Projet Transition Avril - Juin (MUN)</t>
  </si>
  <si>
    <t>ALISPHARM</t>
  </si>
  <si>
    <t>Formation MASTER CONTROL</t>
  </si>
  <si>
    <t>APSALYS</t>
  </si>
  <si>
    <t>Support Projet Transition Juillet - Août (MUN)</t>
  </si>
  <si>
    <t>Support AQ IT Transition Mars -Mai (SEM)</t>
  </si>
  <si>
    <t>CVO</t>
  </si>
  <si>
    <t>Support AQ IT Transition Juin – Juillet 2021 (SEM)</t>
  </si>
  <si>
    <t>CVO EUROPE</t>
  </si>
  <si>
    <t>PO-21-1161-00216</t>
  </si>
  <si>
    <t>Support AQ IT Transition Aout - Septembre (SEM)</t>
  </si>
  <si>
    <t>PO-21-1161-00252</t>
  </si>
  <si>
    <t>Support Projet Transition Août - Septembre (MUN)</t>
  </si>
  <si>
    <t>Commentaire</t>
  </si>
  <si>
    <t>J.lemoine</t>
  </si>
  <si>
    <t>601006 - MASTER CONTROL</t>
  </si>
  <si>
    <t>Mise enplace de BASWARE (demat compta fournisseur et remplacement SRM)</t>
  </si>
  <si>
    <t>DIMO SOFTWARE</t>
  </si>
  <si>
    <t xml:space="preserve">Support Projet TRANSITION (JBE) - eTemptation - SAP 4 HANA </t>
  </si>
  <si>
    <t>Support Projet Transition Extension (JBE) - eTemptation - SAP 4 HANA</t>
  </si>
  <si>
    <t>Support Projet Transition du 01 Juin au 10 Aout + SAP + DECIDIUM(JBE)</t>
  </si>
  <si>
    <t>600728 - BASEWARE</t>
  </si>
  <si>
    <t>Support Validation Projet SI Avril - Juillet (JFC-SRI-PBE)</t>
  </si>
  <si>
    <t>Support Projet Transition Mars à Mai (CD)</t>
  </si>
  <si>
    <t>Support Projet Transition + SAP 4 HANA du 01 Juin au 10 Aout</t>
  </si>
  <si>
    <t>600724 - DECIDIUM</t>
  </si>
  <si>
    <t>Prestation et licence eTemptation 2021</t>
  </si>
  <si>
    <t>HOROQUARTZ</t>
  </si>
  <si>
    <t>Support Validation Projet SI Avril - Juillet (SRI)</t>
  </si>
  <si>
    <t>Support Projet Transition Fev (CDA) Baseware - SAP 4 HANA</t>
  </si>
  <si>
    <t>Support Projet Transition Mars - Mai (Chloé David)</t>
  </si>
  <si>
    <t>Support Projet Transition Juin-Août (Chloé David)</t>
  </si>
  <si>
    <t>600723 - ETEMPTATION</t>
  </si>
  <si>
    <t>Pré-étude technique PAS-X</t>
  </si>
  <si>
    <t xml:space="preserve">WERUM IT SOLUTIONS </t>
  </si>
  <si>
    <t>PAS-X Upgrade/Migration Fit Phase</t>
  </si>
  <si>
    <t>Support VSI Transition - Septembre à Octobre Alexandre Ben Slama</t>
  </si>
  <si>
    <t>Caduceum</t>
  </si>
  <si>
    <t>Support Projet Transition Extension Avril-Juin (KFR)</t>
  </si>
  <si>
    <t>Support Projet Transition AQ IT</t>
  </si>
  <si>
    <t>Support AQ IT Transition AQ IT Juin – juillet 2021 (YH)</t>
  </si>
  <si>
    <t>Support Projet Transition Juin - Juillet (KFR)</t>
  </si>
  <si>
    <t xml:space="preserve">PO-21-1161-00047 </t>
  </si>
  <si>
    <t>Portage de la plateforme Stockware</t>
  </si>
  <si>
    <t>ALSTEF</t>
  </si>
  <si>
    <t>Support Projet Transition Mars-Avril Kévin Frackowiak</t>
  </si>
  <si>
    <t>601002 (50%) / 601003 (50%)</t>
  </si>
  <si>
    <t>601004 - PAS-X</t>
  </si>
  <si>
    <t>601003 - STOCKWARE</t>
  </si>
  <si>
    <t>Licences PI Software</t>
  </si>
  <si>
    <t>Support Projet Transition Mars-Avril (MDV)</t>
  </si>
  <si>
    <t>601002 - PI</t>
  </si>
  <si>
    <t>PO-21-1161-00039</t>
  </si>
  <si>
    <t>LICENCES LOGICIEL
ONGUARD &amp;
MILESTONE</t>
  </si>
  <si>
    <t>DELTA SECURITE</t>
  </si>
  <si>
    <t>Prestations de support 2021</t>
  </si>
  <si>
    <t>Prestations de support 2022</t>
  </si>
  <si>
    <t>Support Projet Transition du 01 Juin au 10 Aout 33%</t>
  </si>
  <si>
    <t>à vérifier</t>
  </si>
  <si>
    <t>601009 - ONGUARD</t>
  </si>
  <si>
    <t>Support GLIMS/EMPOWER Mars à Juin (BP)</t>
  </si>
  <si>
    <t>601008 50% - 601007 - 50%</t>
  </si>
  <si>
    <t>OAAS</t>
  </si>
  <si>
    <t>Prestation Labware</t>
  </si>
  <si>
    <t>LABWARE</t>
  </si>
  <si>
    <t>Support GLIMS/EMPOWER Juillet à Septembre (BP)</t>
  </si>
  <si>
    <t>Support Validation Lab Transition Mai et Juin (BRJ)</t>
  </si>
  <si>
    <t>PERKIN ELMER</t>
  </si>
  <si>
    <t>Support Business Projet Transition Mai - Juin (LT, BL)</t>
  </si>
  <si>
    <t xml:space="preserve">601008 (33%) / 601007 (33%) / 601005 (33%) </t>
  </si>
  <si>
    <t>PO-21-1161-00143</t>
  </si>
  <si>
    <t>FAREVA GLIMS installation</t>
  </si>
  <si>
    <t>Support IT Lab Transition (Régul Février et Mars) Bas</t>
  </si>
  <si>
    <t xml:space="preserve">HCL </t>
  </si>
  <si>
    <t>Support IT Lab Transition (Mai à Juin) Bas</t>
  </si>
  <si>
    <t>HCL</t>
  </si>
  <si>
    <t>601007 - GLIMS</t>
  </si>
  <si>
    <t>PO-21-1161-00014</t>
  </si>
  <si>
    <t>Empower Network</t>
  </si>
  <si>
    <t>WATERS</t>
  </si>
  <si>
    <t>601008 - EMPOWER</t>
  </si>
  <si>
    <t>Licences Oracle Database Std Edition 2</t>
  </si>
  <si>
    <t>ORACLE France</t>
  </si>
  <si>
    <t>Support AQ/IT et VSI (régul Fév-Mars MFD et CL)</t>
  </si>
  <si>
    <t>CADUCEUM</t>
  </si>
  <si>
    <t>Support AQ/IT et VSI (Avril à Juin) - My Vi - Oussama</t>
  </si>
  <si>
    <t>Prestation Architecte Système Mai Juin (F.Larive)</t>
  </si>
  <si>
    <t>SYNCHRONE</t>
  </si>
  <si>
    <t>Prestation Architecte Système Juillet Août (F.Larive)</t>
  </si>
  <si>
    <t xml:space="preserve">Support Infrastructure Transition </t>
  </si>
  <si>
    <t>COURBON</t>
  </si>
  <si>
    <t>Support IT TRANSITION Avril Juin (GGI)</t>
  </si>
  <si>
    <t>TEAM IT</t>
  </si>
  <si>
    <t>Administrateur Réseau (Paul Dupuich)</t>
  </si>
  <si>
    <t>Support Validation Lab Transition Mai et Juin (BRJ) -Glims - Empower</t>
  </si>
  <si>
    <t>Support Business Projet Transition Mai - Juin (LT, BL) -GLIMS - EMPOWER</t>
  </si>
  <si>
    <t>Support IT Transition Juin à septembre (GGI)</t>
  </si>
  <si>
    <t>Infrastructure de
Sauvegarde V5 – HPE et VEEAM</t>
  </si>
  <si>
    <t>CHEOPS</t>
  </si>
  <si>
    <t>Support IT Lab Transition (Juillet à Août) Bas</t>
  </si>
  <si>
    <t>PO-21-1161-00155</t>
  </si>
  <si>
    <t>Prestation Architecte Système Septembre Octobre (FLA)</t>
  </si>
  <si>
    <t>PO-21-1161-00255</t>
  </si>
  <si>
    <t>Support AQ/IT et VSI Transition - INFRA IT - Septembre  (Oussema/My Vi)</t>
  </si>
  <si>
    <t>PO-21-1161-00256</t>
  </si>
  <si>
    <t>Support IT Lab Transition - INFRA IT - Septembre Bas</t>
  </si>
  <si>
    <t xml:space="preserve">ORACLE </t>
  </si>
  <si>
    <t>601005 - INFRA IT</t>
  </si>
  <si>
    <t>Préparation ECC6 D1</t>
  </si>
  <si>
    <t>interface DECIDIUM - Peter Rajna 01/04/2021 au 30/06/2021</t>
  </si>
  <si>
    <t>Gestion Commandes SAP (SAP Builder) Damien Chapuis, Théo Basty</t>
  </si>
  <si>
    <t>600727 - SAP ECC6</t>
  </si>
  <si>
    <t>IO</t>
  </si>
  <si>
    <t>Montant réel facturé</t>
  </si>
  <si>
    <t>Total général</t>
  </si>
  <si>
    <t xml:space="preserve">Montant IO </t>
  </si>
  <si>
    <t xml:space="preserve">Mt réel Facturé 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</si>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</sst>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5" fontId="0" fillId="0" borderId="0" xfId="0" applyNumberFormat="1"/>
    <xf numFmtId="0" fontId="0" fillId="0" borderId="0" xfId="0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alignment horizontal="center"/>
    </dxf>
    <dxf>
      <alignment vertic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microsoft.com/office/2017/10/relationships/person" Target="persons/perso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590550</xdr:colOff>
      <xdr:row>4</xdr:row>
      <xdr:rowOff>85725</xdr:rowOff>
    </xdr:from>
    <xdr:to>
      <xdr:col>14</xdr:col>
      <xdr:colOff>133350</xdr:colOff>
      <xdr:row>26</xdr:row>
      <xdr:rowOff>76200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IO">
              <a:extLst>
                <a:ext uri="{FF2B5EF4-FFF2-40B4-BE49-F238E27FC236}">
                  <a16:creationId xmlns:a16="http://schemas.microsoft.com/office/drawing/2014/main" id="{D68F760D-617C-4B8F-AE10-BAB3066E5E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O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763375" y="847725"/>
              <a:ext cx="1828800" cy="4181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161925</xdr:colOff>
      <xdr:row>0</xdr:row>
      <xdr:rowOff>38100</xdr:rowOff>
    </xdr:from>
    <xdr:to>
      <xdr:col>7</xdr:col>
      <xdr:colOff>466725</xdr:colOff>
      <xdr:row>13</xdr:row>
      <xdr:rowOff>85725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Fournisseur">
              <a:extLst>
                <a:ext uri="{FF2B5EF4-FFF2-40B4-BE49-F238E27FC236}">
                  <a16:creationId xmlns:a16="http://schemas.microsoft.com/office/drawing/2014/main" id="{1D8F2D93-8FC2-4E6B-B8E8-171F5707B17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43450" y="381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2</xdr:row>
      <xdr:rowOff>9525</xdr:rowOff>
    </xdr:from>
    <xdr:to>
      <xdr:col>13</xdr:col>
      <xdr:colOff>133350</xdr:colOff>
      <xdr:row>17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2A27357-BA51-4493-B816-E508C29AA170}"/>
            </a:ext>
          </a:extLst>
        </xdr:cNvPr>
        <xdr:cNvSpPr txBox="1"/>
      </xdr:nvSpPr>
      <xdr:spPr>
        <a:xfrm>
          <a:off x="466725" y="390525"/>
          <a:ext cx="9572625" cy="29337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Tableaux structurés : Aucune ligne (ou colonne) entièrement vide.</a:t>
          </a:r>
        </a:p>
        <a:p>
          <a:endParaRPr lang="fr-FR" sz="1100"/>
        </a:p>
        <a:p>
          <a:r>
            <a:rPr lang="fr-FR" sz="1100"/>
            <a:t>Certains champs de la BDD peuvent être calculés non ?</a:t>
          </a:r>
        </a:p>
        <a:p>
          <a:r>
            <a:rPr lang="fr-FR" sz="1100"/>
            <a:t>- Exemple : Reste à facturer = Montant IO</a:t>
          </a:r>
          <a:r>
            <a:rPr lang="fr-FR" sz="1100" baseline="0"/>
            <a:t> - Montant réel Facturé</a:t>
          </a:r>
        </a:p>
        <a:p>
          <a:r>
            <a:rPr lang="fr-FR" sz="1100" baseline="0"/>
            <a:t>                     Statut réception : Peut être déduit des informations saisies ?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Il faut éviter de saisir du texte dans une zone numérique : Ex ligne 61 de la BDD ==&gt; Mettre le "à verifier" dans le champ "commentaires"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Le prestataire correspond au champ "Fournisseur" ?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" refreshedDate="44445.510712268515" createdVersion="7" refreshedVersion="7" minRefreshableVersion="3" recordCount="92" xr:uid="{319F561A-EDF4-4F16-B6F3-5B4126B626D9}">
  <cacheSource type="worksheet">
    <worksheetSource name="t_Data"/>
  </cacheSource>
  <cacheFields count="11">
    <cacheField name="Commandes " numFmtId="0">
      <sharedItems containsBlank="1" containsMixedTypes="1" containsNumber="1" containsInteger="1" minValue="8103390812" maxValue="8103512552"/>
    </cacheField>
    <cacheField name="Description" numFmtId="0">
      <sharedItems/>
    </cacheField>
    <cacheField name="IO" numFmtId="0">
      <sharedItems count="13">
        <s v="601000 - SAP 4 HANA"/>
        <s v="601006 - MASTER CONTROL"/>
        <s v="600728 - BASEWARE"/>
        <s v="600724 - DECIDIUM"/>
        <s v="600723 - ETEMPTATION"/>
        <s v="601004 - PAS-X"/>
        <s v="601003 - STOCKWARE"/>
        <s v="601002 - PI"/>
        <s v="601009 - ONGUARD"/>
        <s v="601007 - GLIMS"/>
        <s v="601008 - EMPOWER"/>
        <s v="601005 - INFRA IT"/>
        <s v="600727 - SAP ECC6"/>
      </sharedItems>
    </cacheField>
    <cacheField name="Répartition IO" numFmtId="0">
      <sharedItems containsBlank="1"/>
    </cacheField>
    <cacheField name="Montant PO" numFmtId="0">
      <sharedItems containsSemiMixedTypes="0" containsString="0" containsNumber="1" minValue="4562" maxValue="510407"/>
    </cacheField>
    <cacheField name="Montant IO" numFmtId="0">
      <sharedItems containsSemiMixedTypes="0" containsString="0" containsNumber="1" minValue="1120" maxValue="510407"/>
    </cacheField>
    <cacheField name="Fournisseur" numFmtId="0">
      <sharedItems containsBlank="1" count="28">
        <s v="ALISPHARM France"/>
        <s v="NOVAXIOM"/>
        <s v="PHARMASYS"/>
        <s v="NEO2"/>
        <s v="BAW"/>
        <s v="ALISPHARM"/>
        <s v="APSALYS"/>
        <m/>
        <s v="CVO"/>
        <s v="CVO EUROPE"/>
        <s v="DIMO SOFTWARE"/>
        <s v="HOROQUARTZ"/>
        <s v="WERUM IT SOLUTIONS "/>
        <s v="Caduceum"/>
        <s v="ALSTEF"/>
        <s v="DELTA SECURITE"/>
        <s v="OAAS"/>
        <s v="LABWARE"/>
        <s v="PERKIN ELMER"/>
        <s v="HCL "/>
        <s v="HCL"/>
        <s v="WATERS"/>
        <s v="ORACLE France"/>
        <s v="SYNCHRONE"/>
        <s v="COURBON"/>
        <s v="TEAM IT"/>
        <s v="CHEOPS"/>
        <s v="ORACLE "/>
      </sharedItems>
    </cacheField>
    <cacheField name="Montant réel Facturé" numFmtId="0">
      <sharedItems containsBlank="1" containsMixedTypes="1" containsNumber="1" minValue="1160" maxValue="361404"/>
    </cacheField>
    <cacheField name="Reste à facturer" numFmtId="0">
      <sharedItems containsString="0" containsBlank="1" containsNumber="1" minValue="0" maxValue="208150"/>
    </cacheField>
    <cacheField name="Statut Réception" numFmtId="0">
      <sharedItems containsBlank="1"/>
    </cacheField>
    <cacheField name="Commentaire" numFmtId="0">
      <sharedItems containsBlank="1"/>
    </cacheField>
  </cacheFields>
  <extLst>
    <ext xmlns:x14="http://schemas.microsoft.com/office/spreadsheetml/2009/9/main" uri="{725AE2AE-9491-48be-B2B4-4EB974FC3084}">
      <x14:pivotCacheDefinition pivotCacheId="140117894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">
  <r>
    <n v="8103409451"/>
    <s v="Support Technique SAP - Coordinateur SAP"/>
    <x v="0"/>
    <m/>
    <n v="10235"/>
    <n v="10235"/>
    <x v="0"/>
    <n v="10235"/>
    <n v="0"/>
    <s v="Totale"/>
    <s v="J.lemoine"/>
  </r>
  <r>
    <n v="8103468658"/>
    <s v="Support Technique SAP - Coordinateur SAP"/>
    <x v="0"/>
    <m/>
    <n v="84995"/>
    <n v="84995"/>
    <x v="0"/>
    <n v="76000"/>
    <n v="8995"/>
    <s v="Partielle"/>
    <s v="J.lemoine"/>
  </r>
  <r>
    <n v="8103460433"/>
    <s v="Support Projet Transition Extension Avril-Juin -SAP 4 HANA (KFR / MDV) 50% / 50%"/>
    <x v="0"/>
    <s v="601000 (50%) / 601003 (50%)"/>
    <n v="19600"/>
    <n v="19600"/>
    <x v="1"/>
    <n v="19600"/>
    <n v="0"/>
    <s v="Totale"/>
    <m/>
  </r>
  <r>
    <n v="8103454114"/>
    <s v="Support Validation Projet SI Avril - Juillet (JFC-SRI-PBE) 33%/33%/33%"/>
    <x v="0"/>
    <s v="601000 (20%) / 600723 (20%) / 600724 (20%)_x000a_601006 (20%) / 600728 (20%) / "/>
    <n v="94650"/>
    <n v="18930"/>
    <x v="2"/>
    <n v="18930"/>
    <m/>
    <s v="Totale"/>
    <m/>
  </r>
  <r>
    <n v="8103512533"/>
    <s v="Support Validation Projet SI Juillet Aout (JFC-SRI-PBE) 33%/33%/33%"/>
    <x v="0"/>
    <s v="601000 (20%) / 600723 (20%) / 600724 (20%)_x000a_601006 (20%) / 600728 (20%) / "/>
    <n v="74450"/>
    <n v="14890"/>
    <x v="2"/>
    <n v="14890"/>
    <m/>
    <s v="Totale"/>
    <m/>
  </r>
  <r>
    <n v="8103411502"/>
    <s v="Support Projet TRANSITION (HRO) Baseware - eTemptation"/>
    <x v="0"/>
    <s v="601000 (25%) / 600723 (25%) / 600724 (25%)_x000a_ 600728 (25%)"/>
    <n v="26185"/>
    <n v="6546.25"/>
    <x v="3"/>
    <n v="6546.25"/>
    <m/>
    <s v="Totale"/>
    <m/>
  </r>
  <r>
    <s v="pas de PO"/>
    <s v="Support SAP 4/HANA - 01/05/2021 au 31/05/2021"/>
    <x v="0"/>
    <m/>
    <n v="185766"/>
    <n v="185766"/>
    <x v="4"/>
    <n v="185766"/>
    <n v="0"/>
    <s v="Totale"/>
    <m/>
  </r>
  <r>
    <s v="pas de PO"/>
    <s v="Support SAP 4/HANA - 01/06/2021 au 30/06/2021"/>
    <x v="0"/>
    <m/>
    <n v="246412"/>
    <n v="246412"/>
    <x v="4"/>
    <n v="246412"/>
    <n v="0"/>
    <s v="Totale"/>
    <m/>
  </r>
  <r>
    <s v="pas de PO"/>
    <s v="Support SAP 4/HANA - 01/07/2021 au 31/07/2021"/>
    <x v="0"/>
    <m/>
    <n v="267368"/>
    <n v="267368"/>
    <x v="4"/>
    <n v="267368"/>
    <n v="0"/>
    <s v="Totale"/>
    <m/>
  </r>
  <r>
    <n v="8103418072"/>
    <s v="Support Projet Migration SAP de Mars à Avril (JBE)"/>
    <x v="0"/>
    <m/>
    <n v="31200"/>
    <n v="31200"/>
    <x v="3"/>
    <n v="31200"/>
    <n v="0"/>
    <s v="Totale"/>
    <m/>
  </r>
  <r>
    <n v="8103460394"/>
    <s v="Support Projet Transition Mars à Mai HRO -Baseware -Decidium"/>
    <x v="0"/>
    <s v="601000 (25%) / 600723 (25%) / 600724 (25%)_x000a_ 600728 (25%)"/>
    <n v="131750"/>
    <n v="32937.5"/>
    <x v="3"/>
    <n v="32937.5"/>
    <m/>
    <s v="Totale"/>
    <m/>
  </r>
  <r>
    <n v="8103491576"/>
    <s v="Support Projet Transition + DECIDIUM du 01 Juin au 10 Aout"/>
    <x v="0"/>
    <s v="601000 (25%) / 600723 (25%) / 600724 (25%)_x000a_ 600728 (25%)"/>
    <n v="133710"/>
    <n v="33427.5"/>
    <x v="3"/>
    <n v="35490"/>
    <n v="27000"/>
    <s v="Partielle"/>
    <m/>
  </r>
  <r>
    <s v="PO-21-1161-00254 "/>
    <s v="Support Transition Septembre (EPE)"/>
    <x v="0"/>
    <m/>
    <n v="7425"/>
    <n v="7425"/>
    <x v="0"/>
    <m/>
    <n v="7425"/>
    <s v="Partielle"/>
    <m/>
  </r>
  <r>
    <n v="8103431686"/>
    <s v="Support Projet Transition Avril - Juin (MUN)"/>
    <x v="1"/>
    <m/>
    <n v="28740"/>
    <n v="28740"/>
    <x v="5"/>
    <n v="28740"/>
    <n v="0"/>
    <s v="Totale"/>
    <m/>
  </r>
  <r>
    <n v="8103503267"/>
    <s v="Formation MASTER CONTROL"/>
    <x v="1"/>
    <m/>
    <n v="5600"/>
    <n v="1120"/>
    <x v="6"/>
    <n v="5600"/>
    <n v="0"/>
    <s v="Partielle"/>
    <m/>
  </r>
  <r>
    <n v="8103454114"/>
    <s v="Support Validation Projet SI Avril - Juillet (JFC-SRI-PBE) 33%/33%/33%"/>
    <x v="1"/>
    <s v="601000 (20%) / 600723 (20%) / 600724 (20%)_x000a_601006 (20%) / 600728 (20%) / "/>
    <n v="94650"/>
    <n v="18930"/>
    <x v="7"/>
    <m/>
    <m/>
    <s v="Totale"/>
    <m/>
  </r>
  <r>
    <n v="8103512477"/>
    <s v="Support Projet Transition Juillet - Août (MUN)"/>
    <x v="1"/>
    <m/>
    <n v="19160"/>
    <n v="19160"/>
    <x v="5"/>
    <n v="19160"/>
    <n v="510"/>
    <s v="Totale"/>
    <m/>
  </r>
  <r>
    <n v="8103450898"/>
    <s v="Support AQ IT Transition Mars -Mai (SEM)"/>
    <x v="1"/>
    <m/>
    <n v="20400"/>
    <n v="20400"/>
    <x v="8"/>
    <n v="20400"/>
    <n v="0"/>
    <s v="Totale"/>
    <m/>
  </r>
  <r>
    <n v="8103503115"/>
    <s v="Support AQ IT Transition Juin – Juillet 2021 (SEM)"/>
    <x v="1"/>
    <m/>
    <n v="22950"/>
    <n v="22950"/>
    <x v="9"/>
    <n v="21420"/>
    <n v="1530"/>
    <s v="Totale"/>
    <m/>
  </r>
  <r>
    <s v="PO-21-1161-00216"/>
    <s v="Support AQ IT Transition Aout - Septembre (SEM)"/>
    <x v="1"/>
    <m/>
    <n v="20400"/>
    <n v="20400"/>
    <x v="9"/>
    <m/>
    <n v="20400"/>
    <s v="Totale"/>
    <m/>
  </r>
  <r>
    <s v="PO-21-1161-00252"/>
    <s v="Support Projet Transition Août - Septembre (MUN)"/>
    <x v="1"/>
    <m/>
    <n v="11975"/>
    <n v="11975"/>
    <x v="5"/>
    <m/>
    <n v="11975"/>
    <s v="Totale"/>
    <m/>
  </r>
  <r>
    <n v="8103512533"/>
    <s v="Support Validation Projet SI Juillet Aout (JFC-SRI-PBE) 33%/33%/33%"/>
    <x v="1"/>
    <s v="601000 (20%) / 600723 (20%) / 600724 (20%)_x000a_601006 (20%) / 600728 (20%) / "/>
    <n v="74450"/>
    <n v="14890"/>
    <x v="7"/>
    <n v="14890"/>
    <m/>
    <s v="Totale"/>
    <m/>
  </r>
  <r>
    <n v="8103484676"/>
    <s v="Mise enplace de BASWARE (demat compta fournisseur et remplacement SRM)"/>
    <x v="2"/>
    <m/>
    <n v="76740"/>
    <n v="76740"/>
    <x v="10"/>
    <n v="76740"/>
    <n v="0"/>
    <s v="Totale"/>
    <m/>
  </r>
  <r>
    <n v="8103411502"/>
    <s v="Support Projet TRANSITION (JBE) - eTemptation - SAP 4 HANA "/>
    <x v="2"/>
    <s v="601000 (25%) / 600723 (25%) / 600724 (25%)_x000a_ 600728 (25%)"/>
    <n v="26185"/>
    <n v="6546.25"/>
    <x v="3"/>
    <n v="6546.25"/>
    <m/>
    <s v="Totale"/>
    <m/>
  </r>
  <r>
    <n v="8103460394"/>
    <s v="Support Projet Transition Extension (JBE) - eTemptation - SAP 4 HANA"/>
    <x v="2"/>
    <s v="601000 (25%) / 600723 (25%) / 600724 (25%)_x000a_ 600728 (25%)"/>
    <n v="131750"/>
    <n v="32937.5"/>
    <x v="3"/>
    <n v="32937.5"/>
    <m/>
    <s v="Totale"/>
    <m/>
  </r>
  <r>
    <n v="8103454114"/>
    <s v="Support Validation Projet SI Avril - Juillet (JFC-SRI-PBE) 33%/33%/33%"/>
    <x v="2"/>
    <s v="601000 (20%) / 600723 (20%) / 600724 (20%)_x000a_601006 (20%) / 600728 (20%) / "/>
    <n v="94650"/>
    <n v="18930"/>
    <x v="2"/>
    <n v="90475"/>
    <m/>
    <s v="Totale"/>
    <m/>
  </r>
  <r>
    <n v="8103512533"/>
    <s v="Support Validation Projet SI Juillet Aout (JFC-SRI-PBE) 33%/33%/33%"/>
    <x v="2"/>
    <s v="601000 (20%) / 600723 (20%) / 600724 (20%)_x000a_601006 (20%) / 600728 (20%) / "/>
    <n v="74450"/>
    <n v="14890"/>
    <x v="2"/>
    <n v="14890"/>
    <m/>
    <s v="Totale"/>
    <m/>
  </r>
  <r>
    <n v="8103491576"/>
    <s v="Support Projet Transition du 01 Juin au 10 Aout + SAP + DECIDIUM(JBE)"/>
    <x v="2"/>
    <s v="601000 (25%) / 600723 (25%) / 600724 (25%)_x000a_ 600728 (25%)"/>
    <n v="133710"/>
    <n v="33427.5"/>
    <x v="3"/>
    <m/>
    <m/>
    <s v="Partielle"/>
    <m/>
  </r>
  <r>
    <n v="8103454114"/>
    <s v="Support Validation Projet SI Avril - Juillet (JFC-SRI-PBE)"/>
    <x v="3"/>
    <s v="601000 (20%) / 600723 (20%) / 600724 (20%)_x000a_601006 (20%) / 600728 (20%) / "/>
    <n v="94650"/>
    <n v="18930"/>
    <x v="2"/>
    <n v="18930"/>
    <n v="0"/>
    <s v="Totale"/>
    <m/>
  </r>
  <r>
    <n v="8103460394"/>
    <s v="Support Projet Transition Mars à Mai (CD)"/>
    <x v="3"/>
    <s v="601000 (25%) / 600723 (25%) / 600724 (25%)_x000a_ 600728 (25%)"/>
    <n v="131750"/>
    <n v="32937.5"/>
    <x v="3"/>
    <n v="32937.5"/>
    <n v="0"/>
    <s v="Totale"/>
    <m/>
  </r>
  <r>
    <n v="8103491576"/>
    <s v="Support Projet Transition + SAP 4 HANA du 01 Juin au 10 Aout"/>
    <x v="3"/>
    <s v="601000 (25%) / 600723 (25%) / 600724 (25%)_x000a_ 600728 (25%)"/>
    <n v="133710"/>
    <n v="33427.5"/>
    <x v="3"/>
    <m/>
    <m/>
    <s v="Partielle"/>
    <m/>
  </r>
  <r>
    <n v="8103512533"/>
    <s v="Support Validation Projet SI Juillet Aout (JFC-SRI-PBE) 33%/33%/33%"/>
    <x v="3"/>
    <s v="601000 (20%) / 600723 (20%) / 600724 (20%)_x000a_601006 (20%) / 600728 (20%) / "/>
    <n v="74450"/>
    <n v="14890"/>
    <x v="2"/>
    <n v="14890"/>
    <n v="0"/>
    <s v="Totale"/>
    <m/>
  </r>
  <r>
    <n v="8103411502"/>
    <s v="Support Projet TRANSITION (HRO) Baseware - eTemptation"/>
    <x v="3"/>
    <s v="601000 (25%) / 600723 (25%) / 600724 (25%)_x000a_ 600728 (25%)"/>
    <n v="26185"/>
    <n v="6546.25"/>
    <x v="7"/>
    <n v="6546.25"/>
    <m/>
    <s v="Totale"/>
    <m/>
  </r>
  <r>
    <n v="8103390812"/>
    <s v="Prestation et licence eTemptation 2021"/>
    <x v="4"/>
    <m/>
    <n v="13781"/>
    <n v="13871"/>
    <x v="11"/>
    <n v="13781"/>
    <n v="0"/>
    <s v="Totale"/>
    <m/>
  </r>
  <r>
    <n v="8103454114"/>
    <s v="Support Validation Projet SI Avril - Juillet (SRI)"/>
    <x v="4"/>
    <s v="601000 (20%) / 600723 (20%) / 600724 (20%)_x000a_601006 (20%) / 600728 (20%) / "/>
    <n v="94650"/>
    <n v="18930"/>
    <x v="2"/>
    <n v="18930"/>
    <n v="0"/>
    <s v="Totale"/>
    <m/>
  </r>
  <r>
    <n v="8103411502"/>
    <s v="Support Projet Transition Fev (CDA) Baseware - SAP 4 HANA"/>
    <x v="4"/>
    <s v="601000 (25%) / 600723 (25%) / 600724 (25%)_x000a_ 600728 (25%)"/>
    <n v="26185"/>
    <n v="6546.25"/>
    <x v="3"/>
    <n v="6546.25"/>
    <n v="0"/>
    <s v="Totale"/>
    <m/>
  </r>
  <r>
    <n v="8103460394"/>
    <s v="Support Projet Transition Mars - Mai (Chloé David)"/>
    <x v="4"/>
    <s v="601000 (25%) / 600723 (25%) / 600724 (25%)_x000a_ 600728 (25%)"/>
    <n v="131750"/>
    <n v="32937.5"/>
    <x v="3"/>
    <n v="32937.5"/>
    <m/>
    <s v="Totale"/>
    <m/>
  </r>
  <r>
    <n v="8103491576"/>
    <s v="Support Projet Transition Juin-Août (Chloé David)"/>
    <x v="4"/>
    <s v="601000 (25%) / 600723 (25%) / 600724 (25%)_x000a_ 600728 (25%)"/>
    <n v="133710"/>
    <n v="33427.5"/>
    <x v="3"/>
    <m/>
    <m/>
    <s v="Partielle"/>
    <m/>
  </r>
  <r>
    <n v="8103512533"/>
    <s v="Support Validation Projet SI Juillet Aout (JFC-SRI-PBE) 33%/33%/33%"/>
    <x v="4"/>
    <s v="601000 (20%) / 600723 (20%) / 600724 (20%)_x000a_601006 (20%) / 600728 (20%) / "/>
    <n v="74450"/>
    <n v="14890"/>
    <x v="2"/>
    <n v="14890"/>
    <m/>
    <s v="Totale"/>
    <m/>
  </r>
  <r>
    <n v="8103451390"/>
    <s v="Pré-étude technique PAS-X"/>
    <x v="5"/>
    <m/>
    <n v="15995"/>
    <n v="15995"/>
    <x v="12"/>
    <n v="14190"/>
    <n v="1805"/>
    <s v="Partielle"/>
    <m/>
  </r>
  <r>
    <n v="8103497818"/>
    <s v="PAS-X Upgrade/Migration Fit Phase"/>
    <x v="5"/>
    <m/>
    <n v="46910"/>
    <n v="46910"/>
    <x v="12"/>
    <n v="27360.63"/>
    <n v="19549.37"/>
    <s v="Partielle"/>
    <m/>
  </r>
  <r>
    <m/>
    <s v="Support VSI Transition - Septembre à Octobre Alexandre Ben Slama"/>
    <x v="5"/>
    <m/>
    <n v="27200"/>
    <n v="27200"/>
    <x v="13"/>
    <m/>
    <n v="17456.669999999998"/>
    <m/>
    <m/>
  </r>
  <r>
    <n v="8103460433"/>
    <s v="Support Projet Transition Extension Avril-Juin (KFR)"/>
    <x v="6"/>
    <s v="601000 (50%) / 601003 (50%)"/>
    <n v="39200"/>
    <n v="19600"/>
    <x v="1"/>
    <n v="19600"/>
    <n v="0"/>
    <s v="Totale"/>
    <m/>
  </r>
  <r>
    <n v="8103447251"/>
    <s v="Support Projet Transition AQ IT"/>
    <x v="6"/>
    <m/>
    <n v="17800"/>
    <n v="17800"/>
    <x v="5"/>
    <n v="17800"/>
    <m/>
    <s v="Totale"/>
    <m/>
  </r>
  <r>
    <n v="8103503717"/>
    <s v="Support AQ IT Transition AQ IT Juin – juillet 2021 (YH)"/>
    <x v="6"/>
    <m/>
    <n v="21560"/>
    <n v="21560"/>
    <x v="5"/>
    <n v="9460"/>
    <n v="12100"/>
    <s v="Partielle"/>
    <m/>
  </r>
  <r>
    <n v="8103506969"/>
    <s v="Support Projet Transition Juin - Juillet (KFR)"/>
    <x v="6"/>
    <s v="601000 (50%) / 601003 (50%)"/>
    <n v="24620"/>
    <n v="12310"/>
    <x v="1"/>
    <n v="19970"/>
    <n v="4650"/>
    <s v="Partielle"/>
    <m/>
  </r>
  <r>
    <s v="PO-21-1161-00047 "/>
    <s v="Portage de la plateforme Stockware"/>
    <x v="6"/>
    <m/>
    <n v="161600"/>
    <n v="161600"/>
    <x v="14"/>
    <n v="64640"/>
    <n v="96960"/>
    <s v="Partielle"/>
    <m/>
  </r>
  <r>
    <n v="8103418071"/>
    <s v="Support Projet Transition Mars-Avril Kévin Frackowiak"/>
    <x v="6"/>
    <s v="601002 (50%) / 601003 (50%)"/>
    <n v="29400"/>
    <n v="14400"/>
    <x v="1"/>
    <n v="14400"/>
    <n v="0"/>
    <s v="Totale"/>
    <m/>
  </r>
  <r>
    <n v="8103500571"/>
    <s v="Licences PI Software"/>
    <x v="7"/>
    <m/>
    <n v="196992.05"/>
    <n v="196992.05"/>
    <x v="7"/>
    <n v="196992.05"/>
    <n v="0"/>
    <s v="Totale"/>
    <m/>
  </r>
  <r>
    <n v="8103418071"/>
    <s v="Support Projet Transition Mars-Avril (MDV)"/>
    <x v="7"/>
    <s v="601002 (50%) / 601003 (50%)"/>
    <n v="29400"/>
    <n v="15000"/>
    <x v="1"/>
    <n v="15000"/>
    <n v="0"/>
    <s v="Totale"/>
    <m/>
  </r>
  <r>
    <s v="PO-21-1161-00039"/>
    <s v="LICENCES LOGICIEL_x000a_ONGUARD &amp;_x000a_MILESTONE"/>
    <x v="8"/>
    <m/>
    <n v="72310"/>
    <n v="72310"/>
    <x v="15"/>
    <n v="72310"/>
    <n v="0"/>
    <s v="Totale"/>
    <m/>
  </r>
  <r>
    <s v="PO-21-1161-00039"/>
    <s v="Prestations de support 2021"/>
    <x v="8"/>
    <m/>
    <n v="16290"/>
    <n v="16290"/>
    <x v="15"/>
    <m/>
    <n v="16290"/>
    <s v="Totale"/>
    <m/>
  </r>
  <r>
    <s v="PO-21-1161-00039"/>
    <s v="Prestations de support 2022"/>
    <x v="8"/>
    <m/>
    <n v="13700"/>
    <n v="13700"/>
    <x v="15"/>
    <m/>
    <n v="13700"/>
    <s v="Partielle"/>
    <m/>
  </r>
  <r>
    <n v="8103491576"/>
    <s v="Support Projet Transition du 01 Juin au 10 Aout 33%"/>
    <x v="8"/>
    <m/>
    <n v="133710"/>
    <n v="21000"/>
    <x v="3"/>
    <s v="à vérifier"/>
    <m/>
    <s v="Partielle"/>
    <m/>
  </r>
  <r>
    <n v="8103421712"/>
    <s v="Support GLIMS/EMPOWER Mars à Juin (BP)"/>
    <x v="9"/>
    <s v="601008 50% - 601007 - 50%"/>
    <n v="28000"/>
    <n v="14000"/>
    <x v="16"/>
    <n v="14000"/>
    <m/>
    <s v="Totale"/>
    <m/>
  </r>
  <r>
    <n v="8103472111"/>
    <s v="Prestation Labware"/>
    <x v="9"/>
    <m/>
    <n v="4562"/>
    <n v="4562"/>
    <x v="17"/>
    <n v="4562"/>
    <m/>
    <s v="Totale"/>
    <m/>
  </r>
  <r>
    <n v="8103510564"/>
    <s v="Support GLIMS/EMPOWER Juillet à Septembre (BP)"/>
    <x v="9"/>
    <s v="601008 50% - 601007 - 50%"/>
    <n v="17500"/>
    <n v="8750"/>
    <x v="16"/>
    <n v="8750"/>
    <n v="4550"/>
    <s v="Partielle"/>
    <m/>
  </r>
  <r>
    <n v="8103472086"/>
    <s v="Support Validation Lab Transition Mai et Juin (BRJ)"/>
    <x v="9"/>
    <s v="601008 50% - 601007 - 50%"/>
    <n v="25140"/>
    <n v="1160"/>
    <x v="18"/>
    <n v="1160"/>
    <n v="3256.6666666666665"/>
    <s v="Partielle"/>
    <m/>
  </r>
  <r>
    <n v="8103485729"/>
    <s v="Support Business Projet Transition Mai - Juin (LT, BL)"/>
    <x v="9"/>
    <s v="601008 (33%) / 601007 (33%) / 601005 (33%) "/>
    <n v="37600"/>
    <n v="12220"/>
    <x v="8"/>
    <n v="12220"/>
    <n v="0"/>
    <s v="Totale"/>
    <m/>
  </r>
  <r>
    <s v="PO-21-1161-00143"/>
    <s v="FAREVA GLIMS installation"/>
    <x v="9"/>
    <m/>
    <n v="452610"/>
    <n v="452610"/>
    <x v="17"/>
    <n v="244460"/>
    <n v="208150"/>
    <s v="Partielle"/>
    <m/>
  </r>
  <r>
    <n v="8103499126"/>
    <s v="Support IT Lab Transition (Régul Février et Mars) Bas"/>
    <x v="9"/>
    <s v="601008 (33%) / 601007 (33%) / 601005 (33%) "/>
    <n v="26742"/>
    <n v="8824.86"/>
    <x v="19"/>
    <n v="8824.86"/>
    <n v="0"/>
    <s v="Totale"/>
    <m/>
  </r>
  <r>
    <n v="8103477319"/>
    <s v="Support IT Lab Transition (Mai à Juin) Bas"/>
    <x v="9"/>
    <s v="601008 (33%) / 601007 (33%) / 601005 (33%) "/>
    <n v="26742"/>
    <n v="8824.86"/>
    <x v="20"/>
    <n v="8824.86"/>
    <n v="0"/>
    <s v="Totale"/>
    <m/>
  </r>
  <r>
    <n v="8103421712"/>
    <s v="Support GLIMS/EMPOWER Mars à Juin (BP)"/>
    <x v="10"/>
    <s v="601008 50% - 601007 - 50%"/>
    <n v="28000"/>
    <n v="14000"/>
    <x v="16"/>
    <n v="14000"/>
    <n v="0"/>
    <s v="Totale"/>
    <m/>
  </r>
  <r>
    <n v="8103510564"/>
    <s v="Support GLIMS/EMPOWER Juillet à Septembre (BP)"/>
    <x v="10"/>
    <s v="601008 50% - 601007 - 50%"/>
    <n v="17500"/>
    <n v="8750"/>
    <x v="16"/>
    <n v="8750"/>
    <n v="4550"/>
    <s v="Partielle"/>
    <m/>
  </r>
  <r>
    <n v="8103472086"/>
    <s v="Support Validation Lab Transition Mai et Juin (BRJ)"/>
    <x v="10"/>
    <s v="601008 50% - 601007 - 50%"/>
    <n v="25140"/>
    <n v="4350"/>
    <x v="18"/>
    <n v="4350"/>
    <n v="3256.6666666666665"/>
    <s v="Partielle"/>
    <m/>
  </r>
  <r>
    <n v="8103485729"/>
    <s v="Support Business Projet Transition Mai - Juin (LT, BL)"/>
    <x v="10"/>
    <s v="601008 (33%) / 601007 (33%) / 601005 (33%) "/>
    <n v="37600"/>
    <n v="12220"/>
    <x v="8"/>
    <n v="12220"/>
    <n v="0"/>
    <s v="Totale"/>
    <m/>
  </r>
  <r>
    <s v="PO-21-1161-00014"/>
    <s v="Empower Network"/>
    <x v="10"/>
    <m/>
    <n v="510407"/>
    <n v="510407"/>
    <x v="21"/>
    <n v="361404"/>
    <n v="149003"/>
    <s v="Partielle"/>
    <m/>
  </r>
  <r>
    <n v="8103499126"/>
    <s v="Support IT Lab Transition (Régul Février et Mars) Bas"/>
    <x v="10"/>
    <s v="601008 (33%) / 601007 (33%) / 601005 (33%) "/>
    <n v="26742"/>
    <n v="8824.86"/>
    <x v="20"/>
    <n v="8824.86"/>
    <n v="0"/>
    <s v="Totale"/>
    <m/>
  </r>
  <r>
    <n v="8103477319"/>
    <s v="Support IT Lab Transition (Mai à Juin) Bas"/>
    <x v="10"/>
    <s v="601008 (33%) / 601007 (33%) / 601005 (33%) "/>
    <n v="26742"/>
    <n v="8824.86"/>
    <x v="20"/>
    <n v="8824.86"/>
    <n v="0"/>
    <s v="Totale"/>
    <m/>
  </r>
  <r>
    <n v="8103499922"/>
    <s v="Licences Oracle Database Std Edition 2"/>
    <x v="11"/>
    <m/>
    <n v="90505"/>
    <n v="90505"/>
    <x v="22"/>
    <n v="90505"/>
    <n v="0"/>
    <s v="Totale"/>
    <m/>
  </r>
  <r>
    <n v="8103445853"/>
    <s v="Support AQ/IT et VSI (régul Fév-Mars MFD et CL)"/>
    <x v="11"/>
    <m/>
    <n v="40440"/>
    <n v="40440"/>
    <x v="13"/>
    <n v="40440"/>
    <n v="0"/>
    <s v="Totale"/>
    <m/>
  </r>
  <r>
    <n v="8103482972"/>
    <s v="Support AQ/IT et VSI (Avril à Juin) - My Vi - Oussama"/>
    <x v="11"/>
    <m/>
    <n v="59800"/>
    <n v="59800"/>
    <x v="13"/>
    <n v="59800"/>
    <n v="0"/>
    <s v="Totale"/>
    <m/>
  </r>
  <r>
    <n v="8103465304"/>
    <s v="Prestation Architecte Système Mai Juin (F.Larive)"/>
    <x v="11"/>
    <m/>
    <n v="53820"/>
    <n v="53820"/>
    <x v="23"/>
    <n v="53820"/>
    <n v="0"/>
    <s v="Totale"/>
    <m/>
  </r>
  <r>
    <n v="8103512467"/>
    <s v="Prestation Architecte Système Juillet Août (F.Larive)"/>
    <x v="11"/>
    <m/>
    <n v="15870"/>
    <n v="15870"/>
    <x v="23"/>
    <n v="2760"/>
    <n v="13110"/>
    <s v="Partielle"/>
    <m/>
  </r>
  <r>
    <n v="8103411426"/>
    <s v="Support Infrastructure Transition "/>
    <x v="11"/>
    <m/>
    <n v="8570"/>
    <n v="8570"/>
    <x v="24"/>
    <n v="8570"/>
    <n v="0"/>
    <s v="Totale"/>
    <m/>
  </r>
  <r>
    <n v="8103442916"/>
    <s v="Support IT TRANSITION Avril Juin (GGI)"/>
    <x v="11"/>
    <m/>
    <n v="12470"/>
    <n v="12470"/>
    <x v="25"/>
    <n v="12470"/>
    <n v="0"/>
    <s v="Totale"/>
    <m/>
  </r>
  <r>
    <n v="8103472094"/>
    <s v="Administrateur Réseau (Paul Dupuich)"/>
    <x v="11"/>
    <m/>
    <n v="22750"/>
    <n v="22750"/>
    <x v="25"/>
    <n v="11900"/>
    <n v="10850"/>
    <s v="Partielle"/>
    <m/>
  </r>
  <r>
    <n v="8103499126"/>
    <s v="Support IT Lab Transition (Régul Février et Mars) Bas"/>
    <x v="11"/>
    <s v="601008 (33%) / 601007 (33%) / 601005 (33%) "/>
    <n v="26742"/>
    <n v="8824.86"/>
    <x v="19"/>
    <n v="8824.86"/>
    <n v="0"/>
    <s v="Totale"/>
    <m/>
  </r>
  <r>
    <n v="8103477319"/>
    <s v="Support IT Lab Transition (Mai à Juin) Bas"/>
    <x v="11"/>
    <s v="601008 (33%) / 601007 (33%) / 601005 (33%) "/>
    <n v="26742"/>
    <n v="8824.86"/>
    <x v="20"/>
    <n v="8824.86"/>
    <n v="0"/>
    <s v="Totale"/>
    <m/>
  </r>
  <r>
    <n v="8103472086"/>
    <s v="Support Validation Lab Transition Mai et Juin (BRJ) -Glims - Empower"/>
    <x v="11"/>
    <m/>
    <n v="25140"/>
    <n v="7830"/>
    <x v="18"/>
    <n v="7830"/>
    <n v="3256.6666666666665"/>
    <s v="Partielle"/>
    <m/>
  </r>
  <r>
    <n v="8103485729"/>
    <s v="Support Business Projet Transition Mai - Juin (LT, BL) -GLIMS - EMPOWER"/>
    <x v="11"/>
    <s v="601008 (33%) / 601007 (33%) / 601005 (33%) "/>
    <n v="37600"/>
    <n v="12220"/>
    <x v="8"/>
    <n v="12220"/>
    <n v="0"/>
    <s v="Totale"/>
    <m/>
  </r>
  <r>
    <n v="8103503761"/>
    <s v="Support IT Transition Juin à septembre (GGI)"/>
    <x v="11"/>
    <m/>
    <n v="18850"/>
    <n v="18850"/>
    <x v="25"/>
    <n v="6525"/>
    <n v="12325"/>
    <s v="Partielle"/>
    <m/>
  </r>
  <r>
    <n v="8103511932"/>
    <s v="Infrastructure de_x000a_Sauvegarde V5 – HPE et VEEAM"/>
    <x v="11"/>
    <m/>
    <n v="111217"/>
    <n v="111217"/>
    <x v="26"/>
    <n v="48224"/>
    <n v="62993"/>
    <s v="Partielle"/>
    <m/>
  </r>
  <r>
    <n v="8103512552"/>
    <s v="Support IT Lab Transition (Juillet à Août) Bas"/>
    <x v="11"/>
    <m/>
    <n v="26742"/>
    <n v="26742"/>
    <x v="20"/>
    <n v="13371"/>
    <n v="13371"/>
    <s v="Partielle"/>
    <m/>
  </r>
  <r>
    <s v="PO-21-1161-00155"/>
    <s v="Prestation Architecte Système Septembre Octobre (FLA)"/>
    <x v="11"/>
    <m/>
    <n v="27600"/>
    <n v="27600"/>
    <x v="23"/>
    <m/>
    <m/>
    <m/>
    <m/>
  </r>
  <r>
    <s v="PO-21-1161-00255"/>
    <s v="Support AQ/IT et VSI Transition - INFRA IT - Septembre  (Oussema/My Vi)"/>
    <x v="11"/>
    <m/>
    <n v="28750"/>
    <n v="28750"/>
    <x v="13"/>
    <m/>
    <m/>
    <m/>
    <m/>
  </r>
  <r>
    <s v="PO-21-1161-00256"/>
    <s v="Support IT Lab Transition - INFRA IT - Septembre Bas"/>
    <x v="11"/>
    <m/>
    <n v="15194.32"/>
    <n v="15194.32"/>
    <x v="20"/>
    <m/>
    <m/>
    <m/>
    <m/>
  </r>
  <r>
    <n v="8103499922"/>
    <s v="Licences Oracle Database Std Edition 2"/>
    <x v="11"/>
    <m/>
    <n v="90505"/>
    <n v="90505"/>
    <x v="27"/>
    <n v="90505"/>
    <n v="0"/>
    <s v="Totale"/>
    <m/>
  </r>
  <r>
    <s v="pas de PO"/>
    <s v="Préparation ECC6 D1"/>
    <x v="12"/>
    <m/>
    <n v="342730"/>
    <n v="342730"/>
    <x v="4"/>
    <n v="342730"/>
    <n v="0"/>
    <s v="Totale"/>
    <m/>
  </r>
  <r>
    <s v="pas de PO"/>
    <s v="Préparation ECC6 D1"/>
    <x v="12"/>
    <m/>
    <n v="294700"/>
    <n v="294700"/>
    <x v="4"/>
    <n v="294700"/>
    <n v="0"/>
    <s v="Totale"/>
    <m/>
  </r>
  <r>
    <s v="pas de PO"/>
    <s v="interface DECIDIUM - Peter Rajna 01/04/2021 au 30/06/2021"/>
    <x v="12"/>
    <m/>
    <n v="16575"/>
    <n v="16575"/>
    <x v="4"/>
    <m/>
    <n v="0"/>
    <m/>
    <m/>
  </r>
  <r>
    <n v="8103397528"/>
    <s v="Gestion Commandes SAP (SAP Builder) Damien Chapuis, Théo Basty"/>
    <x v="12"/>
    <m/>
    <n v="29354"/>
    <n v="29354"/>
    <x v="24"/>
    <n v="29354"/>
    <n v="0"/>
    <s v="Totale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38F6E4-50F2-4896-BE67-5919466C4ADB}" name="Tableau croisé dynamique1" cacheId="3" applyNumberFormats="0" applyBorderFormats="0" applyFontFormats="0" applyPatternFormats="0" applyAlignmentFormats="0" applyWidthHeightFormats="1" dataCaption="Valeurs" updatedVersion="7" minRefreshableVersion="3" itemPrintTitles="1" createdVersion="7" indent="0" outline="1" outlineData="1" multipleFieldFilters="0" rowHeaderCaption="Fournisseurs">
  <location ref="A3:C6" firstHeaderRow="0" firstDataRow="1" firstDataCol="1"/>
  <pivotFields count="11">
    <pivotField showAll="0"/>
    <pivotField showAll="0"/>
    <pivotField axis="axisRow" showAll="0">
      <items count="14">
        <item x="4"/>
        <item x="3"/>
        <item x="12"/>
        <item x="2"/>
        <item x="0"/>
        <item x="7"/>
        <item x="6"/>
        <item x="5"/>
        <item x="11"/>
        <item x="1"/>
        <item x="9"/>
        <item x="10"/>
        <item x="8"/>
        <item t="default"/>
      </items>
    </pivotField>
    <pivotField showAll="0"/>
    <pivotField showAll="0"/>
    <pivotField dataField="1" showAll="0"/>
    <pivotField showAll="0">
      <items count="29">
        <item h="1" x="5"/>
        <item h="1" x="0"/>
        <item h="1" x="14"/>
        <item h="1" x="6"/>
        <item h="1" x="4"/>
        <item x="13"/>
        <item h="1" x="26"/>
        <item h="1" x="24"/>
        <item h="1" x="8"/>
        <item h="1" x="9"/>
        <item h="1" x="15"/>
        <item h="1" x="10"/>
        <item h="1" x="20"/>
        <item h="1" x="19"/>
        <item h="1" x="11"/>
        <item h="1" x="17"/>
        <item h="1" x="3"/>
        <item h="1" x="1"/>
        <item h="1" x="16"/>
        <item h="1" x="27"/>
        <item h="1" x="22"/>
        <item h="1" x="18"/>
        <item h="1" x="2"/>
        <item h="1" x="23"/>
        <item h="1" x="25"/>
        <item h="1" x="21"/>
        <item h="1" x="12"/>
        <item h="1" x="7"/>
        <item t="default"/>
      </items>
    </pivotField>
    <pivotField dataField="1" showAll="0"/>
    <pivotField showAll="0"/>
    <pivotField showAll="0"/>
    <pivotField showAll="0"/>
  </pivotFields>
  <rowFields count="1">
    <field x="2"/>
  </rowFields>
  <rowItems count="3">
    <i>
      <x v="7"/>
    </i>
    <i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Montant IO " fld="5" baseField="2" baseItem="8" numFmtId="165"/>
    <dataField name="Mt réel Facturé " fld="7" baseField="2" baseItem="0" numFmtId="165"/>
  </dataFields>
  <formats count="2"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66BDDDE2-4FC6-4647-84A9-620EB78DB6F7}" sourceName="Fournisseur">
  <pivotTables>
    <pivotTable tabId="6" name="Tableau croisé dynamique1"/>
  </pivotTables>
  <data>
    <tabular pivotCacheId="1401178942">
      <items count="28">
        <i x="5"/>
        <i x="0"/>
        <i x="14"/>
        <i x="6"/>
        <i x="4"/>
        <i x="13" s="1"/>
        <i x="26"/>
        <i x="24"/>
        <i x="8"/>
        <i x="9"/>
        <i x="15"/>
        <i x="10"/>
        <i x="20"/>
        <i x="19"/>
        <i x="11"/>
        <i x="17"/>
        <i x="3"/>
        <i x="1"/>
        <i x="16"/>
        <i x="27"/>
        <i x="22"/>
        <i x="18"/>
        <i x="2"/>
        <i x="23"/>
        <i x="25"/>
        <i x="21"/>
        <i x="12"/>
        <i x="7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O" xr10:uid="{3ADD0171-DEF9-46E9-B3CE-DE838DCAEC00}" sourceName="IO">
  <extLst>
    <x:ext xmlns:x15="http://schemas.microsoft.com/office/spreadsheetml/2010/11/main" uri="{2F2917AC-EB37-4324-AD4E-5DD8C200BD13}">
      <x15:tableSlicerCache tableId="27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IO" xr10:uid="{0D2898AA-6B96-4DAA-B91B-D41FDDFBD7DB}" cache="Segment_IO" caption="IO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Fournisseur" xr10:uid="{5FFDD42B-2928-4723-A015-8D9F4C2FCA35}" cache="Segment_Fournisseur" caption="Fournisseu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EF75C147-F5A4-4494-B36D-469AC6C452E3}" name="t_Data" displayName="t_Data" ref="A7:K99" totalsRowShown="0">
  <autoFilter ref="A7:K99" xr:uid="{EF75C147-F5A4-4494-B36D-469AC6C452E3}"/>
  <tableColumns count="11">
    <tableColumn id="1" xr3:uid="{EF8E1570-EA29-4FF4-BC23-9E6D16E60D56}" name="Commandes "/>
    <tableColumn id="2" xr3:uid="{7736413D-1EE1-4B8E-9842-A9172B54815D}" name="Description"/>
    <tableColumn id="3" xr3:uid="{C5047CBC-37AF-4F8A-BBA6-74B2DABAACFE}" name="IO"/>
    <tableColumn id="4" xr3:uid="{07A6BE4F-2270-4CB2-9F93-AE98250BFB82}" name="Répartition IO"/>
    <tableColumn id="5" xr3:uid="{275F2F7A-4687-4735-AD9E-73EF766F6CAD}" name="Montant PO"/>
    <tableColumn id="6" xr3:uid="{334E4AB2-35E0-47D6-981C-61295736CB78}" name="Montant IO"/>
    <tableColumn id="7" xr3:uid="{24AC2356-99A4-4893-BE24-3DC1A1B77B12}" name="Fournisseur"/>
    <tableColumn id="8" xr3:uid="{71E1C48C-B35F-4BE3-BCED-ECE99B402FF3}" name="Montant réel Facturé"/>
    <tableColumn id="9" xr3:uid="{17103E47-9727-449F-B28F-E8430A4EBEFC}" name="Reste à facturer"/>
    <tableColumn id="10" xr3:uid="{A50AC6AD-A7F7-4FCB-886A-74519107E0E7}" name="Statut Réception"/>
    <tableColumn id="11" xr3:uid="{ECF7B697-4ADD-4AB5-B0F9-3BC1B63B45FF}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5DF4E-86E0-49F6-950D-F0C52A9DABE0}">
  <dimension ref="A2:K99"/>
  <sheetViews>
    <sheetView showGridLines="0" workbookViewId="0">
      <selection activeCell="B12" sqref="B12"/>
    </sheetView>
  </sheetViews>
  <sheetFormatPr baseColWidth="10" defaultRowHeight="15" x14ac:dyDescent="0.25"/>
  <cols>
    <col min="1" max="1" width="14.5703125" customWidth="1"/>
    <col min="2" max="2" width="13.28515625" customWidth="1"/>
    <col min="4" max="4" width="15.5703125" customWidth="1"/>
    <col min="5" max="5" width="13.85546875" customWidth="1"/>
    <col min="6" max="6" width="13.28515625" customWidth="1"/>
    <col min="7" max="7" width="13.5703125" customWidth="1"/>
    <col min="8" max="8" width="21.85546875" customWidth="1"/>
    <col min="9" max="9" width="17" customWidth="1"/>
    <col min="10" max="10" width="17.85546875" customWidth="1"/>
    <col min="11" max="11" width="15.28515625" customWidth="1"/>
  </cols>
  <sheetData>
    <row r="2" spans="1:11" x14ac:dyDescent="0.25">
      <c r="G2" t="s">
        <v>2</v>
      </c>
      <c r="H2" s="1">
        <f>_xlfn.AGGREGATE(9,3,t_Data[Montant PO])</f>
        <v>6645207.3700000001</v>
      </c>
    </row>
    <row r="3" spans="1:11" x14ac:dyDescent="0.25">
      <c r="G3" t="s">
        <v>3</v>
      </c>
      <c r="H3" s="1">
        <f>_xlfn.AGGREGATE(9,3,t_Data[Montant IO])</f>
        <v>4624239.5299999993</v>
      </c>
    </row>
    <row r="4" spans="1:11" x14ac:dyDescent="0.25">
      <c r="G4" s="2" t="s">
        <v>147</v>
      </c>
      <c r="H4" s="1">
        <f>_xlfn.AGGREGATE(9,3,t_Data[Montant réel Facturé])</f>
        <v>3773833.8399999989</v>
      </c>
    </row>
    <row r="5" spans="1:11" x14ac:dyDescent="0.25">
      <c r="G5" s="2" t="s">
        <v>6</v>
      </c>
      <c r="H5" s="1">
        <f>_xlfn.AGGREGATE(9,3,t_Data[Reste à facturer])</f>
        <v>749018.03999999992</v>
      </c>
    </row>
    <row r="7" spans="1:11" x14ac:dyDescent="0.25">
      <c r="A7" t="s">
        <v>0</v>
      </c>
      <c r="B7" t="s">
        <v>1</v>
      </c>
      <c r="C7" t="s">
        <v>146</v>
      </c>
      <c r="D7" t="s">
        <v>32</v>
      </c>
      <c r="E7" t="s">
        <v>2</v>
      </c>
      <c r="F7" t="s">
        <v>3</v>
      </c>
      <c r="G7" t="s">
        <v>4</v>
      </c>
      <c r="H7" t="s">
        <v>5</v>
      </c>
      <c r="I7" t="s">
        <v>6</v>
      </c>
      <c r="J7" t="s">
        <v>7</v>
      </c>
      <c r="K7" t="s">
        <v>47</v>
      </c>
    </row>
    <row r="8" spans="1:11" x14ac:dyDescent="0.25">
      <c r="A8">
        <v>8103409451</v>
      </c>
      <c r="B8" t="s">
        <v>8</v>
      </c>
      <c r="C8" t="s">
        <v>33</v>
      </c>
      <c r="E8">
        <v>10235</v>
      </c>
      <c r="F8">
        <v>10235</v>
      </c>
      <c r="G8" t="s">
        <v>9</v>
      </c>
      <c r="H8">
        <v>10235</v>
      </c>
      <c r="I8">
        <v>0</v>
      </c>
      <c r="J8" t="s">
        <v>10</v>
      </c>
      <c r="K8" t="s">
        <v>48</v>
      </c>
    </row>
    <row r="9" spans="1:11" x14ac:dyDescent="0.25">
      <c r="A9">
        <v>8103468658</v>
      </c>
      <c r="B9" t="s">
        <v>8</v>
      </c>
      <c r="C9" t="s">
        <v>33</v>
      </c>
      <c r="E9">
        <v>84995</v>
      </c>
      <c r="F9">
        <v>84995</v>
      </c>
      <c r="G9" t="s">
        <v>9</v>
      </c>
      <c r="H9">
        <v>76000</v>
      </c>
      <c r="I9">
        <v>8995</v>
      </c>
      <c r="J9" t="s">
        <v>11</v>
      </c>
      <c r="K9" t="s">
        <v>48</v>
      </c>
    </row>
    <row r="10" spans="1:11" x14ac:dyDescent="0.25">
      <c r="A10">
        <v>8103460433</v>
      </c>
      <c r="B10" t="s">
        <v>12</v>
      </c>
      <c r="C10" t="s">
        <v>33</v>
      </c>
      <c r="D10" t="s">
        <v>13</v>
      </c>
      <c r="E10">
        <v>19600</v>
      </c>
      <c r="F10">
        <v>19600</v>
      </c>
      <c r="G10" t="s">
        <v>14</v>
      </c>
      <c r="H10">
        <v>19600</v>
      </c>
      <c r="I10">
        <v>0</v>
      </c>
      <c r="J10" t="s">
        <v>10</v>
      </c>
    </row>
    <row r="11" spans="1:11" x14ac:dyDescent="0.25">
      <c r="A11">
        <v>8103454114</v>
      </c>
      <c r="B11" t="s">
        <v>15</v>
      </c>
      <c r="C11" t="s">
        <v>33</v>
      </c>
      <c r="D11" t="s">
        <v>16</v>
      </c>
      <c r="E11">
        <v>94650</v>
      </c>
      <c r="F11">
        <v>18930</v>
      </c>
      <c r="G11" t="s">
        <v>17</v>
      </c>
      <c r="H11">
        <v>18930</v>
      </c>
      <c r="J11" t="s">
        <v>10</v>
      </c>
    </row>
    <row r="12" spans="1:11" x14ac:dyDescent="0.25">
      <c r="A12">
        <v>8103512533</v>
      </c>
      <c r="B12" t="s">
        <v>18</v>
      </c>
      <c r="C12" t="s">
        <v>33</v>
      </c>
      <c r="D12" t="s">
        <v>16</v>
      </c>
      <c r="E12">
        <v>74450</v>
      </c>
      <c r="F12">
        <v>14890</v>
      </c>
      <c r="G12" t="s">
        <v>17</v>
      </c>
      <c r="H12">
        <v>14890</v>
      </c>
      <c r="J12" t="s">
        <v>10</v>
      </c>
    </row>
    <row r="13" spans="1:11" x14ac:dyDescent="0.25">
      <c r="A13">
        <v>8103411502</v>
      </c>
      <c r="B13" t="s">
        <v>19</v>
      </c>
      <c r="C13" t="s">
        <v>33</v>
      </c>
      <c r="D13" t="s">
        <v>20</v>
      </c>
      <c r="E13">
        <v>26185</v>
      </c>
      <c r="F13">
        <v>6546.25</v>
      </c>
      <c r="G13" t="s">
        <v>21</v>
      </c>
      <c r="H13">
        <v>6546.25</v>
      </c>
      <c r="J13" t="s">
        <v>10</v>
      </c>
    </row>
    <row r="14" spans="1:11" x14ac:dyDescent="0.25">
      <c r="A14" t="s">
        <v>22</v>
      </c>
      <c r="B14" t="s">
        <v>23</v>
      </c>
      <c r="C14" t="s">
        <v>33</v>
      </c>
      <c r="E14">
        <v>185766</v>
      </c>
      <c r="F14">
        <v>185766</v>
      </c>
      <c r="G14" t="s">
        <v>24</v>
      </c>
      <c r="H14">
        <v>185766</v>
      </c>
      <c r="I14">
        <v>0</v>
      </c>
      <c r="J14" t="s">
        <v>10</v>
      </c>
    </row>
    <row r="15" spans="1:11" x14ac:dyDescent="0.25">
      <c r="A15" t="s">
        <v>22</v>
      </c>
      <c r="B15" t="s">
        <v>25</v>
      </c>
      <c r="C15" t="s">
        <v>33</v>
      </c>
      <c r="E15">
        <v>246412</v>
      </c>
      <c r="F15">
        <v>246412</v>
      </c>
      <c r="G15" t="s">
        <v>24</v>
      </c>
      <c r="H15">
        <v>246412</v>
      </c>
      <c r="I15">
        <v>0</v>
      </c>
      <c r="J15" t="s">
        <v>10</v>
      </c>
    </row>
    <row r="16" spans="1:11" x14ac:dyDescent="0.25">
      <c r="A16" t="s">
        <v>22</v>
      </c>
      <c r="B16" t="s">
        <v>26</v>
      </c>
      <c r="C16" t="s">
        <v>33</v>
      </c>
      <c r="E16">
        <v>267368</v>
      </c>
      <c r="F16">
        <v>267368</v>
      </c>
      <c r="G16" t="s">
        <v>24</v>
      </c>
      <c r="H16">
        <v>267368</v>
      </c>
      <c r="I16">
        <v>0</v>
      </c>
      <c r="J16" t="s">
        <v>10</v>
      </c>
    </row>
    <row r="17" spans="1:10" x14ac:dyDescent="0.25">
      <c r="A17">
        <v>8103418072</v>
      </c>
      <c r="B17" t="s">
        <v>27</v>
      </c>
      <c r="C17" t="s">
        <v>33</v>
      </c>
      <c r="E17">
        <v>31200</v>
      </c>
      <c r="F17">
        <v>31200</v>
      </c>
      <c r="G17" t="s">
        <v>21</v>
      </c>
      <c r="H17">
        <v>31200</v>
      </c>
      <c r="I17">
        <v>0</v>
      </c>
      <c r="J17" t="s">
        <v>10</v>
      </c>
    </row>
    <row r="18" spans="1:10" x14ac:dyDescent="0.25">
      <c r="A18">
        <v>8103460394</v>
      </c>
      <c r="B18" t="s">
        <v>28</v>
      </c>
      <c r="C18" t="s">
        <v>33</v>
      </c>
      <c r="D18" t="s">
        <v>20</v>
      </c>
      <c r="E18">
        <v>131750</v>
      </c>
      <c r="F18">
        <v>32937.5</v>
      </c>
      <c r="G18" t="s">
        <v>21</v>
      </c>
      <c r="H18">
        <v>32937.5</v>
      </c>
      <c r="J18" t="s">
        <v>10</v>
      </c>
    </row>
    <row r="19" spans="1:10" x14ac:dyDescent="0.25">
      <c r="A19">
        <v>8103491576</v>
      </c>
      <c r="B19" t="s">
        <v>29</v>
      </c>
      <c r="C19" t="s">
        <v>33</v>
      </c>
      <c r="D19" t="s">
        <v>20</v>
      </c>
      <c r="E19">
        <v>133710</v>
      </c>
      <c r="F19">
        <v>33427.5</v>
      </c>
      <c r="G19" t="s">
        <v>21</v>
      </c>
      <c r="H19">
        <v>35490</v>
      </c>
      <c r="I19">
        <v>27000</v>
      </c>
      <c r="J19" t="s">
        <v>11</v>
      </c>
    </row>
    <row r="20" spans="1:10" x14ac:dyDescent="0.25">
      <c r="A20" t="s">
        <v>30</v>
      </c>
      <c r="B20" t="s">
        <v>31</v>
      </c>
      <c r="C20" t="s">
        <v>33</v>
      </c>
      <c r="E20">
        <v>7425</v>
      </c>
      <c r="F20">
        <v>7425</v>
      </c>
      <c r="G20" t="s">
        <v>9</v>
      </c>
      <c r="I20">
        <v>7425</v>
      </c>
      <c r="J20" t="s">
        <v>11</v>
      </c>
    </row>
    <row r="21" spans="1:10" x14ac:dyDescent="0.25">
      <c r="A21">
        <v>8103431686</v>
      </c>
      <c r="B21" t="s">
        <v>34</v>
      </c>
      <c r="C21" t="s">
        <v>49</v>
      </c>
      <c r="E21">
        <v>28740</v>
      </c>
      <c r="F21">
        <v>28740</v>
      </c>
      <c r="G21" t="s">
        <v>35</v>
      </c>
      <c r="H21">
        <v>28740</v>
      </c>
      <c r="I21">
        <v>0</v>
      </c>
      <c r="J21" t="s">
        <v>10</v>
      </c>
    </row>
    <row r="22" spans="1:10" x14ac:dyDescent="0.25">
      <c r="A22">
        <v>8103503267</v>
      </c>
      <c r="B22" t="s">
        <v>36</v>
      </c>
      <c r="C22" t="s">
        <v>49</v>
      </c>
      <c r="E22">
        <v>5600</v>
      </c>
      <c r="F22">
        <v>1120</v>
      </c>
      <c r="G22" t="s">
        <v>37</v>
      </c>
      <c r="H22">
        <v>5600</v>
      </c>
      <c r="I22">
        <v>0</v>
      </c>
      <c r="J22" t="s">
        <v>11</v>
      </c>
    </row>
    <row r="23" spans="1:10" x14ac:dyDescent="0.25">
      <c r="A23">
        <v>8103454114</v>
      </c>
      <c r="B23" t="s">
        <v>15</v>
      </c>
      <c r="C23" t="s">
        <v>49</v>
      </c>
      <c r="D23" t="s">
        <v>16</v>
      </c>
      <c r="E23">
        <v>94650</v>
      </c>
      <c r="F23">
        <v>18930</v>
      </c>
      <c r="J23" t="s">
        <v>10</v>
      </c>
    </row>
    <row r="24" spans="1:10" x14ac:dyDescent="0.25">
      <c r="A24">
        <v>8103512477</v>
      </c>
      <c r="B24" t="s">
        <v>38</v>
      </c>
      <c r="C24" t="s">
        <v>49</v>
      </c>
      <c r="E24">
        <v>19160</v>
      </c>
      <c r="F24">
        <v>19160</v>
      </c>
      <c r="G24" t="s">
        <v>35</v>
      </c>
      <c r="H24">
        <v>19160</v>
      </c>
      <c r="I24">
        <v>510</v>
      </c>
      <c r="J24" t="s">
        <v>10</v>
      </c>
    </row>
    <row r="25" spans="1:10" x14ac:dyDescent="0.25">
      <c r="A25">
        <v>8103450898</v>
      </c>
      <c r="B25" t="s">
        <v>39</v>
      </c>
      <c r="C25" t="s">
        <v>49</v>
      </c>
      <c r="E25">
        <v>20400</v>
      </c>
      <c r="F25">
        <v>20400</v>
      </c>
      <c r="G25" t="s">
        <v>40</v>
      </c>
      <c r="H25">
        <v>20400</v>
      </c>
      <c r="I25">
        <v>0</v>
      </c>
      <c r="J25" t="s">
        <v>10</v>
      </c>
    </row>
    <row r="26" spans="1:10" x14ac:dyDescent="0.25">
      <c r="A26">
        <v>8103503115</v>
      </c>
      <c r="B26" t="s">
        <v>41</v>
      </c>
      <c r="C26" t="s">
        <v>49</v>
      </c>
      <c r="E26">
        <v>22950</v>
      </c>
      <c r="F26">
        <v>22950</v>
      </c>
      <c r="G26" t="s">
        <v>42</v>
      </c>
      <c r="H26">
        <v>21420</v>
      </c>
      <c r="I26">
        <v>1530</v>
      </c>
      <c r="J26" t="s">
        <v>10</v>
      </c>
    </row>
    <row r="27" spans="1:10" x14ac:dyDescent="0.25">
      <c r="A27" t="s">
        <v>43</v>
      </c>
      <c r="B27" t="s">
        <v>44</v>
      </c>
      <c r="C27" t="s">
        <v>49</v>
      </c>
      <c r="E27">
        <v>20400</v>
      </c>
      <c r="F27">
        <v>20400</v>
      </c>
      <c r="G27" t="s">
        <v>42</v>
      </c>
      <c r="I27">
        <v>20400</v>
      </c>
      <c r="J27" t="s">
        <v>10</v>
      </c>
    </row>
    <row r="28" spans="1:10" x14ac:dyDescent="0.25">
      <c r="A28" t="s">
        <v>45</v>
      </c>
      <c r="B28" t="s">
        <v>46</v>
      </c>
      <c r="C28" t="s">
        <v>49</v>
      </c>
      <c r="E28">
        <v>11975</v>
      </c>
      <c r="F28">
        <v>11975</v>
      </c>
      <c r="G28" t="s">
        <v>35</v>
      </c>
      <c r="I28">
        <v>11975</v>
      </c>
      <c r="J28" t="s">
        <v>10</v>
      </c>
    </row>
    <row r="29" spans="1:10" x14ac:dyDescent="0.25">
      <c r="A29">
        <v>8103512533</v>
      </c>
      <c r="B29" t="s">
        <v>18</v>
      </c>
      <c r="C29" t="s">
        <v>49</v>
      </c>
      <c r="D29" t="s">
        <v>16</v>
      </c>
      <c r="E29">
        <v>74450</v>
      </c>
      <c r="F29">
        <v>14890</v>
      </c>
      <c r="H29">
        <v>14890</v>
      </c>
      <c r="J29" t="s">
        <v>10</v>
      </c>
    </row>
    <row r="30" spans="1:10" x14ac:dyDescent="0.25">
      <c r="A30">
        <v>8103484676</v>
      </c>
      <c r="B30" t="s">
        <v>50</v>
      </c>
      <c r="C30" t="s">
        <v>55</v>
      </c>
      <c r="E30">
        <v>76740</v>
      </c>
      <c r="F30">
        <v>76740</v>
      </c>
      <c r="G30" t="s">
        <v>51</v>
      </c>
      <c r="H30">
        <v>76740</v>
      </c>
      <c r="I30">
        <v>0</v>
      </c>
      <c r="J30" t="s">
        <v>10</v>
      </c>
    </row>
    <row r="31" spans="1:10" x14ac:dyDescent="0.25">
      <c r="A31">
        <v>8103411502</v>
      </c>
      <c r="B31" t="s">
        <v>52</v>
      </c>
      <c r="C31" t="s">
        <v>55</v>
      </c>
      <c r="D31" t="s">
        <v>20</v>
      </c>
      <c r="E31">
        <v>26185</v>
      </c>
      <c r="F31">
        <v>6546.25</v>
      </c>
      <c r="G31" t="s">
        <v>21</v>
      </c>
      <c r="H31">
        <v>6546.25</v>
      </c>
      <c r="J31" t="s">
        <v>10</v>
      </c>
    </row>
    <row r="32" spans="1:10" x14ac:dyDescent="0.25">
      <c r="A32">
        <v>8103460394</v>
      </c>
      <c r="B32" t="s">
        <v>53</v>
      </c>
      <c r="C32" t="s">
        <v>55</v>
      </c>
      <c r="D32" t="s">
        <v>20</v>
      </c>
      <c r="E32">
        <v>131750</v>
      </c>
      <c r="F32">
        <v>32937.5</v>
      </c>
      <c r="G32" t="s">
        <v>21</v>
      </c>
      <c r="H32">
        <v>32937.5</v>
      </c>
      <c r="J32" t="s">
        <v>10</v>
      </c>
    </row>
    <row r="33" spans="1:10" x14ac:dyDescent="0.25">
      <c r="A33">
        <v>8103454114</v>
      </c>
      <c r="B33" t="s">
        <v>15</v>
      </c>
      <c r="C33" t="s">
        <v>55</v>
      </c>
      <c r="D33" t="s">
        <v>16</v>
      </c>
      <c r="E33">
        <v>94650</v>
      </c>
      <c r="F33">
        <v>18930</v>
      </c>
      <c r="G33" t="s">
        <v>17</v>
      </c>
      <c r="H33">
        <v>90475</v>
      </c>
      <c r="J33" t="s">
        <v>10</v>
      </c>
    </row>
    <row r="34" spans="1:10" x14ac:dyDescent="0.25">
      <c r="A34">
        <v>8103512533</v>
      </c>
      <c r="B34" t="s">
        <v>18</v>
      </c>
      <c r="C34" t="s">
        <v>55</v>
      </c>
      <c r="D34" t="s">
        <v>16</v>
      </c>
      <c r="E34">
        <v>74450</v>
      </c>
      <c r="F34">
        <v>14890</v>
      </c>
      <c r="G34" t="s">
        <v>17</v>
      </c>
      <c r="H34">
        <v>14890</v>
      </c>
      <c r="J34" t="s">
        <v>10</v>
      </c>
    </row>
    <row r="35" spans="1:10" x14ac:dyDescent="0.25">
      <c r="A35">
        <v>8103491576</v>
      </c>
      <c r="B35" t="s">
        <v>54</v>
      </c>
      <c r="C35" t="s">
        <v>55</v>
      </c>
      <c r="D35" t="s">
        <v>20</v>
      </c>
      <c r="E35">
        <v>133710</v>
      </c>
      <c r="F35">
        <v>33427.5</v>
      </c>
      <c r="G35" t="s">
        <v>21</v>
      </c>
      <c r="J35" t="s">
        <v>11</v>
      </c>
    </row>
    <row r="36" spans="1:10" x14ac:dyDescent="0.25">
      <c r="A36">
        <v>8103454114</v>
      </c>
      <c r="B36" t="s">
        <v>56</v>
      </c>
      <c r="C36" t="s">
        <v>59</v>
      </c>
      <c r="D36" t="s">
        <v>16</v>
      </c>
      <c r="E36">
        <v>94650</v>
      </c>
      <c r="F36">
        <v>18930</v>
      </c>
      <c r="G36" t="s">
        <v>17</v>
      </c>
      <c r="H36">
        <v>18930</v>
      </c>
      <c r="I36">
        <v>0</v>
      </c>
      <c r="J36" t="s">
        <v>10</v>
      </c>
    </row>
    <row r="37" spans="1:10" x14ac:dyDescent="0.25">
      <c r="A37">
        <v>8103460394</v>
      </c>
      <c r="B37" t="s">
        <v>57</v>
      </c>
      <c r="C37" t="s">
        <v>59</v>
      </c>
      <c r="D37" t="s">
        <v>20</v>
      </c>
      <c r="E37">
        <v>131750</v>
      </c>
      <c r="F37">
        <v>32937.5</v>
      </c>
      <c r="G37" t="s">
        <v>21</v>
      </c>
      <c r="H37">
        <v>32937.5</v>
      </c>
      <c r="I37">
        <v>0</v>
      </c>
      <c r="J37" t="s">
        <v>10</v>
      </c>
    </row>
    <row r="38" spans="1:10" x14ac:dyDescent="0.25">
      <c r="A38">
        <v>8103491576</v>
      </c>
      <c r="B38" t="s">
        <v>58</v>
      </c>
      <c r="C38" t="s">
        <v>59</v>
      </c>
      <c r="D38" t="s">
        <v>20</v>
      </c>
      <c r="E38">
        <v>133710</v>
      </c>
      <c r="F38">
        <v>33427.5</v>
      </c>
      <c r="G38" t="s">
        <v>21</v>
      </c>
      <c r="J38" t="s">
        <v>11</v>
      </c>
    </row>
    <row r="39" spans="1:10" x14ac:dyDescent="0.25">
      <c r="A39">
        <v>8103512533</v>
      </c>
      <c r="B39" t="s">
        <v>18</v>
      </c>
      <c r="C39" t="s">
        <v>59</v>
      </c>
      <c r="D39" t="s">
        <v>16</v>
      </c>
      <c r="E39">
        <v>74450</v>
      </c>
      <c r="F39">
        <v>14890</v>
      </c>
      <c r="G39" t="s">
        <v>17</v>
      </c>
      <c r="H39">
        <v>14890</v>
      </c>
      <c r="I39">
        <v>0</v>
      </c>
      <c r="J39" t="s">
        <v>10</v>
      </c>
    </row>
    <row r="40" spans="1:10" x14ac:dyDescent="0.25">
      <c r="A40">
        <v>8103411502</v>
      </c>
      <c r="B40" t="s">
        <v>19</v>
      </c>
      <c r="C40" t="s">
        <v>59</v>
      </c>
      <c r="D40" t="s">
        <v>20</v>
      </c>
      <c r="E40">
        <v>26185</v>
      </c>
      <c r="F40">
        <v>6546.25</v>
      </c>
      <c r="H40">
        <v>6546.25</v>
      </c>
      <c r="J40" t="s">
        <v>10</v>
      </c>
    </row>
    <row r="41" spans="1:10" x14ac:dyDescent="0.25">
      <c r="A41">
        <v>8103390812</v>
      </c>
      <c r="B41" t="s">
        <v>60</v>
      </c>
      <c r="C41" t="s">
        <v>66</v>
      </c>
      <c r="E41">
        <v>13781</v>
      </c>
      <c r="F41">
        <v>13871</v>
      </c>
      <c r="G41" t="s">
        <v>61</v>
      </c>
      <c r="H41">
        <v>13781</v>
      </c>
      <c r="I41">
        <v>0</v>
      </c>
      <c r="J41" t="s">
        <v>10</v>
      </c>
    </row>
    <row r="42" spans="1:10" x14ac:dyDescent="0.25">
      <c r="A42">
        <v>8103454114</v>
      </c>
      <c r="B42" t="s">
        <v>62</v>
      </c>
      <c r="C42" t="s">
        <v>66</v>
      </c>
      <c r="D42" t="s">
        <v>16</v>
      </c>
      <c r="E42">
        <v>94650</v>
      </c>
      <c r="F42">
        <v>18930</v>
      </c>
      <c r="G42" t="s">
        <v>17</v>
      </c>
      <c r="H42">
        <v>18930</v>
      </c>
      <c r="I42">
        <v>0</v>
      </c>
      <c r="J42" t="s">
        <v>10</v>
      </c>
    </row>
    <row r="43" spans="1:10" x14ac:dyDescent="0.25">
      <c r="A43">
        <v>8103411502</v>
      </c>
      <c r="B43" t="s">
        <v>63</v>
      </c>
      <c r="C43" t="s">
        <v>66</v>
      </c>
      <c r="D43" t="s">
        <v>20</v>
      </c>
      <c r="E43">
        <v>26185</v>
      </c>
      <c r="F43">
        <v>6546.25</v>
      </c>
      <c r="G43" t="s">
        <v>21</v>
      </c>
      <c r="H43">
        <v>6546.25</v>
      </c>
      <c r="I43">
        <v>0</v>
      </c>
      <c r="J43" t="s">
        <v>10</v>
      </c>
    </row>
    <row r="44" spans="1:10" x14ac:dyDescent="0.25">
      <c r="A44">
        <v>8103460394</v>
      </c>
      <c r="B44" t="s">
        <v>64</v>
      </c>
      <c r="C44" t="s">
        <v>66</v>
      </c>
      <c r="D44" t="s">
        <v>20</v>
      </c>
      <c r="E44">
        <v>131750</v>
      </c>
      <c r="F44">
        <v>32937.5</v>
      </c>
      <c r="G44" t="s">
        <v>21</v>
      </c>
      <c r="H44">
        <v>32937.5</v>
      </c>
      <c r="J44" t="s">
        <v>10</v>
      </c>
    </row>
    <row r="45" spans="1:10" x14ac:dyDescent="0.25">
      <c r="A45">
        <v>8103491576</v>
      </c>
      <c r="B45" t="s">
        <v>65</v>
      </c>
      <c r="C45" t="s">
        <v>66</v>
      </c>
      <c r="D45" t="s">
        <v>20</v>
      </c>
      <c r="E45">
        <v>133710</v>
      </c>
      <c r="F45">
        <v>33427.5</v>
      </c>
      <c r="G45" t="s">
        <v>21</v>
      </c>
      <c r="J45" t="s">
        <v>11</v>
      </c>
    </row>
    <row r="46" spans="1:10" x14ac:dyDescent="0.25">
      <c r="A46">
        <v>8103512533</v>
      </c>
      <c r="B46" t="s">
        <v>18</v>
      </c>
      <c r="C46" t="s">
        <v>66</v>
      </c>
      <c r="D46" t="s">
        <v>16</v>
      </c>
      <c r="E46">
        <v>74450</v>
      </c>
      <c r="F46">
        <v>14890</v>
      </c>
      <c r="G46" t="s">
        <v>17</v>
      </c>
      <c r="H46">
        <v>14890</v>
      </c>
      <c r="J46" t="s">
        <v>10</v>
      </c>
    </row>
    <row r="47" spans="1:10" x14ac:dyDescent="0.25">
      <c r="A47">
        <v>8103451390</v>
      </c>
      <c r="B47" t="s">
        <v>67</v>
      </c>
      <c r="C47" t="s">
        <v>81</v>
      </c>
      <c r="E47">
        <v>15995</v>
      </c>
      <c r="F47">
        <v>15995</v>
      </c>
      <c r="G47" t="s">
        <v>68</v>
      </c>
      <c r="H47">
        <v>14190</v>
      </c>
      <c r="I47">
        <v>1805</v>
      </c>
      <c r="J47" t="s">
        <v>11</v>
      </c>
    </row>
    <row r="48" spans="1:10" x14ac:dyDescent="0.25">
      <c r="A48">
        <v>8103497818</v>
      </c>
      <c r="B48" t="s">
        <v>69</v>
      </c>
      <c r="C48" t="s">
        <v>81</v>
      </c>
      <c r="E48">
        <v>46910</v>
      </c>
      <c r="F48">
        <v>46910</v>
      </c>
      <c r="G48" t="s">
        <v>68</v>
      </c>
      <c r="H48">
        <v>27360.63</v>
      </c>
      <c r="I48">
        <v>19549.37</v>
      </c>
      <c r="J48" t="s">
        <v>11</v>
      </c>
    </row>
    <row r="49" spans="1:10" x14ac:dyDescent="0.25">
      <c r="B49" t="s">
        <v>70</v>
      </c>
      <c r="C49" t="s">
        <v>81</v>
      </c>
      <c r="E49">
        <v>27200</v>
      </c>
      <c r="F49">
        <v>27200</v>
      </c>
      <c r="G49" t="s">
        <v>71</v>
      </c>
      <c r="I49">
        <v>17456.669999999998</v>
      </c>
    </row>
    <row r="50" spans="1:10" x14ac:dyDescent="0.25">
      <c r="A50">
        <v>8103460433</v>
      </c>
      <c r="B50" t="s">
        <v>72</v>
      </c>
      <c r="C50" t="s">
        <v>82</v>
      </c>
      <c r="D50" t="s">
        <v>13</v>
      </c>
      <c r="E50">
        <v>39200</v>
      </c>
      <c r="F50">
        <v>19600</v>
      </c>
      <c r="G50" t="s">
        <v>14</v>
      </c>
      <c r="H50">
        <v>19600</v>
      </c>
      <c r="I50">
        <v>0</v>
      </c>
      <c r="J50" t="s">
        <v>10</v>
      </c>
    </row>
    <row r="51" spans="1:10" x14ac:dyDescent="0.25">
      <c r="A51">
        <v>8103447251</v>
      </c>
      <c r="B51" t="s">
        <v>73</v>
      </c>
      <c r="C51" t="s">
        <v>82</v>
      </c>
      <c r="E51">
        <v>17800</v>
      </c>
      <c r="F51">
        <v>17800</v>
      </c>
      <c r="G51" t="s">
        <v>35</v>
      </c>
      <c r="H51">
        <v>17800</v>
      </c>
      <c r="J51" t="s">
        <v>10</v>
      </c>
    </row>
    <row r="52" spans="1:10" x14ac:dyDescent="0.25">
      <c r="A52">
        <v>8103503717</v>
      </c>
      <c r="B52" t="s">
        <v>74</v>
      </c>
      <c r="C52" t="s">
        <v>82</v>
      </c>
      <c r="E52">
        <v>21560</v>
      </c>
      <c r="F52">
        <v>21560</v>
      </c>
      <c r="G52" t="s">
        <v>35</v>
      </c>
      <c r="H52">
        <v>9460</v>
      </c>
      <c r="I52">
        <v>12100</v>
      </c>
      <c r="J52" t="s">
        <v>11</v>
      </c>
    </row>
    <row r="53" spans="1:10" x14ac:dyDescent="0.25">
      <c r="A53">
        <v>8103506969</v>
      </c>
      <c r="B53" t="s">
        <v>75</v>
      </c>
      <c r="C53" t="s">
        <v>82</v>
      </c>
      <c r="D53" t="s">
        <v>13</v>
      </c>
      <c r="E53">
        <v>24620</v>
      </c>
      <c r="F53">
        <v>12310</v>
      </c>
      <c r="G53" t="s">
        <v>14</v>
      </c>
      <c r="H53">
        <v>19970</v>
      </c>
      <c r="I53">
        <v>4650</v>
      </c>
      <c r="J53" t="s">
        <v>11</v>
      </c>
    </row>
    <row r="54" spans="1:10" x14ac:dyDescent="0.25">
      <c r="A54" t="s">
        <v>76</v>
      </c>
      <c r="B54" t="s">
        <v>77</v>
      </c>
      <c r="C54" t="s">
        <v>82</v>
      </c>
      <c r="E54">
        <v>161600</v>
      </c>
      <c r="F54">
        <v>161600</v>
      </c>
      <c r="G54" t="s">
        <v>78</v>
      </c>
      <c r="H54">
        <v>64640</v>
      </c>
      <c r="I54">
        <v>96960</v>
      </c>
      <c r="J54" t="s">
        <v>11</v>
      </c>
    </row>
    <row r="55" spans="1:10" x14ac:dyDescent="0.25">
      <c r="A55">
        <v>8103418071</v>
      </c>
      <c r="B55" t="s">
        <v>79</v>
      </c>
      <c r="C55" t="s">
        <v>82</v>
      </c>
      <c r="D55" t="s">
        <v>80</v>
      </c>
      <c r="E55">
        <v>29400</v>
      </c>
      <c r="F55">
        <v>14400</v>
      </c>
      <c r="G55" t="s">
        <v>14</v>
      </c>
      <c r="H55">
        <v>14400</v>
      </c>
      <c r="I55">
        <v>0</v>
      </c>
      <c r="J55" t="s">
        <v>10</v>
      </c>
    </row>
    <row r="56" spans="1:10" x14ac:dyDescent="0.25">
      <c r="A56">
        <v>8103500571</v>
      </c>
      <c r="B56" t="s">
        <v>83</v>
      </c>
      <c r="C56" t="s">
        <v>85</v>
      </c>
      <c r="E56">
        <v>196992.05</v>
      </c>
      <c r="F56">
        <v>196992.05</v>
      </c>
      <c r="H56">
        <v>196992.05</v>
      </c>
      <c r="I56">
        <v>0</v>
      </c>
      <c r="J56" t="s">
        <v>10</v>
      </c>
    </row>
    <row r="57" spans="1:10" x14ac:dyDescent="0.25">
      <c r="A57">
        <v>8103418071</v>
      </c>
      <c r="B57" t="s">
        <v>84</v>
      </c>
      <c r="C57" t="s">
        <v>85</v>
      </c>
      <c r="D57" t="s">
        <v>80</v>
      </c>
      <c r="E57">
        <v>29400</v>
      </c>
      <c r="F57">
        <v>15000</v>
      </c>
      <c r="G57" t="s">
        <v>14</v>
      </c>
      <c r="H57">
        <v>15000</v>
      </c>
      <c r="I57">
        <v>0</v>
      </c>
      <c r="J57" t="s">
        <v>10</v>
      </c>
    </row>
    <row r="58" spans="1:10" x14ac:dyDescent="0.25">
      <c r="A58" t="s">
        <v>86</v>
      </c>
      <c r="B58" t="s">
        <v>87</v>
      </c>
      <c r="C58" t="s">
        <v>93</v>
      </c>
      <c r="E58">
        <v>72310</v>
      </c>
      <c r="F58">
        <v>72310</v>
      </c>
      <c r="G58" t="s">
        <v>88</v>
      </c>
      <c r="H58">
        <v>72310</v>
      </c>
      <c r="I58">
        <v>0</v>
      </c>
      <c r="J58" t="s">
        <v>10</v>
      </c>
    </row>
    <row r="59" spans="1:10" x14ac:dyDescent="0.25">
      <c r="A59" t="s">
        <v>86</v>
      </c>
      <c r="B59" t="s">
        <v>89</v>
      </c>
      <c r="C59" t="s">
        <v>93</v>
      </c>
      <c r="E59">
        <v>16290</v>
      </c>
      <c r="F59">
        <v>16290</v>
      </c>
      <c r="G59" t="s">
        <v>88</v>
      </c>
      <c r="I59">
        <v>16290</v>
      </c>
      <c r="J59" t="s">
        <v>10</v>
      </c>
    </row>
    <row r="60" spans="1:10" x14ac:dyDescent="0.25">
      <c r="A60" t="s">
        <v>86</v>
      </c>
      <c r="B60" t="s">
        <v>90</v>
      </c>
      <c r="C60" t="s">
        <v>93</v>
      </c>
      <c r="E60">
        <v>13700</v>
      </c>
      <c r="F60">
        <v>13700</v>
      </c>
      <c r="G60" t="s">
        <v>88</v>
      </c>
      <c r="I60">
        <v>13700</v>
      </c>
      <c r="J60" t="s">
        <v>11</v>
      </c>
    </row>
    <row r="61" spans="1:10" x14ac:dyDescent="0.25">
      <c r="A61">
        <v>8103491576</v>
      </c>
      <c r="B61" t="s">
        <v>91</v>
      </c>
      <c r="C61" t="s">
        <v>93</v>
      </c>
      <c r="E61">
        <v>133710</v>
      </c>
      <c r="F61">
        <v>21000</v>
      </c>
      <c r="G61" t="s">
        <v>21</v>
      </c>
      <c r="H61" t="s">
        <v>92</v>
      </c>
      <c r="J61" t="s">
        <v>11</v>
      </c>
    </row>
    <row r="62" spans="1:10" x14ac:dyDescent="0.25">
      <c r="A62">
        <v>8103421712</v>
      </c>
      <c r="B62" t="s">
        <v>94</v>
      </c>
      <c r="C62" t="s">
        <v>110</v>
      </c>
      <c r="D62" t="s">
        <v>95</v>
      </c>
      <c r="E62">
        <v>28000</v>
      </c>
      <c r="F62">
        <v>14000</v>
      </c>
      <c r="G62" t="s">
        <v>96</v>
      </c>
      <c r="H62">
        <v>14000</v>
      </c>
      <c r="J62" t="s">
        <v>10</v>
      </c>
    </row>
    <row r="63" spans="1:10" x14ac:dyDescent="0.25">
      <c r="A63">
        <v>8103472111</v>
      </c>
      <c r="B63" t="s">
        <v>97</v>
      </c>
      <c r="C63" t="s">
        <v>110</v>
      </c>
      <c r="E63">
        <v>4562</v>
      </c>
      <c r="F63">
        <v>4562</v>
      </c>
      <c r="G63" t="s">
        <v>98</v>
      </c>
      <c r="H63">
        <v>4562</v>
      </c>
      <c r="J63" t="s">
        <v>10</v>
      </c>
    </row>
    <row r="64" spans="1:10" x14ac:dyDescent="0.25">
      <c r="A64">
        <v>8103510564</v>
      </c>
      <c r="B64" t="s">
        <v>99</v>
      </c>
      <c r="C64" t="s">
        <v>110</v>
      </c>
      <c r="D64" t="s">
        <v>95</v>
      </c>
      <c r="E64">
        <v>17500</v>
      </c>
      <c r="F64">
        <v>8750</v>
      </c>
      <c r="G64" t="s">
        <v>96</v>
      </c>
      <c r="H64">
        <v>8750</v>
      </c>
      <c r="I64">
        <v>4550</v>
      </c>
      <c r="J64" t="s">
        <v>11</v>
      </c>
    </row>
    <row r="65" spans="1:10" x14ac:dyDescent="0.25">
      <c r="A65">
        <v>8103472086</v>
      </c>
      <c r="B65" t="s">
        <v>100</v>
      </c>
      <c r="C65" t="s">
        <v>110</v>
      </c>
      <c r="D65" t="s">
        <v>95</v>
      </c>
      <c r="E65">
        <v>25140</v>
      </c>
      <c r="F65">
        <v>1160</v>
      </c>
      <c r="G65" t="s">
        <v>101</v>
      </c>
      <c r="H65">
        <v>1160</v>
      </c>
      <c r="I65">
        <v>3256.6666666666665</v>
      </c>
      <c r="J65" t="s">
        <v>11</v>
      </c>
    </row>
    <row r="66" spans="1:10" x14ac:dyDescent="0.25">
      <c r="A66">
        <v>8103485729</v>
      </c>
      <c r="B66" t="s">
        <v>102</v>
      </c>
      <c r="C66" t="s">
        <v>110</v>
      </c>
      <c r="D66" t="s">
        <v>103</v>
      </c>
      <c r="E66">
        <v>37600</v>
      </c>
      <c r="F66">
        <v>12220</v>
      </c>
      <c r="G66" t="s">
        <v>40</v>
      </c>
      <c r="H66">
        <v>12220</v>
      </c>
      <c r="I66">
        <v>0</v>
      </c>
      <c r="J66" t="s">
        <v>10</v>
      </c>
    </row>
    <row r="67" spans="1:10" x14ac:dyDescent="0.25">
      <c r="A67" t="s">
        <v>104</v>
      </c>
      <c r="B67" t="s">
        <v>105</v>
      </c>
      <c r="C67" t="s">
        <v>110</v>
      </c>
      <c r="E67">
        <v>452610</v>
      </c>
      <c r="F67">
        <v>452610</v>
      </c>
      <c r="G67" t="s">
        <v>98</v>
      </c>
      <c r="H67">
        <v>244460</v>
      </c>
      <c r="I67">
        <v>208150</v>
      </c>
      <c r="J67" t="s">
        <v>11</v>
      </c>
    </row>
    <row r="68" spans="1:10" x14ac:dyDescent="0.25">
      <c r="A68">
        <v>8103499126</v>
      </c>
      <c r="B68" t="s">
        <v>106</v>
      </c>
      <c r="C68" t="s">
        <v>110</v>
      </c>
      <c r="D68" t="s">
        <v>103</v>
      </c>
      <c r="E68">
        <v>26742</v>
      </c>
      <c r="F68">
        <v>8824.86</v>
      </c>
      <c r="G68" t="s">
        <v>107</v>
      </c>
      <c r="H68">
        <v>8824.86</v>
      </c>
      <c r="I68">
        <v>0</v>
      </c>
      <c r="J68" t="s">
        <v>10</v>
      </c>
    </row>
    <row r="69" spans="1:10" x14ac:dyDescent="0.25">
      <c r="A69">
        <v>8103477319</v>
      </c>
      <c r="B69" t="s">
        <v>108</v>
      </c>
      <c r="C69" t="s">
        <v>110</v>
      </c>
      <c r="D69" t="s">
        <v>103</v>
      </c>
      <c r="E69">
        <v>26742</v>
      </c>
      <c r="F69">
        <v>8824.86</v>
      </c>
      <c r="G69" t="s">
        <v>109</v>
      </c>
      <c r="H69">
        <v>8824.86</v>
      </c>
      <c r="I69">
        <v>0</v>
      </c>
      <c r="J69" t="s">
        <v>10</v>
      </c>
    </row>
    <row r="70" spans="1:10" x14ac:dyDescent="0.25">
      <c r="A70">
        <v>8103421712</v>
      </c>
      <c r="B70" t="s">
        <v>94</v>
      </c>
      <c r="C70" t="s">
        <v>114</v>
      </c>
      <c r="D70" t="s">
        <v>95</v>
      </c>
      <c r="E70">
        <v>28000</v>
      </c>
      <c r="F70">
        <v>14000</v>
      </c>
      <c r="G70" t="s">
        <v>96</v>
      </c>
      <c r="H70">
        <v>14000</v>
      </c>
      <c r="I70">
        <v>0</v>
      </c>
      <c r="J70" t="s">
        <v>10</v>
      </c>
    </row>
    <row r="71" spans="1:10" x14ac:dyDescent="0.25">
      <c r="A71">
        <v>8103510564</v>
      </c>
      <c r="B71" t="s">
        <v>99</v>
      </c>
      <c r="C71" t="s">
        <v>114</v>
      </c>
      <c r="D71" t="s">
        <v>95</v>
      </c>
      <c r="E71">
        <v>17500</v>
      </c>
      <c r="F71">
        <v>8750</v>
      </c>
      <c r="G71" t="s">
        <v>96</v>
      </c>
      <c r="H71">
        <v>8750</v>
      </c>
      <c r="I71">
        <v>4550</v>
      </c>
      <c r="J71" t="s">
        <v>11</v>
      </c>
    </row>
    <row r="72" spans="1:10" x14ac:dyDescent="0.25">
      <c r="A72">
        <v>8103472086</v>
      </c>
      <c r="B72" t="s">
        <v>100</v>
      </c>
      <c r="C72" t="s">
        <v>114</v>
      </c>
      <c r="D72" t="s">
        <v>95</v>
      </c>
      <c r="E72">
        <v>25140</v>
      </c>
      <c r="F72">
        <v>4350</v>
      </c>
      <c r="G72" t="s">
        <v>101</v>
      </c>
      <c r="H72">
        <v>4350</v>
      </c>
      <c r="I72">
        <v>3256.6666666666665</v>
      </c>
      <c r="J72" t="s">
        <v>11</v>
      </c>
    </row>
    <row r="73" spans="1:10" x14ac:dyDescent="0.25">
      <c r="A73">
        <v>8103485729</v>
      </c>
      <c r="B73" t="s">
        <v>102</v>
      </c>
      <c r="C73" t="s">
        <v>114</v>
      </c>
      <c r="D73" t="s">
        <v>103</v>
      </c>
      <c r="E73">
        <v>37600</v>
      </c>
      <c r="F73">
        <v>12220</v>
      </c>
      <c r="G73" t="s">
        <v>40</v>
      </c>
      <c r="H73">
        <v>12220</v>
      </c>
      <c r="I73">
        <v>0</v>
      </c>
      <c r="J73" t="s">
        <v>10</v>
      </c>
    </row>
    <row r="74" spans="1:10" x14ac:dyDescent="0.25">
      <c r="A74" t="s">
        <v>111</v>
      </c>
      <c r="B74" t="s">
        <v>112</v>
      </c>
      <c r="C74" t="s">
        <v>114</v>
      </c>
      <c r="E74">
        <v>510407</v>
      </c>
      <c r="F74">
        <v>510407</v>
      </c>
      <c r="G74" t="s">
        <v>113</v>
      </c>
      <c r="H74">
        <v>361404</v>
      </c>
      <c r="I74">
        <v>149003</v>
      </c>
      <c r="J74" t="s">
        <v>11</v>
      </c>
    </row>
    <row r="75" spans="1:10" x14ac:dyDescent="0.25">
      <c r="A75">
        <v>8103499126</v>
      </c>
      <c r="B75" t="s">
        <v>106</v>
      </c>
      <c r="C75" t="s">
        <v>114</v>
      </c>
      <c r="D75" t="s">
        <v>103</v>
      </c>
      <c r="E75">
        <v>26742</v>
      </c>
      <c r="F75">
        <v>8824.86</v>
      </c>
      <c r="G75" t="s">
        <v>109</v>
      </c>
      <c r="H75">
        <v>8824.86</v>
      </c>
      <c r="I75">
        <v>0</v>
      </c>
      <c r="J75" t="s">
        <v>10</v>
      </c>
    </row>
    <row r="76" spans="1:10" x14ac:dyDescent="0.25">
      <c r="A76">
        <v>8103477319</v>
      </c>
      <c r="B76" t="s">
        <v>108</v>
      </c>
      <c r="C76" t="s">
        <v>114</v>
      </c>
      <c r="D76" t="s">
        <v>103</v>
      </c>
      <c r="E76">
        <v>26742</v>
      </c>
      <c r="F76">
        <v>8824.86</v>
      </c>
      <c r="G76" t="s">
        <v>109</v>
      </c>
      <c r="H76">
        <v>8824.86</v>
      </c>
      <c r="I76">
        <v>0</v>
      </c>
      <c r="J76" t="s">
        <v>10</v>
      </c>
    </row>
    <row r="77" spans="1:10" x14ac:dyDescent="0.25">
      <c r="A77">
        <v>8103499922</v>
      </c>
      <c r="B77" t="s">
        <v>115</v>
      </c>
      <c r="C77" t="s">
        <v>141</v>
      </c>
      <c r="E77">
        <v>90505</v>
      </c>
      <c r="F77">
        <v>90505</v>
      </c>
      <c r="G77" t="s">
        <v>116</v>
      </c>
      <c r="H77">
        <v>90505</v>
      </c>
      <c r="I77">
        <v>0</v>
      </c>
      <c r="J77" t="s">
        <v>10</v>
      </c>
    </row>
    <row r="78" spans="1:10" x14ac:dyDescent="0.25">
      <c r="A78">
        <v>8103445853</v>
      </c>
      <c r="B78" t="s">
        <v>117</v>
      </c>
      <c r="C78" t="s">
        <v>141</v>
      </c>
      <c r="E78">
        <v>40440</v>
      </c>
      <c r="F78">
        <v>40440</v>
      </c>
      <c r="G78" t="s">
        <v>118</v>
      </c>
      <c r="H78">
        <v>40440</v>
      </c>
      <c r="I78">
        <v>0</v>
      </c>
      <c r="J78" t="s">
        <v>10</v>
      </c>
    </row>
    <row r="79" spans="1:10" x14ac:dyDescent="0.25">
      <c r="A79">
        <v>8103482972</v>
      </c>
      <c r="B79" t="s">
        <v>119</v>
      </c>
      <c r="C79" t="s">
        <v>141</v>
      </c>
      <c r="E79">
        <v>59800</v>
      </c>
      <c r="F79">
        <v>59800</v>
      </c>
      <c r="G79" t="s">
        <v>118</v>
      </c>
      <c r="H79">
        <v>59800</v>
      </c>
      <c r="I79">
        <v>0</v>
      </c>
      <c r="J79" t="s">
        <v>10</v>
      </c>
    </row>
    <row r="80" spans="1:10" x14ac:dyDescent="0.25">
      <c r="A80">
        <v>8103465304</v>
      </c>
      <c r="B80" t="s">
        <v>120</v>
      </c>
      <c r="C80" t="s">
        <v>141</v>
      </c>
      <c r="E80">
        <v>53820</v>
      </c>
      <c r="F80">
        <v>53820</v>
      </c>
      <c r="G80" t="s">
        <v>121</v>
      </c>
      <c r="H80">
        <v>53820</v>
      </c>
      <c r="I80">
        <v>0</v>
      </c>
      <c r="J80" t="s">
        <v>10</v>
      </c>
    </row>
    <row r="81" spans="1:10" x14ac:dyDescent="0.25">
      <c r="A81">
        <v>8103512467</v>
      </c>
      <c r="B81" t="s">
        <v>122</v>
      </c>
      <c r="C81" t="s">
        <v>141</v>
      </c>
      <c r="E81">
        <v>15870</v>
      </c>
      <c r="F81">
        <v>15870</v>
      </c>
      <c r="G81" t="s">
        <v>121</v>
      </c>
      <c r="H81">
        <v>2760</v>
      </c>
      <c r="I81">
        <v>13110</v>
      </c>
      <c r="J81" t="s">
        <v>11</v>
      </c>
    </row>
    <row r="82" spans="1:10" x14ac:dyDescent="0.25">
      <c r="A82">
        <v>8103411426</v>
      </c>
      <c r="B82" t="s">
        <v>123</v>
      </c>
      <c r="C82" t="s">
        <v>141</v>
      </c>
      <c r="E82">
        <v>8570</v>
      </c>
      <c r="F82">
        <v>8570</v>
      </c>
      <c r="G82" t="s">
        <v>124</v>
      </c>
      <c r="H82">
        <v>8570</v>
      </c>
      <c r="I82">
        <v>0</v>
      </c>
      <c r="J82" t="s">
        <v>10</v>
      </c>
    </row>
    <row r="83" spans="1:10" x14ac:dyDescent="0.25">
      <c r="A83">
        <v>8103442916</v>
      </c>
      <c r="B83" t="s">
        <v>125</v>
      </c>
      <c r="C83" t="s">
        <v>141</v>
      </c>
      <c r="E83">
        <v>12470</v>
      </c>
      <c r="F83">
        <v>12470</v>
      </c>
      <c r="G83" t="s">
        <v>126</v>
      </c>
      <c r="H83">
        <v>12470</v>
      </c>
      <c r="I83">
        <v>0</v>
      </c>
      <c r="J83" t="s">
        <v>10</v>
      </c>
    </row>
    <row r="84" spans="1:10" x14ac:dyDescent="0.25">
      <c r="A84">
        <v>8103472094</v>
      </c>
      <c r="B84" t="s">
        <v>127</v>
      </c>
      <c r="C84" t="s">
        <v>141</v>
      </c>
      <c r="E84">
        <v>22750</v>
      </c>
      <c r="F84">
        <v>22750</v>
      </c>
      <c r="G84" t="s">
        <v>126</v>
      </c>
      <c r="H84">
        <v>11900</v>
      </c>
      <c r="I84">
        <v>10850</v>
      </c>
      <c r="J84" t="s">
        <v>11</v>
      </c>
    </row>
    <row r="85" spans="1:10" x14ac:dyDescent="0.25">
      <c r="A85">
        <v>8103499126</v>
      </c>
      <c r="B85" t="s">
        <v>106</v>
      </c>
      <c r="C85" t="s">
        <v>141</v>
      </c>
      <c r="D85" t="s">
        <v>103</v>
      </c>
      <c r="E85">
        <v>26742</v>
      </c>
      <c r="F85">
        <v>8824.86</v>
      </c>
      <c r="G85" t="s">
        <v>107</v>
      </c>
      <c r="H85">
        <v>8824.86</v>
      </c>
      <c r="I85">
        <v>0</v>
      </c>
      <c r="J85" t="s">
        <v>10</v>
      </c>
    </row>
    <row r="86" spans="1:10" x14ac:dyDescent="0.25">
      <c r="A86">
        <v>8103477319</v>
      </c>
      <c r="B86" t="s">
        <v>108</v>
      </c>
      <c r="C86" t="s">
        <v>141</v>
      </c>
      <c r="D86" t="s">
        <v>103</v>
      </c>
      <c r="E86">
        <v>26742</v>
      </c>
      <c r="F86">
        <v>8824.86</v>
      </c>
      <c r="G86" t="s">
        <v>109</v>
      </c>
      <c r="H86">
        <v>8824.86</v>
      </c>
      <c r="I86">
        <v>0</v>
      </c>
      <c r="J86" t="s">
        <v>10</v>
      </c>
    </row>
    <row r="87" spans="1:10" x14ac:dyDescent="0.25">
      <c r="A87">
        <v>8103472086</v>
      </c>
      <c r="B87" t="s">
        <v>128</v>
      </c>
      <c r="C87" t="s">
        <v>141</v>
      </c>
      <c r="E87">
        <v>25140</v>
      </c>
      <c r="F87">
        <v>7830</v>
      </c>
      <c r="G87" t="s">
        <v>101</v>
      </c>
      <c r="H87">
        <v>7830</v>
      </c>
      <c r="I87">
        <v>3256.6666666666665</v>
      </c>
      <c r="J87" t="s">
        <v>11</v>
      </c>
    </row>
    <row r="88" spans="1:10" x14ac:dyDescent="0.25">
      <c r="A88">
        <v>8103485729</v>
      </c>
      <c r="B88" t="s">
        <v>129</v>
      </c>
      <c r="C88" t="s">
        <v>141</v>
      </c>
      <c r="D88" t="s">
        <v>103</v>
      </c>
      <c r="E88">
        <v>37600</v>
      </c>
      <c r="F88">
        <v>12220</v>
      </c>
      <c r="G88" t="s">
        <v>40</v>
      </c>
      <c r="H88">
        <v>12220</v>
      </c>
      <c r="I88">
        <v>0</v>
      </c>
      <c r="J88" t="s">
        <v>10</v>
      </c>
    </row>
    <row r="89" spans="1:10" x14ac:dyDescent="0.25">
      <c r="A89">
        <v>8103503761</v>
      </c>
      <c r="B89" t="s">
        <v>130</v>
      </c>
      <c r="C89" t="s">
        <v>141</v>
      </c>
      <c r="E89">
        <v>18850</v>
      </c>
      <c r="F89">
        <v>18850</v>
      </c>
      <c r="G89" t="s">
        <v>126</v>
      </c>
      <c r="H89">
        <v>6525</v>
      </c>
      <c r="I89">
        <v>12325</v>
      </c>
      <c r="J89" t="s">
        <v>11</v>
      </c>
    </row>
    <row r="90" spans="1:10" x14ac:dyDescent="0.25">
      <c r="A90">
        <v>8103511932</v>
      </c>
      <c r="B90" t="s">
        <v>131</v>
      </c>
      <c r="C90" t="s">
        <v>141</v>
      </c>
      <c r="E90">
        <v>111217</v>
      </c>
      <c r="F90">
        <v>111217</v>
      </c>
      <c r="G90" t="s">
        <v>132</v>
      </c>
      <c r="H90">
        <v>48224</v>
      </c>
      <c r="I90">
        <v>62993</v>
      </c>
      <c r="J90" t="s">
        <v>11</v>
      </c>
    </row>
    <row r="91" spans="1:10" x14ac:dyDescent="0.25">
      <c r="A91">
        <v>8103512552</v>
      </c>
      <c r="B91" t="s">
        <v>133</v>
      </c>
      <c r="C91" t="s">
        <v>141</v>
      </c>
      <c r="E91">
        <v>26742</v>
      </c>
      <c r="F91">
        <v>26742</v>
      </c>
      <c r="G91" t="s">
        <v>109</v>
      </c>
      <c r="H91">
        <v>13371</v>
      </c>
      <c r="I91">
        <v>13371</v>
      </c>
      <c r="J91" t="s">
        <v>11</v>
      </c>
    </row>
    <row r="92" spans="1:10" x14ac:dyDescent="0.25">
      <c r="A92" t="s">
        <v>134</v>
      </c>
      <c r="B92" t="s">
        <v>135</v>
      </c>
      <c r="C92" t="s">
        <v>141</v>
      </c>
      <c r="E92">
        <v>27600</v>
      </c>
      <c r="F92">
        <v>27600</v>
      </c>
      <c r="G92" t="s">
        <v>121</v>
      </c>
    </row>
    <row r="93" spans="1:10" x14ac:dyDescent="0.25">
      <c r="A93" t="s">
        <v>136</v>
      </c>
      <c r="B93" t="s">
        <v>137</v>
      </c>
      <c r="C93" t="s">
        <v>141</v>
      </c>
      <c r="E93">
        <v>28750</v>
      </c>
      <c r="F93">
        <v>28750</v>
      </c>
      <c r="G93" t="s">
        <v>118</v>
      </c>
    </row>
    <row r="94" spans="1:10" x14ac:dyDescent="0.25">
      <c r="A94" t="s">
        <v>138</v>
      </c>
      <c r="B94" t="s">
        <v>139</v>
      </c>
      <c r="C94" t="s">
        <v>141</v>
      </c>
      <c r="E94">
        <v>15194.32</v>
      </c>
      <c r="F94">
        <v>15194.32</v>
      </c>
      <c r="G94" t="s">
        <v>109</v>
      </c>
    </row>
    <row r="95" spans="1:10" x14ac:dyDescent="0.25">
      <c r="A95">
        <v>8103499922</v>
      </c>
      <c r="B95" t="s">
        <v>115</v>
      </c>
      <c r="C95" t="s">
        <v>141</v>
      </c>
      <c r="E95">
        <v>90505</v>
      </c>
      <c r="F95">
        <v>90505</v>
      </c>
      <c r="G95" t="s">
        <v>140</v>
      </c>
      <c r="H95">
        <v>90505</v>
      </c>
      <c r="I95">
        <v>0</v>
      </c>
      <c r="J95" t="s">
        <v>10</v>
      </c>
    </row>
    <row r="96" spans="1:10" x14ac:dyDescent="0.25">
      <c r="A96" t="s">
        <v>22</v>
      </c>
      <c r="B96" t="s">
        <v>142</v>
      </c>
      <c r="C96" t="s">
        <v>145</v>
      </c>
      <c r="E96">
        <v>342730</v>
      </c>
      <c r="F96">
        <v>342730</v>
      </c>
      <c r="G96" t="s">
        <v>24</v>
      </c>
      <c r="H96">
        <v>342730</v>
      </c>
      <c r="I96">
        <v>0</v>
      </c>
      <c r="J96" t="s">
        <v>10</v>
      </c>
    </row>
    <row r="97" spans="1:10" x14ac:dyDescent="0.25">
      <c r="A97" t="s">
        <v>22</v>
      </c>
      <c r="B97" t="s">
        <v>142</v>
      </c>
      <c r="C97" t="s">
        <v>145</v>
      </c>
      <c r="E97">
        <v>294700</v>
      </c>
      <c r="F97">
        <v>294700</v>
      </c>
      <c r="G97" t="s">
        <v>24</v>
      </c>
      <c r="H97">
        <v>294700</v>
      </c>
      <c r="I97">
        <v>0</v>
      </c>
      <c r="J97" t="s">
        <v>10</v>
      </c>
    </row>
    <row r="98" spans="1:10" x14ac:dyDescent="0.25">
      <c r="A98" t="s">
        <v>22</v>
      </c>
      <c r="B98" t="s">
        <v>143</v>
      </c>
      <c r="C98" t="s">
        <v>145</v>
      </c>
      <c r="E98">
        <v>16575</v>
      </c>
      <c r="F98">
        <v>16575</v>
      </c>
      <c r="G98" t="s">
        <v>24</v>
      </c>
      <c r="I98">
        <v>0</v>
      </c>
    </row>
    <row r="99" spans="1:10" x14ac:dyDescent="0.25">
      <c r="A99">
        <v>8103397528</v>
      </c>
      <c r="B99" t="s">
        <v>144</v>
      </c>
      <c r="C99" t="s">
        <v>145</v>
      </c>
      <c r="E99">
        <v>29354</v>
      </c>
      <c r="F99">
        <v>29354</v>
      </c>
      <c r="G99" t="s">
        <v>124</v>
      </c>
      <c r="H99">
        <v>29354</v>
      </c>
      <c r="I99">
        <v>0</v>
      </c>
      <c r="J99" t="s"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9BDE6-2231-4276-9F97-CCD526A05DB2}">
  <dimension ref="A3:C6"/>
  <sheetViews>
    <sheetView showGridLines="0" workbookViewId="0">
      <selection activeCell="L11" sqref="L11"/>
    </sheetView>
  </sheetViews>
  <sheetFormatPr baseColWidth="10" defaultRowHeight="15" x14ac:dyDescent="0.25"/>
  <cols>
    <col min="1" max="1" width="19.28515625" bestFit="1" customWidth="1"/>
    <col min="2" max="2" width="11.5703125" bestFit="1" customWidth="1"/>
    <col min="3" max="3" width="15" bestFit="1" customWidth="1"/>
  </cols>
  <sheetData>
    <row r="3" spans="1:3" x14ac:dyDescent="0.25">
      <c r="A3" s="3" t="s">
        <v>151</v>
      </c>
      <c r="B3" s="5" t="s">
        <v>149</v>
      </c>
      <c r="C3" s="5" t="s">
        <v>150</v>
      </c>
    </row>
    <row r="4" spans="1:3" x14ac:dyDescent="0.25">
      <c r="A4" s="4" t="s">
        <v>81</v>
      </c>
      <c r="B4" s="1">
        <v>27200</v>
      </c>
      <c r="C4" s="1"/>
    </row>
    <row r="5" spans="1:3" x14ac:dyDescent="0.25">
      <c r="A5" s="4" t="s">
        <v>141</v>
      </c>
      <c r="B5" s="1">
        <v>128990</v>
      </c>
      <c r="C5" s="1">
        <v>100240</v>
      </c>
    </row>
    <row r="6" spans="1:3" x14ac:dyDescent="0.25">
      <c r="A6" s="4" t="s">
        <v>148</v>
      </c>
      <c r="B6" s="1">
        <v>156190</v>
      </c>
      <c r="C6" s="1">
        <v>100240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1B76E-36F6-4B3E-9552-3498F1B84460}">
  <dimension ref="A1"/>
  <sheetViews>
    <sheetView showGridLines="0" tabSelected="1" workbookViewId="0">
      <selection activeCell="C22" sqref="C22:D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TCD</vt:lpstr>
      <vt:lpstr>Remarques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JF</cp:lastModifiedBy>
  <dcterms:created xsi:type="dcterms:W3CDTF">2021-09-06T07:06:45Z</dcterms:created>
  <dcterms:modified xsi:type="dcterms:W3CDTF">2021-09-06T13:53:12Z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d1e3ad-c799-4853-a6fa-a1843e00f4cc_Enabled">
    <vt:lpwstr>true</vt:lpwstr>
  </property>
  <property fmtid="{D5CDD505-2E9C-101B-9397-08002B2CF9AE}" pid="3" name="MSIP_Label_afd1e3ad-c799-4853-a6fa-a1843e00f4cc_SetDate">
    <vt:lpwstr>2021-09-06T07:53:46Z</vt:lpwstr>
  </property>
  <property fmtid="{D5CDD505-2E9C-101B-9397-08002B2CF9AE}" pid="4" name="MSIP_Label_afd1e3ad-c799-4853-a6fa-a1843e00f4cc_Method">
    <vt:lpwstr>Privileged</vt:lpwstr>
  </property>
  <property fmtid="{D5CDD505-2E9C-101B-9397-08002B2CF9AE}" pid="5" name="MSIP_Label_afd1e3ad-c799-4853-a6fa-a1843e00f4cc_Name">
    <vt:lpwstr>French - Proprietary</vt:lpwstr>
  </property>
  <property fmtid="{D5CDD505-2E9C-101B-9397-08002B2CF9AE}" pid="6" name="MSIP_Label_afd1e3ad-c799-4853-a6fa-a1843e00f4cc_SiteId">
    <vt:lpwstr>a00de4ec-48a8-43a6-be74-e31274e2060d</vt:lpwstr>
  </property>
  <property fmtid="{D5CDD505-2E9C-101B-9397-08002B2CF9AE}" pid="7" name="MSIP_Label_afd1e3ad-c799-4853-a6fa-a1843e00f4cc_ActionId">
    <vt:lpwstr>f8f8fafc-3b17-4476-9dba-5fce44ba3fb9</vt:lpwstr>
  </property>
  <property fmtid="{D5CDD505-2E9C-101B-9397-08002B2CF9AE}" pid="8" name="MSIP_Label_afd1e3ad-c799-4853-a6fa-a1843e00f4cc_ContentBits">
    <vt:lpwstr>1</vt:lpwstr>
  </property>
</Properties>
</file>