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DE28426-0F75-44A9-BB5E-FF438FB9D723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BASE" sheetId="1" r:id="rId1"/>
  </sheets>
  <definedNames>
    <definedName name="Segment_Acheteur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R4" i="1" s="1"/>
  <c r="J5" i="1"/>
  <c r="R5" i="1" s="1"/>
  <c r="J6" i="1"/>
  <c r="R6" i="1" s="1"/>
  <c r="J7" i="1"/>
  <c r="R7" i="1" s="1"/>
  <c r="J8" i="1"/>
  <c r="R8" i="1" s="1"/>
  <c r="J9" i="1"/>
  <c r="R9" i="1" s="1"/>
  <c r="J10" i="1"/>
  <c r="R10" i="1" s="1"/>
  <c r="J11" i="1"/>
  <c r="R11" i="1" s="1"/>
  <c r="J12" i="1"/>
  <c r="R12" i="1" s="1"/>
  <c r="J13" i="1"/>
  <c r="R13" i="1" s="1"/>
  <c r="J3" i="1"/>
  <c r="R3" i="1" s="1"/>
  <c r="G4" i="1"/>
  <c r="Q4" i="1" s="1"/>
  <c r="G5" i="1"/>
  <c r="Q5" i="1" s="1"/>
  <c r="G6" i="1"/>
  <c r="P6" i="1" s="1"/>
  <c r="G7" i="1"/>
  <c r="P7" i="1" s="1"/>
  <c r="G8" i="1"/>
  <c r="Q8" i="1" s="1"/>
  <c r="G9" i="1"/>
  <c r="P9" i="1" s="1"/>
  <c r="G10" i="1"/>
  <c r="P10" i="1" s="1"/>
  <c r="G11" i="1"/>
  <c r="P11" i="1" s="1"/>
  <c r="G12" i="1"/>
  <c r="P12" i="1" s="1"/>
  <c r="G13" i="1"/>
  <c r="Q13" i="1" s="1"/>
  <c r="G3" i="1"/>
  <c r="Q3" i="1" s="1"/>
  <c r="Q12" i="1" l="1"/>
  <c r="Q11" i="1"/>
  <c r="P13" i="1"/>
  <c r="Q10" i="1"/>
  <c r="Q9" i="1"/>
  <c r="P3" i="1"/>
  <c r="P4" i="1"/>
  <c r="P5" i="1"/>
  <c r="P8" i="1"/>
  <c r="Q7" i="1"/>
  <c r="Q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DB53A5-79FD-4A94-A0F4-50F8381E6BCC}" keepAlive="1" name="Requête - Tableau1" description="Connexion à la requête « Tableau1 » dans le classeur." type="5" refreshedVersion="7" background="1" refreshOnLoad="1" saveData="1">
    <dbPr connection="Provider=Microsoft.Mashup.OleDb.1;Data Source=$Workbook$;Location=Tableau1;Extended Properties=&quot;&quot;" command="SELECT * FROM [Tableau1]"/>
  </connection>
  <connection id="2" xr16:uid="{DEF6CD00-BE3F-47B4-8E03-542BC212FE6A}" keepAlive="1" name="Requête - Tableau1 (10)" description="Connexion à la requête « Tableau1 (10) » dans le classeur." type="5" refreshedVersion="7" background="1" saveData="1">
    <dbPr connection="Provider=Microsoft.Mashup.OleDb.1;Data Source=$Workbook$;Location=&quot;Tableau1 (10)&quot;;Extended Properties=&quot;&quot;" command="SELECT * FROM [Tableau1 (10)]"/>
  </connection>
  <connection id="3" xr16:uid="{CBEF3626-773B-4A43-B3FB-B362C6EA81A5}" keepAlive="1" name="Requête - Tableau1 (11)" description="Connexion à la requête « Tableau1 (11) » dans le classeur." type="5" refreshedVersion="7" background="1" saveData="1">
    <dbPr connection="Provider=Microsoft.Mashup.OleDb.1;Data Source=$Workbook$;Location=&quot;Tableau1 (11)&quot;;Extended Properties=&quot;&quot;" command="SELECT * FROM [Tableau1 (11)]"/>
  </connection>
  <connection id="4" xr16:uid="{0873AFC3-7D3B-4042-AAD5-A439FDD670BB}" keepAlive="1" name="Requête - Tableau1 (2)" description="Connexion à la requête « Tableau1 (2) » dans le classeur." type="5" refreshedVersion="7" background="1" saveData="1">
    <dbPr connection="Provider=Microsoft.Mashup.OleDb.1;Data Source=$Workbook$;Location=&quot;Tableau1 (2)&quot;;Extended Properties=&quot;&quot;" command="SELECT * FROM [Tableau1 (2)]"/>
  </connection>
  <connection id="5" xr16:uid="{7C654C93-6304-40DA-815B-5BEA296BF948}" keepAlive="1" name="Requête - Tableau1 (3)" description="Connexion à la requête « Tableau1 (3) » dans le classeur." type="5" refreshedVersion="7" background="1" saveData="1">
    <dbPr connection="Provider=Microsoft.Mashup.OleDb.1;Data Source=$Workbook$;Location=&quot;Tableau1 (3)&quot;;Extended Properties=&quot;&quot;" command="SELECT * FROM [Tableau1 (3)]"/>
  </connection>
  <connection id="6" xr16:uid="{4D87A193-D19C-4E0C-936D-0FD698BCBF3E}" keepAlive="1" name="Requête - Tableau1 (4)" description="Connexion à la requête « Tableau1 (4) » dans le classeur." type="5" refreshedVersion="7" background="1" saveData="1">
    <dbPr connection="Provider=Microsoft.Mashup.OleDb.1;Data Source=$Workbook$;Location=&quot;Tableau1 (4)&quot;;Extended Properties=&quot;&quot;" command="SELECT * FROM [Tableau1 (4)]"/>
  </connection>
  <connection id="7" xr16:uid="{EB354264-CC5C-464D-8A92-8A791D320D31}" keepAlive="1" name="Requête - Tableau1 (5)" description="Connexion à la requête « Tableau1 (5) » dans le classeur." type="5" refreshedVersion="7" background="1" saveData="1">
    <dbPr connection="Provider=Microsoft.Mashup.OleDb.1;Data Source=$Workbook$;Location=&quot;Tableau1 (5)&quot;;Extended Properties=&quot;&quot;" command="SELECT * FROM [Tableau1 (5)]"/>
  </connection>
  <connection id="8" xr16:uid="{341778F9-AF27-48BE-9A09-E2A9FCA89DA5}" keepAlive="1" name="Requête - Tableau1 (6)" description="Connexion à la requête « Tableau1 (6) » dans le classeur." type="5" refreshedVersion="7" background="1" saveData="1">
    <dbPr connection="Provider=Microsoft.Mashup.OleDb.1;Data Source=$Workbook$;Location=&quot;Tableau1 (6)&quot;;Extended Properties=&quot;&quot;" command="SELECT * FROM [Tableau1 (6)]"/>
  </connection>
  <connection id="9" xr16:uid="{C96C6B79-050B-4BE3-BC36-1E1CF0180484}" keepAlive="1" name="Requête - Tableau1 (7)" description="Connexion à la requête « Tableau1 (7) » dans le classeur." type="5" refreshedVersion="7" background="1" saveData="1">
    <dbPr connection="Provider=Microsoft.Mashup.OleDb.1;Data Source=$Workbook$;Location=&quot;Tableau1 (7)&quot;;Extended Properties=&quot;&quot;" command="SELECT * FROM [Tableau1 (7)]"/>
  </connection>
  <connection id="10" xr16:uid="{BB525194-211D-44A2-82D4-2370EFCE61C9}" keepAlive="1" name="Requête - Tableau1 (8)" description="Connexion à la requête « Tableau1 (8) » dans le classeur." type="5" refreshedVersion="7" background="1" saveData="1">
    <dbPr connection="Provider=Microsoft.Mashup.OleDb.1;Data Source=$Workbook$;Location=&quot;Tableau1 (8)&quot;;Extended Properties=&quot;&quot;" command="SELECT * FROM [Tableau1 (8)]"/>
  </connection>
  <connection id="11" xr16:uid="{8491EC42-FB81-42B9-B67E-19631E9BFF5D}" keepAlive="1" name="Requête - Tableau1 (9)" description="Connexion à la requête « Tableau1 (9) » dans le classeur." type="5" refreshedVersion="7" background="1" saveData="1">
    <dbPr connection="Provider=Microsoft.Mashup.OleDb.1;Data Source=$Workbook$;Location=&quot;Tableau1 (9)&quot;;Extended Properties=&quot;&quot;" command="SELECT * FROM [Tableau1 (9)]"/>
  </connection>
</connections>
</file>

<file path=xl/sharedStrings.xml><?xml version="1.0" encoding="utf-8"?>
<sst xmlns="http://schemas.openxmlformats.org/spreadsheetml/2006/main" count="84" uniqueCount="84">
  <si>
    <t>Date de saisie de commande</t>
  </si>
  <si>
    <t>N° CDA</t>
  </si>
  <si>
    <t>Acheteurs</t>
  </si>
  <si>
    <t>N°AO</t>
  </si>
  <si>
    <t>Montant HT Initial/Engagé</t>
  </si>
  <si>
    <t>Montant Avenant</t>
  </si>
  <si>
    <t>Montant HT Final /Engagé</t>
  </si>
  <si>
    <t>PRM</t>
  </si>
  <si>
    <t>Date début</t>
  </si>
  <si>
    <t>Date fin théorique</t>
  </si>
  <si>
    <t>FOURNISSEURS</t>
  </si>
  <si>
    <t>Désignation</t>
  </si>
  <si>
    <t>Commentaires</t>
  </si>
  <si>
    <t>Numéro contrat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</si>
  <si>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</si>
  <si>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</si>
  <si>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</si>
  <si>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</si>
  <si>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</si>
  <si>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</si>
  <si>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</si>
  <si>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</si>
  <si>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</si>
  <si>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</si>
  <si>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</si>
  <si>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XA</t>
  </si>
  <si>
    <t>YB</t>
  </si>
  <si>
    <t>CA</t>
  </si>
  <si>
    <t>DY</t>
  </si>
  <si>
    <t>IJ</t>
  </si>
  <si>
    <t>BJ</t>
  </si>
  <si>
    <t>CM</t>
  </si>
  <si>
    <t>PL</t>
  </si>
  <si>
    <t>GH</t>
  </si>
  <si>
    <t>AZ</t>
  </si>
  <si>
    <t>KM</t>
  </si>
  <si>
    <t>GIRAFE</t>
  </si>
  <si>
    <t>MOUTON</t>
  </si>
  <si>
    <t>BOB</t>
  </si>
  <si>
    <t>CHARLES</t>
  </si>
  <si>
    <t>THEODORE</t>
  </si>
  <si>
    <t>JULES</t>
  </si>
  <si>
    <t>BEATRICE</t>
  </si>
  <si>
    <t>CHARLENE</t>
  </si>
  <si>
    <t>CHRISTIAN</t>
  </si>
  <si>
    <t>GEORGES</t>
  </si>
  <si>
    <t>VINCENT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</si>
  <si>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</si>
  <si>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</si>
  <si>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</si>
  <si>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</si>
  <si>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</si>
  <si>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</si>
  <si>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</si>
  <si>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</si>
  <si>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</si>
  <si>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</si>
  <si>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</si>
  <si>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CHARGEMENT</t>
  </si>
  <si>
    <t>SURCOUT</t>
  </si>
  <si>
    <t>CALFEUTRAGE</t>
  </si>
  <si>
    <t>FORMATION</t>
  </si>
  <si>
    <t>REPARATION</t>
  </si>
  <si>
    <t>GARDIENNAGE</t>
  </si>
  <si>
    <t>TAXI</t>
  </si>
  <si>
    <t>HEBERGEMENT</t>
  </si>
  <si>
    <t>TRAVAUX</t>
  </si>
  <si>
    <t>TRAITEMENT DECHET</t>
  </si>
  <si>
    <t>ETUDES</t>
  </si>
  <si>
    <t>FACTURE ERP</t>
  </si>
  <si>
    <t>RELIQUAT</t>
  </si>
  <si>
    <t>AVANCEMENT FACTURE</t>
  </si>
  <si>
    <t>CTR00000001</t>
  </si>
  <si>
    <t>CTR00000002</t>
  </si>
  <si>
    <t>CTR00000003</t>
  </si>
  <si>
    <t>CTR00000004</t>
  </si>
  <si>
    <t>CTR00000005</t>
  </si>
  <si>
    <t>CTR00000006</t>
  </si>
  <si>
    <t>CTR00000007</t>
  </si>
  <si>
    <t>CTR00000008</t>
  </si>
  <si>
    <t>CTR00000009</t>
  </si>
  <si>
    <t>CTR00000010</t>
  </si>
  <si>
    <t>CTR00000011</t>
  </si>
  <si>
    <t>Date reclamation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</si>
</sst>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8"/>
      <color rgb="FFFF000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2" fillId="3" borderId="1" xfId="1" applyNumberFormat="1" applyFill="1" applyBorder="1" applyAlignment="1" applyProtection="1">
      <alignment horizontal="center" vertical="center"/>
      <protection locked="0"/>
    </xf>
    <xf numFmtId="3" fontId="3" fillId="3" borderId="1" xfId="0" applyNumberFormat="1" applyFont="1" applyFill="1" applyBorder="1" applyAlignment="1" applyProtection="1">
      <alignment horizontal="center" vertical="center"/>
      <protection locked="0"/>
    </xf>
    <xf numFmtId="4" fontId="1" fillId="4" borderId="1" xfId="0" applyNumberFormat="1" applyFont="1" applyFill="1" applyBorder="1" applyAlignment="1" applyProtection="1">
      <alignment horizontal="center" vertical="center"/>
      <protection locked="0"/>
    </xf>
    <xf numFmtId="4" fontId="1" fillId="4" borderId="2" xfId="0" applyNumberFormat="1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0" xfId="0" applyAlignment="1">
      <alignment horizontal="center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13">
    <dxf>
      <numFmt numFmtId="165" formatCode="dd/mm/yy"/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dd/mm/yy"/>
    </dxf>
    <dxf>
      <numFmt numFmtId="165" formatCode="dd/mm/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dd/mm/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0</xdr:row>
          <xdr:rowOff>47625</xdr:rowOff>
        </xdr:from>
        <xdr:to>
          <xdr:col>2</xdr:col>
          <xdr:colOff>495300</xdr:colOff>
          <xdr:row>0</xdr:row>
          <xdr:rowOff>342900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10</xdr:col>
      <xdr:colOff>104775</xdr:colOff>
      <xdr:row>9</xdr:row>
      <xdr:rowOff>76200</xdr:rowOff>
    </xdr:from>
    <xdr:to>
      <xdr:col>11</xdr:col>
      <xdr:colOff>1009650</xdr:colOff>
      <xdr:row>22</xdr:row>
      <xdr:rowOff>123825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cheteurs">
              <a:extLst>
                <a:ext uri="{FF2B5EF4-FFF2-40B4-BE49-F238E27FC236}">
                  <a16:creationId xmlns:a16="http://schemas.microsoft.com/office/drawing/2014/main" id="{EE3A5DCC-B756-4E12-B86E-426E892241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heteu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63050" y="2247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heteurs" xr10:uid="{ECBB0112-48EF-4EF6-BD8A-E8D16F8E5770}" sourceName="Acheteurs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heteurs" xr10:uid="{4F7392A6-0D93-4041-A9CD-3773D10E729C}" cache="Segment_Acheteurs" caption="Acheteur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388FF5-58FD-476C-B000-240FC9E65238}" name="Tableau1" displayName="Tableau1" ref="A2:R13" totalsRowShown="0" headerRowDxfId="12">
  <autoFilter ref="A2:R13" xr:uid="{95388FF5-58FD-476C-B000-240FC9E6523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4F1B5B4-0E9A-47F1-BA1B-8924B7411F9B}" name="Date de saisie de commande" dataDxfId="11"/>
    <tableColumn id="2" xr3:uid="{4B4582E0-B04E-43EA-BEB2-DBE38140723D}" name="N° CDA" dataDxfId="10"/>
    <tableColumn id="3" xr3:uid="{7B60275A-CE55-4A78-8FCA-312B41AA5615}" name="Acheteurs" dataDxfId="9"/>
    <tableColumn id="4" xr3:uid="{2A8C915C-DAB9-4CC2-B760-C54176760BB0}" name="N°AO"/>
    <tableColumn id="5" xr3:uid="{24E50E7E-00EA-455C-A3FB-1FB8D470E2C9}" name="Montant HT Initial/Engagé"/>
    <tableColumn id="6" xr3:uid="{45A2D45A-33C1-4930-A1A5-CD2C9D9E7A9E}" name="Montant Avenant" dataDxfId="8"/>
    <tableColumn id="7" xr3:uid="{1CEE2E6C-DE6C-4408-821B-856161664F3A}" name="Montant HT Final /Engagé" dataDxfId="7">
      <calculatedColumnFormula>+E3+F3</calculatedColumnFormula>
    </tableColumn>
    <tableColumn id="8" xr3:uid="{618CAC35-3EC3-46A3-BB4F-CF1BC244B58B}" name="PRM"/>
    <tableColumn id="9" xr3:uid="{298FEC71-E37A-41A0-A71B-A4FDBE390FDA}" name="Date début" dataDxfId="6"/>
    <tableColumn id="10" xr3:uid="{8D1D7774-8D36-4FC8-B0B8-5F3169AE82E1}" name="Date fin théorique" dataDxfId="5">
      <calculatedColumnFormula>+I3+15</calculatedColumnFormula>
    </tableColumn>
    <tableColumn id="11" xr3:uid="{5E032BA9-18E7-4C76-A142-F841150A8248}" name="FOURNISSEURS" dataDxfId="4"/>
    <tableColumn id="12" xr3:uid="{2370D881-3104-4FCF-B737-28B6D82F0A7C}" name="Désignation"/>
    <tableColumn id="13" xr3:uid="{ABB400D1-2E8D-4C3B-B65F-0644260C1B3B}" name="Commentaires"/>
    <tableColumn id="14" xr3:uid="{CAEAEE62-FB84-417A-9DF1-95A2E6169A2B}" name="Numéro contrat"/>
    <tableColumn id="15" xr3:uid="{985E4B8F-511C-4B18-8585-E0B0846887A3}" name="FACTURE ERP" dataDxfId="3"/>
    <tableColumn id="16" xr3:uid="{73349C58-3D24-4424-82CF-E885B760A7A5}" name="RELIQUAT" dataDxfId="2">
      <calculatedColumnFormula>G3-O3</calculatedColumnFormula>
    </tableColumn>
    <tableColumn id="17" xr3:uid="{2E08B638-E8BA-4913-8D40-E2D7B75F61AC}" name="AVANCEMENT FACTURE" dataDxfId="1">
      <calculatedColumnFormula>O3/G3</calculatedColumnFormula>
    </tableColumn>
    <tableColumn id="18" xr3:uid="{6A07150F-B523-4105-A399-14D0EEEB3B0D}" name="Date reclamation facture" dataDxfId="0">
      <calculatedColumnFormula>J3+30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4"/>
  <sheetViews>
    <sheetView showGridLines="0" tabSelected="1" topLeftCell="F1" workbookViewId="0">
      <selection activeCell="H20" sqref="H20"/>
    </sheetView>
  </sheetViews>
  <sheetFormatPr baseColWidth="10" defaultRowHeight="15" x14ac:dyDescent="0.25"/>
  <cols>
    <col min="1" max="1" width="10.7109375" customWidth="1"/>
    <col min="2" max="2" width="9.42578125" customWidth="1"/>
    <col min="3" max="3" width="10" customWidth="1"/>
    <col min="4" max="4" width="7.7109375" customWidth="1"/>
    <col min="5" max="5" width="22.5703125" customWidth="1"/>
    <col min="6" max="6" width="16.42578125" customWidth="1"/>
    <col min="7" max="7" width="22.5703125" customWidth="1"/>
    <col min="9" max="9" width="10.28515625" customWidth="1"/>
    <col min="10" max="10" width="14.7109375" customWidth="1"/>
    <col min="11" max="11" width="13.85546875" customWidth="1"/>
    <col min="12" max="12" width="18.85546875" customWidth="1"/>
    <col min="13" max="13" width="15" customWidth="1"/>
    <col min="14" max="14" width="15.42578125" customWidth="1"/>
    <col min="15" max="15" width="12.42578125" customWidth="1"/>
    <col min="16" max="16" width="9.5703125" customWidth="1"/>
    <col min="17" max="17" width="20" customWidth="1"/>
    <col min="18" max="18" width="21.28515625" customWidth="1"/>
  </cols>
  <sheetData>
    <row r="1" spans="1:18" ht="31.5" customHeight="1" thickBot="1" x14ac:dyDescent="0.3"/>
    <row r="2" spans="1:18" ht="34.5" thickBot="1" x14ac:dyDescent="0.3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6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11" t="s">
        <v>69</v>
      </c>
      <c r="P2" s="11" t="s">
        <v>70</v>
      </c>
      <c r="Q2" s="11" t="s">
        <v>71</v>
      </c>
      <c r="R2" s="10" t="s">
        <v>83</v>
      </c>
    </row>
    <row r="3" spans="1:18" x14ac:dyDescent="0.25">
      <c r="A3" s="8">
        <v>44197</v>
      </c>
      <c r="B3" s="9">
        <v>1</v>
      </c>
      <c r="C3" s="9" t="s">
        <v>14</v>
      </c>
      <c r="D3" t="s">
        <v>25</v>
      </c>
      <c r="E3">
        <v>5000</v>
      </c>
      <c r="F3" s="9">
        <v>500</v>
      </c>
      <c r="G3" s="9">
        <f>+E3+F3</f>
        <v>5500</v>
      </c>
      <c r="H3" t="s">
        <v>36</v>
      </c>
      <c r="I3" s="8">
        <v>44228</v>
      </c>
      <c r="J3" s="8">
        <f>+I3+15</f>
        <v>44243</v>
      </c>
      <c r="K3" s="9" t="s">
        <v>47</v>
      </c>
      <c r="L3" t="s">
        <v>58</v>
      </c>
      <c r="N3" t="s">
        <v>72</v>
      </c>
      <c r="O3" s="9">
        <v>3000</v>
      </c>
      <c r="P3" s="9">
        <f>G3-O3</f>
        <v>2500</v>
      </c>
      <c r="Q3" s="12">
        <f>O3/G3</f>
        <v>0.54545454545454541</v>
      </c>
      <c r="R3" s="13">
        <f>J3+30</f>
        <v>44273</v>
      </c>
    </row>
    <row r="4" spans="1:18" x14ac:dyDescent="0.25">
      <c r="A4" s="8">
        <v>44198</v>
      </c>
      <c r="B4" s="9">
        <v>2</v>
      </c>
      <c r="C4" s="9" t="s">
        <v>15</v>
      </c>
      <c r="D4" t="s">
        <v>26</v>
      </c>
      <c r="E4">
        <v>6000</v>
      </c>
      <c r="F4" s="9">
        <v>500</v>
      </c>
      <c r="G4" s="9">
        <f t="shared" ref="G4:G13" si="0">+E4+F4</f>
        <v>6500</v>
      </c>
      <c r="H4" t="s">
        <v>37</v>
      </c>
      <c r="I4" s="8">
        <v>44273</v>
      </c>
      <c r="J4" s="8">
        <f t="shared" ref="J4:J13" si="1">+I4+15</f>
        <v>44288</v>
      </c>
      <c r="K4" s="9" t="s">
        <v>48</v>
      </c>
      <c r="L4" t="s">
        <v>59</v>
      </c>
      <c r="N4" t="s">
        <v>73</v>
      </c>
      <c r="O4" s="9">
        <v>2500</v>
      </c>
      <c r="P4" s="9">
        <f t="shared" ref="P4:P13" si="2">G4-O4</f>
        <v>4000</v>
      </c>
      <c r="Q4" s="12">
        <f t="shared" ref="Q4:Q13" si="3">O4/G4</f>
        <v>0.38461538461538464</v>
      </c>
      <c r="R4" s="13">
        <f t="shared" ref="R4:R13" si="4">J4+30</f>
        <v>44318</v>
      </c>
    </row>
    <row r="5" spans="1:18" x14ac:dyDescent="0.25">
      <c r="A5" s="8">
        <v>44199</v>
      </c>
      <c r="B5" s="9">
        <v>3</v>
      </c>
      <c r="C5" s="9" t="s">
        <v>16</v>
      </c>
      <c r="D5" t="s">
        <v>27</v>
      </c>
      <c r="E5">
        <v>7000</v>
      </c>
      <c r="F5" s="9">
        <v>500</v>
      </c>
      <c r="G5" s="9">
        <f t="shared" si="0"/>
        <v>7500</v>
      </c>
      <c r="H5" t="s">
        <v>38</v>
      </c>
      <c r="I5" s="8">
        <v>44296</v>
      </c>
      <c r="J5" s="8">
        <f t="shared" si="1"/>
        <v>44311</v>
      </c>
      <c r="K5" s="9" t="s">
        <v>49</v>
      </c>
      <c r="L5" t="s">
        <v>60</v>
      </c>
      <c r="N5" t="s">
        <v>74</v>
      </c>
      <c r="O5" s="9">
        <v>5000</v>
      </c>
      <c r="P5" s="9">
        <f t="shared" si="2"/>
        <v>2500</v>
      </c>
      <c r="Q5" s="12">
        <f t="shared" si="3"/>
        <v>0.66666666666666663</v>
      </c>
      <c r="R5" s="13">
        <f t="shared" si="4"/>
        <v>44341</v>
      </c>
    </row>
    <row r="6" spans="1:18" x14ac:dyDescent="0.25">
      <c r="A6" s="8">
        <v>44200</v>
      </c>
      <c r="B6" s="9"/>
      <c r="C6" s="9" t="s">
        <v>17</v>
      </c>
      <c r="D6" t="s">
        <v>28</v>
      </c>
      <c r="E6">
        <v>8000</v>
      </c>
      <c r="F6" s="9">
        <v>500</v>
      </c>
      <c r="G6" s="9">
        <f t="shared" si="0"/>
        <v>8500</v>
      </c>
      <c r="H6" t="s">
        <v>39</v>
      </c>
      <c r="I6" s="8">
        <v>44292</v>
      </c>
      <c r="J6" s="8">
        <f t="shared" si="1"/>
        <v>44307</v>
      </c>
      <c r="K6" s="9" t="s">
        <v>50</v>
      </c>
      <c r="L6" t="s">
        <v>61</v>
      </c>
      <c r="N6" t="s">
        <v>75</v>
      </c>
      <c r="O6" s="9">
        <v>2800</v>
      </c>
      <c r="P6" s="9">
        <f t="shared" si="2"/>
        <v>5700</v>
      </c>
      <c r="Q6" s="12">
        <f t="shared" si="3"/>
        <v>0.32941176470588235</v>
      </c>
      <c r="R6" s="13">
        <f t="shared" si="4"/>
        <v>44337</v>
      </c>
    </row>
    <row r="7" spans="1:18" x14ac:dyDescent="0.25">
      <c r="A7" s="8">
        <v>44201</v>
      </c>
      <c r="B7" s="9">
        <v>5</v>
      </c>
      <c r="C7" s="9" t="s">
        <v>18</v>
      </c>
      <c r="D7" t="s">
        <v>29</v>
      </c>
      <c r="E7">
        <v>9000</v>
      </c>
      <c r="F7" s="9">
        <v>500</v>
      </c>
      <c r="G7" s="9">
        <f t="shared" si="0"/>
        <v>9500</v>
      </c>
      <c r="H7" t="s">
        <v>40</v>
      </c>
      <c r="I7" s="8">
        <v>44208</v>
      </c>
      <c r="J7" s="8">
        <f t="shared" si="1"/>
        <v>44223</v>
      </c>
      <c r="K7" s="9" t="s">
        <v>51</v>
      </c>
      <c r="L7" t="s">
        <v>62</v>
      </c>
      <c r="N7" t="s">
        <v>76</v>
      </c>
      <c r="O7" s="9">
        <v>3000</v>
      </c>
      <c r="P7" s="9">
        <f t="shared" si="2"/>
        <v>6500</v>
      </c>
      <c r="Q7" s="12">
        <f t="shared" si="3"/>
        <v>0.31578947368421051</v>
      </c>
      <c r="R7" s="13">
        <f t="shared" si="4"/>
        <v>44253</v>
      </c>
    </row>
    <row r="8" spans="1:18" x14ac:dyDescent="0.25">
      <c r="A8" s="8">
        <v>44202</v>
      </c>
      <c r="B8" s="9">
        <v>6</v>
      </c>
      <c r="C8" s="9" t="s">
        <v>19</v>
      </c>
      <c r="D8" t="s">
        <v>30</v>
      </c>
      <c r="E8">
        <v>10000</v>
      </c>
      <c r="F8" s="9">
        <v>500</v>
      </c>
      <c r="G8" s="9">
        <f t="shared" si="0"/>
        <v>10500</v>
      </c>
      <c r="H8" t="s">
        <v>41</v>
      </c>
      <c r="I8" s="8">
        <v>44394</v>
      </c>
      <c r="J8" s="8">
        <f t="shared" si="1"/>
        <v>44409</v>
      </c>
      <c r="K8" s="9" t="s">
        <v>52</v>
      </c>
      <c r="L8" t="s">
        <v>63</v>
      </c>
      <c r="N8" t="s">
        <v>77</v>
      </c>
      <c r="O8" s="9">
        <v>1500</v>
      </c>
      <c r="P8" s="9">
        <f t="shared" si="2"/>
        <v>9000</v>
      </c>
      <c r="Q8" s="12">
        <f t="shared" si="3"/>
        <v>0.14285714285714285</v>
      </c>
      <c r="R8" s="13">
        <f t="shared" si="4"/>
        <v>44439</v>
      </c>
    </row>
    <row r="9" spans="1:18" x14ac:dyDescent="0.25">
      <c r="A9" s="8">
        <v>44203</v>
      </c>
      <c r="B9" s="9">
        <v>7</v>
      </c>
      <c r="C9" s="9" t="s">
        <v>20</v>
      </c>
      <c r="D9" t="s">
        <v>31</v>
      </c>
      <c r="E9">
        <v>11000</v>
      </c>
      <c r="F9" s="9">
        <v>500</v>
      </c>
      <c r="G9" s="9">
        <f t="shared" si="0"/>
        <v>11500</v>
      </c>
      <c r="H9" t="s">
        <v>42</v>
      </c>
      <c r="I9" s="8">
        <v>44366</v>
      </c>
      <c r="J9" s="8">
        <f t="shared" si="1"/>
        <v>44381</v>
      </c>
      <c r="K9" s="9" t="s">
        <v>53</v>
      </c>
      <c r="L9" t="s">
        <v>64</v>
      </c>
      <c r="N9" t="s">
        <v>78</v>
      </c>
      <c r="O9" s="9">
        <v>8500</v>
      </c>
      <c r="P9" s="9">
        <f t="shared" si="2"/>
        <v>3000</v>
      </c>
      <c r="Q9" s="12">
        <f t="shared" si="3"/>
        <v>0.73913043478260865</v>
      </c>
      <c r="R9" s="13">
        <f t="shared" si="4"/>
        <v>44411</v>
      </c>
    </row>
    <row r="10" spans="1:18" x14ac:dyDescent="0.25">
      <c r="A10" s="8">
        <v>44204</v>
      </c>
      <c r="B10" s="9">
        <v>8</v>
      </c>
      <c r="C10" s="9" t="s">
        <v>21</v>
      </c>
      <c r="D10" t="s">
        <v>32</v>
      </c>
      <c r="E10">
        <v>12000</v>
      </c>
      <c r="F10" s="9">
        <v>500</v>
      </c>
      <c r="G10" s="9">
        <f t="shared" si="0"/>
        <v>12500</v>
      </c>
      <c r="H10" t="s">
        <v>43</v>
      </c>
      <c r="I10" s="8">
        <v>44227</v>
      </c>
      <c r="J10" s="8">
        <f t="shared" si="1"/>
        <v>44242</v>
      </c>
      <c r="K10" s="9" t="s">
        <v>54</v>
      </c>
      <c r="L10" t="s">
        <v>65</v>
      </c>
      <c r="N10" t="s">
        <v>79</v>
      </c>
      <c r="O10" s="9"/>
      <c r="P10" s="9">
        <f t="shared" si="2"/>
        <v>12500</v>
      </c>
      <c r="Q10" s="12">
        <f t="shared" si="3"/>
        <v>0</v>
      </c>
      <c r="R10" s="13">
        <f t="shared" si="4"/>
        <v>44272</v>
      </c>
    </row>
    <row r="11" spans="1:18" x14ac:dyDescent="0.25">
      <c r="A11" s="8">
        <v>44205</v>
      </c>
      <c r="B11" s="9">
        <v>9</v>
      </c>
      <c r="C11" s="9" t="s">
        <v>22</v>
      </c>
      <c r="D11" t="s">
        <v>33</v>
      </c>
      <c r="E11">
        <v>13000</v>
      </c>
      <c r="F11" s="9">
        <v>500</v>
      </c>
      <c r="G11" s="9">
        <f t="shared" si="0"/>
        <v>13500</v>
      </c>
      <c r="H11" t="s">
        <v>44</v>
      </c>
      <c r="I11" s="8">
        <v>44550</v>
      </c>
      <c r="J11" s="8">
        <f t="shared" si="1"/>
        <v>44565</v>
      </c>
      <c r="K11" s="9" t="s">
        <v>55</v>
      </c>
      <c r="L11" t="s">
        <v>66</v>
      </c>
      <c r="N11" t="s">
        <v>80</v>
      </c>
      <c r="O11" s="9"/>
      <c r="P11" s="9">
        <f t="shared" si="2"/>
        <v>13500</v>
      </c>
      <c r="Q11" s="12">
        <f t="shared" si="3"/>
        <v>0</v>
      </c>
      <c r="R11" s="13">
        <f t="shared" si="4"/>
        <v>44595</v>
      </c>
    </row>
    <row r="12" spans="1:18" x14ac:dyDescent="0.25">
      <c r="A12" s="8">
        <v>44206</v>
      </c>
      <c r="B12" s="9">
        <v>10</v>
      </c>
      <c r="C12" s="9" t="s">
        <v>23</v>
      </c>
      <c r="D12" t="s">
        <v>34</v>
      </c>
      <c r="E12">
        <v>14000</v>
      </c>
      <c r="F12" s="9">
        <v>500</v>
      </c>
      <c r="G12" s="9">
        <f t="shared" si="0"/>
        <v>14500</v>
      </c>
      <c r="H12" t="s">
        <v>45</v>
      </c>
      <c r="I12" s="8">
        <v>44281</v>
      </c>
      <c r="J12" s="8">
        <f t="shared" si="1"/>
        <v>44296</v>
      </c>
      <c r="K12" s="9" t="s">
        <v>56</v>
      </c>
      <c r="L12" t="s">
        <v>67</v>
      </c>
      <c r="N12" t="s">
        <v>81</v>
      </c>
      <c r="O12" s="9"/>
      <c r="P12" s="9">
        <f t="shared" si="2"/>
        <v>14500</v>
      </c>
      <c r="Q12" s="12">
        <f t="shared" si="3"/>
        <v>0</v>
      </c>
      <c r="R12" s="13">
        <f t="shared" si="4"/>
        <v>44326</v>
      </c>
    </row>
    <row r="13" spans="1:18" x14ac:dyDescent="0.25">
      <c r="A13" s="8">
        <v>44207</v>
      </c>
      <c r="B13" s="9">
        <v>11</v>
      </c>
      <c r="C13" s="9" t="s">
        <v>24</v>
      </c>
      <c r="D13" t="s">
        <v>35</v>
      </c>
      <c r="E13">
        <v>15000</v>
      </c>
      <c r="F13" s="9">
        <v>500</v>
      </c>
      <c r="G13" s="9">
        <f t="shared" si="0"/>
        <v>15500</v>
      </c>
      <c r="H13" t="s">
        <v>46</v>
      </c>
      <c r="I13" s="8">
        <v>44334</v>
      </c>
      <c r="J13" s="8">
        <f t="shared" si="1"/>
        <v>44349</v>
      </c>
      <c r="K13" s="9" t="s">
        <v>57</v>
      </c>
      <c r="L13" t="s">
        <v>68</v>
      </c>
      <c r="N13" t="s">
        <v>82</v>
      </c>
      <c r="O13" s="9">
        <v>10000</v>
      </c>
      <c r="P13" s="9">
        <f t="shared" si="2"/>
        <v>5500</v>
      </c>
      <c r="Q13" s="12">
        <f t="shared" si="3"/>
        <v>0.64516129032258063</v>
      </c>
      <c r="R13" s="13">
        <f t="shared" si="4"/>
        <v>44379</v>
      </c>
    </row>
    <row r="14" spans="1:18" x14ac:dyDescent="0.25">
      <c r="A14" s="8"/>
      <c r="B14" s="9"/>
      <c r="C14" s="9"/>
      <c r="F14" s="9"/>
      <c r="G14" s="9"/>
      <c r="I14" s="8"/>
      <c r="J14" s="8"/>
      <c r="K14" s="9"/>
      <c r="O14" s="9"/>
      <c r="P14" s="9"/>
      <c r="Q14" s="12"/>
      <c r="R14" s="13"/>
    </row>
  </sheetData>
  <phoneticPr fontId="4" type="noConversion"/>
  <dataValidations count="1">
    <dataValidation type="list" allowBlank="1" showInputMessage="1" showErrorMessage="1" sqref="C2" xr:uid="{00000000-0002-0000-0000-000000000000}">
      <formula1>"Carole, Coralie, Djillali, Isabelle, Joelle, Sylvie, Xavier, DTA R, CSP PI/PS, Nancy"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0</xdr:col>
                <xdr:colOff>238125</xdr:colOff>
                <xdr:row>0</xdr:row>
                <xdr:rowOff>47625</xdr:rowOff>
              </from>
              <to>
                <xdr:col>2</xdr:col>
                <xdr:colOff>495300</xdr:colOff>
                <xdr:row>0</xdr:row>
                <xdr:rowOff>342900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BAE881-2940-4292-8BDE-564EAD520D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6807888D</dc:creator>
  <cp:lastModifiedBy>JF</cp:lastModifiedBy>
  <dcterms:created xsi:type="dcterms:W3CDTF">2021-09-03T16:06:33Z</dcterms:created>
  <dcterms:modified xsi:type="dcterms:W3CDTF">2021-09-05T07:02:23Z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2021-09-03T16:06:34Z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57e77b74-3a91-44c2-aa61-b7e8072a154b</vt:lpwstr>
  </property>
  <property fmtid="{D5CDD505-2E9C-101B-9397-08002B2CF9AE}" pid="8" name="MSIP_Label_fb6c2d8a-efcc-437e-93d5-54cea663bf73_ContentBits">
    <vt:lpwstr>0</vt:lpwstr>
  </property>
</Properties>
</file>