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E579B9C-639B-474F-B685-00576B62C2AE}" xr6:coauthVersionLast="47" xr6:coauthVersionMax="47" xr10:uidLastSave="{00000000-0000-0000-0000-000000000000}"/>
  <bookViews>
    <workbookView xWindow="855" yWindow="960" windowWidth="22320" windowHeight="12735" xr2:uid="{00000000-000D-0000-FFFF-FFFF00000000}"/>
  </bookViews>
  <sheets>
    <sheet name="offres DCE" sheetId="1" r:id="rId1"/>
  </sheets>
  <definedNames>
    <definedName name="_xlnm.Print_Titles" localSheetId="0">'offres DCE'!$1:$1</definedName>
    <definedName name="Print_Area" localSheetId="0">'offres DCE'!$A$1:$E$44</definedName>
    <definedName name="Print_Titles" localSheetId="0">'offres DCE'!$1:$1</definedName>
    <definedName name="_xlnm.Print_Area" localSheetId="0">'offres DCE'!$A$1:$G$44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2" i="1" l="1" a="1"/>
  <c r="D42" i="1" s="1"/>
  <c r="E41" i="1" a="1"/>
  <c r="E41" i="1" s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E25" i="1"/>
  <c r="E26" i="1"/>
  <c r="E27" i="1"/>
  <c r="F27" i="1" s="1"/>
  <c r="E28" i="1"/>
  <c r="E29" i="1"/>
  <c r="E30" i="1"/>
  <c r="E31" i="1"/>
  <c r="F31" i="1" s="1"/>
  <c r="E32" i="1"/>
  <c r="E33" i="1"/>
  <c r="F33" i="1" s="1"/>
  <c r="E34" i="1"/>
  <c r="F34" i="1" s="1"/>
  <c r="E35" i="1"/>
  <c r="E36" i="1"/>
  <c r="E37" i="1"/>
  <c r="F37" i="1" s="1"/>
  <c r="E38" i="1"/>
  <c r="F25" i="1"/>
  <c r="F28" i="1"/>
  <c r="F30" i="1"/>
  <c r="F36" i="1"/>
  <c r="E24" i="1" l="1"/>
  <c r="F24" i="1" s="1"/>
  <c r="G10" i="1"/>
  <c r="F29" i="1" s="1"/>
  <c r="G13" i="1"/>
  <c r="F32" i="1" s="1"/>
  <c r="G16" i="1"/>
  <c r="F35" i="1" s="1"/>
  <c r="G19" i="1"/>
  <c r="F38" i="1" s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24" i="1"/>
  <c r="D24" i="1" l="1"/>
  <c r="G7" i="1"/>
  <c r="F26" i="1" s="1"/>
  <c r="G32" i="1" l="1"/>
  <c r="G24" i="1"/>
  <c r="G28" i="1" l="1"/>
  <c r="G30" i="1"/>
  <c r="G31" i="1"/>
  <c r="G29" i="1"/>
  <c r="G27" i="1"/>
  <c r="G26" i="1"/>
  <c r="G25" i="1"/>
  <c r="G33" i="1" l="1"/>
  <c r="G36" i="1"/>
  <c r="G37" i="1"/>
  <c r="G34" i="1"/>
  <c r="G38" i="1"/>
  <c r="G3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<sst xmlns="http://schemas.openxmlformats.org/spreadsheetml/2006/main" count="35" uniqueCount="33">
  <si>
    <t xml:space="preserve">C0 ht opérations : </t>
  </si>
  <si>
    <t>1) Valeur Technique</t>
  </si>
  <si>
    <t>N° offre</t>
  </si>
  <si>
    <t>Maître d'œuvre</t>
  </si>
  <si>
    <t>a : Valeur technique sur 20</t>
  </si>
  <si>
    <t>2a) Prix DCE</t>
  </si>
  <si>
    <t>la note prix est obtenue par rapport au moins disant : Note de l’entreprise = (Offre la plus basse/Offre du candidat) x pondération</t>
  </si>
  <si>
    <t>Offre</t>
  </si>
  <si>
    <t>Pourcentage sur opérations</t>
  </si>
  <si>
    <t>b : Note prix sur 20</t>
  </si>
  <si>
    <t>Note Global (a + b) / 2</t>
  </si>
  <si>
    <t>Classement</t>
  </si>
  <si>
    <t>Compte tenu de l'analyse des offres selon les critères énoncés, l'offre de l'entreprise obtenant le meilleur classement est proposée pour être retenue</t>
  </si>
  <si>
    <t xml:space="preserve">Par conséquent, il vous est proposé de retenir le  </t>
  </si>
  <si>
    <t xml:space="preserve">pour un montant de : </t>
  </si>
  <si>
    <t>ht</t>
  </si>
  <si>
    <t>Ent 1</t>
  </si>
  <si>
    <t>Ent 2</t>
  </si>
  <si>
    <t>Ent 3</t>
  </si>
  <si>
    <t>Ent 4</t>
  </si>
  <si>
    <t>Ent 5</t>
  </si>
  <si>
    <t>Analyse</t>
  </si>
  <si>
    <t>Obsevations / Remarques</t>
  </si>
  <si>
    <t>Ent 6</t>
  </si>
  <si>
    <t>Ent 7</t>
  </si>
  <si>
    <t>Ent 8</t>
  </si>
  <si>
    <t>Ent 9</t>
  </si>
  <si>
    <t>Ent 10</t>
  </si>
  <si>
    <t>Ent 11</t>
  </si>
  <si>
    <t>Ent 12</t>
  </si>
  <si>
    <t>Ent 13</t>
  </si>
  <si>
    <t>Ent 14</t>
  </si>
  <si>
    <t>Ent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</si>
</sst>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wrapText="1"/>
    </xf>
    <xf numFmtId="164" fontId="3" fillId="0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9" fontId="3" fillId="2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0" fillId="3" borderId="5" xfId="1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3" borderId="5" xfId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/>
    </xf>
    <xf numFmtId="0" fontId="0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" fontId="1" fillId="0" borderId="0" xfId="0" applyNumberFormat="1" applyFont="1" applyBorder="1" applyAlignment="1">
      <alignment vertical="center"/>
    </xf>
  </cellXfs>
  <cellStyles count="2">
    <cellStyle name="Normal" xfId="0" builtinId="0"/>
    <cellStyle name="Normal_Recap" xfId="1" xr:uid="{00000000-0005-0000-0000-000001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5"/>
  <sheetViews>
    <sheetView tabSelected="1" topLeftCell="A12" zoomScaleNormal="100" workbookViewId="0">
      <selection activeCell="E41" sqref="E41"/>
    </sheetView>
  </sheetViews>
  <sheetFormatPr baseColWidth="10" defaultRowHeight="12.75" x14ac:dyDescent="0.2"/>
  <cols>
    <col min="1" max="1" width="6.7109375" style="2" customWidth="1"/>
    <col min="2" max="7" width="19.28515625" style="1" customWidth="1"/>
    <col min="8" max="16384" width="11.42578125" style="1"/>
  </cols>
  <sheetData>
    <row r="1" spans="1:7" ht="15.75" x14ac:dyDescent="0.2">
      <c r="A1" s="42" t="s">
        <v>21</v>
      </c>
      <c r="B1" s="42"/>
      <c r="C1" s="42"/>
      <c r="D1" s="42"/>
      <c r="E1" s="42"/>
    </row>
    <row r="2" spans="1:7" x14ac:dyDescent="0.2">
      <c r="C2" s="4" t="s">
        <v>0</v>
      </c>
      <c r="D2" s="5">
        <v>100000</v>
      </c>
      <c r="E2" s="3"/>
    </row>
    <row r="3" spans="1:7" x14ac:dyDescent="0.2">
      <c r="A3" s="6"/>
      <c r="B3" s="43" t="s">
        <v>1</v>
      </c>
      <c r="C3" s="43"/>
      <c r="D3" s="43"/>
      <c r="E3" s="43"/>
      <c r="F3" s="43"/>
      <c r="G3" s="7">
        <v>0.5</v>
      </c>
    </row>
    <row r="4" spans="1:7" ht="25.5" x14ac:dyDescent="0.2">
      <c r="A4" s="8" t="s">
        <v>2</v>
      </c>
      <c r="B4" s="8" t="s">
        <v>3</v>
      </c>
      <c r="C4" s="44" t="s">
        <v>22</v>
      </c>
      <c r="D4" s="45"/>
      <c r="E4" s="45"/>
      <c r="F4" s="46"/>
      <c r="G4" s="9" t="s">
        <v>4</v>
      </c>
    </row>
    <row r="5" spans="1:7" x14ac:dyDescent="0.2">
      <c r="A5" s="10">
        <v>1</v>
      </c>
      <c r="B5" s="11" t="s">
        <v>16</v>
      </c>
      <c r="C5" s="38"/>
      <c r="D5" s="39"/>
      <c r="E5" s="39"/>
      <c r="F5" s="40"/>
      <c r="G5" s="12">
        <v>15.2</v>
      </c>
    </row>
    <row r="6" spans="1:7" x14ac:dyDescent="0.2">
      <c r="A6" s="10">
        <v>2</v>
      </c>
      <c r="B6" s="11" t="s">
        <v>17</v>
      </c>
      <c r="C6" s="38"/>
      <c r="D6" s="39"/>
      <c r="E6" s="39"/>
      <c r="F6" s="40"/>
      <c r="G6" s="12">
        <v>5.3</v>
      </c>
    </row>
    <row r="7" spans="1:7" x14ac:dyDescent="0.2">
      <c r="A7" s="10">
        <v>3</v>
      </c>
      <c r="B7" s="11" t="s">
        <v>18</v>
      </c>
      <c r="C7" s="38"/>
      <c r="D7" s="39"/>
      <c r="E7" s="39"/>
      <c r="F7" s="40"/>
      <c r="G7" s="12">
        <f>10+4+2+2+2</f>
        <v>20</v>
      </c>
    </row>
    <row r="8" spans="1:7" x14ac:dyDescent="0.2">
      <c r="A8" s="10">
        <v>4</v>
      </c>
      <c r="B8" s="11" t="s">
        <v>19</v>
      </c>
      <c r="C8" s="38"/>
      <c r="D8" s="39"/>
      <c r="E8" s="39"/>
      <c r="F8" s="40"/>
      <c r="G8" s="12">
        <v>10.5</v>
      </c>
    </row>
    <row r="9" spans="1:7" x14ac:dyDescent="0.2">
      <c r="A9" s="10">
        <v>5</v>
      </c>
      <c r="B9" s="11" t="s">
        <v>20</v>
      </c>
      <c r="C9" s="34"/>
      <c r="D9" s="35"/>
      <c r="E9" s="35"/>
      <c r="F9" s="36"/>
      <c r="G9" s="12">
        <v>14.1</v>
      </c>
    </row>
    <row r="10" spans="1:7" x14ac:dyDescent="0.2">
      <c r="A10" s="10">
        <v>6</v>
      </c>
      <c r="B10" s="11" t="s">
        <v>23</v>
      </c>
      <c r="C10" s="34"/>
      <c r="D10" s="35"/>
      <c r="E10" s="35"/>
      <c r="F10" s="36"/>
      <c r="G10" s="12">
        <f t="shared" ref="G10" si="0">10+4+2+2+2</f>
        <v>20</v>
      </c>
    </row>
    <row r="11" spans="1:7" x14ac:dyDescent="0.2">
      <c r="A11" s="10">
        <v>7</v>
      </c>
      <c r="B11" s="11" t="s">
        <v>24</v>
      </c>
      <c r="C11" s="34"/>
      <c r="D11" s="35"/>
      <c r="E11" s="35"/>
      <c r="F11" s="36"/>
      <c r="G11" s="12">
        <v>17.5</v>
      </c>
    </row>
    <row r="12" spans="1:7" x14ac:dyDescent="0.2">
      <c r="A12" s="10">
        <v>8</v>
      </c>
      <c r="B12" s="11" t="s">
        <v>25</v>
      </c>
      <c r="C12" s="34"/>
      <c r="D12" s="35"/>
      <c r="E12" s="35"/>
      <c r="F12" s="36"/>
      <c r="G12" s="12">
        <v>10</v>
      </c>
    </row>
    <row r="13" spans="1:7" x14ac:dyDescent="0.2">
      <c r="A13" s="10">
        <v>9</v>
      </c>
      <c r="B13" s="11" t="s">
        <v>26</v>
      </c>
      <c r="C13" s="34"/>
      <c r="D13" s="35"/>
      <c r="E13" s="35"/>
      <c r="F13" s="36"/>
      <c r="G13" s="12">
        <f t="shared" ref="G13" si="1">10+4+2+2+2</f>
        <v>20</v>
      </c>
    </row>
    <row r="14" spans="1:7" x14ac:dyDescent="0.2">
      <c r="A14" s="10">
        <v>10</v>
      </c>
      <c r="B14" s="11" t="s">
        <v>27</v>
      </c>
      <c r="C14" s="34"/>
      <c r="D14" s="35"/>
      <c r="E14" s="35"/>
      <c r="F14" s="36"/>
      <c r="G14" s="12">
        <v>18</v>
      </c>
    </row>
    <row r="15" spans="1:7" x14ac:dyDescent="0.2">
      <c r="A15" s="10">
        <v>11</v>
      </c>
      <c r="B15" s="11" t="s">
        <v>28</v>
      </c>
      <c r="C15" s="34"/>
      <c r="D15" s="35"/>
      <c r="E15" s="35"/>
      <c r="F15" s="36"/>
      <c r="G15" s="12">
        <v>12</v>
      </c>
    </row>
    <row r="16" spans="1:7" x14ac:dyDescent="0.2">
      <c r="A16" s="10">
        <v>12</v>
      </c>
      <c r="B16" s="11" t="s">
        <v>29</v>
      </c>
      <c r="C16" s="34"/>
      <c r="D16" s="35"/>
      <c r="E16" s="35"/>
      <c r="F16" s="36"/>
      <c r="G16" s="12">
        <f t="shared" ref="G16" si="2">10+4+2+2+2</f>
        <v>20</v>
      </c>
    </row>
    <row r="17" spans="1:7" x14ac:dyDescent="0.2">
      <c r="A17" s="10">
        <v>13</v>
      </c>
      <c r="B17" s="11" t="s">
        <v>30</v>
      </c>
      <c r="C17" s="34"/>
      <c r="D17" s="35"/>
      <c r="E17" s="35"/>
      <c r="F17" s="36"/>
      <c r="G17" s="12">
        <v>19</v>
      </c>
    </row>
    <row r="18" spans="1:7" x14ac:dyDescent="0.2">
      <c r="A18" s="10">
        <v>14</v>
      </c>
      <c r="B18" s="11" t="s">
        <v>31</v>
      </c>
      <c r="C18" s="34"/>
      <c r="D18" s="35"/>
      <c r="E18" s="35"/>
      <c r="F18" s="36"/>
      <c r="G18" s="12">
        <v>18</v>
      </c>
    </row>
    <row r="19" spans="1:7" x14ac:dyDescent="0.2">
      <c r="A19" s="10">
        <v>15</v>
      </c>
      <c r="B19" s="11" t="s">
        <v>32</v>
      </c>
      <c r="C19" s="34"/>
      <c r="D19" s="35"/>
      <c r="E19" s="35"/>
      <c r="F19" s="36"/>
      <c r="G19" s="12">
        <f t="shared" ref="G19" si="3">10+4+2+2+2</f>
        <v>20</v>
      </c>
    </row>
    <row r="20" spans="1:7" x14ac:dyDescent="0.2">
      <c r="B20" s="13"/>
      <c r="C20" s="14"/>
      <c r="D20" s="15"/>
      <c r="E20" s="16"/>
    </row>
    <row r="21" spans="1:7" x14ac:dyDescent="0.2">
      <c r="A21" s="6"/>
      <c r="B21" s="17" t="s">
        <v>5</v>
      </c>
      <c r="C21" s="17"/>
      <c r="D21" s="17"/>
      <c r="E21" s="7">
        <v>0.5</v>
      </c>
      <c r="F21" s="17"/>
      <c r="G21" s="17"/>
    </row>
    <row r="22" spans="1:7" x14ac:dyDescent="0.2">
      <c r="A22" s="41" t="s">
        <v>6</v>
      </c>
      <c r="B22" s="41"/>
      <c r="C22" s="41"/>
      <c r="D22" s="41"/>
      <c r="E22" s="41"/>
      <c r="F22" s="18"/>
      <c r="G22" s="18"/>
    </row>
    <row r="23" spans="1:7" ht="25.5" x14ac:dyDescent="0.2">
      <c r="A23" s="19" t="s">
        <v>2</v>
      </c>
      <c r="B23" s="20" t="s">
        <v>3</v>
      </c>
      <c r="C23" s="20" t="s">
        <v>7</v>
      </c>
      <c r="D23" s="20" t="s">
        <v>8</v>
      </c>
      <c r="E23" s="9" t="s">
        <v>9</v>
      </c>
      <c r="F23" s="9" t="s">
        <v>10</v>
      </c>
      <c r="G23" s="12" t="s">
        <v>11</v>
      </c>
    </row>
    <row r="24" spans="1:7" x14ac:dyDescent="0.2">
      <c r="A24" s="10">
        <v>1</v>
      </c>
      <c r="B24" s="21" t="str">
        <f>$B5</f>
        <v>Ent 1</v>
      </c>
      <c r="C24" s="22">
        <v>8000</v>
      </c>
      <c r="D24" s="23">
        <f>C24/$D$2</f>
        <v>0.08</v>
      </c>
      <c r="E24" s="37">
        <f>ROUND((MIN($C$24:$C$38)/C24)*20,2)</f>
        <v>7.5</v>
      </c>
      <c r="F24" s="24">
        <f>ROUND(AVERAGE(G5,E24),2)</f>
        <v>11.35</v>
      </c>
      <c r="G24" s="9">
        <f>RANK(F24,$F$24:$F$38,0)</f>
        <v>12</v>
      </c>
    </row>
    <row r="25" spans="1:7" x14ac:dyDescent="0.2">
      <c r="A25" s="10">
        <v>2</v>
      </c>
      <c r="B25" s="21" t="str">
        <f t="shared" ref="B25:B38" si="4">$B6</f>
        <v>Ent 2</v>
      </c>
      <c r="C25" s="22">
        <v>9000</v>
      </c>
      <c r="D25" s="23">
        <f t="shared" ref="D25:D38" si="5">C25/$D$2</f>
        <v>0.09</v>
      </c>
      <c r="E25" s="37">
        <f t="shared" ref="E25:E38" si="6">ROUND((MIN($C$24:$C$38)/C25)*20,2)</f>
        <v>6.67</v>
      </c>
      <c r="F25" s="24">
        <f t="shared" ref="F25:F38" si="7">ROUND(AVERAGE(G6,E25),2)</f>
        <v>5.99</v>
      </c>
      <c r="G25" s="9">
        <f>RANK(F25,$F$24:$F$38,0)</f>
        <v>15</v>
      </c>
    </row>
    <row r="26" spans="1:7" x14ac:dyDescent="0.2">
      <c r="A26" s="10">
        <v>3</v>
      </c>
      <c r="B26" s="21" t="str">
        <f t="shared" si="4"/>
        <v>Ent 3</v>
      </c>
      <c r="C26" s="22">
        <v>3429</v>
      </c>
      <c r="D26" s="23">
        <f t="shared" si="5"/>
        <v>3.4290000000000001E-2</v>
      </c>
      <c r="E26" s="37">
        <f t="shared" si="6"/>
        <v>17.5</v>
      </c>
      <c r="F26" s="24">
        <f t="shared" si="7"/>
        <v>18.75</v>
      </c>
      <c r="G26" s="9">
        <f>RANK(F26,$F$24:$F$38,0)</f>
        <v>1</v>
      </c>
    </row>
    <row r="27" spans="1:7" x14ac:dyDescent="0.2">
      <c r="A27" s="10">
        <v>4</v>
      </c>
      <c r="B27" s="21" t="str">
        <f t="shared" si="4"/>
        <v>Ent 4</v>
      </c>
      <c r="C27" s="22">
        <v>3900</v>
      </c>
      <c r="D27" s="23">
        <f t="shared" si="5"/>
        <v>3.9E-2</v>
      </c>
      <c r="E27" s="37">
        <f t="shared" si="6"/>
        <v>15.38</v>
      </c>
      <c r="F27" s="24">
        <f t="shared" si="7"/>
        <v>12.94</v>
      </c>
      <c r="G27" s="9">
        <f>RANK(F27,$F$24:$F$38,0)</f>
        <v>9</v>
      </c>
    </row>
    <row r="28" spans="1:7" x14ac:dyDescent="0.2">
      <c r="A28" s="10">
        <v>5</v>
      </c>
      <c r="B28" s="21" t="str">
        <f t="shared" si="4"/>
        <v>Ent 5</v>
      </c>
      <c r="C28" s="22">
        <v>5000</v>
      </c>
      <c r="D28" s="23">
        <f t="shared" si="5"/>
        <v>0.05</v>
      </c>
      <c r="E28" s="37">
        <f t="shared" si="6"/>
        <v>12</v>
      </c>
      <c r="F28" s="24">
        <f t="shared" si="7"/>
        <v>13.05</v>
      </c>
      <c r="G28" s="9">
        <f t="shared" ref="G28:G38" si="8">RANK(F28,$F$24:$F$38,0)</f>
        <v>6</v>
      </c>
    </row>
    <row r="29" spans="1:7" x14ac:dyDescent="0.2">
      <c r="A29" s="10">
        <v>6</v>
      </c>
      <c r="B29" s="21" t="str">
        <f t="shared" si="4"/>
        <v>Ent 6</v>
      </c>
      <c r="C29" s="22">
        <v>5500</v>
      </c>
      <c r="D29" s="23">
        <f t="shared" si="5"/>
        <v>5.5E-2</v>
      </c>
      <c r="E29" s="37">
        <f t="shared" si="6"/>
        <v>10.91</v>
      </c>
      <c r="F29" s="24">
        <f t="shared" si="7"/>
        <v>15.46</v>
      </c>
      <c r="G29" s="9">
        <f t="shared" si="8"/>
        <v>3</v>
      </c>
    </row>
    <row r="30" spans="1:7" x14ac:dyDescent="0.2">
      <c r="A30" s="10">
        <v>7</v>
      </c>
      <c r="B30" s="21" t="str">
        <f t="shared" si="4"/>
        <v>Ent 7</v>
      </c>
      <c r="C30" s="22">
        <v>3000</v>
      </c>
      <c r="D30" s="23">
        <f t="shared" si="5"/>
        <v>0.03</v>
      </c>
      <c r="E30" s="37">
        <f t="shared" si="6"/>
        <v>20</v>
      </c>
      <c r="F30" s="24">
        <f t="shared" si="7"/>
        <v>18.75</v>
      </c>
      <c r="G30" s="9">
        <f t="shared" si="8"/>
        <v>1</v>
      </c>
    </row>
    <row r="31" spans="1:7" x14ac:dyDescent="0.2">
      <c r="A31" s="10">
        <v>8</v>
      </c>
      <c r="B31" s="21" t="str">
        <f t="shared" si="4"/>
        <v>Ent 8</v>
      </c>
      <c r="C31" s="22">
        <v>6500</v>
      </c>
      <c r="D31" s="23">
        <f t="shared" si="5"/>
        <v>6.5000000000000002E-2</v>
      </c>
      <c r="E31" s="37">
        <f t="shared" si="6"/>
        <v>9.23</v>
      </c>
      <c r="F31" s="24">
        <f t="shared" si="7"/>
        <v>9.6199999999999992</v>
      </c>
      <c r="G31" s="9">
        <f t="shared" si="8"/>
        <v>14</v>
      </c>
    </row>
    <row r="32" spans="1:7" x14ac:dyDescent="0.2">
      <c r="A32" s="10">
        <v>9</v>
      </c>
      <c r="B32" s="21" t="str">
        <f t="shared" si="4"/>
        <v>Ent 9</v>
      </c>
      <c r="C32" s="22">
        <v>7000</v>
      </c>
      <c r="D32" s="23">
        <f t="shared" si="5"/>
        <v>7.0000000000000007E-2</v>
      </c>
      <c r="E32" s="37">
        <f t="shared" si="6"/>
        <v>8.57</v>
      </c>
      <c r="F32" s="24">
        <f t="shared" si="7"/>
        <v>14.29</v>
      </c>
      <c r="G32" s="9">
        <f t="shared" si="8"/>
        <v>4</v>
      </c>
    </row>
    <row r="33" spans="1:7" x14ac:dyDescent="0.2">
      <c r="A33" s="10">
        <v>10</v>
      </c>
      <c r="B33" s="21" t="str">
        <f t="shared" si="4"/>
        <v>Ent 10</v>
      </c>
      <c r="C33" s="22">
        <v>7500</v>
      </c>
      <c r="D33" s="23">
        <f t="shared" si="5"/>
        <v>7.4999999999999997E-2</v>
      </c>
      <c r="E33" s="37">
        <f t="shared" si="6"/>
        <v>8</v>
      </c>
      <c r="F33" s="24">
        <f t="shared" si="7"/>
        <v>13</v>
      </c>
      <c r="G33" s="9">
        <f t="shared" si="8"/>
        <v>7</v>
      </c>
    </row>
    <row r="34" spans="1:7" x14ac:dyDescent="0.2">
      <c r="A34" s="10">
        <v>11</v>
      </c>
      <c r="B34" s="21" t="str">
        <f t="shared" si="4"/>
        <v>Ent 11</v>
      </c>
      <c r="C34" s="22">
        <v>8000</v>
      </c>
      <c r="D34" s="23">
        <f t="shared" si="5"/>
        <v>0.08</v>
      </c>
      <c r="E34" s="37">
        <f t="shared" si="6"/>
        <v>7.5</v>
      </c>
      <c r="F34" s="24">
        <f t="shared" si="7"/>
        <v>9.75</v>
      </c>
      <c r="G34" s="9">
        <f t="shared" si="8"/>
        <v>13</v>
      </c>
    </row>
    <row r="35" spans="1:7" x14ac:dyDescent="0.2">
      <c r="A35" s="10">
        <v>12</v>
      </c>
      <c r="B35" s="21" t="str">
        <f t="shared" si="4"/>
        <v>Ent 12</v>
      </c>
      <c r="C35" s="22">
        <v>8500</v>
      </c>
      <c r="D35" s="23">
        <f t="shared" si="5"/>
        <v>8.5000000000000006E-2</v>
      </c>
      <c r="E35" s="37">
        <f t="shared" si="6"/>
        <v>7.06</v>
      </c>
      <c r="F35" s="24">
        <f t="shared" si="7"/>
        <v>13.53</v>
      </c>
      <c r="G35" s="9">
        <f t="shared" si="8"/>
        <v>5</v>
      </c>
    </row>
    <row r="36" spans="1:7" x14ac:dyDescent="0.2">
      <c r="A36" s="10">
        <v>13</v>
      </c>
      <c r="B36" s="21" t="str">
        <f t="shared" si="4"/>
        <v>Ent 13</v>
      </c>
      <c r="C36" s="22">
        <v>9000</v>
      </c>
      <c r="D36" s="23">
        <f t="shared" si="5"/>
        <v>0.09</v>
      </c>
      <c r="E36" s="37">
        <f t="shared" si="6"/>
        <v>6.67</v>
      </c>
      <c r="F36" s="24">
        <f t="shared" si="7"/>
        <v>12.84</v>
      </c>
      <c r="G36" s="9">
        <f t="shared" si="8"/>
        <v>10</v>
      </c>
    </row>
    <row r="37" spans="1:7" x14ac:dyDescent="0.2">
      <c r="A37" s="10">
        <v>14</v>
      </c>
      <c r="B37" s="21" t="str">
        <f t="shared" si="4"/>
        <v>Ent 14</v>
      </c>
      <c r="C37" s="22">
        <v>9500</v>
      </c>
      <c r="D37" s="23">
        <f t="shared" si="5"/>
        <v>9.5000000000000001E-2</v>
      </c>
      <c r="E37" s="37">
        <f t="shared" si="6"/>
        <v>6.32</v>
      </c>
      <c r="F37" s="24">
        <f t="shared" si="7"/>
        <v>12.16</v>
      </c>
      <c r="G37" s="9">
        <f t="shared" si="8"/>
        <v>11</v>
      </c>
    </row>
    <row r="38" spans="1:7" x14ac:dyDescent="0.2">
      <c r="A38" s="10">
        <v>15</v>
      </c>
      <c r="B38" s="21" t="str">
        <f t="shared" si="4"/>
        <v>Ent 15</v>
      </c>
      <c r="C38" s="22">
        <v>10000</v>
      </c>
      <c r="D38" s="23">
        <f t="shared" si="5"/>
        <v>0.1</v>
      </c>
      <c r="E38" s="37">
        <f t="shared" si="6"/>
        <v>6</v>
      </c>
      <c r="F38" s="24">
        <f t="shared" si="7"/>
        <v>13</v>
      </c>
      <c r="G38" s="9">
        <f t="shared" si="8"/>
        <v>7</v>
      </c>
    </row>
    <row r="39" spans="1:7" x14ac:dyDescent="0.2">
      <c r="B39" s="25"/>
      <c r="C39" s="26"/>
      <c r="D39" s="3"/>
      <c r="E39" s="27"/>
    </row>
    <row r="40" spans="1:7" x14ac:dyDescent="0.2">
      <c r="A40" s="28" t="s">
        <v>12</v>
      </c>
      <c r="B40" s="28"/>
      <c r="C40" s="28"/>
      <c r="D40" s="28"/>
      <c r="E40" s="28"/>
    </row>
    <row r="41" spans="1:7" x14ac:dyDescent="0.2">
      <c r="A41" s="1"/>
      <c r="D41" s="29" t="s">
        <v>13</v>
      </c>
      <c r="E41" s="47" t="str" cm="1">
        <f t="array" aca="1" ref="E41" ca="1">OFFSET(A1,SUM((G24:G38=1)*(MIN(C24:C38)=C24:C38)*ROW(C24:C38))-1,1)</f>
        <v>Ent 7</v>
      </c>
      <c r="F41" s="28"/>
    </row>
    <row r="42" spans="1:7" x14ac:dyDescent="0.2">
      <c r="C42" s="30" t="s">
        <v>14</v>
      </c>
      <c r="D42" s="31" cm="1">
        <f t="array" aca="1" ref="D42" ca="1">OFFSET(A1,SUM((G24:G38=1)*(MIN(C24:C38)=C24:C38)*ROW(C24:C38))-1,2)</f>
        <v>3000</v>
      </c>
      <c r="E42" s="13" t="s">
        <v>15</v>
      </c>
    </row>
    <row r="43" spans="1:7" x14ac:dyDescent="0.2">
      <c r="A43" s="30"/>
      <c r="B43" s="32"/>
      <c r="D43" s="3"/>
      <c r="E43" s="3"/>
    </row>
    <row r="44" spans="1:7" x14ac:dyDescent="0.2">
      <c r="A44" s="33"/>
      <c r="B44" s="15"/>
      <c r="D44" s="3"/>
      <c r="E44" s="3"/>
    </row>
    <row r="45" spans="1:7" x14ac:dyDescent="0.2">
      <c r="B45" s="3"/>
      <c r="C45" s="16"/>
      <c r="D45" s="3"/>
    </row>
  </sheetData>
  <mergeCells count="4">
    <mergeCell ref="A22:E22"/>
    <mergeCell ref="A1:E1"/>
    <mergeCell ref="B3:F3"/>
    <mergeCell ref="C4:F4"/>
  </mergeCells>
  <conditionalFormatting sqref="G24:G38">
    <cfRule type="cellIs" dxfId="0" priority="1" stopIfTrue="1" operator="equal">
      <formula>1</formula>
    </cfRule>
  </conditionalFormatting>
  <printOptions horizontalCentered="1"/>
  <pageMargins left="0.25" right="0.25" top="0.75" bottom="0.75" header="0.3" footer="0.3"/>
  <pageSetup paperSize="9" fitToHeight="0" orientation="landscape" r:id="rId1"/>
  <headerFooter>
    <oddHeader xml:space="preserve">&amp;L&amp;G&amp;RUNIVERSITE DE MONTPELLIER
</oddHeader>
    <oddFooter>&amp;L&amp;F
&amp;A&amp;C&amp;D&amp;RPage &amp;P de &amp;N</oddFooter>
  </headerFooter>
  <rowBreaks count="1" manualBreakCount="1">
    <brk id="19" max="6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offres DCE</vt:lpstr>
      <vt:lpstr>'offres DCE'!Impression_des_titres</vt:lpstr>
      <vt:lpstr>'offres DCE'!Print_Area</vt:lpstr>
      <vt:lpstr>'offres DCE'!Print_Titles</vt:lpstr>
      <vt:lpstr>'offres DCE'!Zone_d_impression</vt:lpstr>
    </vt:vector>
  </TitlesOfParts>
  <Company>Universite de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Legrenzi</dc:creator>
  <cp:lastModifiedBy>JF</cp:lastModifiedBy>
  <dcterms:created xsi:type="dcterms:W3CDTF">2021-08-19T09:42:20Z</dcterms:created>
  <dcterms:modified xsi:type="dcterms:W3CDTF">2021-08-19T14:09:54Z</dcterms:modified>
</cp:coreProperties>
</file>