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ean-francois\Documents\Office\Excel - Utilitaires\Excel Forum\"/>
    </mc:Choice>
  </mc:AlternateContent>
  <bookViews>
    <workbookView xWindow="0" yWindow="0" windowWidth="23565" windowHeight="94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8" i="1" l="1"/>
  <c r="I9" i="1"/>
  <c r="O10" i="1"/>
  <c r="P10" i="1"/>
  <c r="O11" i="1"/>
  <c r="P11" i="1"/>
  <c r="O12" i="1"/>
  <c r="P12" i="1"/>
  <c r="O13" i="1"/>
  <c r="P13" i="1"/>
  <c r="O14" i="1"/>
  <c r="P14" i="1"/>
  <c r="O15" i="1"/>
  <c r="P15" i="1"/>
  <c r="O16" i="1"/>
  <c r="P16" i="1"/>
  <c r="O17" i="1"/>
  <c r="P17" i="1"/>
  <c r="O18" i="1"/>
  <c r="P18" i="1"/>
  <c r="P9" i="1"/>
  <c r="N10" i="1" s="1"/>
  <c r="O9" i="1"/>
  <c r="H9" i="1"/>
  <c r="L9" i="1"/>
  <c r="L10" i="1" s="1"/>
  <c r="L11" i="1" s="1"/>
  <c r="L12" i="1" s="1"/>
  <c r="L13" i="1" s="1"/>
  <c r="L14" i="1" s="1"/>
  <c r="L15" i="1" s="1"/>
  <c r="L16" i="1" s="1"/>
  <c r="L17" i="1" s="1"/>
  <c r="L18" i="1" s="1"/>
  <c r="M10" i="1"/>
  <c r="M11" i="1" s="1"/>
  <c r="N9" i="1"/>
  <c r="G9" i="1"/>
  <c r="N11" i="1" l="1"/>
  <c r="N12" i="1" s="1"/>
  <c r="M12" i="1"/>
  <c r="N13" i="1" l="1"/>
  <c r="M13" i="1"/>
  <c r="M14" i="1" l="1"/>
  <c r="N14" i="1"/>
  <c r="M15" i="1" l="1"/>
  <c r="N15" i="1"/>
  <c r="M16" i="1" l="1"/>
  <c r="N16" i="1"/>
  <c r="M17" i="1" l="1"/>
  <c r="N17" i="1"/>
  <c r="M18" i="1" l="1"/>
  <c r="N18" i="1"/>
</calcChain>
</file>

<file path=xl/sharedStrings.xml><?xml version="1.0" encoding="utf-8"?>
<sst xmlns="http://schemas.openxmlformats.org/spreadsheetml/2006/main" count="12" uniqueCount="12">
  <si>
    <t>Intitulé</t>
  </si>
  <si>
    <t>Montant</t>
  </si>
  <si>
    <t>Début</t>
  </si>
  <si>
    <t>Fin</t>
  </si>
  <si>
    <t>Taux annuel</t>
  </si>
  <si>
    <t>Rbt périodique</t>
  </si>
  <si>
    <t>intérets</t>
  </si>
  <si>
    <t>Capital</t>
  </si>
  <si>
    <t>VERIFICATION</t>
  </si>
  <si>
    <t>Reste Rbst au</t>
  </si>
  <si>
    <t>Remboursement(s) / an</t>
  </si>
  <si>
    <t>Nbre Remboursement(s)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</si>
</sst>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8" formatCode="#,##0.00\ &quot;€&quot;;[Red]\-#,##0.00\ &quot;€&quot;"/>
    <numFmt numFmtId="166" formatCode="#,##0.00\ &quot;€&quot;"/>
    <numFmt numFmtId="168" formatCode="#,##0\ &quot;€&quot;"/>
    <numFmt numFmtId="171" formatCode="0.0000000"/>
  </numFmts>
  <fonts count="1" x14ac:knownFonts="1">
    <font>
      <sz val="11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3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10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66" fontId="0" fillId="0" borderId="0" xfId="0" applyNumberFormat="1" applyAlignment="1">
      <alignment horizontal="center" vertical="center"/>
    </xf>
    <xf numFmtId="168" fontId="0" fillId="0" borderId="0" xfId="0" applyNumberFormat="1" applyAlignment="1">
      <alignment horizontal="center" vertical="center"/>
    </xf>
    <xf numFmtId="1" fontId="0" fillId="0" borderId="0" xfId="0" applyNumberFormat="1"/>
    <xf numFmtId="171" fontId="0" fillId="0" borderId="0" xfId="0" applyNumberFormat="1"/>
    <xf numFmtId="0" fontId="0" fillId="2" borderId="0" xfId="0" applyFill="1" applyAlignment="1">
      <alignment horizontal="centerContinuous"/>
    </xf>
    <xf numFmtId="0" fontId="0" fillId="2" borderId="0" xfId="0" applyFill="1"/>
    <xf numFmtId="0" fontId="0" fillId="2" borderId="0" xfId="0" applyFill="1" applyAlignment="1">
      <alignment horizontal="center" vertical="center"/>
    </xf>
    <xf numFmtId="14" fontId="0" fillId="2" borderId="0" xfId="0" applyNumberFormat="1" applyFill="1"/>
    <xf numFmtId="168" fontId="0" fillId="2" borderId="0" xfId="0" applyNumberFormat="1" applyFill="1"/>
    <xf numFmtId="8" fontId="0" fillId="2" borderId="0" xfId="0" applyNumberFormat="1" applyFill="1"/>
    <xf numFmtId="166" fontId="0" fillId="2" borderId="0" xfId="0" applyNumberFormat="1" applyFill="1"/>
    <xf numFmtId="0" fontId="0" fillId="3" borderId="0" xfId="0" applyFill="1" applyAlignment="1">
      <alignment horizontal="center" vertical="center"/>
    </xf>
    <xf numFmtId="14" fontId="0" fillId="3" borderId="0" xfId="0" applyNumberFormat="1" applyFill="1" applyAlignment="1">
      <alignment horizontal="center" vertical="center"/>
    </xf>
    <xf numFmtId="166" fontId="0" fillId="3" borderId="0" xfId="0" applyNumberForma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7:P28"/>
  <sheetViews>
    <sheetView showGridLines="0" tabSelected="1" workbookViewId="0">
      <selection activeCell="I9" sqref="I9"/>
    </sheetView>
  </sheetViews>
  <sheetFormatPr baseColWidth="10" defaultRowHeight="15" x14ac:dyDescent="0.25"/>
  <cols>
    <col min="1" max="1" width="7.5703125" bestFit="1" customWidth="1"/>
    <col min="4" max="4" width="22.28515625" bestFit="1" customWidth="1"/>
    <col min="5" max="5" width="15.85546875" bestFit="1" customWidth="1"/>
    <col min="6" max="6" width="23.28515625" bestFit="1" customWidth="1"/>
    <col min="8" max="8" width="15.85546875" bestFit="1" customWidth="1"/>
    <col min="9" max="9" width="14.28515625" bestFit="1" customWidth="1"/>
  </cols>
  <sheetData>
    <row r="7" spans="1:16" x14ac:dyDescent="0.25">
      <c r="I7" s="15" t="s">
        <v>9</v>
      </c>
      <c r="L7" s="8" t="s">
        <v>8</v>
      </c>
      <c r="M7" s="8"/>
      <c r="N7" s="8"/>
      <c r="O7" s="8"/>
      <c r="P7" s="8"/>
    </row>
    <row r="8" spans="1:16" x14ac:dyDescent="0.25">
      <c r="A8" t="s">
        <v>0</v>
      </c>
      <c r="B8" s="2" t="s">
        <v>1</v>
      </c>
      <c r="C8" s="2" t="s">
        <v>4</v>
      </c>
      <c r="D8" s="2" t="s">
        <v>10</v>
      </c>
      <c r="E8" s="2" t="s">
        <v>2</v>
      </c>
      <c r="F8" s="2" t="s">
        <v>11</v>
      </c>
      <c r="G8" s="2" t="s">
        <v>3</v>
      </c>
      <c r="H8" s="2" t="s">
        <v>5</v>
      </c>
      <c r="I8" s="16">
        <f ca="1">TODAY()</f>
        <v>42910</v>
      </c>
      <c r="L8" s="9"/>
      <c r="M8" s="9"/>
      <c r="N8" s="9"/>
      <c r="O8" s="10" t="s">
        <v>6</v>
      </c>
      <c r="P8" s="10" t="s">
        <v>7</v>
      </c>
    </row>
    <row r="9" spans="1:16" x14ac:dyDescent="0.25">
      <c r="B9" s="5">
        <v>100000</v>
      </c>
      <c r="C9" s="1">
        <v>0.03</v>
      </c>
      <c r="D9" s="2">
        <v>12</v>
      </c>
      <c r="E9" s="3">
        <v>42850</v>
      </c>
      <c r="F9" s="2">
        <v>10</v>
      </c>
      <c r="G9" s="3">
        <f>EDATE(E9,(F9*12/D9))</f>
        <v>43156</v>
      </c>
      <c r="H9" s="4">
        <f>-PMT(C9/D9,F9,B9)</f>
        <v>10138.014976136517</v>
      </c>
      <c r="I9" s="17">
        <f ca="1">-CUMPRINC(C9/D9,F9,B9,INT(DATEDIF(E9,TODAY(),"m")*D9/12)+2,F9,0)</f>
        <v>80199.250010286618</v>
      </c>
      <c r="K9" s="6"/>
      <c r="L9" s="11">
        <f>E9</f>
        <v>42850</v>
      </c>
      <c r="M9" s="10">
        <v>1</v>
      </c>
      <c r="N9" s="12">
        <f>B9</f>
        <v>100000</v>
      </c>
      <c r="O9" s="13">
        <f>-IPMT($C$9/$D$9,M9,$F$9,$B$9)</f>
        <v>250</v>
      </c>
      <c r="P9" s="13">
        <f>-PPMT($C$9/$D$9,M9,$F$9,$B$9)</f>
        <v>9888.0149761365174</v>
      </c>
    </row>
    <row r="10" spans="1:16" x14ac:dyDescent="0.25">
      <c r="K10" s="6"/>
      <c r="L10" s="11">
        <f>EDATE(L9,12/$D$9)</f>
        <v>42880</v>
      </c>
      <c r="M10" s="10">
        <f>M9+1</f>
        <v>2</v>
      </c>
      <c r="N10" s="14">
        <f>N9-P9</f>
        <v>90111.985023863483</v>
      </c>
      <c r="O10" s="13">
        <f t="shared" ref="O10:O18" si="0">-IPMT($C$9/$D$9,M10,$F$9,$B$9)</f>
        <v>225.27996255965863</v>
      </c>
      <c r="P10" s="13">
        <f t="shared" ref="P10:P18" si="1">-PPMT($C$9/$D$9,M10,$F$9,$B$9)</f>
        <v>9912.7350135768575</v>
      </c>
    </row>
    <row r="11" spans="1:16" x14ac:dyDescent="0.25">
      <c r="K11" s="6"/>
      <c r="L11" s="11">
        <f t="shared" ref="L11:L18" si="2">EDATE(L10,12/$D$9)</f>
        <v>42911</v>
      </c>
      <c r="M11" s="10">
        <f>M10+1</f>
        <v>3</v>
      </c>
      <c r="N11" s="14">
        <f>N10-P10</f>
        <v>80199.250010286632</v>
      </c>
      <c r="O11" s="13">
        <f t="shared" si="0"/>
        <v>200.49812502571655</v>
      </c>
      <c r="P11" s="13">
        <f t="shared" si="1"/>
        <v>9937.5168511108004</v>
      </c>
    </row>
    <row r="12" spans="1:16" x14ac:dyDescent="0.25">
      <c r="K12" s="6"/>
      <c r="L12" s="11">
        <f t="shared" si="2"/>
        <v>42941</v>
      </c>
      <c r="M12" s="10">
        <f>M11+1</f>
        <v>4</v>
      </c>
      <c r="N12" s="14">
        <f>N11-P11</f>
        <v>70261.733159175827</v>
      </c>
      <c r="O12" s="13">
        <f t="shared" si="0"/>
        <v>175.65433289793958</v>
      </c>
      <c r="P12" s="13">
        <f t="shared" si="1"/>
        <v>9962.3606432385786</v>
      </c>
    </row>
    <row r="13" spans="1:16" x14ac:dyDescent="0.25">
      <c r="K13" s="6"/>
      <c r="L13" s="11">
        <f t="shared" si="2"/>
        <v>42972</v>
      </c>
      <c r="M13" s="10">
        <f>M12+1</f>
        <v>5</v>
      </c>
      <c r="N13" s="14">
        <f>N12-P12</f>
        <v>60299.372515937248</v>
      </c>
      <c r="O13" s="13">
        <f t="shared" si="0"/>
        <v>150.7484312898431</v>
      </c>
      <c r="P13" s="13">
        <f t="shared" si="1"/>
        <v>9987.2665448466742</v>
      </c>
    </row>
    <row r="14" spans="1:16" x14ac:dyDescent="0.25">
      <c r="F14" s="7"/>
      <c r="K14" s="6"/>
      <c r="L14" s="11">
        <f t="shared" si="2"/>
        <v>43003</v>
      </c>
      <c r="M14" s="10">
        <f t="shared" ref="M14:M18" si="3">M13+1</f>
        <v>6</v>
      </c>
      <c r="N14" s="14">
        <f t="shared" ref="N14:N18" si="4">N13-P13</f>
        <v>50312.105971090576</v>
      </c>
      <c r="O14" s="13">
        <f t="shared" si="0"/>
        <v>125.78026492772642</v>
      </c>
      <c r="P14" s="13">
        <f t="shared" si="1"/>
        <v>10012.23471120879</v>
      </c>
    </row>
    <row r="15" spans="1:16" x14ac:dyDescent="0.25">
      <c r="K15" s="6"/>
      <c r="L15" s="11">
        <f t="shared" si="2"/>
        <v>43033</v>
      </c>
      <c r="M15" s="10">
        <f t="shared" si="3"/>
        <v>7</v>
      </c>
      <c r="N15" s="14">
        <f t="shared" si="4"/>
        <v>40299.871259881787</v>
      </c>
      <c r="O15" s="13">
        <f t="shared" si="0"/>
        <v>100.74967814970444</v>
      </c>
      <c r="P15" s="13">
        <f t="shared" si="1"/>
        <v>10037.265297986813</v>
      </c>
    </row>
    <row r="16" spans="1:16" x14ac:dyDescent="0.25">
      <c r="F16" s="6"/>
      <c r="K16" s="6"/>
      <c r="L16" s="11">
        <f t="shared" si="2"/>
        <v>43064</v>
      </c>
      <c r="M16" s="10">
        <f t="shared" si="3"/>
        <v>8</v>
      </c>
      <c r="N16" s="14">
        <f t="shared" si="4"/>
        <v>30262.605961894973</v>
      </c>
      <c r="O16" s="13">
        <f t="shared" si="0"/>
        <v>75.656514904737406</v>
      </c>
      <c r="P16" s="13">
        <f t="shared" si="1"/>
        <v>10062.358461231779</v>
      </c>
    </row>
    <row r="17" spans="11:16" x14ac:dyDescent="0.25">
      <c r="K17" s="6"/>
      <c r="L17" s="11">
        <f t="shared" si="2"/>
        <v>43094</v>
      </c>
      <c r="M17" s="10">
        <f t="shared" si="3"/>
        <v>9</v>
      </c>
      <c r="N17" s="14">
        <f t="shared" si="4"/>
        <v>20200.247500663194</v>
      </c>
      <c r="O17" s="13">
        <f t="shared" si="0"/>
        <v>50.500618751657953</v>
      </c>
      <c r="P17" s="13">
        <f t="shared" si="1"/>
        <v>10087.51435738486</v>
      </c>
    </row>
    <row r="18" spans="11:16" x14ac:dyDescent="0.25">
      <c r="K18" s="6"/>
      <c r="L18" s="11">
        <f t="shared" si="2"/>
        <v>43125</v>
      </c>
      <c r="M18" s="10">
        <f t="shared" si="3"/>
        <v>10</v>
      </c>
      <c r="N18" s="14">
        <f t="shared" si="4"/>
        <v>10112.733143278334</v>
      </c>
      <c r="O18" s="13">
        <f t="shared" si="0"/>
        <v>25.281832858195809</v>
      </c>
      <c r="P18" s="13">
        <f t="shared" si="1"/>
        <v>10112.733143278323</v>
      </c>
    </row>
    <row r="19" spans="11:16" x14ac:dyDescent="0.25">
      <c r="L19" s="9"/>
      <c r="M19" s="9"/>
      <c r="N19" s="9"/>
      <c r="O19" s="9"/>
      <c r="P19" s="9"/>
    </row>
    <row r="20" spans="11:16" x14ac:dyDescent="0.25">
      <c r="L20" s="9"/>
      <c r="M20" s="9"/>
      <c r="N20" s="9"/>
      <c r="O20" s="9"/>
      <c r="P20" s="9"/>
    </row>
    <row r="21" spans="11:16" x14ac:dyDescent="0.25">
      <c r="L21" s="9"/>
      <c r="M21" s="9"/>
      <c r="N21" s="9"/>
      <c r="O21" s="9"/>
      <c r="P21" s="9"/>
    </row>
    <row r="22" spans="11:16" x14ac:dyDescent="0.25">
      <c r="L22" s="9"/>
      <c r="M22" s="9"/>
      <c r="N22" s="9"/>
      <c r="O22" s="9"/>
      <c r="P22" s="9"/>
    </row>
    <row r="23" spans="11:16" x14ac:dyDescent="0.25">
      <c r="L23" s="9"/>
      <c r="M23" s="9"/>
      <c r="N23" s="9"/>
      <c r="O23" s="9"/>
      <c r="P23" s="9"/>
    </row>
    <row r="24" spans="11:16" x14ac:dyDescent="0.25">
      <c r="L24" s="9"/>
      <c r="M24" s="9"/>
      <c r="N24" s="9"/>
      <c r="O24" s="9"/>
      <c r="P24" s="9"/>
    </row>
    <row r="25" spans="11:16" x14ac:dyDescent="0.25">
      <c r="L25" s="9"/>
      <c r="M25" s="9"/>
      <c r="N25" s="9"/>
      <c r="O25" s="9"/>
      <c r="P25" s="9"/>
    </row>
    <row r="26" spans="11:16" x14ac:dyDescent="0.25">
      <c r="L26" s="9"/>
      <c r="M26" s="9"/>
      <c r="N26" s="9"/>
      <c r="O26" s="9"/>
      <c r="P26" s="9"/>
    </row>
    <row r="27" spans="11:16" x14ac:dyDescent="0.25">
      <c r="L27" s="9"/>
      <c r="M27" s="9"/>
      <c r="N27" s="9"/>
      <c r="O27" s="9"/>
      <c r="P27" s="9"/>
    </row>
    <row r="28" spans="11:16" x14ac:dyDescent="0.25">
      <c r="L28" s="9"/>
      <c r="M28" s="9"/>
      <c r="N28" s="9"/>
      <c r="O28" s="9"/>
      <c r="P28" s="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jean-francois liquette</dc:creator>
  <cp:lastModifiedBy>jean-francois liquette</cp:lastModifiedBy>
  <dcterms:created xsi:type="dcterms:W3CDTF">2017-06-24T09:11:38Z</dcterms:created>
  <dcterms:modified xsi:type="dcterms:W3CDTF">2017-06-24T16:00:59Z</dcterms:modified>
</cp:coreProperties>
</file>