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025" windowHeight="7395" activeTab="1"/>
  </bookViews>
  <sheets>
    <sheet name="Paramètres" sheetId="8" r:id="rId1"/>
    <sheet name="Tarifs" sheetId="9" r:id="rId2"/>
    <sheet name="Feuil1" sheetId="6" state="hidden" r:id="rId3"/>
  </sheets>
  <definedNames>
    <definedName name="CAF_ChargeMini">Paramètres!$I$2</definedName>
    <definedName name="CAF_Grille">Paramètres!$A$4:$E$6</definedName>
    <definedName name="CAF_MajEnf">Paramètres!$C$4:$C$6</definedName>
    <definedName name="CAF_MajPersonneSeule">Paramètres!$I$3</definedName>
    <definedName name="CAF_Revenu">Paramètres!$B$4:$B$6</definedName>
    <definedName name="Tx_Horaire">Paramètres!$A$11:$F$13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9" l="1"/>
  <c r="D5" i="9" a="1"/>
  <c r="D5" i="9" s="1"/>
  <c r="L7" i="9" s="1"/>
  <c r="L5" i="9"/>
  <c r="K5" i="9"/>
  <c r="J5" i="9"/>
  <c r="I5" i="9"/>
  <c r="H5" i="9"/>
  <c r="F8" i="9" l="1"/>
  <c r="F7" i="9"/>
  <c r="I16" i="9"/>
  <c r="K16" i="9"/>
  <c r="J16" i="9"/>
  <c r="H16" i="9"/>
  <c r="L16" i="9"/>
  <c r="H11" i="9"/>
  <c r="J7" i="9"/>
  <c r="J8" i="9" s="1"/>
  <c r="K11" i="9"/>
  <c r="L11" i="9"/>
  <c r="I11" i="9"/>
  <c r="J11" i="9"/>
  <c r="L8" i="9"/>
  <c r="I7" i="9"/>
  <c r="I8" i="9" s="1"/>
  <c r="K7" i="9"/>
  <c r="K8" i="9" s="1"/>
  <c r="H7" i="9"/>
  <c r="H8" i="9" s="1"/>
  <c r="K18" i="9" l="1"/>
  <c r="K13" i="9"/>
  <c r="L18" i="9"/>
  <c r="L17" i="9" s="1"/>
  <c r="L13" i="9"/>
  <c r="I13" i="9"/>
  <c r="I20" i="9" s="1"/>
  <c r="I18" i="9"/>
  <c r="I17" i="9" s="1"/>
  <c r="H18" i="9"/>
  <c r="H13" i="9"/>
  <c r="J18" i="9"/>
  <c r="J17" i="9" s="1"/>
  <c r="J13" i="9"/>
  <c r="H17" i="9"/>
  <c r="K17" i="9"/>
  <c r="L12" i="9" l="1"/>
  <c r="L20" i="9"/>
  <c r="I12" i="9"/>
  <c r="J12" i="9"/>
  <c r="J20" i="9"/>
  <c r="K12" i="9"/>
  <c r="K20" i="9"/>
  <c r="H12" i="9"/>
  <c r="H20" i="9"/>
  <c r="B101" i="6" l="1"/>
  <c r="B102" i="6"/>
  <c r="B103" i="6"/>
  <c r="B104" i="6"/>
  <c r="B105" i="6"/>
  <c r="B106" i="6"/>
  <c r="B107" i="6"/>
  <c r="B108" i="6"/>
  <c r="B109" i="6"/>
  <c r="B110" i="6"/>
  <c r="B100" i="6"/>
  <c r="B91" i="6"/>
  <c r="B92" i="6"/>
  <c r="B93" i="6"/>
  <c r="B94" i="6"/>
  <c r="B95" i="6"/>
  <c r="B96" i="6"/>
  <c r="B97" i="6"/>
  <c r="B98" i="6"/>
  <c r="B99" i="6"/>
  <c r="B90" i="6"/>
  <c r="B80" i="6"/>
  <c r="B81" i="6"/>
  <c r="B82" i="6"/>
  <c r="B83" i="6"/>
  <c r="B84" i="6"/>
  <c r="B85" i="6"/>
  <c r="B86" i="6"/>
  <c r="B87" i="6"/>
  <c r="B88" i="6"/>
  <c r="B89" i="6"/>
  <c r="B79" i="6"/>
  <c r="B69" i="6"/>
  <c r="B70" i="6"/>
  <c r="B71" i="6"/>
  <c r="B72" i="6"/>
  <c r="B73" i="6"/>
  <c r="B74" i="6"/>
  <c r="B75" i="6"/>
  <c r="B76" i="6"/>
  <c r="B77" i="6"/>
  <c r="B78" i="6"/>
  <c r="B68" i="6"/>
  <c r="B58" i="6"/>
  <c r="B59" i="6"/>
  <c r="B60" i="6"/>
  <c r="B61" i="6"/>
  <c r="B62" i="6"/>
  <c r="B63" i="6"/>
  <c r="B64" i="6"/>
  <c r="B65" i="6"/>
  <c r="B66" i="6"/>
  <c r="B67" i="6"/>
  <c r="B57" i="6"/>
  <c r="B47" i="6"/>
  <c r="B48" i="6"/>
  <c r="B49" i="6"/>
  <c r="B50" i="6"/>
  <c r="B51" i="6"/>
  <c r="B52" i="6"/>
  <c r="B53" i="6"/>
  <c r="B54" i="6"/>
  <c r="B55" i="6"/>
  <c r="B56" i="6"/>
  <c r="B46" i="6"/>
  <c r="B36" i="6"/>
  <c r="B37" i="6"/>
  <c r="B38" i="6"/>
  <c r="B39" i="6"/>
  <c r="B40" i="6"/>
  <c r="B41" i="6"/>
  <c r="B42" i="6"/>
  <c r="B43" i="6"/>
  <c r="B44" i="6"/>
  <c r="B45" i="6"/>
  <c r="B35" i="6"/>
  <c r="B25" i="6"/>
  <c r="B26" i="6"/>
  <c r="B27" i="6"/>
  <c r="B28" i="6"/>
  <c r="B29" i="6"/>
  <c r="B30" i="6"/>
  <c r="B31" i="6"/>
  <c r="B32" i="6"/>
  <c r="B33" i="6"/>
  <c r="B34" i="6"/>
  <c r="B24" i="6"/>
  <c r="B14" i="6"/>
  <c r="B15" i="6"/>
  <c r="B16" i="6"/>
  <c r="B17" i="6"/>
  <c r="B18" i="6"/>
  <c r="B19" i="6"/>
  <c r="B20" i="6"/>
  <c r="B21" i="6"/>
  <c r="B22" i="6"/>
  <c r="B23" i="6"/>
  <c r="B13" i="6"/>
  <c r="B3" i="6"/>
  <c r="A3" i="6" s="1"/>
  <c r="B4" i="6"/>
  <c r="A4" i="6" s="1"/>
  <c r="B5" i="6"/>
  <c r="A5" i="6" s="1"/>
  <c r="B6" i="6"/>
  <c r="B7" i="6"/>
  <c r="B8" i="6"/>
  <c r="B9" i="6"/>
  <c r="B10" i="6"/>
  <c r="B11" i="6"/>
  <c r="B12" i="6"/>
  <c r="B2" i="6"/>
  <c r="A2" i="6" s="1"/>
  <c r="A12" i="6" l="1"/>
  <c r="A20" i="6"/>
  <c r="A28" i="6"/>
  <c r="A36" i="6"/>
  <c r="A44" i="6"/>
  <c r="A49" i="6"/>
  <c r="A42" i="6"/>
  <c r="A13" i="6"/>
  <c r="A21" i="6"/>
  <c r="A29" i="6"/>
  <c r="A37" i="6"/>
  <c r="A45" i="6"/>
  <c r="A6" i="6"/>
  <c r="A38" i="6"/>
  <c r="A7" i="6"/>
  <c r="A33" i="6"/>
  <c r="A26" i="6"/>
  <c r="A43" i="6"/>
  <c r="A14" i="6"/>
  <c r="A22" i="6"/>
  <c r="A30" i="6"/>
  <c r="A46" i="6"/>
  <c r="A41" i="6"/>
  <c r="A18" i="6"/>
  <c r="A19" i="6"/>
  <c r="A35" i="6"/>
  <c r="A15" i="6"/>
  <c r="A23" i="6"/>
  <c r="A31" i="6"/>
  <c r="A39" i="6"/>
  <c r="A47" i="6"/>
  <c r="A8" i="6"/>
  <c r="A17" i="6"/>
  <c r="A10" i="6"/>
  <c r="A11" i="6"/>
  <c r="A16" i="6"/>
  <c r="A24" i="6"/>
  <c r="A32" i="6"/>
  <c r="A40" i="6"/>
  <c r="A48" i="6"/>
  <c r="A9" i="6"/>
  <c r="A25" i="6"/>
  <c r="A34" i="6"/>
  <c r="A27" i="6"/>
  <c r="A52" i="6"/>
  <c r="A60" i="6"/>
  <c r="A68" i="6"/>
  <c r="A76" i="6"/>
  <c r="A84" i="6"/>
  <c r="A53" i="6"/>
  <c r="A61" i="6"/>
  <c r="A69" i="6"/>
  <c r="A77" i="6"/>
  <c r="A54" i="6"/>
  <c r="A62" i="6"/>
  <c r="A70" i="6"/>
  <c r="A78" i="6"/>
  <c r="A86" i="6"/>
  <c r="A75" i="6"/>
  <c r="A55" i="6"/>
  <c r="A63" i="6"/>
  <c r="A71" i="6"/>
  <c r="A79" i="6"/>
  <c r="A87" i="6"/>
  <c r="A88" i="6"/>
  <c r="A83" i="6"/>
  <c r="A56" i="6"/>
  <c r="A64" i="6"/>
  <c r="A72" i="6"/>
  <c r="A80" i="6"/>
  <c r="A89" i="6"/>
  <c r="A85" i="6"/>
  <c r="A57" i="6"/>
  <c r="A65" i="6"/>
  <c r="A73" i="6"/>
  <c r="A81" i="6"/>
  <c r="A59" i="6"/>
  <c r="A50" i="6"/>
  <c r="A58" i="6"/>
  <c r="A66" i="6"/>
  <c r="A74" i="6"/>
  <c r="A82" i="6"/>
  <c r="A51" i="6"/>
  <c r="A67" i="6"/>
  <c r="A92" i="6"/>
  <c r="A100" i="6"/>
  <c r="A108" i="6"/>
  <c r="A93" i="6"/>
  <c r="A101" i="6"/>
  <c r="A109" i="6"/>
  <c r="A94" i="6"/>
  <c r="A102" i="6"/>
  <c r="A110" i="6"/>
  <c r="A95" i="6"/>
  <c r="A103" i="6"/>
  <c r="A107" i="6"/>
  <c r="A96" i="6"/>
  <c r="A104" i="6"/>
  <c r="A97" i="6"/>
  <c r="A105" i="6"/>
  <c r="A99" i="6"/>
  <c r="A90" i="6"/>
  <c r="A98" i="6"/>
  <c r="A106" i="6"/>
  <c r="A91" i="6"/>
</calcChain>
</file>

<file path=xl/sharedStrings.xml><?xml version="1.0" encoding="utf-8"?>
<sst xmlns="http://schemas.openxmlformats.org/spreadsheetml/2006/main" count="39" uniqueCount="31">
  <si>
    <t>Horaires :</t>
  </si>
  <si>
    <t>Nbre d'heures mensuelles</t>
  </si>
  <si>
    <t>Nombre de jours d'accueil dans le mois</t>
  </si>
  <si>
    <t>Taux horaire</t>
  </si>
  <si>
    <t>A la charge des familles</t>
  </si>
  <si>
    <t>Aide CAF CMG maxi</t>
  </si>
  <si>
    <t>Aide CAF CMG alloué</t>
  </si>
  <si>
    <t>Charge mini à la famille</t>
  </si>
  <si>
    <t>Majoraton personne seule</t>
  </si>
  <si>
    <t>GRILLE CAF</t>
  </si>
  <si>
    <t>Num</t>
  </si>
  <si>
    <t>Noms</t>
  </si>
  <si>
    <t>GRLLE TARIFAIRE</t>
  </si>
  <si>
    <t>Composition du foyer</t>
  </si>
  <si>
    <t>Revenu</t>
  </si>
  <si>
    <t>Maj / Enfant</t>
  </si>
  <si>
    <t>TR1</t>
  </si>
  <si>
    <t>TR2</t>
  </si>
  <si>
    <t>TR3</t>
  </si>
  <si>
    <t>+ 3 ans</t>
  </si>
  <si>
    <t>Montant forfaitaire / enfant</t>
  </si>
  <si>
    <t>Enfants</t>
  </si>
  <si>
    <t>Parent(s)</t>
  </si>
  <si>
    <t>Nombre</t>
  </si>
  <si>
    <t>- 3 ans</t>
  </si>
  <si>
    <t>Répartition des enfants</t>
  </si>
  <si>
    <t>Pour un enfant de - de 3 ans</t>
  </si>
  <si>
    <t>Pour un enfant de + de 3 ans</t>
  </si>
  <si>
    <t>Coût total pour la famille</t>
  </si>
  <si>
    <t>Détermination de la tranche CAF :</t>
  </si>
  <si>
    <t>Revenu fiscal de référence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</si>
</sst>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##&quot; ans&quot;"/>
    <numFmt numFmtId="165" formatCode="#,##0.00\ &quot;€&quot;"/>
    <numFmt numFmtId="166" formatCode="##&quot; h&quot;"/>
    <numFmt numFmtId="167" formatCode="##&quot; jour(s)&quot;"/>
    <numFmt numFmtId="169" formatCode="#,##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67" fontId="0" fillId="0" borderId="1" xfId="0" applyNumberFormat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left" vertical="center" indent="1"/>
    </xf>
    <xf numFmtId="166" fontId="0" fillId="0" borderId="1" xfId="0" applyNumberFormat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 indent="2"/>
    </xf>
    <xf numFmtId="0" fontId="0" fillId="0" borderId="0" xfId="0" applyAlignment="1">
      <alignment horizontal="left" indent="2"/>
    </xf>
    <xf numFmtId="0" fontId="3" fillId="0" borderId="0" xfId="0" applyFont="1" applyFill="1" applyBorder="1" applyAlignment="1" applyProtection="1">
      <alignment vertical="center"/>
    </xf>
    <xf numFmtId="165" fontId="0" fillId="0" borderId="1" xfId="0" applyNumberFormat="1" applyBorder="1" applyAlignment="1" applyProtection="1">
      <alignment horizontal="right" vertical="center" indent="1"/>
      <protection locked="0"/>
    </xf>
    <xf numFmtId="165" fontId="0" fillId="0" borderId="1" xfId="0" applyNumberFormat="1" applyBorder="1" applyAlignment="1" applyProtection="1">
      <alignment horizontal="right" vertical="center" indent="1"/>
    </xf>
    <xf numFmtId="165" fontId="0" fillId="2" borderId="1" xfId="0" applyNumberFormat="1" applyFill="1" applyBorder="1" applyAlignment="1" applyProtection="1">
      <alignment horizontal="right" vertical="center" indent="1"/>
    </xf>
    <xf numFmtId="0" fontId="2" fillId="0" borderId="9" xfId="0" applyFont="1" applyFill="1" applyBorder="1" applyAlignment="1" applyProtection="1">
      <alignment vertical="center"/>
    </xf>
    <xf numFmtId="0" fontId="0" fillId="0" borderId="1" xfId="0" applyBorder="1" applyAlignment="1" applyProtection="1">
      <alignment horizontal="left" vertical="center" indent="1"/>
    </xf>
    <xf numFmtId="165" fontId="0" fillId="0" borderId="1" xfId="0" applyNumberFormat="1" applyFill="1" applyBorder="1" applyAlignment="1" applyProtection="1">
      <alignment horizontal="right" vertical="center" indent="1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2" xfId="0" applyFont="1" applyFill="1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2" fillId="0" borderId="7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4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vertical="center"/>
    </xf>
    <xf numFmtId="0" fontId="5" fillId="0" borderId="1" xfId="0" applyFont="1" applyBorder="1" applyAlignment="1">
      <alignment horizontal="centerContinuous" vertical="center"/>
    </xf>
    <xf numFmtId="164" fontId="0" fillId="0" borderId="3" xfId="0" quotePrefix="1" applyNumberFormat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Continuous" vertical="center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4" borderId="0" xfId="0" applyFill="1" applyAlignment="1">
      <alignment horizontal="centerContinuous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169" fontId="0" fillId="4" borderId="0" xfId="0" applyNumberFormat="1" applyFill="1" applyAlignment="1">
      <alignment horizontal="center" vertical="center"/>
    </xf>
    <xf numFmtId="0" fontId="0" fillId="0" borderId="0" xfId="0" applyBorder="1" applyAlignment="1" applyProtection="1">
      <alignment vertical="center"/>
    </xf>
    <xf numFmtId="0" fontId="0" fillId="0" borderId="7" xfId="0" applyBorder="1" applyAlignment="1" applyProtection="1">
      <alignment vertical="center"/>
    </xf>
    <xf numFmtId="166" fontId="0" fillId="0" borderId="0" xfId="0" applyNumberFormat="1" applyBorder="1" applyAlignment="1" applyProtection="1">
      <alignment horizontal="right" vertical="center" indent="1"/>
    </xf>
    <xf numFmtId="166" fontId="0" fillId="0" borderId="1" xfId="0" applyNumberFormat="1" applyBorder="1" applyAlignment="1" applyProtection="1">
      <alignment horizontal="center" vertical="center"/>
    </xf>
    <xf numFmtId="165" fontId="0" fillId="0" borderId="6" xfId="0" applyNumberFormat="1" applyBorder="1" applyAlignment="1" applyProtection="1">
      <alignment horizontal="right" vertical="center" indent="1"/>
    </xf>
    <xf numFmtId="165" fontId="0" fillId="0" borderId="11" xfId="0" applyNumberFormat="1" applyBorder="1" applyAlignment="1" applyProtection="1">
      <alignment horizontal="right" vertical="center" indent="1"/>
    </xf>
    <xf numFmtId="0" fontId="2" fillId="2" borderId="2" xfId="0" applyFont="1" applyFill="1" applyBorder="1" applyAlignment="1" applyProtection="1">
      <alignment horizontal="left" vertical="center" indent="1"/>
    </xf>
    <xf numFmtId="165" fontId="2" fillId="2" borderId="7" xfId="0" applyNumberFormat="1" applyFont="1" applyFill="1" applyBorder="1" applyAlignment="1" applyProtection="1">
      <alignment horizontal="center" vertical="center"/>
    </xf>
    <xf numFmtId="165" fontId="2" fillId="2" borderId="3" xfId="0" applyNumberFormat="1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vertical="center"/>
    </xf>
    <xf numFmtId="0" fontId="0" fillId="0" borderId="10" xfId="0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left" vertical="center"/>
    </xf>
    <xf numFmtId="0" fontId="0" fillId="0" borderId="2" xfId="0" applyBorder="1" applyAlignment="1" applyProtection="1">
      <alignment vertical="center"/>
    </xf>
    <xf numFmtId="0" fontId="2" fillId="2" borderId="7" xfId="0" applyFont="1" applyFill="1" applyBorder="1" applyAlignment="1" applyProtection="1">
      <alignment horizontal="left" vertical="center" indent="1"/>
    </xf>
    <xf numFmtId="0" fontId="0" fillId="0" borderId="3" xfId="0" applyBorder="1" applyAlignment="1" applyProtection="1">
      <alignment vertical="center"/>
    </xf>
    <xf numFmtId="0" fontId="0" fillId="0" borderId="2" xfId="0" applyBorder="1" applyAlignment="1" applyProtection="1">
      <alignment horizontal="centerContinuous" vertical="center"/>
    </xf>
    <xf numFmtId="0" fontId="0" fillId="0" borderId="3" xfId="0" applyBorder="1" applyAlignment="1" applyProtection="1">
      <alignment horizontal="centerContinuous" vertical="center"/>
    </xf>
    <xf numFmtId="165" fontId="0" fillId="0" borderId="1" xfId="0" applyNumberFormat="1" applyBorder="1" applyAlignment="1" applyProtection="1">
      <alignment horizontal="center" vertical="center"/>
    </xf>
    <xf numFmtId="0" fontId="0" fillId="0" borderId="8" xfId="0" quotePrefix="1" applyBorder="1" applyAlignment="1" applyProtection="1">
      <alignment horizontal="center" vertical="center"/>
    </xf>
    <xf numFmtId="0" fontId="0" fillId="0" borderId="5" xfId="0" quotePrefix="1" applyBorder="1" applyAlignment="1" applyProtection="1">
      <alignment horizontal="center" vertical="center"/>
    </xf>
    <xf numFmtId="0" fontId="0" fillId="0" borderId="2" xfId="0" applyBorder="1" applyAlignment="1" applyProtection="1">
      <alignment horizontal="left" vertical="center"/>
    </xf>
    <xf numFmtId="165" fontId="0" fillId="0" borderId="3" xfId="0" applyNumberFormat="1" applyBorder="1" applyAlignment="1" applyProtection="1">
      <alignment horizontal="centerContinuous" vertical="center"/>
      <protection locked="0"/>
    </xf>
    <xf numFmtId="44" fontId="0" fillId="0" borderId="1" xfId="0" applyNumberFormat="1" applyFill="1" applyBorder="1" applyAlignment="1" applyProtection="1">
      <alignment vertical="center"/>
      <protection locked="0"/>
    </xf>
    <xf numFmtId="0" fontId="0" fillId="0" borderId="10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Continuous" vertical="center"/>
    </xf>
    <xf numFmtId="166" fontId="0" fillId="0" borderId="12" xfId="0" applyNumberFormat="1" applyBorder="1" applyAlignment="1" applyProtection="1">
      <alignment horizontal="centerContinuous" vertical="center"/>
    </xf>
    <xf numFmtId="166" fontId="0" fillId="0" borderId="5" xfId="0" applyNumberFormat="1" applyBorder="1" applyAlignment="1" applyProtection="1">
      <alignment horizontal="centerContinuous" vertical="center"/>
    </xf>
    <xf numFmtId="9" fontId="0" fillId="0" borderId="1" xfId="0" applyNumberFormat="1" applyBorder="1" applyAlignment="1" applyProtection="1">
      <alignment horizontal="center" vertical="center"/>
      <protection locked="0"/>
    </xf>
    <xf numFmtId="9" fontId="0" fillId="0" borderId="1" xfId="1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</xf>
    <xf numFmtId="165" fontId="0" fillId="0" borderId="1" xfId="0" applyNumberFormat="1" applyBorder="1" applyAlignment="1" applyProtection="1">
      <alignment horizontal="centerContinuous" vertical="center"/>
    </xf>
    <xf numFmtId="14" fontId="0" fillId="0" borderId="0" xfId="0" applyNumberFormat="1" applyBorder="1" applyAlignment="1" applyProtection="1">
      <alignment vertical="center"/>
    </xf>
    <xf numFmtId="0" fontId="2" fillId="3" borderId="3" xfId="0" applyFont="1" applyFill="1" applyBorder="1" applyAlignment="1" applyProtection="1">
      <alignment horizontal="center" vertical="center"/>
    </xf>
    <xf numFmtId="169" fontId="0" fillId="0" borderId="0" xfId="0" applyNumberFormat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3"/>
  <sheetViews>
    <sheetView showGridLines="0" workbookViewId="0">
      <selection activeCell="I2" sqref="I2"/>
    </sheetView>
  </sheetViews>
  <sheetFormatPr baseColWidth="10" defaultRowHeight="15" x14ac:dyDescent="0.25"/>
  <cols>
    <col min="1" max="5" width="11.42578125" customWidth="1"/>
    <col min="6" max="6" width="11.85546875" bestFit="1" customWidth="1"/>
  </cols>
  <sheetData>
    <row r="1" spans="1:9" s="2" customFormat="1" ht="37.5" customHeight="1" x14ac:dyDescent="0.25">
      <c r="F1" s="3"/>
      <c r="G1" s="3"/>
    </row>
    <row r="2" spans="1:9" s="1" customFormat="1" ht="25.5" customHeight="1" x14ac:dyDescent="0.25">
      <c r="A2" s="37" t="s">
        <v>9</v>
      </c>
      <c r="B2" s="38"/>
      <c r="C2" s="37"/>
      <c r="D2" s="33" t="s">
        <v>20</v>
      </c>
      <c r="E2" s="35"/>
      <c r="G2" s="32" t="s">
        <v>7</v>
      </c>
      <c r="H2" s="32"/>
      <c r="I2" s="70">
        <v>0.15</v>
      </c>
    </row>
    <row r="3" spans="1:9" s="1" customFormat="1" ht="26.25" customHeight="1" x14ac:dyDescent="0.25">
      <c r="A3" s="39"/>
      <c r="B3" s="38" t="s">
        <v>14</v>
      </c>
      <c r="C3" s="38" t="s">
        <v>15</v>
      </c>
      <c r="D3" s="36">
        <v>-3</v>
      </c>
      <c r="E3" s="34" t="s">
        <v>19</v>
      </c>
      <c r="G3" s="32" t="s">
        <v>8</v>
      </c>
      <c r="H3" s="32"/>
      <c r="I3" s="71">
        <v>0.4</v>
      </c>
    </row>
    <row r="4" spans="1:9" s="1" customFormat="1" ht="26.25" customHeight="1" x14ac:dyDescent="0.25">
      <c r="A4" s="38" t="s">
        <v>16</v>
      </c>
      <c r="B4" s="38"/>
      <c r="C4" s="38"/>
      <c r="D4" s="65">
        <v>842.84</v>
      </c>
      <c r="E4" s="65">
        <v>421.43</v>
      </c>
      <c r="I4" s="24"/>
    </row>
    <row r="5" spans="1:9" s="1" customFormat="1" ht="26.25" customHeight="1" x14ac:dyDescent="0.25">
      <c r="A5" s="38" t="s">
        <v>17</v>
      </c>
      <c r="B5" s="40">
        <v>20509</v>
      </c>
      <c r="C5" s="40">
        <v>2911</v>
      </c>
      <c r="D5" s="65">
        <v>726.55</v>
      </c>
      <c r="E5" s="65">
        <v>363.28</v>
      </c>
    </row>
    <row r="6" spans="1:9" s="1" customFormat="1" ht="26.25" customHeight="1" x14ac:dyDescent="0.25">
      <c r="A6" s="38" t="s">
        <v>18</v>
      </c>
      <c r="B6" s="40">
        <v>45575</v>
      </c>
      <c r="C6" s="40">
        <v>6469</v>
      </c>
      <c r="D6" s="65">
        <v>610.32000000000005</v>
      </c>
      <c r="E6" s="65">
        <v>305.16000000000003</v>
      </c>
    </row>
    <row r="7" spans="1:9" s="1" customFormat="1" ht="26.25" customHeight="1" x14ac:dyDescent="0.25">
      <c r="A7" s="31"/>
      <c r="B7" s="31"/>
      <c r="C7" s="30"/>
      <c r="D7" s="30"/>
      <c r="E7" s="30"/>
      <c r="F7" s="23"/>
      <c r="G7" s="23"/>
    </row>
    <row r="10" spans="1:9" ht="15" customHeight="1" x14ac:dyDescent="0.25">
      <c r="A10" s="58" t="s">
        <v>3</v>
      </c>
      <c r="B10" s="67"/>
      <c r="C10" s="68"/>
      <c r="D10" s="68"/>
      <c r="E10" s="68"/>
      <c r="F10" s="69"/>
      <c r="G10" s="43"/>
    </row>
    <row r="11" spans="1:9" ht="15" customHeight="1" x14ac:dyDescent="0.25">
      <c r="A11" s="20" t="s">
        <v>16</v>
      </c>
      <c r="B11" s="14">
        <v>8</v>
      </c>
      <c r="C11" s="14">
        <v>7</v>
      </c>
      <c r="D11" s="14">
        <v>6</v>
      </c>
      <c r="E11" s="14">
        <v>5</v>
      </c>
      <c r="F11" s="14">
        <v>4</v>
      </c>
    </row>
    <row r="12" spans="1:9" ht="15" customHeight="1" x14ac:dyDescent="0.25">
      <c r="A12" s="66" t="s">
        <v>17</v>
      </c>
      <c r="B12" s="14">
        <v>9</v>
      </c>
      <c r="C12" s="14">
        <v>8</v>
      </c>
      <c r="D12" s="14">
        <v>7</v>
      </c>
      <c r="E12" s="14">
        <v>6</v>
      </c>
      <c r="F12" s="14">
        <v>5</v>
      </c>
    </row>
    <row r="13" spans="1:9" x14ac:dyDescent="0.25">
      <c r="A13" s="66" t="s">
        <v>18</v>
      </c>
      <c r="B13" s="19">
        <v>10</v>
      </c>
      <c r="C13" s="19">
        <v>9</v>
      </c>
      <c r="D13" s="19">
        <v>8</v>
      </c>
      <c r="E13" s="19">
        <v>7</v>
      </c>
      <c r="F13" s="19">
        <v>6</v>
      </c>
    </row>
  </sheetData>
  <sheetProtection selectLockedCells="1"/>
  <printOptions horizontalCentered="1"/>
  <pageMargins left="0.39370078740157483" right="0.39370078740157483" top="1.9685039370078741" bottom="0.39370078740157483" header="0.39370078740157483" footer="0.39370078740157483"/>
  <pageSetup paperSize="9" orientation="portrait" horizontalDpi="1200" verticalDpi="1200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0"/>
  <sheetViews>
    <sheetView showGridLines="0" tabSelected="1" zoomScaleNormal="100" workbookViewId="0">
      <selection activeCell="C8" sqref="C8"/>
    </sheetView>
  </sheetViews>
  <sheetFormatPr baseColWidth="10" defaultRowHeight="15" x14ac:dyDescent="0.25"/>
  <cols>
    <col min="1" max="2" width="12.7109375" style="2" customWidth="1"/>
    <col min="3" max="4" width="7.7109375" style="2" customWidth="1"/>
    <col min="5" max="5" width="4.5703125" style="2" customWidth="1"/>
    <col min="6" max="7" width="14.7109375" style="2" customWidth="1"/>
    <col min="8" max="12" width="12.5703125" style="3" customWidth="1"/>
    <col min="13" max="16384" width="11.42578125" style="2"/>
  </cols>
  <sheetData>
    <row r="1" spans="1:12" ht="37.5" customHeight="1" x14ac:dyDescent="0.25">
      <c r="A1" s="13"/>
      <c r="B1" s="13"/>
      <c r="C1" s="8"/>
      <c r="D1" s="8"/>
      <c r="E1" s="17"/>
      <c r="F1" s="25" t="s">
        <v>12</v>
      </c>
      <c r="G1" s="26"/>
      <c r="H1" s="28"/>
      <c r="I1" s="28"/>
      <c r="J1" s="28"/>
      <c r="K1" s="28"/>
      <c r="L1" s="29"/>
    </row>
    <row r="2" spans="1:12" ht="24.95" customHeight="1" x14ac:dyDescent="0.25"/>
    <row r="3" spans="1:12" s="4" customFormat="1" ht="24.95" customHeight="1" x14ac:dyDescent="0.25">
      <c r="A3" s="55" t="s">
        <v>30</v>
      </c>
      <c r="B3" s="42"/>
      <c r="C3" s="64">
        <v>25000</v>
      </c>
      <c r="D3" s="73"/>
      <c r="F3" s="58" t="s">
        <v>0</v>
      </c>
      <c r="G3" s="59"/>
      <c r="H3" s="27" t="s">
        <v>2</v>
      </c>
      <c r="I3" s="27"/>
      <c r="J3" s="27"/>
      <c r="K3" s="27"/>
      <c r="L3" s="27"/>
    </row>
    <row r="4" spans="1:12" s="4" customFormat="1" ht="24.95" customHeight="1" x14ac:dyDescent="0.25">
      <c r="A4" s="41"/>
      <c r="B4" s="41"/>
      <c r="C4" s="74"/>
      <c r="D4" s="74"/>
      <c r="F4" s="7">
        <v>8</v>
      </c>
      <c r="G4" s="7">
        <v>19</v>
      </c>
      <c r="H4" s="5">
        <v>1</v>
      </c>
      <c r="I4" s="5">
        <v>2</v>
      </c>
      <c r="J4" s="5">
        <v>3</v>
      </c>
      <c r="K4" s="5">
        <v>4</v>
      </c>
      <c r="L4" s="5">
        <v>5</v>
      </c>
    </row>
    <row r="5" spans="1:12" s="4" customFormat="1" ht="24.95" customHeight="1" x14ac:dyDescent="0.25">
      <c r="A5" s="55" t="s">
        <v>29</v>
      </c>
      <c r="B5" s="42"/>
      <c r="C5" s="42"/>
      <c r="D5" s="75" t="str">
        <f t="array" ref="D5">"TR" &amp; MATCH(C3,((CAF_Revenu+(CAF_MajEnf*($D$8-1)))*IF($C$8=1,1+CAF_MajPersonneSeule,1)),1)</f>
        <v>TR2</v>
      </c>
      <c r="F5" s="18" t="s">
        <v>1</v>
      </c>
      <c r="G5" s="18"/>
      <c r="H5" s="44">
        <f>(($G$4-$F$4)*H4)*4</f>
        <v>44</v>
      </c>
      <c r="I5" s="44">
        <f>(($G$4-$F$4)*I4)*4</f>
        <v>88</v>
      </c>
      <c r="J5" s="44">
        <f>(($G$4-$F$4)*J4)*4</f>
        <v>132</v>
      </c>
      <c r="K5" s="44">
        <f>(($G$4-$F$4)*K4)*4</f>
        <v>176</v>
      </c>
      <c r="L5" s="44">
        <f>(($G$4-$F$4)*L4)*4</f>
        <v>220</v>
      </c>
    </row>
    <row r="6" spans="1:12" s="4" customFormat="1" ht="24.95" customHeight="1" x14ac:dyDescent="0.25"/>
    <row r="7" spans="1:12" s="4" customFormat="1" ht="24.95" customHeight="1" x14ac:dyDescent="0.25">
      <c r="A7" s="50" t="s">
        <v>13</v>
      </c>
      <c r="B7" s="50"/>
      <c r="C7" s="52" t="s">
        <v>22</v>
      </c>
      <c r="D7" s="53" t="s">
        <v>21</v>
      </c>
      <c r="F7" s="18" t="str">
        <f>"Taux horaire lié à la " &amp; D5</f>
        <v>Taux horaire lié à la TR2</v>
      </c>
      <c r="G7" s="18"/>
      <c r="H7" s="60">
        <f>VLOOKUP($D$5,Tx_Horaire,1+H4,0)</f>
        <v>9</v>
      </c>
      <c r="I7" s="60">
        <f>VLOOKUP($D$5,Tx_Horaire,1+I4,0)</f>
        <v>8</v>
      </c>
      <c r="J7" s="60">
        <f>VLOOKUP($D$5,Tx_Horaire,1+J4,0)</f>
        <v>7</v>
      </c>
      <c r="K7" s="60">
        <f>VLOOKUP($D$5,Tx_Horaire,1+K4,0)</f>
        <v>6</v>
      </c>
      <c r="L7" s="60">
        <f>VLOOKUP($D$5,Tx_Horaire,1+L4,0)</f>
        <v>5</v>
      </c>
    </row>
    <row r="8" spans="1:12" s="4" customFormat="1" ht="24.95" customHeight="1" x14ac:dyDescent="0.25">
      <c r="A8" s="55" t="s">
        <v>23</v>
      </c>
      <c r="B8" s="57"/>
      <c r="C8" s="77">
        <v>2</v>
      </c>
      <c r="D8" s="51">
        <v>1</v>
      </c>
      <c r="F8" s="18" t="str">
        <f>"Prix forfait mensuel de la " &amp; D5</f>
        <v>Prix forfait mensuel de la TR2</v>
      </c>
      <c r="G8" s="18"/>
      <c r="H8" s="60">
        <f>H5*H7</f>
        <v>396</v>
      </c>
      <c r="I8" s="60">
        <f>I5*I7</f>
        <v>704</v>
      </c>
      <c r="J8" s="60">
        <f>J5*J7</f>
        <v>924</v>
      </c>
      <c r="K8" s="60">
        <f>K5*K7</f>
        <v>1056</v>
      </c>
      <c r="L8" s="60">
        <f>L5*L7</f>
        <v>1100</v>
      </c>
    </row>
    <row r="9" spans="1:12" s="4" customFormat="1" ht="24.95" customHeight="1" x14ac:dyDescent="0.25"/>
    <row r="10" spans="1:12" s="4" customFormat="1" ht="24.95" customHeight="1" x14ac:dyDescent="0.25">
      <c r="A10" s="63" t="s">
        <v>25</v>
      </c>
      <c r="B10" s="54"/>
      <c r="C10" s="61" t="s">
        <v>24</v>
      </c>
      <c r="D10" s="62" t="s">
        <v>19</v>
      </c>
      <c r="F10" s="18" t="s">
        <v>26</v>
      </c>
      <c r="G10" s="18"/>
      <c r="H10" s="45"/>
      <c r="I10" s="46"/>
      <c r="J10" s="46"/>
      <c r="K10" s="46"/>
      <c r="L10" s="46"/>
    </row>
    <row r="11" spans="1:12" ht="24.95" customHeight="1" x14ac:dyDescent="0.25">
      <c r="A11" s="55" t="s">
        <v>23</v>
      </c>
      <c r="B11" s="72" t="str">
        <f>IF(C11+D11&lt;&gt;D8,"Erreur","")</f>
        <v/>
      </c>
      <c r="C11" s="21">
        <v>1</v>
      </c>
      <c r="D11" s="22"/>
      <c r="F11" s="18" t="s">
        <v>5</v>
      </c>
      <c r="G11" s="18"/>
      <c r="H11" s="15">
        <f>VLOOKUP($D$5,CAF_Grille,4,0)</f>
        <v>726.55</v>
      </c>
      <c r="I11" s="15">
        <f>VLOOKUP($D$5,CAF_Grille,4,0)</f>
        <v>726.55</v>
      </c>
      <c r="J11" s="15">
        <f>VLOOKUP($D$5,CAF_Grille,4,0)</f>
        <v>726.55</v>
      </c>
      <c r="K11" s="15">
        <f>VLOOKUP($D$5,CAF_Grille,4,0)</f>
        <v>726.55</v>
      </c>
      <c r="L11" s="15">
        <f>VLOOKUP($D$5,CAF_Grille,4,0)</f>
        <v>726.55</v>
      </c>
    </row>
    <row r="12" spans="1:12" ht="24.95" customHeight="1" x14ac:dyDescent="0.25">
      <c r="F12" s="18" t="s">
        <v>6</v>
      </c>
      <c r="G12" s="18"/>
      <c r="H12" s="15">
        <f>H8-H13</f>
        <v>336.6</v>
      </c>
      <c r="I12" s="15">
        <f>I8-I13</f>
        <v>598.4</v>
      </c>
      <c r="J12" s="15">
        <f>J8-J13</f>
        <v>726.55</v>
      </c>
      <c r="K12" s="15">
        <f>K8-K13</f>
        <v>726.55</v>
      </c>
      <c r="L12" s="15">
        <f>L8-L13</f>
        <v>726.55</v>
      </c>
    </row>
    <row r="13" spans="1:12" ht="24.95" customHeight="1" x14ac:dyDescent="0.25">
      <c r="F13" s="6" t="s">
        <v>4</v>
      </c>
      <c r="G13" s="6"/>
      <c r="H13" s="16">
        <f>MAX(H8*CAF_ChargeMini,H8-H11)</f>
        <v>59.4</v>
      </c>
      <c r="I13" s="16">
        <f>MAX(I8*CAF_ChargeMini,I8-I11)</f>
        <v>105.6</v>
      </c>
      <c r="J13" s="16">
        <f>MAX(J8*CAF_ChargeMini,J8-J11)</f>
        <v>197.45000000000005</v>
      </c>
      <c r="K13" s="16">
        <f>MAX(K8*CAF_ChargeMini,K8-K11)</f>
        <v>329.45000000000005</v>
      </c>
      <c r="L13" s="16">
        <f>MAX(L8*CAF_ChargeMini,L8-L11)</f>
        <v>373.45000000000005</v>
      </c>
    </row>
    <row r="14" spans="1:12" ht="24.95" customHeight="1" x14ac:dyDescent="0.25"/>
    <row r="15" spans="1:12" ht="24.95" customHeight="1" x14ac:dyDescent="0.25">
      <c r="F15" s="18" t="s">
        <v>27</v>
      </c>
      <c r="G15" s="18"/>
      <c r="H15" s="45"/>
      <c r="I15" s="46"/>
      <c r="J15" s="46"/>
      <c r="K15" s="46"/>
      <c r="L15" s="46"/>
    </row>
    <row r="16" spans="1:12" ht="24.95" customHeight="1" x14ac:dyDescent="0.25">
      <c r="F16" s="18" t="s">
        <v>5</v>
      </c>
      <c r="G16" s="18"/>
      <c r="H16" s="15">
        <f>VLOOKUP($D$5,CAF_Grille,5,0)</f>
        <v>363.28</v>
      </c>
      <c r="I16" s="15">
        <f>VLOOKUP($D$5,CAF_Grille,5,0)</f>
        <v>363.28</v>
      </c>
      <c r="J16" s="15">
        <f>VLOOKUP($D$5,CAF_Grille,5,0)</f>
        <v>363.28</v>
      </c>
      <c r="K16" s="15">
        <f>VLOOKUP($D$5,CAF_Grille,5,0)</f>
        <v>363.28</v>
      </c>
      <c r="L16" s="15">
        <f>VLOOKUP($D$5,CAF_Grille,5,0)</f>
        <v>363.28</v>
      </c>
    </row>
    <row r="17" spans="1:12" ht="24.95" customHeight="1" x14ac:dyDescent="0.25">
      <c r="F17" s="18" t="s">
        <v>6</v>
      </c>
      <c r="G17" s="18"/>
      <c r="H17" s="15">
        <f>H8-H18</f>
        <v>336.6</v>
      </c>
      <c r="I17" s="15">
        <f>I8-I18</f>
        <v>363.28</v>
      </c>
      <c r="J17" s="15">
        <f>J8-J18</f>
        <v>363.28</v>
      </c>
      <c r="K17" s="15">
        <f>K8-K18</f>
        <v>363.28</v>
      </c>
      <c r="L17" s="15">
        <f>L8-L18</f>
        <v>363.28</v>
      </c>
    </row>
    <row r="18" spans="1:12" x14ac:dyDescent="0.25">
      <c r="A18" s="4"/>
      <c r="B18" s="4"/>
      <c r="C18" s="4"/>
      <c r="D18" s="76"/>
      <c r="F18" s="6" t="s">
        <v>4</v>
      </c>
      <c r="G18" s="6"/>
      <c r="H18" s="16">
        <f>MAX(H8*CAF_ChargeMini,H8-H16)</f>
        <v>59.4</v>
      </c>
      <c r="I18" s="16">
        <f>MAX(I8*CAF_ChargeMini,I8-I16)</f>
        <v>340.72</v>
      </c>
      <c r="J18" s="16">
        <f>MAX(J8*CAF_ChargeMini,J8-J16)</f>
        <v>560.72</v>
      </c>
      <c r="K18" s="16">
        <f>MAX(K8*CAF_ChargeMini,K8-K16)</f>
        <v>692.72</v>
      </c>
      <c r="L18" s="16">
        <f>MAX(L8*CAF_ChargeMini,L8-L16)</f>
        <v>736.72</v>
      </c>
    </row>
    <row r="19" spans="1:12" ht="24.95" customHeight="1" x14ac:dyDescent="0.25"/>
    <row r="20" spans="1:12" x14ac:dyDescent="0.25">
      <c r="F20" s="47" t="s">
        <v>28</v>
      </c>
      <c r="G20" s="56"/>
      <c r="H20" s="48">
        <f>H13*$C$11 + H18*$D$11</f>
        <v>59.4</v>
      </c>
      <c r="I20" s="48">
        <f>I13*$C$11 + I18*$D$11</f>
        <v>105.6</v>
      </c>
      <c r="J20" s="48">
        <f>J13*$C$11 + J18*$D$11</f>
        <v>197.45000000000005</v>
      </c>
      <c r="K20" s="48">
        <f>K13*$C$11 + K18*$D$11</f>
        <v>329.45000000000005</v>
      </c>
      <c r="L20" s="49">
        <f>L13*$C$11 + L18*$D$11</f>
        <v>373.45000000000005</v>
      </c>
    </row>
  </sheetData>
  <sheetProtection sheet="1" objects="1" scenarios="1" selectLockedCells="1"/>
  <mergeCells count="2">
    <mergeCell ref="F1:L1"/>
    <mergeCell ref="H3:L3"/>
  </mergeCells>
  <conditionalFormatting sqref="B11">
    <cfRule type="expression" dxfId="0" priority="1">
      <formula>$B$11&lt;&gt;""</formula>
    </cfRule>
  </conditionalFormatting>
  <dataValidations count="1">
    <dataValidation type="list" allowBlank="1" showInputMessage="1" showErrorMessage="1" sqref="C8">
      <formula1>"1,2"</formula1>
    </dataValidation>
  </dataValidations>
  <printOptions horizontalCentered="1"/>
  <pageMargins left="0.39370078740157483" right="0.39370078740157483" top="1.9685039370078741" bottom="0.39370078740157483" header="0.39370078740157483" footer="0.39370078740157483"/>
  <pageSetup paperSize="9" scale="90" orientation="landscape" horizontalDpi="1200" verticalDpi="1200" r:id="rId1"/>
  <headerFooter>
    <oddHeader>&amp;C&amp;G</oddHead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10"/>
  <sheetViews>
    <sheetView workbookViewId="0">
      <selection activeCell="E6" sqref="E6"/>
    </sheetView>
  </sheetViews>
  <sheetFormatPr baseColWidth="10" defaultRowHeight="15" x14ac:dyDescent="0.25"/>
  <cols>
    <col min="1" max="1" width="21.42578125" customWidth="1"/>
    <col min="2" max="2" width="21.42578125" style="12" customWidth="1"/>
  </cols>
  <sheetData>
    <row r="1" spans="1:2" x14ac:dyDescent="0.25">
      <c r="A1" s="9" t="s">
        <v>10</v>
      </c>
      <c r="B1" s="11" t="s">
        <v>11</v>
      </c>
    </row>
    <row r="2" spans="1:2" x14ac:dyDescent="0.25">
      <c r="A2" s="10">
        <f>COUNTIFS($B$2:$B2,$B2,$B$2:$B2,"&gt;&lt;"&amp;"")</f>
        <v>0</v>
      </c>
      <c r="B2" s="11" t="e">
        <f>T(#REF!)</f>
        <v>#REF!</v>
      </c>
    </row>
    <row r="3" spans="1:2" x14ac:dyDescent="0.25">
      <c r="A3" s="10">
        <f>COUNTIFS($B$2:$B3,$B3,$B$2:$B3,"&gt;&lt;"&amp;"")</f>
        <v>0</v>
      </c>
      <c r="B3" s="11" t="e">
        <f>T(#REF!)</f>
        <v>#REF!</v>
      </c>
    </row>
    <row r="4" spans="1:2" x14ac:dyDescent="0.25">
      <c r="A4" s="10">
        <f>COUNTIFS($B$2:$B4,$B4,$B$2:$B4,"&gt;&lt;"&amp;"")</f>
        <v>0</v>
      </c>
      <c r="B4" s="11" t="e">
        <f>T(#REF!)</f>
        <v>#REF!</v>
      </c>
    </row>
    <row r="5" spans="1:2" x14ac:dyDescent="0.25">
      <c r="A5" s="10">
        <f>COUNTIFS($B$2:$B5,$B5,$B$2:$B5,"&gt;&lt;"&amp;"")</f>
        <v>0</v>
      </c>
      <c r="B5" s="11" t="e">
        <f>T(#REF!)</f>
        <v>#REF!</v>
      </c>
    </row>
    <row r="6" spans="1:2" x14ac:dyDescent="0.25">
      <c r="A6" s="10">
        <f>COUNTIFS($B$2:$B6,$B6,$B$2:$B6,"&gt;&lt;"&amp;"")</f>
        <v>0</v>
      </c>
      <c r="B6" s="11" t="e">
        <f>T(#REF!)</f>
        <v>#REF!</v>
      </c>
    </row>
    <row r="7" spans="1:2" x14ac:dyDescent="0.25">
      <c r="A7" s="10">
        <f>COUNTIFS($B$2:$B7,$B7,$B$2:$B7,"&gt;&lt;"&amp;"")</f>
        <v>0</v>
      </c>
      <c r="B7" s="11" t="e">
        <f>T(#REF!)</f>
        <v>#REF!</v>
      </c>
    </row>
    <row r="8" spans="1:2" x14ac:dyDescent="0.25">
      <c r="A8" s="10">
        <f>COUNTIFS($B$2:$B8,$B8,$B$2:$B8,"&gt;&lt;"&amp;"")</f>
        <v>0</v>
      </c>
      <c r="B8" s="11" t="e">
        <f>T(#REF!)</f>
        <v>#REF!</v>
      </c>
    </row>
    <row r="9" spans="1:2" x14ac:dyDescent="0.25">
      <c r="A9" s="10">
        <f>COUNTIFS($B$2:$B9,$B9,$B$2:$B9,"&gt;&lt;"&amp;"")</f>
        <v>0</v>
      </c>
      <c r="B9" s="11" t="e">
        <f>T(#REF!)</f>
        <v>#REF!</v>
      </c>
    </row>
    <row r="10" spans="1:2" x14ac:dyDescent="0.25">
      <c r="A10" s="10">
        <f>COUNTIFS($B$2:$B10,$B10,$B$2:$B10,"&gt;&lt;"&amp;"")</f>
        <v>0</v>
      </c>
      <c r="B10" s="11" t="e">
        <f>T(#REF!)</f>
        <v>#REF!</v>
      </c>
    </row>
    <row r="11" spans="1:2" x14ac:dyDescent="0.25">
      <c r="A11" s="10">
        <f>COUNTIFS($B$2:$B11,$B11,$B$2:$B11,"&gt;&lt;"&amp;"")</f>
        <v>0</v>
      </c>
      <c r="B11" s="11" t="e">
        <f>T(#REF!)</f>
        <v>#REF!</v>
      </c>
    </row>
    <row r="12" spans="1:2" x14ac:dyDescent="0.25">
      <c r="A12" s="10">
        <f>COUNTIFS($B$2:$B12,$B12,$B$2:$B12,"&gt;&lt;"&amp;"")</f>
        <v>0</v>
      </c>
      <c r="B12" s="11" t="e">
        <f>T(#REF!)</f>
        <v>#REF!</v>
      </c>
    </row>
    <row r="13" spans="1:2" x14ac:dyDescent="0.25">
      <c r="A13" s="10">
        <f>COUNTIFS($B$2:$B13,$B13,$B$2:$B13,"&gt;&lt;"&amp;"")</f>
        <v>0</v>
      </c>
      <c r="B13" s="11" t="e">
        <f>T(#REF!)</f>
        <v>#REF!</v>
      </c>
    </row>
    <row r="14" spans="1:2" x14ac:dyDescent="0.25">
      <c r="A14" s="10">
        <f>COUNTIFS($B$2:$B14,$B14,$B$2:$B14,"&gt;&lt;"&amp;"")</f>
        <v>0</v>
      </c>
      <c r="B14" s="11" t="e">
        <f>T(#REF!)</f>
        <v>#REF!</v>
      </c>
    </row>
    <row r="15" spans="1:2" x14ac:dyDescent="0.25">
      <c r="A15" s="10">
        <f>COUNTIFS($B$2:$B15,$B15,$B$2:$B15,"&gt;&lt;"&amp;"")</f>
        <v>0</v>
      </c>
      <c r="B15" s="11" t="e">
        <f>T(#REF!)</f>
        <v>#REF!</v>
      </c>
    </row>
    <row r="16" spans="1:2" x14ac:dyDescent="0.25">
      <c r="A16" s="10">
        <f>COUNTIFS($B$2:$B16,$B16,$B$2:$B16,"&gt;&lt;"&amp;"")</f>
        <v>0</v>
      </c>
      <c r="B16" s="11" t="e">
        <f>T(#REF!)</f>
        <v>#REF!</v>
      </c>
    </row>
    <row r="17" spans="1:2" x14ac:dyDescent="0.25">
      <c r="A17" s="10">
        <f>COUNTIFS($B$2:$B17,$B17,$B$2:$B17,"&gt;&lt;"&amp;"")</f>
        <v>0</v>
      </c>
      <c r="B17" s="11" t="e">
        <f>T(#REF!)</f>
        <v>#REF!</v>
      </c>
    </row>
    <row r="18" spans="1:2" x14ac:dyDescent="0.25">
      <c r="A18" s="10">
        <f>COUNTIFS($B$2:$B18,$B18,$B$2:$B18,"&gt;&lt;"&amp;"")</f>
        <v>0</v>
      </c>
      <c r="B18" s="11" t="e">
        <f>T(#REF!)</f>
        <v>#REF!</v>
      </c>
    </row>
    <row r="19" spans="1:2" x14ac:dyDescent="0.25">
      <c r="A19" s="10">
        <f>COUNTIFS($B$2:$B19,$B19,$B$2:$B19,"&gt;&lt;"&amp;"")</f>
        <v>0</v>
      </c>
      <c r="B19" s="11" t="e">
        <f>T(#REF!)</f>
        <v>#REF!</v>
      </c>
    </row>
    <row r="20" spans="1:2" x14ac:dyDescent="0.25">
      <c r="A20" s="10">
        <f>COUNTIFS($B$2:$B20,$B20,$B$2:$B20,"&gt;&lt;"&amp;"")</f>
        <v>0</v>
      </c>
      <c r="B20" s="11" t="e">
        <f>T(#REF!)</f>
        <v>#REF!</v>
      </c>
    </row>
    <row r="21" spans="1:2" x14ac:dyDescent="0.25">
      <c r="A21" s="10">
        <f>COUNTIFS($B$2:$B21,$B21,$B$2:$B21,"&gt;&lt;"&amp;"")</f>
        <v>0</v>
      </c>
      <c r="B21" s="11" t="e">
        <f>T(#REF!)</f>
        <v>#REF!</v>
      </c>
    </row>
    <row r="22" spans="1:2" x14ac:dyDescent="0.25">
      <c r="A22" s="10">
        <f>COUNTIFS($B$2:$B22,$B22,$B$2:$B22,"&gt;&lt;"&amp;"")</f>
        <v>0</v>
      </c>
      <c r="B22" s="11" t="e">
        <f>T(#REF!)</f>
        <v>#REF!</v>
      </c>
    </row>
    <row r="23" spans="1:2" x14ac:dyDescent="0.25">
      <c r="A23" s="10">
        <f>COUNTIFS($B$2:$B23,$B23,$B$2:$B23,"&gt;&lt;"&amp;"")</f>
        <v>0</v>
      </c>
      <c r="B23" s="11" t="e">
        <f>T(#REF!)</f>
        <v>#REF!</v>
      </c>
    </row>
    <row r="24" spans="1:2" x14ac:dyDescent="0.25">
      <c r="A24" s="10">
        <f>COUNTIFS($B$2:$B24,$B24,$B$2:$B24,"&gt;&lt;"&amp;"")</f>
        <v>0</v>
      </c>
      <c r="B24" s="11" t="e">
        <f>T(#REF!)</f>
        <v>#REF!</v>
      </c>
    </row>
    <row r="25" spans="1:2" x14ac:dyDescent="0.25">
      <c r="A25" s="10">
        <f>COUNTIFS($B$2:$B25,$B25,$B$2:$B25,"&gt;&lt;"&amp;"")</f>
        <v>0</v>
      </c>
      <c r="B25" s="11" t="e">
        <f>T(#REF!)</f>
        <v>#REF!</v>
      </c>
    </row>
    <row r="26" spans="1:2" x14ac:dyDescent="0.25">
      <c r="A26" s="10">
        <f>COUNTIFS($B$2:$B26,$B26,$B$2:$B26,"&gt;&lt;"&amp;"")</f>
        <v>0</v>
      </c>
      <c r="B26" s="11" t="e">
        <f>T(#REF!)</f>
        <v>#REF!</v>
      </c>
    </row>
    <row r="27" spans="1:2" x14ac:dyDescent="0.25">
      <c r="A27" s="10">
        <f>COUNTIFS($B$2:$B27,$B27,$B$2:$B27,"&gt;&lt;"&amp;"")</f>
        <v>0</v>
      </c>
      <c r="B27" s="11" t="e">
        <f>T(#REF!)</f>
        <v>#REF!</v>
      </c>
    </row>
    <row r="28" spans="1:2" x14ac:dyDescent="0.25">
      <c r="A28" s="10">
        <f>COUNTIFS($B$2:$B28,$B28,$B$2:$B28,"&gt;&lt;"&amp;"")</f>
        <v>0</v>
      </c>
      <c r="B28" s="11" t="e">
        <f>T(#REF!)</f>
        <v>#REF!</v>
      </c>
    </row>
    <row r="29" spans="1:2" x14ac:dyDescent="0.25">
      <c r="A29" s="10">
        <f>COUNTIFS($B$2:$B29,$B29,$B$2:$B29,"&gt;&lt;"&amp;"")</f>
        <v>0</v>
      </c>
      <c r="B29" s="11" t="e">
        <f>T(#REF!)</f>
        <v>#REF!</v>
      </c>
    </row>
    <row r="30" spans="1:2" x14ac:dyDescent="0.25">
      <c r="A30" s="10">
        <f>COUNTIFS($B$2:$B30,$B30,$B$2:$B30,"&gt;&lt;"&amp;"")</f>
        <v>0</v>
      </c>
      <c r="B30" s="11" t="e">
        <f>T(#REF!)</f>
        <v>#REF!</v>
      </c>
    </row>
    <row r="31" spans="1:2" x14ac:dyDescent="0.25">
      <c r="A31" s="10">
        <f>COUNTIFS($B$2:$B31,$B31,$B$2:$B31,"&gt;&lt;"&amp;"")</f>
        <v>0</v>
      </c>
      <c r="B31" s="11" t="e">
        <f>T(#REF!)</f>
        <v>#REF!</v>
      </c>
    </row>
    <row r="32" spans="1:2" x14ac:dyDescent="0.25">
      <c r="A32" s="10">
        <f>COUNTIFS($B$2:$B32,$B32,$B$2:$B32,"&gt;&lt;"&amp;"")</f>
        <v>0</v>
      </c>
      <c r="B32" s="11" t="e">
        <f>T(#REF!)</f>
        <v>#REF!</v>
      </c>
    </row>
    <row r="33" spans="1:2" x14ac:dyDescent="0.25">
      <c r="A33" s="10">
        <f>COUNTIFS($B$2:$B33,$B33,$B$2:$B33,"&gt;&lt;"&amp;"")</f>
        <v>0</v>
      </c>
      <c r="B33" s="11" t="e">
        <f>T(#REF!)</f>
        <v>#REF!</v>
      </c>
    </row>
    <row r="34" spans="1:2" x14ac:dyDescent="0.25">
      <c r="A34" s="10">
        <f>COUNTIFS($B$2:$B34,$B34,$B$2:$B34,"&gt;&lt;"&amp;"")</f>
        <v>0</v>
      </c>
      <c r="B34" s="11" t="e">
        <f>T(#REF!)</f>
        <v>#REF!</v>
      </c>
    </row>
    <row r="35" spans="1:2" x14ac:dyDescent="0.25">
      <c r="A35" s="10">
        <f>COUNTIFS($B$2:$B35,$B35,$B$2:$B35,"&gt;&lt;"&amp;"")</f>
        <v>0</v>
      </c>
      <c r="B35" s="11" t="e">
        <f>T(#REF!)</f>
        <v>#REF!</v>
      </c>
    </row>
    <row r="36" spans="1:2" x14ac:dyDescent="0.25">
      <c r="A36" s="10">
        <f>COUNTIFS($B$2:$B36,$B36,$B$2:$B36,"&gt;&lt;"&amp;"")</f>
        <v>0</v>
      </c>
      <c r="B36" s="11" t="e">
        <f>T(#REF!)</f>
        <v>#REF!</v>
      </c>
    </row>
    <row r="37" spans="1:2" x14ac:dyDescent="0.25">
      <c r="A37" s="10">
        <f>COUNTIFS($B$2:$B37,$B37,$B$2:$B37,"&gt;&lt;"&amp;"")</f>
        <v>0</v>
      </c>
      <c r="B37" s="11" t="e">
        <f>T(#REF!)</f>
        <v>#REF!</v>
      </c>
    </row>
    <row r="38" spans="1:2" x14ac:dyDescent="0.25">
      <c r="A38" s="10">
        <f>COUNTIFS($B$2:$B38,$B38,$B$2:$B38,"&gt;&lt;"&amp;"")</f>
        <v>0</v>
      </c>
      <c r="B38" s="11" t="e">
        <f>T(#REF!)</f>
        <v>#REF!</v>
      </c>
    </row>
    <row r="39" spans="1:2" x14ac:dyDescent="0.25">
      <c r="A39" s="10">
        <f>COUNTIFS($B$2:$B39,$B39,$B$2:$B39,"&gt;&lt;"&amp;"")</f>
        <v>0</v>
      </c>
      <c r="B39" s="11" t="e">
        <f>T(#REF!)</f>
        <v>#REF!</v>
      </c>
    </row>
    <row r="40" spans="1:2" x14ac:dyDescent="0.25">
      <c r="A40" s="10">
        <f>COUNTIFS($B$2:$B40,$B40,$B$2:$B40,"&gt;&lt;"&amp;"")</f>
        <v>0</v>
      </c>
      <c r="B40" s="11" t="e">
        <f>T(#REF!)</f>
        <v>#REF!</v>
      </c>
    </row>
    <row r="41" spans="1:2" x14ac:dyDescent="0.25">
      <c r="A41" s="10">
        <f>COUNTIFS($B$2:$B41,$B41,$B$2:$B41,"&gt;&lt;"&amp;"")</f>
        <v>0</v>
      </c>
      <c r="B41" s="11" t="e">
        <f>T(#REF!)</f>
        <v>#REF!</v>
      </c>
    </row>
    <row r="42" spans="1:2" x14ac:dyDescent="0.25">
      <c r="A42" s="10">
        <f>COUNTIFS($B$2:$B42,$B42,$B$2:$B42,"&gt;&lt;"&amp;"")</f>
        <v>0</v>
      </c>
      <c r="B42" s="11" t="e">
        <f>T(#REF!)</f>
        <v>#REF!</v>
      </c>
    </row>
    <row r="43" spans="1:2" x14ac:dyDescent="0.25">
      <c r="A43" s="10">
        <f>COUNTIFS($B$2:$B43,$B43,$B$2:$B43,"&gt;&lt;"&amp;"")</f>
        <v>0</v>
      </c>
      <c r="B43" s="11" t="e">
        <f>T(#REF!)</f>
        <v>#REF!</v>
      </c>
    </row>
    <row r="44" spans="1:2" x14ac:dyDescent="0.25">
      <c r="A44" s="10">
        <f>COUNTIFS($B$2:$B44,$B44,$B$2:$B44,"&gt;&lt;"&amp;"")</f>
        <v>0</v>
      </c>
      <c r="B44" s="11" t="e">
        <f>T(#REF!)</f>
        <v>#REF!</v>
      </c>
    </row>
    <row r="45" spans="1:2" x14ac:dyDescent="0.25">
      <c r="A45" s="10">
        <f>COUNTIFS($B$2:$B45,$B45,$B$2:$B45,"&gt;&lt;"&amp;"")</f>
        <v>0</v>
      </c>
      <c r="B45" s="11" t="e">
        <f>T(#REF!)</f>
        <v>#REF!</v>
      </c>
    </row>
    <row r="46" spans="1:2" x14ac:dyDescent="0.25">
      <c r="A46" s="10">
        <f>COUNTIFS($B$2:$B46,$B46,$B$2:$B46,"&gt;&lt;"&amp;"")</f>
        <v>0</v>
      </c>
      <c r="B46" s="11" t="e">
        <f>T(#REF!)</f>
        <v>#REF!</v>
      </c>
    </row>
    <row r="47" spans="1:2" x14ac:dyDescent="0.25">
      <c r="A47" s="10">
        <f>COUNTIFS($B$2:$B47,$B47,$B$2:$B47,"&gt;&lt;"&amp;"")</f>
        <v>0</v>
      </c>
      <c r="B47" s="11" t="e">
        <f>T(#REF!)</f>
        <v>#REF!</v>
      </c>
    </row>
    <row r="48" spans="1:2" x14ac:dyDescent="0.25">
      <c r="A48" s="10">
        <f>COUNTIFS($B$2:$B48,$B48,$B$2:$B48,"&gt;&lt;"&amp;"")</f>
        <v>0</v>
      </c>
      <c r="B48" s="11" t="e">
        <f>T(#REF!)</f>
        <v>#REF!</v>
      </c>
    </row>
    <row r="49" spans="1:2" x14ac:dyDescent="0.25">
      <c r="A49" s="10">
        <f>COUNTIFS($B$2:$B49,$B49,$B$2:$B49,"&gt;&lt;"&amp;"")</f>
        <v>0</v>
      </c>
      <c r="B49" s="11" t="e">
        <f>T(#REF!)</f>
        <v>#REF!</v>
      </c>
    </row>
    <row r="50" spans="1:2" x14ac:dyDescent="0.25">
      <c r="A50" s="10">
        <f>COUNTIFS($B$2:$B50,$B50,$B$2:$B50,"&gt;&lt;"&amp;"")</f>
        <v>0</v>
      </c>
      <c r="B50" s="11" t="e">
        <f>T(#REF!)</f>
        <v>#REF!</v>
      </c>
    </row>
    <row r="51" spans="1:2" x14ac:dyDescent="0.25">
      <c r="A51" s="10">
        <f>COUNTIFS($B$2:$B51,$B51,$B$2:$B51,"&gt;&lt;"&amp;"")</f>
        <v>0</v>
      </c>
      <c r="B51" s="11" t="e">
        <f>T(#REF!)</f>
        <v>#REF!</v>
      </c>
    </row>
    <row r="52" spans="1:2" x14ac:dyDescent="0.25">
      <c r="A52" s="10">
        <f>COUNTIFS($B$2:$B52,$B52,$B$2:$B52,"&gt;&lt;"&amp;"")</f>
        <v>0</v>
      </c>
      <c r="B52" s="11" t="e">
        <f>T(#REF!)</f>
        <v>#REF!</v>
      </c>
    </row>
    <row r="53" spans="1:2" x14ac:dyDescent="0.25">
      <c r="A53" s="10">
        <f>COUNTIFS($B$2:$B53,$B53,$B$2:$B53,"&gt;&lt;"&amp;"")</f>
        <v>0</v>
      </c>
      <c r="B53" s="11" t="e">
        <f>T(#REF!)</f>
        <v>#REF!</v>
      </c>
    </row>
    <row r="54" spans="1:2" x14ac:dyDescent="0.25">
      <c r="A54" s="10">
        <f>COUNTIFS($B$2:$B54,$B54,$B$2:$B54,"&gt;&lt;"&amp;"")</f>
        <v>0</v>
      </c>
      <c r="B54" s="11" t="e">
        <f>T(#REF!)</f>
        <v>#REF!</v>
      </c>
    </row>
    <row r="55" spans="1:2" x14ac:dyDescent="0.25">
      <c r="A55" s="10">
        <f>COUNTIFS($B$2:$B55,$B55,$B$2:$B55,"&gt;&lt;"&amp;"")</f>
        <v>0</v>
      </c>
      <c r="B55" s="11" t="e">
        <f>T(#REF!)</f>
        <v>#REF!</v>
      </c>
    </row>
    <row r="56" spans="1:2" x14ac:dyDescent="0.25">
      <c r="A56" s="10">
        <f>COUNTIFS($B$2:$B56,$B56,$B$2:$B56,"&gt;&lt;"&amp;"")</f>
        <v>0</v>
      </c>
      <c r="B56" s="11" t="e">
        <f>T(#REF!)</f>
        <v>#REF!</v>
      </c>
    </row>
    <row r="57" spans="1:2" x14ac:dyDescent="0.25">
      <c r="A57" s="10">
        <f>COUNTIFS($B$2:$B57,$B57,$B$2:$B57,"&gt;&lt;"&amp;"")</f>
        <v>0</v>
      </c>
      <c r="B57" s="11" t="e">
        <f>T(#REF!)</f>
        <v>#REF!</v>
      </c>
    </row>
    <row r="58" spans="1:2" x14ac:dyDescent="0.25">
      <c r="A58" s="10">
        <f>COUNTIFS($B$2:$B58,$B58,$B$2:$B58,"&gt;&lt;"&amp;"")</f>
        <v>0</v>
      </c>
      <c r="B58" s="11" t="e">
        <f>T(#REF!)</f>
        <v>#REF!</v>
      </c>
    </row>
    <row r="59" spans="1:2" x14ac:dyDescent="0.25">
      <c r="A59" s="10">
        <f>COUNTIFS($B$2:$B59,$B59,$B$2:$B59,"&gt;&lt;"&amp;"")</f>
        <v>0</v>
      </c>
      <c r="B59" s="11" t="e">
        <f>T(#REF!)</f>
        <v>#REF!</v>
      </c>
    </row>
    <row r="60" spans="1:2" x14ac:dyDescent="0.25">
      <c r="A60" s="10">
        <f>COUNTIFS($B$2:$B60,$B60,$B$2:$B60,"&gt;&lt;"&amp;"")</f>
        <v>0</v>
      </c>
      <c r="B60" s="11" t="e">
        <f>T(#REF!)</f>
        <v>#REF!</v>
      </c>
    </row>
    <row r="61" spans="1:2" x14ac:dyDescent="0.25">
      <c r="A61" s="10">
        <f>COUNTIFS($B$2:$B61,$B61,$B$2:$B61,"&gt;&lt;"&amp;"")</f>
        <v>0</v>
      </c>
      <c r="B61" s="11" t="e">
        <f>T(#REF!)</f>
        <v>#REF!</v>
      </c>
    </row>
    <row r="62" spans="1:2" x14ac:dyDescent="0.25">
      <c r="A62" s="10">
        <f>COUNTIFS($B$2:$B62,$B62,$B$2:$B62,"&gt;&lt;"&amp;"")</f>
        <v>0</v>
      </c>
      <c r="B62" s="11" t="e">
        <f>T(#REF!)</f>
        <v>#REF!</v>
      </c>
    </row>
    <row r="63" spans="1:2" x14ac:dyDescent="0.25">
      <c r="A63" s="10">
        <f>COUNTIFS($B$2:$B63,$B63,$B$2:$B63,"&gt;&lt;"&amp;"")</f>
        <v>0</v>
      </c>
      <c r="B63" s="11" t="e">
        <f>T(#REF!)</f>
        <v>#REF!</v>
      </c>
    </row>
    <row r="64" spans="1:2" x14ac:dyDescent="0.25">
      <c r="A64" s="10">
        <f>COUNTIFS($B$2:$B64,$B64,$B$2:$B64,"&gt;&lt;"&amp;"")</f>
        <v>0</v>
      </c>
      <c r="B64" s="11" t="e">
        <f>T(#REF!)</f>
        <v>#REF!</v>
      </c>
    </row>
    <row r="65" spans="1:2" x14ac:dyDescent="0.25">
      <c r="A65" s="10">
        <f>COUNTIFS($B$2:$B65,$B65,$B$2:$B65,"&gt;&lt;"&amp;"")</f>
        <v>0</v>
      </c>
      <c r="B65" s="11" t="e">
        <f>T(#REF!)</f>
        <v>#REF!</v>
      </c>
    </row>
    <row r="66" spans="1:2" x14ac:dyDescent="0.25">
      <c r="A66" s="10">
        <f>COUNTIFS($B$2:$B66,$B66,$B$2:$B66,"&gt;&lt;"&amp;"")</f>
        <v>0</v>
      </c>
      <c r="B66" s="11" t="e">
        <f>T(#REF!)</f>
        <v>#REF!</v>
      </c>
    </row>
    <row r="67" spans="1:2" x14ac:dyDescent="0.25">
      <c r="A67" s="10">
        <f>COUNTIFS($B$2:$B67,$B67,$B$2:$B67,"&gt;&lt;"&amp;"")</f>
        <v>0</v>
      </c>
      <c r="B67" s="11" t="e">
        <f>T(#REF!)</f>
        <v>#REF!</v>
      </c>
    </row>
    <row r="68" spans="1:2" x14ac:dyDescent="0.25">
      <c r="A68" s="10">
        <f>COUNTIFS($B$2:$B68,$B68,$B$2:$B68,"&gt;&lt;"&amp;"")</f>
        <v>0</v>
      </c>
      <c r="B68" s="11" t="e">
        <f>T(#REF!)</f>
        <v>#REF!</v>
      </c>
    </row>
    <row r="69" spans="1:2" x14ac:dyDescent="0.25">
      <c r="A69" s="10">
        <f>COUNTIFS($B$2:$B69,$B69,$B$2:$B69,"&gt;&lt;"&amp;"")</f>
        <v>0</v>
      </c>
      <c r="B69" s="11" t="e">
        <f>T(#REF!)</f>
        <v>#REF!</v>
      </c>
    </row>
    <row r="70" spans="1:2" x14ac:dyDescent="0.25">
      <c r="A70" s="10">
        <f>COUNTIFS($B$2:$B70,$B70,$B$2:$B70,"&gt;&lt;"&amp;"")</f>
        <v>0</v>
      </c>
      <c r="B70" s="11" t="e">
        <f>T(#REF!)</f>
        <v>#REF!</v>
      </c>
    </row>
    <row r="71" spans="1:2" x14ac:dyDescent="0.25">
      <c r="A71" s="10">
        <f>COUNTIFS($B$2:$B71,$B71,$B$2:$B71,"&gt;&lt;"&amp;"")</f>
        <v>0</v>
      </c>
      <c r="B71" s="11" t="e">
        <f>T(#REF!)</f>
        <v>#REF!</v>
      </c>
    </row>
    <row r="72" spans="1:2" x14ac:dyDescent="0.25">
      <c r="A72" s="10">
        <f>COUNTIFS($B$2:$B72,$B72,$B$2:$B72,"&gt;&lt;"&amp;"")</f>
        <v>0</v>
      </c>
      <c r="B72" s="11" t="e">
        <f>T(#REF!)</f>
        <v>#REF!</v>
      </c>
    </row>
    <row r="73" spans="1:2" x14ac:dyDescent="0.25">
      <c r="A73" s="10">
        <f>COUNTIFS($B$2:$B73,$B73,$B$2:$B73,"&gt;&lt;"&amp;"")</f>
        <v>0</v>
      </c>
      <c r="B73" s="11" t="e">
        <f>T(#REF!)</f>
        <v>#REF!</v>
      </c>
    </row>
    <row r="74" spans="1:2" x14ac:dyDescent="0.25">
      <c r="A74" s="10">
        <f>COUNTIFS($B$2:$B74,$B74,$B$2:$B74,"&gt;&lt;"&amp;"")</f>
        <v>0</v>
      </c>
      <c r="B74" s="11" t="e">
        <f>T(#REF!)</f>
        <v>#REF!</v>
      </c>
    </row>
    <row r="75" spans="1:2" x14ac:dyDescent="0.25">
      <c r="A75" s="10">
        <f>COUNTIFS($B$2:$B75,$B75,$B$2:$B75,"&gt;&lt;"&amp;"")</f>
        <v>0</v>
      </c>
      <c r="B75" s="11" t="e">
        <f>T(#REF!)</f>
        <v>#REF!</v>
      </c>
    </row>
    <row r="76" spans="1:2" x14ac:dyDescent="0.25">
      <c r="A76" s="10">
        <f>COUNTIFS($B$2:$B76,$B76,$B$2:$B76,"&gt;&lt;"&amp;"")</f>
        <v>0</v>
      </c>
      <c r="B76" s="11" t="e">
        <f>T(#REF!)</f>
        <v>#REF!</v>
      </c>
    </row>
    <row r="77" spans="1:2" x14ac:dyDescent="0.25">
      <c r="A77" s="10">
        <f>COUNTIFS($B$2:$B77,$B77,$B$2:$B77,"&gt;&lt;"&amp;"")</f>
        <v>0</v>
      </c>
      <c r="B77" s="11" t="e">
        <f>T(#REF!)</f>
        <v>#REF!</v>
      </c>
    </row>
    <row r="78" spans="1:2" x14ac:dyDescent="0.25">
      <c r="A78" s="10">
        <f>COUNTIFS($B$2:$B78,$B78,$B$2:$B78,"&gt;&lt;"&amp;"")</f>
        <v>0</v>
      </c>
      <c r="B78" s="11" t="e">
        <f>T(#REF!)</f>
        <v>#REF!</v>
      </c>
    </row>
    <row r="79" spans="1:2" x14ac:dyDescent="0.25">
      <c r="A79" s="10">
        <f>COUNTIFS($B$2:$B79,$B79,$B$2:$B79,"&gt;&lt;"&amp;"")</f>
        <v>0</v>
      </c>
      <c r="B79" s="11" t="e">
        <f>T(#REF!)</f>
        <v>#REF!</v>
      </c>
    </row>
    <row r="80" spans="1:2" x14ac:dyDescent="0.25">
      <c r="A80" s="10">
        <f>COUNTIFS($B$2:$B80,$B80,$B$2:$B80,"&gt;&lt;"&amp;"")</f>
        <v>0</v>
      </c>
      <c r="B80" s="11" t="e">
        <f>T(#REF!)</f>
        <v>#REF!</v>
      </c>
    </row>
    <row r="81" spans="1:2" x14ac:dyDescent="0.25">
      <c r="A81" s="10">
        <f>COUNTIFS($B$2:$B81,$B81,$B$2:$B81,"&gt;&lt;"&amp;"")</f>
        <v>0</v>
      </c>
      <c r="B81" s="11" t="e">
        <f>T(#REF!)</f>
        <v>#REF!</v>
      </c>
    </row>
    <row r="82" spans="1:2" x14ac:dyDescent="0.25">
      <c r="A82" s="10">
        <f>COUNTIFS($B$2:$B82,$B82,$B$2:$B82,"&gt;&lt;"&amp;"")</f>
        <v>0</v>
      </c>
      <c r="B82" s="11" t="e">
        <f>T(#REF!)</f>
        <v>#REF!</v>
      </c>
    </row>
    <row r="83" spans="1:2" x14ac:dyDescent="0.25">
      <c r="A83" s="10">
        <f>COUNTIFS($B$2:$B83,$B83,$B$2:$B83,"&gt;&lt;"&amp;"")</f>
        <v>0</v>
      </c>
      <c r="B83" s="11" t="e">
        <f>T(#REF!)</f>
        <v>#REF!</v>
      </c>
    </row>
    <row r="84" spans="1:2" x14ac:dyDescent="0.25">
      <c r="A84" s="10">
        <f>COUNTIFS($B$2:$B84,$B84,$B$2:$B84,"&gt;&lt;"&amp;"")</f>
        <v>0</v>
      </c>
      <c r="B84" s="11" t="e">
        <f>T(#REF!)</f>
        <v>#REF!</v>
      </c>
    </row>
    <row r="85" spans="1:2" x14ac:dyDescent="0.25">
      <c r="A85" s="10">
        <f>COUNTIFS($B$2:$B85,$B85,$B$2:$B85,"&gt;&lt;"&amp;"")</f>
        <v>0</v>
      </c>
      <c r="B85" s="11" t="e">
        <f>T(#REF!)</f>
        <v>#REF!</v>
      </c>
    </row>
    <row r="86" spans="1:2" x14ac:dyDescent="0.25">
      <c r="A86" s="10">
        <f>COUNTIFS($B$2:$B86,$B86,$B$2:$B86,"&gt;&lt;"&amp;"")</f>
        <v>0</v>
      </c>
      <c r="B86" s="11" t="e">
        <f>T(#REF!)</f>
        <v>#REF!</v>
      </c>
    </row>
    <row r="87" spans="1:2" x14ac:dyDescent="0.25">
      <c r="A87" s="10">
        <f>COUNTIFS($B$2:$B87,$B87,$B$2:$B87,"&gt;&lt;"&amp;"")</f>
        <v>0</v>
      </c>
      <c r="B87" s="11" t="e">
        <f>T(#REF!)</f>
        <v>#REF!</v>
      </c>
    </row>
    <row r="88" spans="1:2" x14ac:dyDescent="0.25">
      <c r="A88" s="10">
        <f>COUNTIFS($B$2:$B88,$B88,$B$2:$B88,"&gt;&lt;"&amp;"")</f>
        <v>0</v>
      </c>
      <c r="B88" s="11" t="e">
        <f>T(#REF!)</f>
        <v>#REF!</v>
      </c>
    </row>
    <row r="89" spans="1:2" x14ac:dyDescent="0.25">
      <c r="A89" s="10">
        <f>COUNTIFS($B$2:$B89,$B89,$B$2:$B89,"&gt;&lt;"&amp;"")</f>
        <v>0</v>
      </c>
      <c r="B89" s="11" t="e">
        <f>T(#REF!)</f>
        <v>#REF!</v>
      </c>
    </row>
    <row r="90" spans="1:2" x14ac:dyDescent="0.25">
      <c r="A90" s="10">
        <f>COUNTIFS($B$2:$B90,$B90,$B$2:$B90,"&gt;&lt;"&amp;"")</f>
        <v>0</v>
      </c>
      <c r="B90" s="11" t="e">
        <f>T(#REF!)</f>
        <v>#REF!</v>
      </c>
    </row>
    <row r="91" spans="1:2" x14ac:dyDescent="0.25">
      <c r="A91" s="10">
        <f>COUNTIFS($B$2:$B91,$B91,$B$2:$B91,"&gt;&lt;"&amp;"")</f>
        <v>0</v>
      </c>
      <c r="B91" s="11" t="e">
        <f>T(#REF!)</f>
        <v>#REF!</v>
      </c>
    </row>
    <row r="92" spans="1:2" x14ac:dyDescent="0.25">
      <c r="A92" s="10">
        <f>COUNTIFS($B$2:$B92,$B92,$B$2:$B92,"&gt;&lt;"&amp;"")</f>
        <v>0</v>
      </c>
      <c r="B92" s="11" t="e">
        <f>T(#REF!)</f>
        <v>#REF!</v>
      </c>
    </row>
    <row r="93" spans="1:2" x14ac:dyDescent="0.25">
      <c r="A93" s="10">
        <f>COUNTIFS($B$2:$B93,$B93,$B$2:$B93,"&gt;&lt;"&amp;"")</f>
        <v>0</v>
      </c>
      <c r="B93" s="11" t="e">
        <f>T(#REF!)</f>
        <v>#REF!</v>
      </c>
    </row>
    <row r="94" spans="1:2" x14ac:dyDescent="0.25">
      <c r="A94" s="10">
        <f>COUNTIFS($B$2:$B94,$B94,$B$2:$B94,"&gt;&lt;"&amp;"")</f>
        <v>0</v>
      </c>
      <c r="B94" s="11" t="e">
        <f>T(#REF!)</f>
        <v>#REF!</v>
      </c>
    </row>
    <row r="95" spans="1:2" x14ac:dyDescent="0.25">
      <c r="A95" s="10">
        <f>COUNTIFS($B$2:$B95,$B95,$B$2:$B95,"&gt;&lt;"&amp;"")</f>
        <v>0</v>
      </c>
      <c r="B95" s="11" t="e">
        <f>T(#REF!)</f>
        <v>#REF!</v>
      </c>
    </row>
    <row r="96" spans="1:2" x14ac:dyDescent="0.25">
      <c r="A96" s="10">
        <f>COUNTIFS($B$2:$B96,$B96,$B$2:$B96,"&gt;&lt;"&amp;"")</f>
        <v>0</v>
      </c>
      <c r="B96" s="11" t="e">
        <f>T(#REF!)</f>
        <v>#REF!</v>
      </c>
    </row>
    <row r="97" spans="1:2" x14ac:dyDescent="0.25">
      <c r="A97" s="10">
        <f>COUNTIFS($B$2:$B97,$B97,$B$2:$B97,"&gt;&lt;"&amp;"")</f>
        <v>0</v>
      </c>
      <c r="B97" s="11" t="e">
        <f>T(#REF!)</f>
        <v>#REF!</v>
      </c>
    </row>
    <row r="98" spans="1:2" x14ac:dyDescent="0.25">
      <c r="A98" s="10">
        <f>COUNTIFS($B$2:$B98,$B98,$B$2:$B98,"&gt;&lt;"&amp;"")</f>
        <v>0</v>
      </c>
      <c r="B98" s="11" t="e">
        <f>T(#REF!)</f>
        <v>#REF!</v>
      </c>
    </row>
    <row r="99" spans="1:2" x14ac:dyDescent="0.25">
      <c r="A99" s="10">
        <f>COUNTIFS($B$2:$B99,$B99,$B$2:$B99,"&gt;&lt;"&amp;"")</f>
        <v>0</v>
      </c>
      <c r="B99" s="11" t="e">
        <f>T(#REF!)</f>
        <v>#REF!</v>
      </c>
    </row>
    <row r="100" spans="1:2" x14ac:dyDescent="0.25">
      <c r="A100" s="10">
        <f>COUNTIFS($B$2:$B100,$B100,$B$2:$B100,"&gt;&lt;"&amp;"")</f>
        <v>0</v>
      </c>
      <c r="B100" s="11" t="e">
        <f>T(#REF!)</f>
        <v>#REF!</v>
      </c>
    </row>
    <row r="101" spans="1:2" x14ac:dyDescent="0.25">
      <c r="A101" s="10">
        <f>COUNTIFS($B$2:$B101,$B101,$B$2:$B101,"&gt;&lt;"&amp;"")</f>
        <v>0</v>
      </c>
      <c r="B101" s="11" t="e">
        <f>T(#REF!)</f>
        <v>#REF!</v>
      </c>
    </row>
    <row r="102" spans="1:2" x14ac:dyDescent="0.25">
      <c r="A102" s="10">
        <f>COUNTIFS($B$2:$B102,$B102,$B$2:$B102,"&gt;&lt;"&amp;"")</f>
        <v>0</v>
      </c>
      <c r="B102" s="11" t="e">
        <f>T(#REF!)</f>
        <v>#REF!</v>
      </c>
    </row>
    <row r="103" spans="1:2" x14ac:dyDescent="0.25">
      <c r="A103" s="10">
        <f>COUNTIFS($B$2:$B103,$B103,$B$2:$B103,"&gt;&lt;"&amp;"")</f>
        <v>0</v>
      </c>
      <c r="B103" s="11" t="e">
        <f>T(#REF!)</f>
        <v>#REF!</v>
      </c>
    </row>
    <row r="104" spans="1:2" x14ac:dyDescent="0.25">
      <c r="A104" s="10">
        <f>COUNTIFS($B$2:$B104,$B104,$B$2:$B104,"&gt;&lt;"&amp;"")</f>
        <v>0</v>
      </c>
      <c r="B104" s="11" t="e">
        <f>T(#REF!)</f>
        <v>#REF!</v>
      </c>
    </row>
    <row r="105" spans="1:2" x14ac:dyDescent="0.25">
      <c r="A105" s="10">
        <f>COUNTIFS($B$2:$B105,$B105,$B$2:$B105,"&gt;&lt;"&amp;"")</f>
        <v>0</v>
      </c>
      <c r="B105" s="11" t="e">
        <f>T(#REF!)</f>
        <v>#REF!</v>
      </c>
    </row>
    <row r="106" spans="1:2" x14ac:dyDescent="0.25">
      <c r="A106" s="10">
        <f>COUNTIFS($B$2:$B106,$B106,$B$2:$B106,"&gt;&lt;"&amp;"")</f>
        <v>0</v>
      </c>
      <c r="B106" s="11" t="e">
        <f>T(#REF!)</f>
        <v>#REF!</v>
      </c>
    </row>
    <row r="107" spans="1:2" x14ac:dyDescent="0.25">
      <c r="A107" s="10">
        <f>COUNTIFS($B$2:$B107,$B107,$B$2:$B107,"&gt;&lt;"&amp;"")</f>
        <v>0</v>
      </c>
      <c r="B107" s="11" t="e">
        <f>T(#REF!)</f>
        <v>#REF!</v>
      </c>
    </row>
    <row r="108" spans="1:2" x14ac:dyDescent="0.25">
      <c r="A108" s="10">
        <f>COUNTIFS($B$2:$B108,$B108,$B$2:$B108,"&gt;&lt;"&amp;"")</f>
        <v>0</v>
      </c>
      <c r="B108" s="11" t="e">
        <f>T(#REF!)</f>
        <v>#REF!</v>
      </c>
    </row>
    <row r="109" spans="1:2" x14ac:dyDescent="0.25">
      <c r="A109" s="10">
        <f>COUNTIFS($B$2:$B109,$B109,$B$2:$B109,"&gt;&lt;"&amp;"")</f>
        <v>0</v>
      </c>
      <c r="B109" s="11" t="e">
        <f>T(#REF!)</f>
        <v>#REF!</v>
      </c>
    </row>
    <row r="110" spans="1:2" x14ac:dyDescent="0.25">
      <c r="A110" s="10">
        <f>COUNTIFS($B$2:$B110,$B110,$B$2:$B110,"&gt;&lt;"&amp;"")</f>
        <v>0</v>
      </c>
      <c r="B110" s="11" t="e">
        <f>T(#REF!)</f>
        <v>#REF!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Paramètres</vt:lpstr>
      <vt:lpstr>Tarifs</vt:lpstr>
      <vt:lpstr>Feuil1</vt:lpstr>
      <vt:lpstr>CAF_ChargeMini</vt:lpstr>
      <vt:lpstr>CAF_Grille</vt:lpstr>
      <vt:lpstr>CAF_MajEnf</vt:lpstr>
      <vt:lpstr>CAF_MajPersonneSeule</vt:lpstr>
      <vt:lpstr>CAF_Revenu</vt:lpstr>
      <vt:lpstr>Tx_Horaire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jean-francois liquette</cp:lastModifiedBy>
  <cp:lastPrinted>2017-06-13T16:57:10Z</cp:lastPrinted>
  <dcterms:created xsi:type="dcterms:W3CDTF">2015-11-05T10:47:59Z</dcterms:created>
  <dcterms:modified xsi:type="dcterms:W3CDTF">2017-06-13T16:57:55Z</dcterms:modified>
</cp:coreProperties>
</file>