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2"/>
  <workbookPr filterPrivacy="1"/>
  <xr:revisionPtr revIDLastSave="0" documentId="13_ncr:1_{9D885ACD-D692-144B-A341-A4E09E35CCF0}" xr6:coauthVersionLast="36" xr6:coauthVersionMax="36" xr10:uidLastSave="{00000000-0000-0000-0000-000000000000}"/>
  <bookViews>
    <workbookView xWindow="0" yWindow="500" windowWidth="27960" windowHeight="17500" tabRatio="693" activeTab="8" xr2:uid="{00000000-000D-0000-FFFF-FFFF00000000}"/>
  </bookViews>
  <sheets>
    <sheet name="LISTE CLASSE" sheetId="8" r:id="rId1"/>
    <sheet name="BILAN SC" sheetId="7" r:id="rId2"/>
    <sheet name="Base de données" sheetId="12" r:id="rId3"/>
    <sheet name="Demi-Fond" sheetId="6" r:id="rId4"/>
    <sheet name="Volleyball" sheetId="2" r:id="rId5"/>
    <sheet name="Acrosport" sheetId="4" r:id="rId6"/>
    <sheet name="Badminton" sheetId="5" r:id="rId7"/>
    <sheet name="Zone couleur" sheetId="10" r:id="rId8"/>
    <sheet name="Fiche individu" sheetId="11" r:id="rId9"/>
    <sheet name="A imprimer" sheetId="9" r:id="rId10"/>
  </sheets>
  <externalReferences>
    <externalReference r:id="rId11"/>
  </externalReferences>
  <definedNames>
    <definedName name="Nom">'[1]Demi-Fond'!$B$5:$B$25</definedName>
    <definedName name="_xlnm.Print_Area" localSheetId="9">'A imprimer'!$B$2:$F$31</definedName>
  </definedNames>
  <calcPr calcId="181029"/>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F4" i="11" l="1"/>
  <c r="C3" i="8" l="1"/>
  <c r="C2" i="9" l="1"/>
  <c r="AM6" i="6" l="1"/>
  <c r="F12" i="11" l="1"/>
  <c r="E12" i="11"/>
  <c r="C12" i="11"/>
  <c r="D12" i="11"/>
  <c r="B12" i="11"/>
  <c r="B11" i="11"/>
  <c r="B10" i="11"/>
  <c r="F9" i="11"/>
  <c r="E9" i="11"/>
  <c r="B9" i="11"/>
  <c r="C3" i="9" l="1"/>
  <c r="B2" i="9"/>
  <c r="AT7" i="4"/>
  <c r="AT8" i="4"/>
  <c r="AT9" i="4"/>
  <c r="AT10" i="4"/>
  <c r="AT11" i="4"/>
  <c r="AT12" i="4"/>
  <c r="AT13" i="4"/>
  <c r="AT14" i="4"/>
  <c r="AT15" i="4"/>
  <c r="AT16" i="4"/>
  <c r="AT17" i="4"/>
  <c r="AT18" i="4"/>
  <c r="AT19" i="4"/>
  <c r="AT20" i="4"/>
  <c r="AT21" i="4"/>
  <c r="AT22" i="4"/>
  <c r="AT23" i="4"/>
  <c r="AT24" i="4"/>
  <c r="AT25" i="4"/>
  <c r="AT26" i="4"/>
  <c r="AT27" i="4"/>
  <c r="AT28" i="4"/>
  <c r="AT29" i="4"/>
  <c r="AT30" i="4"/>
  <c r="AT31" i="4"/>
  <c r="AT32" i="4"/>
  <c r="AT33" i="4"/>
  <c r="AT34" i="4"/>
  <c r="AT34" i="5"/>
  <c r="AT33" i="5"/>
  <c r="AT32" i="5"/>
  <c r="AT31" i="5"/>
  <c r="AT30" i="5"/>
  <c r="AT29" i="5"/>
  <c r="AT28" i="5"/>
  <c r="AT27" i="5"/>
  <c r="AT26" i="5"/>
  <c r="AT25" i="5"/>
  <c r="AT24" i="5"/>
  <c r="AT23" i="5"/>
  <c r="AT22" i="5"/>
  <c r="AT21" i="5"/>
  <c r="AT20" i="5"/>
  <c r="AT19" i="5"/>
  <c r="AT18" i="5"/>
  <c r="AT17" i="5"/>
  <c r="AT16" i="5"/>
  <c r="AT15" i="5"/>
  <c r="AT14" i="5"/>
  <c r="AT13" i="5"/>
  <c r="AT12" i="5"/>
  <c r="AT11" i="5"/>
  <c r="AT10" i="5"/>
  <c r="AT9" i="5"/>
  <c r="AT8" i="5"/>
  <c r="AT7" i="5"/>
  <c r="AT6" i="5"/>
  <c r="AT6" i="4"/>
  <c r="AT34" i="2"/>
  <c r="AT33" i="2"/>
  <c r="AT32" i="2"/>
  <c r="AT31" i="2"/>
  <c r="AT30" i="2"/>
  <c r="AT29" i="2"/>
  <c r="AT28" i="2"/>
  <c r="AT27" i="2"/>
  <c r="AT26" i="2"/>
  <c r="AT25" i="2"/>
  <c r="AT24" i="2"/>
  <c r="AT23" i="2"/>
  <c r="AT22" i="2"/>
  <c r="AT21" i="2"/>
  <c r="AT20" i="2"/>
  <c r="AT19" i="2"/>
  <c r="AT18" i="2"/>
  <c r="AT17" i="2"/>
  <c r="AT16" i="2"/>
  <c r="AT15" i="2"/>
  <c r="AT14" i="2"/>
  <c r="AT13" i="2"/>
  <c r="AT12" i="2"/>
  <c r="AT11" i="2"/>
  <c r="AT10" i="2"/>
  <c r="AT9" i="2"/>
  <c r="AT8" i="2"/>
  <c r="AT7" i="2"/>
  <c r="AT6" i="2"/>
  <c r="AJ6" i="2"/>
  <c r="AJ7" i="2"/>
  <c r="AJ8" i="2"/>
  <c r="AJ9" i="2"/>
  <c r="AJ10" i="2"/>
  <c r="AJ11" i="2"/>
  <c r="AJ12" i="2"/>
  <c r="AJ13" i="2"/>
  <c r="AJ14" i="2"/>
  <c r="AJ15" i="2"/>
  <c r="AJ16" i="2"/>
  <c r="AJ17" i="2"/>
  <c r="AJ18" i="2"/>
  <c r="AJ19" i="2"/>
  <c r="AJ20" i="2"/>
  <c r="AJ21" i="2"/>
  <c r="AJ22" i="2"/>
  <c r="AJ23" i="2"/>
  <c r="AJ24" i="2"/>
  <c r="AJ25" i="2"/>
  <c r="AJ26" i="2"/>
  <c r="AJ27" i="2"/>
  <c r="AJ28" i="2"/>
  <c r="AJ29" i="2"/>
  <c r="AJ30" i="2"/>
  <c r="AJ31" i="2"/>
  <c r="AJ32" i="2"/>
  <c r="AJ33" i="2"/>
  <c r="AJ34" i="2"/>
  <c r="AT7" i="6"/>
  <c r="AT8" i="6"/>
  <c r="AT9" i="6"/>
  <c r="AT10" i="6"/>
  <c r="AT11" i="6"/>
  <c r="AT12" i="6"/>
  <c r="AT13" i="6"/>
  <c r="AT14" i="6"/>
  <c r="AT15" i="6"/>
  <c r="AT16" i="6"/>
  <c r="AT17" i="6"/>
  <c r="AT18" i="6"/>
  <c r="AT19" i="6"/>
  <c r="AT20" i="6"/>
  <c r="AT21" i="6"/>
  <c r="AT22" i="6"/>
  <c r="AT23" i="6"/>
  <c r="AT24" i="6"/>
  <c r="AT25" i="6"/>
  <c r="AT26" i="6"/>
  <c r="AT27" i="6"/>
  <c r="AT28" i="6"/>
  <c r="AT29" i="6"/>
  <c r="AT30" i="6"/>
  <c r="AT31" i="6"/>
  <c r="AT32" i="6"/>
  <c r="AT33" i="6"/>
  <c r="AT34" i="6"/>
  <c r="E1" i="11"/>
  <c r="AK6" i="4" l="1"/>
  <c r="D34" i="5"/>
  <c r="D33" i="5"/>
  <c r="D32" i="5"/>
  <c r="D31" i="5"/>
  <c r="D6" i="5"/>
  <c r="D34" i="4"/>
  <c r="D33" i="4"/>
  <c r="D32" i="4"/>
  <c r="D31" i="4"/>
  <c r="D6" i="4"/>
  <c r="D34" i="2"/>
  <c r="D33" i="2"/>
  <c r="D32" i="2"/>
  <c r="D31" i="2"/>
  <c r="D6" i="2"/>
  <c r="C7" i="6"/>
  <c r="C8" i="6"/>
  <c r="C9" i="6"/>
  <c r="C10" i="6"/>
  <c r="C11" i="6"/>
  <c r="C12" i="6"/>
  <c r="C13" i="6"/>
  <c r="C14" i="6"/>
  <c r="C15" i="6"/>
  <c r="C16" i="6"/>
  <c r="C17" i="6"/>
  <c r="C18" i="6"/>
  <c r="C19" i="6"/>
  <c r="C20" i="6"/>
  <c r="C21" i="6"/>
  <c r="C22" i="6"/>
  <c r="C23" i="6"/>
  <c r="C24" i="6"/>
  <c r="C25" i="6"/>
  <c r="C26" i="6"/>
  <c r="C27" i="6"/>
  <c r="C28" i="6"/>
  <c r="C29" i="6"/>
  <c r="C30" i="6"/>
  <c r="C31" i="6"/>
  <c r="D31" i="6"/>
  <c r="C32" i="6"/>
  <c r="D32" i="6"/>
  <c r="C33" i="6"/>
  <c r="D33" i="6"/>
  <c r="C34" i="6"/>
  <c r="D34" i="6"/>
  <c r="D6" i="6"/>
  <c r="C4" i="8"/>
  <c r="D7" i="5" s="1"/>
  <c r="C5" i="8"/>
  <c r="D8" i="4" s="1"/>
  <c r="C6" i="8"/>
  <c r="D9" i="2" s="1"/>
  <c r="C7" i="8"/>
  <c r="D10" i="5" s="1"/>
  <c r="C8" i="8"/>
  <c r="D11" i="5" s="1"/>
  <c r="C9" i="8"/>
  <c r="D12" i="2" s="1"/>
  <c r="C10" i="8"/>
  <c r="D13" i="4" s="1"/>
  <c r="C11" i="8"/>
  <c r="D14" i="5" s="1"/>
  <c r="C12" i="8"/>
  <c r="D15" i="5" s="1"/>
  <c r="C13" i="8"/>
  <c r="D16" i="4" s="1"/>
  <c r="C14" i="8"/>
  <c r="D17" i="2" s="1"/>
  <c r="C15" i="8"/>
  <c r="D18" i="2" s="1"/>
  <c r="C16" i="8"/>
  <c r="D19" i="5" s="1"/>
  <c r="C17" i="8"/>
  <c r="D20" i="4" s="1"/>
  <c r="C18" i="8"/>
  <c r="D21" i="2" s="1"/>
  <c r="C19" i="8"/>
  <c r="D22" i="2" s="1"/>
  <c r="C20" i="8"/>
  <c r="D23" i="5" s="1"/>
  <c r="C21" i="8"/>
  <c r="D24" i="4" s="1"/>
  <c r="C22" i="8"/>
  <c r="D25" i="2" s="1"/>
  <c r="C23" i="8"/>
  <c r="D26" i="2" s="1"/>
  <c r="C24" i="8"/>
  <c r="D27" i="5" s="1"/>
  <c r="C25" i="8"/>
  <c r="D28" i="4" s="1"/>
  <c r="C26" i="8"/>
  <c r="D29" i="2" s="1"/>
  <c r="C27" i="8"/>
  <c r="D30" i="2" s="1"/>
  <c r="F10" i="11"/>
  <c r="F11" i="11"/>
  <c r="E11" i="11"/>
  <c r="E10" i="11"/>
  <c r="D10" i="4" l="1"/>
  <c r="D10" i="6"/>
  <c r="D29" i="6"/>
  <c r="D27" i="6"/>
  <c r="D25" i="6"/>
  <c r="D23" i="6"/>
  <c r="D21" i="6"/>
  <c r="D19" i="6"/>
  <c r="D17" i="6"/>
  <c r="D15" i="6"/>
  <c r="D15" i="2"/>
  <c r="D19" i="2"/>
  <c r="D23" i="2"/>
  <c r="D27" i="2"/>
  <c r="D17" i="4"/>
  <c r="D21" i="4"/>
  <c r="D25" i="4"/>
  <c r="D29" i="4"/>
  <c r="D16" i="5"/>
  <c r="D20" i="5"/>
  <c r="D24" i="5"/>
  <c r="D28" i="5"/>
  <c r="D16" i="2"/>
  <c r="D20" i="2"/>
  <c r="D24" i="2"/>
  <c r="D28" i="2"/>
  <c r="D18" i="4"/>
  <c r="D22" i="4"/>
  <c r="D26" i="4"/>
  <c r="D30" i="4"/>
  <c r="D17" i="5"/>
  <c r="D21" i="5"/>
  <c r="D25" i="5"/>
  <c r="D29" i="5"/>
  <c r="D30" i="6"/>
  <c r="D28" i="6"/>
  <c r="D26" i="6"/>
  <c r="D24" i="6"/>
  <c r="D22" i="6"/>
  <c r="D20" i="6"/>
  <c r="D18" i="6"/>
  <c r="D16" i="6"/>
  <c r="D15" i="4"/>
  <c r="D19" i="4"/>
  <c r="D23" i="4"/>
  <c r="D27" i="4"/>
  <c r="D18" i="5"/>
  <c r="D22" i="5"/>
  <c r="D26" i="5"/>
  <c r="D30" i="5"/>
  <c r="D14" i="4"/>
  <c r="D14" i="2"/>
  <c r="D14" i="6"/>
  <c r="D13" i="2"/>
  <c r="D13" i="6"/>
  <c r="D13" i="5"/>
  <c r="D12" i="5"/>
  <c r="D12" i="4"/>
  <c r="D12" i="6"/>
  <c r="F13" i="11" s="1"/>
  <c r="D11" i="2"/>
  <c r="D11" i="6"/>
  <c r="D11" i="4"/>
  <c r="D10" i="2"/>
  <c r="D9" i="5"/>
  <c r="D9" i="6"/>
  <c r="D9" i="4"/>
  <c r="D8" i="6"/>
  <c r="D8" i="5"/>
  <c r="D8" i="2"/>
  <c r="D7" i="6"/>
  <c r="D7" i="2"/>
  <c r="D7" i="4"/>
  <c r="D13" i="11"/>
  <c r="B13" i="11" l="1"/>
  <c r="E13" i="11"/>
  <c r="C13" i="11"/>
  <c r="F5" i="9"/>
  <c r="B5" i="9"/>
  <c r="E2" i="9"/>
  <c r="D3" i="9"/>
  <c r="B4" i="9"/>
  <c r="B6" i="9"/>
  <c r="B7" i="9"/>
  <c r="AO6" i="5" l="1"/>
  <c r="AN6" i="5"/>
  <c r="AL6" i="5"/>
  <c r="AK6" i="5"/>
  <c r="AJ6" i="5"/>
  <c r="AJ32" i="5"/>
  <c r="AM32" i="5" s="1"/>
  <c r="AQ32" i="5" s="1"/>
  <c r="AK32" i="5"/>
  <c r="AL32" i="5"/>
  <c r="AN32" i="5"/>
  <c r="AR32" i="5" s="1"/>
  <c r="AO32" i="5"/>
  <c r="AS32" i="5" s="1"/>
  <c r="AJ33" i="5"/>
  <c r="AK33" i="5"/>
  <c r="AL33" i="5"/>
  <c r="AM33" i="5"/>
  <c r="AQ33" i="5" s="1"/>
  <c r="AN33" i="5"/>
  <c r="AO33" i="5"/>
  <c r="AS33" i="5" s="1"/>
  <c r="AR33" i="5"/>
  <c r="AJ34" i="5"/>
  <c r="AM34" i="5" s="1"/>
  <c r="AQ34" i="5" s="1"/>
  <c r="AK34" i="5"/>
  <c r="AL34" i="5"/>
  <c r="AN34" i="5"/>
  <c r="AR34" i="5" s="1"/>
  <c r="AO34" i="5"/>
  <c r="AS34" i="5" s="1"/>
  <c r="AJ32" i="6"/>
  <c r="AK32" i="6"/>
  <c r="AL32" i="6"/>
  <c r="AJ33" i="6"/>
  <c r="AK33" i="6"/>
  <c r="AL33" i="6"/>
  <c r="AJ34" i="6"/>
  <c r="AM34" i="6" s="1"/>
  <c r="AQ34" i="6" s="1"/>
  <c r="AK34" i="6"/>
  <c r="AL34" i="6"/>
  <c r="AJ32" i="4"/>
  <c r="AM32" i="4" s="1"/>
  <c r="AQ32" i="4" s="1"/>
  <c r="AK32" i="4"/>
  <c r="AL32" i="4"/>
  <c r="AJ33" i="4"/>
  <c r="AK33" i="4"/>
  <c r="AL33" i="4"/>
  <c r="AJ34" i="4"/>
  <c r="AM34" i="4" s="1"/>
  <c r="AQ34" i="4" s="1"/>
  <c r="AK34" i="4"/>
  <c r="AL34" i="4"/>
  <c r="AN32" i="4"/>
  <c r="AR32" i="4" s="1"/>
  <c r="AO32" i="4"/>
  <c r="AS32" i="4" s="1"/>
  <c r="AM33" i="4"/>
  <c r="AQ33" i="4" s="1"/>
  <c r="AN33" i="4"/>
  <c r="AR33" i="4" s="1"/>
  <c r="AO33" i="4"/>
  <c r="AS33" i="4" s="1"/>
  <c r="AN34" i="4"/>
  <c r="AR34" i="4" s="1"/>
  <c r="AO34" i="4"/>
  <c r="AS34" i="4" s="1"/>
  <c r="AK6" i="2"/>
  <c r="AL6" i="2"/>
  <c r="AM32" i="2"/>
  <c r="AQ32" i="2" s="1"/>
  <c r="AK32" i="2"/>
  <c r="AL32" i="2"/>
  <c r="AK33" i="2"/>
  <c r="AL33" i="2"/>
  <c r="AM34" i="2"/>
  <c r="AQ34" i="2" s="1"/>
  <c r="AK34" i="2"/>
  <c r="AL34" i="2"/>
  <c r="AN6" i="2"/>
  <c r="AR6" i="2" s="1"/>
  <c r="AN32" i="2"/>
  <c r="AR32" i="2" s="1"/>
  <c r="AO32" i="2"/>
  <c r="AS32" i="2" s="1"/>
  <c r="AM33" i="2"/>
  <c r="AQ33" i="2" s="1"/>
  <c r="AN33" i="2"/>
  <c r="AR33" i="2" s="1"/>
  <c r="AO33" i="2"/>
  <c r="AS33" i="2" s="1"/>
  <c r="AN34" i="2"/>
  <c r="AR34" i="2" s="1"/>
  <c r="AO34" i="2"/>
  <c r="AS34" i="2" s="1"/>
  <c r="AM32" i="6"/>
  <c r="AQ32" i="6" s="1"/>
  <c r="AN32" i="6"/>
  <c r="AR32" i="6" s="1"/>
  <c r="AO32" i="6"/>
  <c r="AS32" i="6" s="1"/>
  <c r="AM33" i="6"/>
  <c r="AQ33" i="6" s="1"/>
  <c r="AN33" i="6"/>
  <c r="AO33" i="6"/>
  <c r="AS33" i="6" s="1"/>
  <c r="AR33" i="6"/>
  <c r="AN34" i="6"/>
  <c r="AR34" i="6" s="1"/>
  <c r="AO34" i="6"/>
  <c r="AS34" i="6" s="1"/>
  <c r="A31" i="5"/>
  <c r="B31" i="5"/>
  <c r="C31" i="5"/>
  <c r="A32" i="5"/>
  <c r="B32" i="5"/>
  <c r="C32" i="5"/>
  <c r="A33" i="5"/>
  <c r="B33" i="5"/>
  <c r="C33" i="5"/>
  <c r="A34" i="5"/>
  <c r="B34" i="5"/>
  <c r="C34" i="5"/>
  <c r="A31" i="4"/>
  <c r="B31" i="4"/>
  <c r="C31" i="4"/>
  <c r="A32" i="4"/>
  <c r="B32" i="4"/>
  <c r="C32" i="4"/>
  <c r="A33" i="4"/>
  <c r="B33" i="4"/>
  <c r="C33" i="4"/>
  <c r="A34" i="4"/>
  <c r="B34" i="4"/>
  <c r="C34" i="4"/>
  <c r="A30" i="2"/>
  <c r="B30" i="2"/>
  <c r="C30" i="2"/>
  <c r="A31" i="2"/>
  <c r="B31" i="2"/>
  <c r="C31" i="2"/>
  <c r="A32" i="2"/>
  <c r="B32" i="2"/>
  <c r="C32" i="2"/>
  <c r="A33" i="2"/>
  <c r="B33" i="2"/>
  <c r="C33" i="2"/>
  <c r="A34" i="2"/>
  <c r="B34" i="2"/>
  <c r="C34" i="2"/>
  <c r="A31" i="6"/>
  <c r="B31" i="6"/>
  <c r="A32" i="6"/>
  <c r="B32" i="6"/>
  <c r="A33" i="6"/>
  <c r="B33" i="6"/>
  <c r="A34" i="6"/>
  <c r="B34" i="6"/>
  <c r="AM6" i="5" l="1"/>
  <c r="N16" i="7"/>
  <c r="N17" i="7"/>
  <c r="AO31" i="5" l="1"/>
  <c r="AS31" i="5" s="1"/>
  <c r="AN31" i="5"/>
  <c r="AR31" i="5" s="1"/>
  <c r="AL31" i="5"/>
  <c r="AK31" i="5"/>
  <c r="AJ31" i="5"/>
  <c r="AM31" i="5" s="1"/>
  <c r="AQ31" i="5" s="1"/>
  <c r="AO30" i="5"/>
  <c r="AS30" i="5" s="1"/>
  <c r="AN30" i="5"/>
  <c r="AR30" i="5" s="1"/>
  <c r="AL30" i="5"/>
  <c r="AK30" i="5"/>
  <c r="AJ30" i="5"/>
  <c r="AM30" i="5" s="1"/>
  <c r="AQ30" i="5" s="1"/>
  <c r="C30" i="5"/>
  <c r="B30" i="5"/>
  <c r="A30" i="5"/>
  <c r="AO29" i="5"/>
  <c r="AS29" i="5" s="1"/>
  <c r="AN29" i="5"/>
  <c r="AR29" i="5" s="1"/>
  <c r="AL29" i="5"/>
  <c r="AK29" i="5"/>
  <c r="AJ29" i="5"/>
  <c r="AM29" i="5" s="1"/>
  <c r="AQ29" i="5" s="1"/>
  <c r="C29" i="5"/>
  <c r="B29" i="5"/>
  <c r="A29" i="5"/>
  <c r="AO28" i="5"/>
  <c r="AS28" i="5" s="1"/>
  <c r="AN28" i="5"/>
  <c r="AR28" i="5" s="1"/>
  <c r="AL28" i="5"/>
  <c r="AK28" i="5"/>
  <c r="AJ28" i="5"/>
  <c r="AM28" i="5" s="1"/>
  <c r="AQ28" i="5" s="1"/>
  <c r="C28" i="5"/>
  <c r="B28" i="5"/>
  <c r="A28" i="5"/>
  <c r="AO27" i="5"/>
  <c r="AS27" i="5" s="1"/>
  <c r="AN27" i="5"/>
  <c r="AR27" i="5" s="1"/>
  <c r="AL27" i="5"/>
  <c r="AK27" i="5"/>
  <c r="AJ27" i="5"/>
  <c r="AM27" i="5" s="1"/>
  <c r="AQ27" i="5" s="1"/>
  <c r="C27" i="5"/>
  <c r="B27" i="5"/>
  <c r="A27" i="5"/>
  <c r="AO26" i="5"/>
  <c r="AS26" i="5" s="1"/>
  <c r="AN26" i="5"/>
  <c r="AR26" i="5" s="1"/>
  <c r="AL26" i="5"/>
  <c r="AK26" i="5"/>
  <c r="AJ26" i="5"/>
  <c r="AM26" i="5" s="1"/>
  <c r="AQ26" i="5" s="1"/>
  <c r="C26" i="5"/>
  <c r="B26" i="5"/>
  <c r="A26" i="5"/>
  <c r="AO25" i="5"/>
  <c r="AS25" i="5" s="1"/>
  <c r="AN25" i="5"/>
  <c r="AR25" i="5" s="1"/>
  <c r="AL25" i="5"/>
  <c r="AK25" i="5"/>
  <c r="AJ25" i="5"/>
  <c r="AM25" i="5" s="1"/>
  <c r="AQ25" i="5" s="1"/>
  <c r="C25" i="5"/>
  <c r="B25" i="5"/>
  <c r="A25" i="5"/>
  <c r="AO24" i="5"/>
  <c r="AS24" i="5" s="1"/>
  <c r="AN24" i="5"/>
  <c r="AR24" i="5" s="1"/>
  <c r="AL24" i="5"/>
  <c r="AK24" i="5"/>
  <c r="AJ24" i="5"/>
  <c r="AM24" i="5" s="1"/>
  <c r="AQ24" i="5" s="1"/>
  <c r="C24" i="5"/>
  <c r="B24" i="5"/>
  <c r="A24" i="5"/>
  <c r="AO23" i="5"/>
  <c r="AS23" i="5" s="1"/>
  <c r="AN23" i="5"/>
  <c r="AR23" i="5" s="1"/>
  <c r="AL23" i="5"/>
  <c r="AK23" i="5"/>
  <c r="AJ23" i="5"/>
  <c r="AM23" i="5" s="1"/>
  <c r="AQ23" i="5" s="1"/>
  <c r="C23" i="5"/>
  <c r="B23" i="5"/>
  <c r="A23" i="5"/>
  <c r="AO22" i="5"/>
  <c r="AS22" i="5" s="1"/>
  <c r="AN22" i="5"/>
  <c r="AR22" i="5" s="1"/>
  <c r="AL22" i="5"/>
  <c r="AK22" i="5"/>
  <c r="AJ22" i="5"/>
  <c r="AM22" i="5" s="1"/>
  <c r="AQ22" i="5" s="1"/>
  <c r="C22" i="5"/>
  <c r="B22" i="5"/>
  <c r="A22" i="5"/>
  <c r="AO21" i="5"/>
  <c r="AS21" i="5" s="1"/>
  <c r="AN21" i="5"/>
  <c r="AR21" i="5" s="1"/>
  <c r="AL21" i="5"/>
  <c r="AK21" i="5"/>
  <c r="AJ21" i="5"/>
  <c r="AM21" i="5" s="1"/>
  <c r="AQ21" i="5" s="1"/>
  <c r="C21" i="5"/>
  <c r="B21" i="5"/>
  <c r="A21" i="5"/>
  <c r="AO20" i="5"/>
  <c r="AS20" i="5" s="1"/>
  <c r="AN20" i="5"/>
  <c r="AR20" i="5" s="1"/>
  <c r="AL20" i="5"/>
  <c r="AK20" i="5"/>
  <c r="AJ20" i="5"/>
  <c r="AM20" i="5" s="1"/>
  <c r="AQ20" i="5" s="1"/>
  <c r="C20" i="5"/>
  <c r="B20" i="5"/>
  <c r="A20" i="5"/>
  <c r="AO19" i="5"/>
  <c r="AS19" i="5" s="1"/>
  <c r="AN19" i="5"/>
  <c r="AR19" i="5" s="1"/>
  <c r="AL19" i="5"/>
  <c r="AK19" i="5"/>
  <c r="AJ19" i="5"/>
  <c r="AM19" i="5" s="1"/>
  <c r="AQ19" i="5" s="1"/>
  <c r="C19" i="5"/>
  <c r="B19" i="5"/>
  <c r="A19" i="5"/>
  <c r="AO18" i="5"/>
  <c r="AS18" i="5" s="1"/>
  <c r="AN18" i="5"/>
  <c r="AR18" i="5" s="1"/>
  <c r="AL18" i="5"/>
  <c r="AK18" i="5"/>
  <c r="AJ18" i="5"/>
  <c r="AM18" i="5" s="1"/>
  <c r="AQ18" i="5" s="1"/>
  <c r="C18" i="5"/>
  <c r="B18" i="5"/>
  <c r="A18" i="5"/>
  <c r="AO17" i="5"/>
  <c r="AS17" i="5" s="1"/>
  <c r="AN17" i="5"/>
  <c r="AR17" i="5" s="1"/>
  <c r="AL17" i="5"/>
  <c r="AK17" i="5"/>
  <c r="AJ17" i="5"/>
  <c r="AM17" i="5" s="1"/>
  <c r="AQ17" i="5" s="1"/>
  <c r="C17" i="5"/>
  <c r="B17" i="5"/>
  <c r="A17" i="5"/>
  <c r="AO16" i="5"/>
  <c r="AS16" i="5" s="1"/>
  <c r="AN16" i="5"/>
  <c r="AR16" i="5" s="1"/>
  <c r="AL16" i="5"/>
  <c r="AK16" i="5"/>
  <c r="AJ16" i="5"/>
  <c r="AM16" i="5" s="1"/>
  <c r="AQ16" i="5" s="1"/>
  <c r="C16" i="5"/>
  <c r="B16" i="5"/>
  <c r="A16" i="5"/>
  <c r="AO15" i="5"/>
  <c r="AS15" i="5" s="1"/>
  <c r="AN15" i="5"/>
  <c r="AR15" i="5" s="1"/>
  <c r="AL15" i="5"/>
  <c r="AK15" i="5"/>
  <c r="AJ15" i="5"/>
  <c r="AM15" i="5" s="1"/>
  <c r="AQ15" i="5" s="1"/>
  <c r="C15" i="5"/>
  <c r="B15" i="5"/>
  <c r="A15" i="5"/>
  <c r="AO14" i="5"/>
  <c r="AS14" i="5" s="1"/>
  <c r="AN14" i="5"/>
  <c r="AR14" i="5" s="1"/>
  <c r="AL14" i="5"/>
  <c r="AK14" i="5"/>
  <c r="AJ14" i="5"/>
  <c r="AM14" i="5" s="1"/>
  <c r="AQ14" i="5" s="1"/>
  <c r="C14" i="5"/>
  <c r="B14" i="5"/>
  <c r="A14" i="5"/>
  <c r="AO13" i="5"/>
  <c r="AS13" i="5" s="1"/>
  <c r="AN13" i="5"/>
  <c r="AR13" i="5" s="1"/>
  <c r="AL13" i="5"/>
  <c r="AK13" i="5"/>
  <c r="AJ13" i="5"/>
  <c r="AM13" i="5" s="1"/>
  <c r="AQ13" i="5" s="1"/>
  <c r="C13" i="5"/>
  <c r="B13" i="5"/>
  <c r="A13" i="5"/>
  <c r="AO12" i="5"/>
  <c r="AS12" i="5" s="1"/>
  <c r="AN12" i="5"/>
  <c r="AR12" i="5" s="1"/>
  <c r="AL12" i="5"/>
  <c r="AK12" i="5"/>
  <c r="AJ12" i="5"/>
  <c r="AM12" i="5" s="1"/>
  <c r="AQ12" i="5" s="1"/>
  <c r="C12" i="5"/>
  <c r="B12" i="5"/>
  <c r="A12" i="5"/>
  <c r="AO11" i="5"/>
  <c r="AS11" i="5" s="1"/>
  <c r="AN11" i="5"/>
  <c r="AR11" i="5" s="1"/>
  <c r="AL11" i="5"/>
  <c r="AK11" i="5"/>
  <c r="AJ11" i="5"/>
  <c r="AM11" i="5" s="1"/>
  <c r="AQ11" i="5" s="1"/>
  <c r="C11" i="5"/>
  <c r="B11" i="5"/>
  <c r="A11" i="5"/>
  <c r="AO10" i="5"/>
  <c r="AS10" i="5" s="1"/>
  <c r="AN10" i="5"/>
  <c r="AR10" i="5" s="1"/>
  <c r="AL10" i="5"/>
  <c r="AK10" i="5"/>
  <c r="AJ10" i="5"/>
  <c r="AM10" i="5" s="1"/>
  <c r="AQ10" i="5" s="1"/>
  <c r="C10" i="5"/>
  <c r="B10" i="5"/>
  <c r="A10" i="5"/>
  <c r="AO9" i="5"/>
  <c r="AS9" i="5" s="1"/>
  <c r="AN9" i="5"/>
  <c r="AR9" i="5" s="1"/>
  <c r="AL9" i="5"/>
  <c r="AK9" i="5"/>
  <c r="AJ9" i="5"/>
  <c r="AM9" i="5" s="1"/>
  <c r="AQ9" i="5" s="1"/>
  <c r="C9" i="5"/>
  <c r="B9" i="5"/>
  <c r="A9" i="5"/>
  <c r="AO8" i="5"/>
  <c r="AS8" i="5" s="1"/>
  <c r="AN8" i="5"/>
  <c r="AR8" i="5" s="1"/>
  <c r="AL8" i="5"/>
  <c r="AK8" i="5"/>
  <c r="AJ8" i="5"/>
  <c r="AM8" i="5" s="1"/>
  <c r="AQ8" i="5" s="1"/>
  <c r="C8" i="5"/>
  <c r="B8" i="5"/>
  <c r="A8" i="5"/>
  <c r="AO7" i="5"/>
  <c r="AS7" i="5" s="1"/>
  <c r="AN7" i="5"/>
  <c r="AR7" i="5" s="1"/>
  <c r="AL7" i="5"/>
  <c r="AK7" i="5"/>
  <c r="AJ7" i="5"/>
  <c r="AM7" i="5" s="1"/>
  <c r="AQ7" i="5" s="1"/>
  <c r="C7" i="5"/>
  <c r="B7" i="5"/>
  <c r="A7" i="5"/>
  <c r="AS6" i="5"/>
  <c r="AR6" i="5"/>
  <c r="AQ6" i="5"/>
  <c r="C6" i="5"/>
  <c r="B6" i="5"/>
  <c r="A6" i="5"/>
  <c r="AO6" i="6"/>
  <c r="AN6" i="6"/>
  <c r="AL6" i="6"/>
  <c r="AK6" i="6"/>
  <c r="AJ6" i="6"/>
  <c r="AQ6" i="6" s="1"/>
  <c r="AT6" i="6" s="1"/>
  <c r="AM7" i="2"/>
  <c r="AK7" i="2"/>
  <c r="AL7" i="2"/>
  <c r="AN7" i="2"/>
  <c r="AO7" i="2"/>
  <c r="AM8" i="2"/>
  <c r="AK8" i="2"/>
  <c r="AL8" i="2"/>
  <c r="AN8" i="2"/>
  <c r="AO8" i="2"/>
  <c r="AM9" i="2"/>
  <c r="AK9" i="2"/>
  <c r="AL9" i="2"/>
  <c r="AN9" i="2"/>
  <c r="AO9" i="2"/>
  <c r="AK10" i="2"/>
  <c r="AL10" i="2"/>
  <c r="AM10" i="2"/>
  <c r="AN10" i="2"/>
  <c r="AO10" i="2"/>
  <c r="AM11" i="2"/>
  <c r="AK11" i="2"/>
  <c r="AL11" i="2"/>
  <c r="AN11" i="2"/>
  <c r="AO11" i="2"/>
  <c r="AM12" i="2"/>
  <c r="AK12" i="2"/>
  <c r="AL12" i="2"/>
  <c r="AN12" i="2"/>
  <c r="AO12" i="2"/>
  <c r="AM13" i="2"/>
  <c r="AK13" i="2"/>
  <c r="AL13" i="2"/>
  <c r="AN13" i="2"/>
  <c r="AO13" i="2"/>
  <c r="AM14" i="2"/>
  <c r="AK14" i="2"/>
  <c r="AL14" i="2"/>
  <c r="AN14" i="2"/>
  <c r="AO14" i="2"/>
  <c r="AM15" i="2"/>
  <c r="AK15" i="2"/>
  <c r="AL15" i="2"/>
  <c r="AN15" i="2"/>
  <c r="AO15" i="2"/>
  <c r="AM16" i="2"/>
  <c r="AK16" i="2"/>
  <c r="AL16" i="2"/>
  <c r="AN16" i="2"/>
  <c r="AO16" i="2"/>
  <c r="AM17" i="2"/>
  <c r="AK17" i="2"/>
  <c r="AL17" i="2"/>
  <c r="AN17" i="2"/>
  <c r="AO17" i="2"/>
  <c r="AM18" i="2"/>
  <c r="AK18" i="2"/>
  <c r="AL18" i="2"/>
  <c r="AN18" i="2"/>
  <c r="AO18" i="2"/>
  <c r="AM19" i="2"/>
  <c r="AK19" i="2"/>
  <c r="AL19" i="2"/>
  <c r="AN19" i="2"/>
  <c r="AO19" i="2"/>
  <c r="AM20" i="2"/>
  <c r="AK20" i="2"/>
  <c r="AL20" i="2"/>
  <c r="AN20" i="2"/>
  <c r="AO20" i="2"/>
  <c r="AM21" i="2"/>
  <c r="AK21" i="2"/>
  <c r="AL21" i="2"/>
  <c r="AN21" i="2"/>
  <c r="AO21" i="2"/>
  <c r="AM22" i="2"/>
  <c r="AK22" i="2"/>
  <c r="AL22" i="2"/>
  <c r="AN22" i="2"/>
  <c r="AO22" i="2"/>
  <c r="AM23" i="2"/>
  <c r="AK23" i="2"/>
  <c r="AL23" i="2"/>
  <c r="AN23" i="2"/>
  <c r="AO23" i="2"/>
  <c r="AM24" i="2"/>
  <c r="AK24" i="2"/>
  <c r="AL24" i="2"/>
  <c r="AN24" i="2"/>
  <c r="AO24" i="2"/>
  <c r="AM25" i="2"/>
  <c r="AK25" i="2"/>
  <c r="AL25" i="2"/>
  <c r="AN25" i="2"/>
  <c r="AO25" i="2"/>
  <c r="AM26" i="2"/>
  <c r="AK26" i="2"/>
  <c r="AL26" i="2"/>
  <c r="AN26" i="2"/>
  <c r="AO26" i="2"/>
  <c r="AM27" i="2"/>
  <c r="AK27" i="2"/>
  <c r="AL27" i="2"/>
  <c r="AN27" i="2"/>
  <c r="AO27" i="2"/>
  <c r="AM28" i="2"/>
  <c r="AK28" i="2"/>
  <c r="AL28" i="2"/>
  <c r="AN28" i="2"/>
  <c r="AO28" i="2"/>
  <c r="AM29" i="2"/>
  <c r="AK29" i="2"/>
  <c r="AL29" i="2"/>
  <c r="AN29" i="2"/>
  <c r="AO29" i="2"/>
  <c r="AM30" i="2"/>
  <c r="AK30" i="2"/>
  <c r="AL30" i="2"/>
  <c r="AN30" i="2"/>
  <c r="AO30" i="2"/>
  <c r="AM31" i="2"/>
  <c r="AK31" i="2"/>
  <c r="AL31" i="2"/>
  <c r="AN31" i="2"/>
  <c r="AO31" i="2"/>
  <c r="AO6" i="2"/>
  <c r="AS6" i="2" s="1"/>
  <c r="AM6" i="2"/>
  <c r="AQ6" i="2" s="1"/>
  <c r="M13" i="7" l="1"/>
  <c r="N13" i="7" s="1"/>
  <c r="M10" i="7"/>
  <c r="M8" i="7"/>
  <c r="AN7" i="4"/>
  <c r="AR7" i="4" s="1"/>
  <c r="AO7" i="4"/>
  <c r="AS7" i="4" s="1"/>
  <c r="AN8" i="4"/>
  <c r="AR8" i="4" s="1"/>
  <c r="AO8" i="4"/>
  <c r="AS8" i="4" s="1"/>
  <c r="AN9" i="4"/>
  <c r="AR9" i="4" s="1"/>
  <c r="AO9" i="4"/>
  <c r="AS9" i="4" s="1"/>
  <c r="AN10" i="4"/>
  <c r="AR10" i="4" s="1"/>
  <c r="AO10" i="4"/>
  <c r="AS10" i="4" s="1"/>
  <c r="AN11" i="4"/>
  <c r="AR11" i="4" s="1"/>
  <c r="AO11" i="4"/>
  <c r="AS11" i="4" s="1"/>
  <c r="AN12" i="4"/>
  <c r="AR12" i="4" s="1"/>
  <c r="AO12" i="4"/>
  <c r="AS12" i="4" s="1"/>
  <c r="AN13" i="4"/>
  <c r="AR13" i="4" s="1"/>
  <c r="AO13" i="4"/>
  <c r="AS13" i="4" s="1"/>
  <c r="AN14" i="4"/>
  <c r="AR14" i="4" s="1"/>
  <c r="AO14" i="4"/>
  <c r="AS14" i="4" s="1"/>
  <c r="AN15" i="4"/>
  <c r="AR15" i="4" s="1"/>
  <c r="AO15" i="4"/>
  <c r="AS15" i="4" s="1"/>
  <c r="AN16" i="4"/>
  <c r="AR16" i="4" s="1"/>
  <c r="AO16" i="4"/>
  <c r="AS16" i="4" s="1"/>
  <c r="AN17" i="4"/>
  <c r="AR17" i="4" s="1"/>
  <c r="AO17" i="4"/>
  <c r="AS17" i="4" s="1"/>
  <c r="AN18" i="4"/>
  <c r="AR18" i="4" s="1"/>
  <c r="AO18" i="4"/>
  <c r="AS18" i="4" s="1"/>
  <c r="AN19" i="4"/>
  <c r="AR19" i="4" s="1"/>
  <c r="AO19" i="4"/>
  <c r="AS19" i="4" s="1"/>
  <c r="AN20" i="4"/>
  <c r="AR20" i="4" s="1"/>
  <c r="AO20" i="4"/>
  <c r="AS20" i="4" s="1"/>
  <c r="AN21" i="4"/>
  <c r="AR21" i="4" s="1"/>
  <c r="AO21" i="4"/>
  <c r="AS21" i="4" s="1"/>
  <c r="AN22" i="4"/>
  <c r="AR22" i="4" s="1"/>
  <c r="AO22" i="4"/>
  <c r="AS22" i="4" s="1"/>
  <c r="AN23" i="4"/>
  <c r="AR23" i="4" s="1"/>
  <c r="AO23" i="4"/>
  <c r="AS23" i="4" s="1"/>
  <c r="AN24" i="4"/>
  <c r="AR24" i="4" s="1"/>
  <c r="AO24" i="4"/>
  <c r="AS24" i="4" s="1"/>
  <c r="AN25" i="4"/>
  <c r="AR25" i="4" s="1"/>
  <c r="AO25" i="4"/>
  <c r="AS25" i="4" s="1"/>
  <c r="AN26" i="4"/>
  <c r="AR26" i="4" s="1"/>
  <c r="AO26" i="4"/>
  <c r="AS26" i="4" s="1"/>
  <c r="AN27" i="4"/>
  <c r="AR27" i="4" s="1"/>
  <c r="AO27" i="4"/>
  <c r="AS27" i="4" s="1"/>
  <c r="AN28" i="4"/>
  <c r="AR28" i="4" s="1"/>
  <c r="AO28" i="4"/>
  <c r="AS28" i="4" s="1"/>
  <c r="AN29" i="4"/>
  <c r="AR29" i="4" s="1"/>
  <c r="AO29" i="4"/>
  <c r="AS29" i="4" s="1"/>
  <c r="AN30" i="4"/>
  <c r="AR30" i="4" s="1"/>
  <c r="AO30" i="4"/>
  <c r="AS30" i="4" s="1"/>
  <c r="AN31" i="4"/>
  <c r="AR31" i="4" s="1"/>
  <c r="AO31" i="4"/>
  <c r="AS31" i="4" s="1"/>
  <c r="AO6" i="4"/>
  <c r="AS6" i="4" s="1"/>
  <c r="AN6" i="4"/>
  <c r="AR7" i="2"/>
  <c r="AS7" i="2"/>
  <c r="AR8" i="2"/>
  <c r="AS8" i="2"/>
  <c r="AR9" i="2"/>
  <c r="AS9" i="2"/>
  <c r="AR10" i="2"/>
  <c r="AS10" i="2"/>
  <c r="AR11" i="2"/>
  <c r="AS11" i="2"/>
  <c r="AR12" i="2"/>
  <c r="AS12" i="2"/>
  <c r="AR13" i="2"/>
  <c r="AS13" i="2"/>
  <c r="AR14" i="2"/>
  <c r="AS14" i="2"/>
  <c r="AR15" i="2"/>
  <c r="AS15" i="2"/>
  <c r="AR16" i="2"/>
  <c r="AS16" i="2"/>
  <c r="AR17" i="2"/>
  <c r="AS17" i="2"/>
  <c r="AR18" i="2"/>
  <c r="AS18" i="2"/>
  <c r="AR19" i="2"/>
  <c r="AS19" i="2"/>
  <c r="AR20" i="2"/>
  <c r="AS20" i="2"/>
  <c r="AR21" i="2"/>
  <c r="AS21" i="2"/>
  <c r="AR22" i="2"/>
  <c r="AS22" i="2"/>
  <c r="AR23" i="2"/>
  <c r="AS23" i="2"/>
  <c r="AR24" i="2"/>
  <c r="AS24" i="2"/>
  <c r="AR25" i="2"/>
  <c r="AS25" i="2"/>
  <c r="AR26" i="2"/>
  <c r="AS26" i="2"/>
  <c r="AR27" i="2"/>
  <c r="AS27" i="2"/>
  <c r="AR28" i="2"/>
  <c r="AS28" i="2"/>
  <c r="AR29" i="2"/>
  <c r="AS29" i="2"/>
  <c r="AQ30" i="2"/>
  <c r="AR30" i="2"/>
  <c r="AS30" i="2"/>
  <c r="AQ31" i="2"/>
  <c r="AR31" i="2"/>
  <c r="AS31" i="2"/>
  <c r="AR6" i="4" l="1"/>
  <c r="AJ7" i="6"/>
  <c r="AK7" i="6"/>
  <c r="AL7" i="6"/>
  <c r="AN7" i="6"/>
  <c r="AR7" i="6" s="1"/>
  <c r="AO7" i="6"/>
  <c r="AS7" i="6" s="1"/>
  <c r="AJ8" i="6"/>
  <c r="AM8" i="6" s="1"/>
  <c r="AQ8" i="6" s="1"/>
  <c r="AK8" i="6"/>
  <c r="AL8" i="6"/>
  <c r="AN8" i="6"/>
  <c r="AR8" i="6" s="1"/>
  <c r="AO8" i="6"/>
  <c r="AS8" i="6" s="1"/>
  <c r="AJ9" i="6"/>
  <c r="AM9" i="6" s="1"/>
  <c r="AQ9" i="6" s="1"/>
  <c r="AK9" i="6"/>
  <c r="AL9" i="6"/>
  <c r="AN9" i="6"/>
  <c r="AR9" i="6" s="1"/>
  <c r="AO9" i="6"/>
  <c r="AS9" i="6" s="1"/>
  <c r="AJ10" i="6"/>
  <c r="AK10" i="6"/>
  <c r="AL10" i="6"/>
  <c r="AN10" i="6"/>
  <c r="AR10" i="6" s="1"/>
  <c r="AO10" i="6"/>
  <c r="AS10" i="6" s="1"/>
  <c r="AJ11" i="6"/>
  <c r="AK11" i="6"/>
  <c r="AL11" i="6"/>
  <c r="AN11" i="6"/>
  <c r="AR11" i="6" s="1"/>
  <c r="AO11" i="6"/>
  <c r="AS11" i="6" s="1"/>
  <c r="AJ12" i="6"/>
  <c r="AK12" i="6"/>
  <c r="AL12" i="6"/>
  <c r="AN12" i="6"/>
  <c r="AR12" i="6" s="1"/>
  <c r="AO12" i="6"/>
  <c r="AS12" i="6" s="1"/>
  <c r="AJ13" i="6"/>
  <c r="AK13" i="6"/>
  <c r="AL13" i="6"/>
  <c r="AN13" i="6"/>
  <c r="AR13" i="6" s="1"/>
  <c r="AO13" i="6"/>
  <c r="AS13" i="6" s="1"/>
  <c r="AJ14" i="6"/>
  <c r="AM14" i="6" s="1"/>
  <c r="AQ14" i="6" s="1"/>
  <c r="AK14" i="6"/>
  <c r="AL14" i="6"/>
  <c r="AN14" i="6"/>
  <c r="AR14" i="6" s="1"/>
  <c r="AO14" i="6"/>
  <c r="AS14" i="6" s="1"/>
  <c r="AJ15" i="6"/>
  <c r="AK15" i="6"/>
  <c r="AL15" i="6"/>
  <c r="AN15" i="6"/>
  <c r="AR15" i="6" s="1"/>
  <c r="AO15" i="6"/>
  <c r="AS15" i="6" s="1"/>
  <c r="AJ16" i="6"/>
  <c r="AK16" i="6"/>
  <c r="AL16" i="6"/>
  <c r="AN16" i="6"/>
  <c r="AR16" i="6" s="1"/>
  <c r="AO16" i="6"/>
  <c r="AS16" i="6" s="1"/>
  <c r="AJ17" i="6"/>
  <c r="AM17" i="6" s="1"/>
  <c r="AQ17" i="6" s="1"/>
  <c r="AK17" i="6"/>
  <c r="AL17" i="6"/>
  <c r="AN17" i="6"/>
  <c r="AR17" i="6" s="1"/>
  <c r="AO17" i="6"/>
  <c r="AS17" i="6" s="1"/>
  <c r="AJ18" i="6"/>
  <c r="AK18" i="6"/>
  <c r="AL18" i="6"/>
  <c r="AN18" i="6"/>
  <c r="AR18" i="6" s="1"/>
  <c r="AO18" i="6"/>
  <c r="AS18" i="6" s="1"/>
  <c r="AJ19" i="6"/>
  <c r="AM19" i="6" s="1"/>
  <c r="AQ19" i="6" s="1"/>
  <c r="AK19" i="6"/>
  <c r="AL19" i="6"/>
  <c r="AN19" i="6"/>
  <c r="AR19" i="6" s="1"/>
  <c r="AO19" i="6"/>
  <c r="AS19" i="6" s="1"/>
  <c r="AJ20" i="6"/>
  <c r="AM20" i="6" s="1"/>
  <c r="AQ20" i="6" s="1"/>
  <c r="AK20" i="6"/>
  <c r="AL20" i="6"/>
  <c r="AN20" i="6"/>
  <c r="AR20" i="6" s="1"/>
  <c r="AO20" i="6"/>
  <c r="AS20" i="6" s="1"/>
  <c r="AJ21" i="6"/>
  <c r="AM21" i="6" s="1"/>
  <c r="AQ21" i="6" s="1"/>
  <c r="AK21" i="6"/>
  <c r="AL21" i="6"/>
  <c r="AN21" i="6"/>
  <c r="AR21" i="6" s="1"/>
  <c r="AO21" i="6"/>
  <c r="AS21" i="6" s="1"/>
  <c r="AJ22" i="6"/>
  <c r="AK22" i="6"/>
  <c r="AL22" i="6"/>
  <c r="AN22" i="6"/>
  <c r="AR22" i="6" s="1"/>
  <c r="AO22" i="6"/>
  <c r="AS22" i="6" s="1"/>
  <c r="AJ23" i="6"/>
  <c r="AK23" i="6"/>
  <c r="AL23" i="6"/>
  <c r="AN23" i="6"/>
  <c r="AR23" i="6" s="1"/>
  <c r="AO23" i="6"/>
  <c r="AS23" i="6" s="1"/>
  <c r="AJ24" i="6"/>
  <c r="AK24" i="6"/>
  <c r="AL24" i="6"/>
  <c r="AN24" i="6"/>
  <c r="AR24" i="6" s="1"/>
  <c r="AO24" i="6"/>
  <c r="AS24" i="6" s="1"/>
  <c r="AJ25" i="6"/>
  <c r="AK25" i="6"/>
  <c r="AL25" i="6"/>
  <c r="AN25" i="6"/>
  <c r="AR25" i="6" s="1"/>
  <c r="AO25" i="6"/>
  <c r="AS25" i="6" s="1"/>
  <c r="AJ26" i="6"/>
  <c r="AM26" i="6" s="1"/>
  <c r="AQ26" i="6" s="1"/>
  <c r="AK26" i="6"/>
  <c r="AL26" i="6"/>
  <c r="AN26" i="6"/>
  <c r="AR26" i="6" s="1"/>
  <c r="AO26" i="6"/>
  <c r="AS26" i="6" s="1"/>
  <c r="AJ27" i="6"/>
  <c r="AK27" i="6"/>
  <c r="AL27" i="6"/>
  <c r="AN27" i="6"/>
  <c r="AR27" i="6" s="1"/>
  <c r="AO27" i="6"/>
  <c r="AS27" i="6" s="1"/>
  <c r="AJ28" i="6"/>
  <c r="AK28" i="6"/>
  <c r="AL28" i="6"/>
  <c r="AN28" i="6"/>
  <c r="AR28" i="6" s="1"/>
  <c r="AO28" i="6"/>
  <c r="AS28" i="6" s="1"/>
  <c r="AJ29" i="6"/>
  <c r="AM29" i="6" s="1"/>
  <c r="AQ29" i="6" s="1"/>
  <c r="AK29" i="6"/>
  <c r="AL29" i="6"/>
  <c r="AN29" i="6"/>
  <c r="AR29" i="6" s="1"/>
  <c r="AO29" i="6"/>
  <c r="AS29" i="6" s="1"/>
  <c r="AJ30" i="6"/>
  <c r="AK30" i="6"/>
  <c r="AL30" i="6"/>
  <c r="AN30" i="6"/>
  <c r="AR30" i="6" s="1"/>
  <c r="AO30" i="6"/>
  <c r="AS30" i="6" s="1"/>
  <c r="AJ31" i="6"/>
  <c r="AM31" i="6" s="1"/>
  <c r="AQ31" i="6" s="1"/>
  <c r="AK31" i="6"/>
  <c r="AL31" i="6"/>
  <c r="AN31" i="6"/>
  <c r="AR31" i="6" s="1"/>
  <c r="AO31" i="6"/>
  <c r="AS31" i="6" s="1"/>
  <c r="AS6" i="6"/>
  <c r="AR6" i="6"/>
  <c r="A29" i="6"/>
  <c r="B29" i="6"/>
  <c r="A30" i="6"/>
  <c r="B30" i="6"/>
  <c r="AJ7" i="4"/>
  <c r="AK7" i="4"/>
  <c r="AL7" i="4"/>
  <c r="AJ8" i="4"/>
  <c r="AK8" i="4"/>
  <c r="AL8" i="4"/>
  <c r="AJ9" i="4"/>
  <c r="AK9" i="4"/>
  <c r="AL9" i="4"/>
  <c r="AJ10" i="4"/>
  <c r="AK10" i="4"/>
  <c r="AL10" i="4"/>
  <c r="AJ11" i="4"/>
  <c r="AK11" i="4"/>
  <c r="AL11" i="4"/>
  <c r="AJ12" i="4"/>
  <c r="AK12" i="4"/>
  <c r="AL12" i="4"/>
  <c r="AJ13" i="4"/>
  <c r="AK13" i="4"/>
  <c r="AL13" i="4"/>
  <c r="AJ14" i="4"/>
  <c r="AK14" i="4"/>
  <c r="AL14" i="4"/>
  <c r="AJ15" i="4"/>
  <c r="AK15" i="4"/>
  <c r="AL15" i="4"/>
  <c r="AJ16" i="4"/>
  <c r="AM16" i="4" s="1"/>
  <c r="AQ16" i="4" s="1"/>
  <c r="AK16" i="4"/>
  <c r="AL16" i="4"/>
  <c r="AJ17" i="4"/>
  <c r="AK17" i="4"/>
  <c r="AL17" i="4"/>
  <c r="AJ18" i="4"/>
  <c r="AM18" i="4" s="1"/>
  <c r="AQ18" i="4" s="1"/>
  <c r="AK18" i="4"/>
  <c r="AL18" i="4"/>
  <c r="AJ19" i="4"/>
  <c r="AK19" i="4"/>
  <c r="AL19" i="4"/>
  <c r="AJ20" i="4"/>
  <c r="AK20" i="4"/>
  <c r="AL20" i="4"/>
  <c r="AJ21" i="4"/>
  <c r="AK21" i="4"/>
  <c r="AL21" i="4"/>
  <c r="AJ22" i="4"/>
  <c r="AK22" i="4"/>
  <c r="AL22" i="4"/>
  <c r="AJ23" i="4"/>
  <c r="AK23" i="4"/>
  <c r="AL23" i="4"/>
  <c r="AJ24" i="4"/>
  <c r="AK24" i="4"/>
  <c r="AL24" i="4"/>
  <c r="AJ25" i="4"/>
  <c r="AM25" i="4" s="1"/>
  <c r="AQ25" i="4" s="1"/>
  <c r="AK25" i="4"/>
  <c r="AL25" i="4"/>
  <c r="AJ26" i="4"/>
  <c r="AK26" i="4"/>
  <c r="AL26" i="4"/>
  <c r="AJ27" i="4"/>
  <c r="AK27" i="4"/>
  <c r="AL27" i="4"/>
  <c r="AJ28" i="4"/>
  <c r="AK28" i="4"/>
  <c r="AL28" i="4"/>
  <c r="AJ29" i="4"/>
  <c r="AK29" i="4"/>
  <c r="AL29" i="4"/>
  <c r="AJ30" i="4"/>
  <c r="AK30" i="4"/>
  <c r="AL30" i="4"/>
  <c r="AJ31" i="4"/>
  <c r="AM31" i="4" s="1"/>
  <c r="AQ31" i="4" s="1"/>
  <c r="AK31" i="4"/>
  <c r="AL31" i="4"/>
  <c r="AL6" i="4"/>
  <c r="AJ6" i="4"/>
  <c r="A30" i="4"/>
  <c r="B30" i="4"/>
  <c r="C30" i="4"/>
  <c r="AM30" i="4" l="1"/>
  <c r="AQ30" i="4" s="1"/>
  <c r="AM27" i="4"/>
  <c r="AQ27" i="4" s="1"/>
  <c r="AM20" i="4"/>
  <c r="AQ20" i="4" s="1"/>
  <c r="AM7" i="4"/>
  <c r="AQ7" i="4" s="1"/>
  <c r="AM28" i="4"/>
  <c r="AQ28" i="4" s="1"/>
  <c r="AM23" i="4"/>
  <c r="AQ23" i="4" s="1"/>
  <c r="AM17" i="4"/>
  <c r="AQ17" i="4" s="1"/>
  <c r="AM12" i="4"/>
  <c r="AQ12" i="4" s="1"/>
  <c r="AM29" i="4"/>
  <c r="AQ29" i="4" s="1"/>
  <c r="AM26" i="4"/>
  <c r="AQ26" i="4" s="1"/>
  <c r="AM24" i="4"/>
  <c r="AQ24" i="4" s="1"/>
  <c r="AM19" i="4"/>
  <c r="AQ19" i="4" s="1"/>
  <c r="AM14" i="4"/>
  <c r="AQ14" i="4" s="1"/>
  <c r="AM13" i="4"/>
  <c r="AQ13" i="4" s="1"/>
  <c r="AM10" i="4"/>
  <c r="AQ10" i="4" s="1"/>
  <c r="AM22" i="4"/>
  <c r="AQ22" i="4" s="1"/>
  <c r="AM15" i="4"/>
  <c r="AQ15" i="4" s="1"/>
  <c r="AM11" i="4"/>
  <c r="AQ11" i="4" s="1"/>
  <c r="AM9" i="4"/>
  <c r="AQ9" i="4" s="1"/>
  <c r="AM8" i="4"/>
  <c r="AQ8" i="4" s="1"/>
  <c r="AM21" i="4"/>
  <c r="AQ21" i="4" s="1"/>
  <c r="AM6" i="4"/>
  <c r="AQ6" i="4" s="1"/>
  <c r="AM28" i="6"/>
  <c r="AQ28" i="6" s="1"/>
  <c r="AM16" i="6"/>
  <c r="AQ16" i="6" s="1"/>
  <c r="AM23" i="6"/>
  <c r="AQ23" i="6" s="1"/>
  <c r="AM30" i="6"/>
  <c r="AQ30" i="6" s="1"/>
  <c r="AM18" i="6"/>
  <c r="AQ18" i="6" s="1"/>
  <c r="AM25" i="6"/>
  <c r="AQ25" i="6" s="1"/>
  <c r="AM13" i="6"/>
  <c r="AQ13" i="6" s="1"/>
  <c r="AM27" i="6"/>
  <c r="AQ27" i="6" s="1"/>
  <c r="AM15" i="6"/>
  <c r="AQ15" i="6" s="1"/>
  <c r="AM22" i="6"/>
  <c r="AQ22" i="6" s="1"/>
  <c r="AM10" i="6"/>
  <c r="AQ10" i="6" s="1"/>
  <c r="AM24" i="6"/>
  <c r="AQ24" i="6" s="1"/>
  <c r="AM12" i="6"/>
  <c r="AQ12" i="6" s="1"/>
  <c r="AM7" i="6"/>
  <c r="AQ7" i="6" s="1"/>
  <c r="AM11" i="6"/>
  <c r="AQ11" i="6" s="1"/>
  <c r="AQ7" i="2"/>
  <c r="AQ8" i="2"/>
  <c r="AQ9" i="2"/>
  <c r="AQ10" i="2"/>
  <c r="AQ11" i="2"/>
  <c r="AQ12" i="2"/>
  <c r="AQ13" i="2"/>
  <c r="AQ14" i="2"/>
  <c r="AQ15" i="2"/>
  <c r="AQ16" i="2"/>
  <c r="AQ17" i="2"/>
  <c r="AQ18" i="2"/>
  <c r="AQ19" i="2"/>
  <c r="AQ20" i="2"/>
  <c r="AQ21" i="2"/>
  <c r="AQ22" i="2"/>
  <c r="AQ23" i="2"/>
  <c r="AQ24" i="2"/>
  <c r="AQ25" i="2"/>
  <c r="AQ26" i="2"/>
  <c r="AQ27" i="2"/>
  <c r="AQ28" i="2"/>
  <c r="AQ29" i="2"/>
  <c r="C29" i="4" l="1"/>
  <c r="B29" i="4"/>
  <c r="A29" i="4"/>
  <c r="C28" i="4"/>
  <c r="B28" i="4"/>
  <c r="A28" i="4"/>
  <c r="C27" i="4"/>
  <c r="B27" i="4"/>
  <c r="A27" i="4"/>
  <c r="C26" i="4"/>
  <c r="B26" i="4"/>
  <c r="A26" i="4"/>
  <c r="C25" i="4"/>
  <c r="B25" i="4"/>
  <c r="A25" i="4"/>
  <c r="C24" i="4"/>
  <c r="B24" i="4"/>
  <c r="A24" i="4"/>
  <c r="C23" i="4"/>
  <c r="B23" i="4"/>
  <c r="A23" i="4"/>
  <c r="C22" i="4"/>
  <c r="B22" i="4"/>
  <c r="A22" i="4"/>
  <c r="C21" i="4"/>
  <c r="B21" i="4"/>
  <c r="A21" i="4"/>
  <c r="C20" i="4"/>
  <c r="B20" i="4"/>
  <c r="A20" i="4"/>
  <c r="C19" i="4"/>
  <c r="B19" i="4"/>
  <c r="A19" i="4"/>
  <c r="C18" i="4"/>
  <c r="B18" i="4"/>
  <c r="A18" i="4"/>
  <c r="C17" i="4"/>
  <c r="B17" i="4"/>
  <c r="A17" i="4"/>
  <c r="C16" i="4"/>
  <c r="B16" i="4"/>
  <c r="A16" i="4"/>
  <c r="C15" i="4"/>
  <c r="B15" i="4"/>
  <c r="A15" i="4"/>
  <c r="C14" i="4"/>
  <c r="B14" i="4"/>
  <c r="A14" i="4"/>
  <c r="C13" i="4"/>
  <c r="B13" i="4"/>
  <c r="A13" i="4"/>
  <c r="C12" i="4"/>
  <c r="B12" i="4"/>
  <c r="A12" i="4"/>
  <c r="C11" i="4"/>
  <c r="B11" i="4"/>
  <c r="A11" i="4"/>
  <c r="C10" i="4"/>
  <c r="B10" i="4"/>
  <c r="A10" i="4"/>
  <c r="C9" i="4"/>
  <c r="B9" i="4"/>
  <c r="A9" i="4"/>
  <c r="C8" i="4"/>
  <c r="B8" i="4"/>
  <c r="A8" i="4"/>
  <c r="C7" i="4"/>
  <c r="B7" i="4"/>
  <c r="A7" i="4"/>
  <c r="C6" i="4"/>
  <c r="B6" i="4"/>
  <c r="A6" i="4"/>
  <c r="B28" i="6"/>
  <c r="A28" i="6"/>
  <c r="B27" i="6"/>
  <c r="A27" i="6"/>
  <c r="B26" i="6"/>
  <c r="A26" i="6"/>
  <c r="B25" i="6"/>
  <c r="A25" i="6"/>
  <c r="B24" i="6"/>
  <c r="A24" i="6"/>
  <c r="B23" i="6"/>
  <c r="A23" i="6"/>
  <c r="B22" i="6"/>
  <c r="A22" i="6"/>
  <c r="B21" i="6"/>
  <c r="A21" i="6"/>
  <c r="B20" i="6"/>
  <c r="A20" i="6"/>
  <c r="B19" i="6"/>
  <c r="A19" i="6"/>
  <c r="B18" i="6"/>
  <c r="A18" i="6"/>
  <c r="B17" i="6"/>
  <c r="A17" i="6"/>
  <c r="B16" i="6"/>
  <c r="A16" i="6"/>
  <c r="B15" i="6"/>
  <c r="A15" i="6"/>
  <c r="B14" i="6"/>
  <c r="A14" i="6"/>
  <c r="B13" i="6"/>
  <c r="A13" i="6"/>
  <c r="B12" i="6"/>
  <c r="A12" i="6"/>
  <c r="B11" i="6"/>
  <c r="A11" i="6"/>
  <c r="B10" i="6"/>
  <c r="A10" i="6"/>
  <c r="B9" i="6"/>
  <c r="A9" i="6"/>
  <c r="B8" i="6"/>
  <c r="A8" i="6"/>
  <c r="B7" i="6"/>
  <c r="A7" i="6"/>
  <c r="C6" i="6"/>
  <c r="B6" i="6"/>
  <c r="A6" i="6"/>
  <c r="A7" i="2"/>
  <c r="A8" i="2"/>
  <c r="A9" i="2"/>
  <c r="A10" i="2"/>
  <c r="A11" i="2"/>
  <c r="A12" i="2"/>
  <c r="A13" i="2"/>
  <c r="A14" i="2"/>
  <c r="A15" i="2"/>
  <c r="A16" i="2"/>
  <c r="A17" i="2"/>
  <c r="A18" i="2"/>
  <c r="A19" i="2"/>
  <c r="A20" i="2"/>
  <c r="A21" i="2"/>
  <c r="A22" i="2"/>
  <c r="A23" i="2"/>
  <c r="A24" i="2"/>
  <c r="A25" i="2"/>
  <c r="A26" i="2"/>
  <c r="A27" i="2"/>
  <c r="A28" i="2"/>
  <c r="A29" i="2"/>
  <c r="A6" i="2"/>
  <c r="B7" i="2"/>
  <c r="C7" i="2"/>
  <c r="B8" i="2"/>
  <c r="C8" i="2"/>
  <c r="B9" i="2"/>
  <c r="C9" i="2"/>
  <c r="B10" i="2"/>
  <c r="C10" i="2"/>
  <c r="B11" i="2"/>
  <c r="C11" i="2"/>
  <c r="B12" i="2"/>
  <c r="C12" i="2"/>
  <c r="B13" i="2"/>
  <c r="C13" i="2"/>
  <c r="B14" i="2"/>
  <c r="C14" i="2"/>
  <c r="B15" i="2"/>
  <c r="C15" i="2"/>
  <c r="B16" i="2"/>
  <c r="C16" i="2"/>
  <c r="B17" i="2"/>
  <c r="C17" i="2"/>
  <c r="B18" i="2"/>
  <c r="C18" i="2"/>
  <c r="B19" i="2"/>
  <c r="C19" i="2"/>
  <c r="B20" i="2"/>
  <c r="C20" i="2"/>
  <c r="B21" i="2"/>
  <c r="C21" i="2"/>
  <c r="B22" i="2"/>
  <c r="C22" i="2"/>
  <c r="B23" i="2"/>
  <c r="C23" i="2"/>
  <c r="B24" i="2"/>
  <c r="C24" i="2"/>
  <c r="B25" i="2"/>
  <c r="C25" i="2"/>
  <c r="B26" i="2"/>
  <c r="C26" i="2"/>
  <c r="B27" i="2"/>
  <c r="C27" i="2"/>
  <c r="B28" i="2"/>
  <c r="C28" i="2"/>
  <c r="B29" i="2"/>
  <c r="C29" i="2"/>
  <c r="C6" i="2"/>
  <c r="B6" i="2"/>
  <c r="C3" i="7"/>
  <c r="AX6" i="7"/>
  <c r="K10" i="7" l="1"/>
  <c r="K8" i="7"/>
  <c r="K15" i="7"/>
  <c r="E15" i="7"/>
  <c r="N15" i="7" s="1"/>
  <c r="E9" i="7"/>
  <c r="N9" i="7" s="1"/>
  <c r="E8" i="7"/>
  <c r="N8" i="7" s="1"/>
  <c r="I8" i="7"/>
  <c r="I14" i="7"/>
  <c r="N14" i="7" s="1"/>
  <c r="I10" i="7"/>
  <c r="N10" i="7" s="1"/>
  <c r="N11" i="7"/>
  <c r="N12" i="7"/>
</calcChain>
</file>

<file path=xl/sharedStrings.xml><?xml version="1.0" encoding="utf-8"?>
<sst xmlns="http://schemas.openxmlformats.org/spreadsheetml/2006/main" count="613" uniqueCount="160">
  <si>
    <t>Nom</t>
  </si>
  <si>
    <t>Prénom</t>
  </si>
  <si>
    <t>Classe</t>
  </si>
  <si>
    <t>Compétence visée</t>
  </si>
  <si>
    <t>Item 1</t>
  </si>
  <si>
    <t>Dimension Motrice</t>
  </si>
  <si>
    <t>Dimension M &amp; S</t>
  </si>
  <si>
    <t>NOM</t>
  </si>
  <si>
    <t>Socle Commun</t>
  </si>
  <si>
    <t>Composantes du Socle Commun</t>
  </si>
  <si>
    <t>Eléments signifiants</t>
  </si>
  <si>
    <t>CA1: Produire une performance optimale</t>
  </si>
  <si>
    <t>CA2:   Adapter ses déplacements</t>
  </si>
  <si>
    <t>CA3: S'exprimer devant les autres</t>
  </si>
  <si>
    <t>CA4: Conduire un affrontement</t>
  </si>
  <si>
    <t>BILAN</t>
  </si>
  <si>
    <t>Elément évalué</t>
  </si>
  <si>
    <t>NM</t>
  </si>
  <si>
    <t>Niveau de Maitrise</t>
  </si>
  <si>
    <t>Domaine 1</t>
  </si>
  <si>
    <t>D1.4</t>
  </si>
  <si>
    <t>Domaine 2</t>
  </si>
  <si>
    <t>Domaine 3</t>
  </si>
  <si>
    <t>Domaine 4</t>
  </si>
  <si>
    <t>Domaine 5</t>
  </si>
  <si>
    <t>Gymnastique</t>
  </si>
  <si>
    <t>D2</t>
  </si>
  <si>
    <t>D3</t>
  </si>
  <si>
    <t>D4</t>
  </si>
  <si>
    <t>Compétence
 visée</t>
  </si>
  <si>
    <t>S'organiser tactiquement pour gagner le match</t>
  </si>
  <si>
    <t>Résultats</t>
  </si>
  <si>
    <t>Valeurs brutes</t>
  </si>
  <si>
    <t>Valeurs arrondies</t>
  </si>
  <si>
    <t>Le stratège</t>
  </si>
  <si>
    <t>D5</t>
  </si>
  <si>
    <t>Pratiquer des activités physiques et sportives</t>
  </si>
  <si>
    <t>Exercer son esprit critique, faire preuve de réflexion et de discernement</t>
  </si>
  <si>
    <t>Coopérer et réaliser des projets</t>
  </si>
  <si>
    <t>Mobiliser des outils numériques pour apprendre, échanger, communiquer</t>
  </si>
  <si>
    <t xml:space="preserve">Maîtriser l’expression de sa sensibilité et de ses opinions, respecter celles des autres </t>
  </si>
  <si>
    <t>Roles et actions</t>
  </si>
  <si>
    <t>L'observateur</t>
  </si>
  <si>
    <t>Demi-Fond</t>
  </si>
  <si>
    <t>Volleyball</t>
  </si>
  <si>
    <t>Organiser son travail personnel</t>
  </si>
  <si>
    <t>Connaitre et comprendre la règle et le droit</t>
  </si>
  <si>
    <t xml:space="preserve">Faire preuve de responsabilité, respecter les règles de la vie collective, s’engager et prendre des initiatives </t>
  </si>
  <si>
    <t xml:space="preserve">Identifier des règles et des principes de responsabilité individuelle et collective dans les domaines de la santé, de la sécurité, de l’environnement </t>
  </si>
  <si>
    <t>Le coach/
l'observateur</t>
  </si>
  <si>
    <t>Echauffement</t>
  </si>
  <si>
    <t>Projet de perf maximale</t>
  </si>
  <si>
    <t>Repères et réalisation</t>
  </si>
  <si>
    <t>S'organiser pour défendre et attaquer</t>
  </si>
  <si>
    <t>Attaques placées et accélérées</t>
  </si>
  <si>
    <t>L'observateur/ L'arbitre</t>
  </si>
  <si>
    <t>Le chorégraphe</t>
  </si>
  <si>
    <t>Le spectateur critique</t>
  </si>
  <si>
    <t>Pyramides variées et codifiées</t>
  </si>
  <si>
    <t>Liaisons originales</t>
  </si>
  <si>
    <t>Enchainement dynamique</t>
  </si>
  <si>
    <t>Badminton</t>
  </si>
  <si>
    <t>L'observateur/ccoach</t>
  </si>
  <si>
    <t>L'arbitre</t>
  </si>
  <si>
    <t>Mettre en difficulté dès le service</t>
  </si>
  <si>
    <t>Frappes variées force et précision</t>
  </si>
  <si>
    <t>Rupture de l'échange</t>
  </si>
  <si>
    <t>X</t>
  </si>
  <si>
    <t xml:space="preserve">    Champ d’Apprentissage 4</t>
  </si>
  <si>
    <t>Conduire et maitriser un affrontement interindividuel</t>
  </si>
  <si>
    <t>Sur la base d’une observation analyser et conseiller un camarade afin de faire évoluer le rapport de force.</t>
  </si>
  <si>
    <t>Être capable de diriger une rencontre en tant qu’arbitre.</t>
  </si>
  <si>
    <t>PRATIQUER DES ACTIVITES PHYSIQUES ET SPORTIVES</t>
  </si>
  <si>
    <t>Réaliser des actions décisives en situation favorable afin de faire basculer le rapport de force en sa faveur</t>
  </si>
  <si>
    <t>Le Badiste</t>
  </si>
  <si>
    <t>Mettre son adversaire en difficulté dès le service</t>
  </si>
  <si>
    <t>Varier ses frappes en puissance (fort/amorti) et en précision (profondeur/largeur) afin de créer la rupture de l’échange</t>
  </si>
  <si>
    <t>Rechercher la rupture de l’échange en exploitant chaque volant favorable</t>
  </si>
  <si>
    <t>COOPERER ET REALISER DES PROJETS</t>
  </si>
  <si>
    <t>Accepter le résultat de ses actions et savoir l’analyser</t>
  </si>
  <si>
    <t>L’Observateur/Coach</t>
  </si>
  <si>
    <t xml:space="preserve">Utiliser des outils d’observation et recueillir des données. </t>
  </si>
  <si>
    <t>Analyser les données pour conseiller et progresser.</t>
  </si>
  <si>
    <t>CONNAITRE ET COMPRENDRE LA REGLE ET LE DROIT</t>
  </si>
  <si>
    <t>Être solidaire de ses partenaires et respectueux de son adversaire et de l’arbitre</t>
  </si>
  <si>
    <t>L’Arbitre</t>
  </si>
  <si>
    <t>Assumer des responsabilités.</t>
  </si>
  <si>
    <t>Prendre des décisions objectives et pertinentes.</t>
  </si>
  <si>
    <t>Zone 1</t>
  </si>
  <si>
    <t>Zone 2</t>
  </si>
  <si>
    <t>Zone 3</t>
  </si>
  <si>
    <t>Zone 4</t>
  </si>
  <si>
    <t>Zone 5</t>
  </si>
  <si>
    <r>
      <t>Dans le respect du règlement, de l’arbitre et du fair-play</t>
    </r>
    <r>
      <rPr>
        <sz val="12"/>
        <color theme="1"/>
        <rFont val="Calibri"/>
        <family val="2"/>
      </rPr>
      <t xml:space="preserve">, </t>
    </r>
    <r>
      <rPr>
        <sz val="12"/>
        <color rgb="FFFF0000"/>
        <rFont val="Calibri"/>
        <family val="2"/>
      </rPr>
      <t>rechercher le gain d’un match en adaptant son jeu en fonction de son statut dans l’échange, en orientant le jeu en dehors du centre du terrain et loin de l’adversaire, en exploitant les volants favorables jusqu’au mi-court.</t>
    </r>
  </si>
  <si>
    <t>Classe:</t>
  </si>
  <si>
    <t>APSA</t>
  </si>
  <si>
    <t>Mobiliser ses capacités pour imaginer, composer et interpréter un enchainement</t>
  </si>
  <si>
    <t>EXERCER SON ESPRIT CRITIQUE, FAIRE PREUVE DE REFLEXION ET DE DISCERNEMENT</t>
  </si>
  <si>
    <t>Participer activement à l’élaboration et à la formalisation d’un projet d’enchainement</t>
  </si>
  <si>
    <t>Observer et apprécier ma prestation personnelle et celle de mes camarades</t>
  </si>
  <si>
    <t>Construire et réaliser des pyramides variées et codifiées en optimisant le rapport risque/ maîtrise.</t>
  </si>
  <si>
    <t xml:space="preserve">Construire et réaliser des liaisons originales (éléments gymniques, pyramides dynamiques…) </t>
  </si>
  <si>
    <t>Combiner les pyramides et les liaisons afin de réaliser un enchainement dynamique sans temps mort</t>
  </si>
  <si>
    <t>Identifier et juger les caractéristiques de l’enchainement sur la base de critères multiples et conseiller un camarade.</t>
  </si>
  <si>
    <t>Elaborer collectivement à l’élaboration des pyramides, des liaisons.
Utiliser le support numérique pour recueillir, analyser et faire évoluer les prestations du groupe.</t>
  </si>
  <si>
    <t>Acrosport</t>
  </si>
  <si>
    <t>Attendus de fin de cycle</t>
  </si>
  <si>
    <t>Rôle</t>
  </si>
  <si>
    <t>Le Gymnaste</t>
  </si>
  <si>
    <t>Le Chorégraphe</t>
  </si>
  <si>
    <t>Le Spectateur critique</t>
  </si>
  <si>
    <t>Acquisitions visées</t>
  </si>
  <si>
    <t>Positionnement</t>
  </si>
  <si>
    <t>Compétences</t>
  </si>
  <si>
    <t>Domaines</t>
  </si>
  <si>
    <t>Volley-Ball</t>
  </si>
  <si>
    <t>Activité:</t>
  </si>
  <si>
    <t>ORGANISER SON TRAAIL PERSONNEL</t>
  </si>
  <si>
    <t>Gérer son effort, faire des choix pour réaliser la meilleure performance</t>
  </si>
  <si>
    <t>L'athlète</t>
  </si>
  <si>
    <t xml:space="preserve">S’échauffer avant un effort </t>
  </si>
  <si>
    <t>S’engager dans un projet de performance maximale</t>
  </si>
  <si>
    <t>Construire des repères sur soi et des repères extérieurs.
Être capable de réaliser son projet de course</t>
  </si>
  <si>
    <t>Le Stratège</t>
  </si>
  <si>
    <t>S’investir dans son projet de course.</t>
  </si>
  <si>
    <t>Maitriser les différentes notions clés (VMA, % de VMA, nombre de plots).</t>
  </si>
  <si>
    <t xml:space="preserve">FAIRE PREUVE DE RESPONSABILITE, RESPECTER LES REGLES DE LA VIE COLLECTIVE, </t>
  </si>
  <si>
    <t>Le Coach / L’Observateur</t>
  </si>
  <si>
    <t>Observer, apprécier et conseiller son camarade.</t>
  </si>
  <si>
    <t>S‘impliquer dans les rôles d’observateur, coach et aide.</t>
  </si>
  <si>
    <t>Être mobile et s’engager activement dans les différents rôles (réceptionneur, non-réceptionneur, passeur, attaquant)</t>
  </si>
  <si>
    <t>Bonifier les ballons et mettre en difficulté l’équipe adverse par des balles placées ou accélérées.</t>
  </si>
  <si>
    <t>Le Volleyeur</t>
  </si>
  <si>
    <t>Favoriser l’entraide entre coéquipiers.</t>
  </si>
  <si>
    <t>NOM Prénom</t>
  </si>
  <si>
    <t>Nom Prénom</t>
  </si>
  <si>
    <t>Nom, Prénom:</t>
  </si>
  <si>
    <t>Moyenne proposée</t>
  </si>
  <si>
    <t>Positonnement</t>
  </si>
  <si>
    <t>Activité</t>
  </si>
  <si>
    <t>3B</t>
  </si>
  <si>
    <t>Juju</t>
  </si>
  <si>
    <t>Nono</t>
  </si>
  <si>
    <t>Flo</t>
  </si>
  <si>
    <t>A</t>
  </si>
  <si>
    <t>B</t>
  </si>
  <si>
    <t>C</t>
  </si>
  <si>
    <t>D</t>
  </si>
  <si>
    <t>E</t>
  </si>
  <si>
    <t>F</t>
  </si>
  <si>
    <t>G</t>
  </si>
  <si>
    <t>H</t>
  </si>
  <si>
    <t>I</t>
  </si>
  <si>
    <t>Toto</t>
  </si>
  <si>
    <t>Tata</t>
  </si>
  <si>
    <t>Riri</t>
  </si>
  <si>
    <t>Fifi</t>
  </si>
  <si>
    <t>Loulou</t>
  </si>
  <si>
    <t>Jaja</t>
  </si>
  <si>
    <t>D Fifi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</si>
</sst>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5">
    <font>
      <sz val="11"/>
      <color theme="1"/>
      <name val="Calibri"/>
      <family val="2"/>
      <scheme val="minor"/>
    </font>
    <font>
      <sz val="12"/>
      <color theme="1"/>
      <name val="Calibri"/>
      <family val="2"/>
      <scheme val="minor"/>
    </font>
    <font>
      <sz val="12"/>
      <color theme="1"/>
      <name val="Calibri"/>
      <family val="2"/>
      <scheme val="minor"/>
    </font>
    <font>
      <b/>
      <sz val="14"/>
      <color theme="1"/>
      <name val="Calibri"/>
      <family val="2"/>
      <scheme val="minor"/>
    </font>
    <font>
      <sz val="8"/>
      <color theme="1"/>
      <name val="Calibri"/>
      <family val="2"/>
      <scheme val="minor"/>
    </font>
    <font>
      <sz val="11"/>
      <color theme="1"/>
      <name val="Calibri"/>
      <family val="2"/>
    </font>
    <font>
      <sz val="12"/>
      <color rgb="FF000000"/>
      <name val="Calibri"/>
      <family val="2"/>
    </font>
    <font>
      <b/>
      <sz val="16"/>
      <color rgb="FF000000"/>
      <name val="Calibri"/>
      <family val="2"/>
    </font>
    <font>
      <b/>
      <i/>
      <u/>
      <sz val="24"/>
      <color rgb="FF000000"/>
      <name val="Calibri"/>
      <family val="2"/>
    </font>
    <font>
      <b/>
      <i/>
      <sz val="11"/>
      <color rgb="FF000000"/>
      <name val="Calibri"/>
      <family val="2"/>
    </font>
    <font>
      <i/>
      <sz val="10"/>
      <color rgb="FF000000"/>
      <name val="Calibri"/>
      <family val="2"/>
    </font>
    <font>
      <b/>
      <sz val="12"/>
      <color rgb="FF000000"/>
      <name val="Calibri"/>
      <family val="2"/>
    </font>
    <font>
      <b/>
      <u/>
      <sz val="10"/>
      <color rgb="FF000000"/>
      <name val="Calibri"/>
      <family val="2"/>
    </font>
    <font>
      <i/>
      <sz val="8"/>
      <color rgb="FF000000"/>
      <name val="Calibri"/>
      <family val="2"/>
    </font>
    <font>
      <sz val="11"/>
      <color theme="1"/>
      <name val="Calibri"/>
      <family val="2"/>
      <scheme val="minor"/>
    </font>
    <font>
      <b/>
      <sz val="14"/>
      <color theme="1"/>
      <name val="Calibri"/>
      <family val="2"/>
      <scheme val="minor"/>
    </font>
    <font>
      <sz val="8"/>
      <color theme="1"/>
      <name val="Calibri"/>
      <family val="2"/>
      <scheme val="minor"/>
    </font>
    <font>
      <b/>
      <sz val="14"/>
      <color rgb="FF000000"/>
      <name val="Calibri"/>
      <family val="2"/>
    </font>
    <font>
      <sz val="11"/>
      <color theme="1"/>
      <name val="Calibri"/>
      <family val="2"/>
    </font>
    <font>
      <i/>
      <sz val="8"/>
      <color rgb="FF000000"/>
      <name val="Calibri"/>
      <family val="2"/>
    </font>
    <font>
      <sz val="11"/>
      <color theme="1"/>
      <name val="Calibri"/>
      <family val="2"/>
      <scheme val="minor"/>
    </font>
    <font>
      <b/>
      <sz val="14"/>
      <color theme="1"/>
      <name val="Calibri"/>
      <family val="2"/>
      <scheme val="minor"/>
    </font>
    <font>
      <sz val="8"/>
      <color theme="1"/>
      <name val="Calibri"/>
      <family val="2"/>
      <scheme val="minor"/>
    </font>
    <font>
      <sz val="7"/>
      <color theme="1"/>
      <name val="Calibri"/>
      <family val="2"/>
      <scheme val="minor"/>
    </font>
    <font>
      <i/>
      <sz val="8"/>
      <color theme="1"/>
      <name val="Calibri"/>
      <family val="2"/>
      <scheme val="minor"/>
    </font>
    <font>
      <u/>
      <sz val="11"/>
      <color theme="10"/>
      <name val="Calibri"/>
      <family val="2"/>
      <scheme val="minor"/>
    </font>
    <font>
      <u/>
      <sz val="11"/>
      <color theme="11"/>
      <name val="Calibri"/>
      <family val="2"/>
      <scheme val="minor"/>
    </font>
    <font>
      <b/>
      <sz val="11"/>
      <color theme="1"/>
      <name val="Calibri"/>
      <family val="2"/>
      <scheme val="minor"/>
    </font>
    <font>
      <b/>
      <sz val="8"/>
      <color theme="1"/>
      <name val="Calibri"/>
      <family val="2"/>
      <scheme val="minor"/>
    </font>
    <font>
      <i/>
      <sz val="9"/>
      <color theme="1"/>
      <name val="Calibri"/>
      <family val="2"/>
      <scheme val="minor"/>
    </font>
    <font>
      <b/>
      <i/>
      <sz val="9"/>
      <color theme="1"/>
      <name val="Calibri"/>
      <family val="2"/>
      <scheme val="minor"/>
    </font>
    <font>
      <b/>
      <sz val="10"/>
      <name val="Calibri"/>
      <family val="2"/>
      <scheme val="minor"/>
    </font>
    <font>
      <b/>
      <sz val="11"/>
      <color theme="1"/>
      <name val="Calibri"/>
      <family val="2"/>
    </font>
    <font>
      <b/>
      <sz val="10"/>
      <color theme="1"/>
      <name val="Calibri"/>
      <family val="2"/>
      <scheme val="minor"/>
    </font>
    <font>
      <sz val="7"/>
      <color theme="1"/>
      <name val="Calibri"/>
      <family val="2"/>
    </font>
    <font>
      <b/>
      <sz val="24"/>
      <color theme="1"/>
      <name val="Calibri"/>
      <family val="2"/>
    </font>
    <font>
      <b/>
      <sz val="10"/>
      <color theme="1"/>
      <name val="Calibri"/>
      <family val="2"/>
    </font>
    <font>
      <b/>
      <i/>
      <u/>
      <sz val="12"/>
      <color theme="1"/>
      <name val="Calibri"/>
      <family val="2"/>
    </font>
    <font>
      <b/>
      <sz val="10"/>
      <color theme="1"/>
      <name val="Comic Sans MS"/>
      <family val="4"/>
    </font>
    <font>
      <b/>
      <sz val="10"/>
      <color rgb="FFFF0000"/>
      <name val="Comic Sans MS"/>
      <family val="4"/>
    </font>
    <font>
      <b/>
      <sz val="7.5"/>
      <color rgb="FFFF0000"/>
      <name val="Comic Sans MS"/>
      <family val="4"/>
    </font>
    <font>
      <b/>
      <sz val="8"/>
      <color theme="1"/>
      <name val="Comic Sans MS"/>
      <family val="4"/>
    </font>
    <font>
      <sz val="9"/>
      <color theme="1"/>
      <name val="Calibri"/>
      <family val="2"/>
    </font>
    <font>
      <b/>
      <sz val="7"/>
      <color rgb="FF00B050"/>
      <name val="Comic Sans MS"/>
      <family val="4"/>
    </font>
    <font>
      <b/>
      <sz val="7"/>
      <color rgb="FF0070C0"/>
      <name val="Comic Sans MS"/>
      <family val="4"/>
    </font>
    <font>
      <sz val="14"/>
      <color theme="1"/>
      <name val="Calibri"/>
      <family val="2"/>
      <scheme val="minor"/>
    </font>
    <font>
      <sz val="20"/>
      <color theme="1"/>
      <name val="Calibri"/>
      <family val="2"/>
      <scheme val="minor"/>
    </font>
    <font>
      <i/>
      <sz val="14"/>
      <color theme="1"/>
      <name val="Comic Sans MS"/>
      <family val="4"/>
    </font>
    <font>
      <sz val="12"/>
      <color rgb="FF0070C0"/>
      <name val="Calibri"/>
      <family val="2"/>
    </font>
    <font>
      <sz val="12"/>
      <color theme="1"/>
      <name val="Calibri"/>
      <family val="2"/>
    </font>
    <font>
      <sz val="12"/>
      <color rgb="FFFF0000"/>
      <name val="Calibri"/>
      <family val="2"/>
    </font>
    <font>
      <sz val="12"/>
      <color rgb="FF00B050"/>
      <name val="Calibri"/>
      <family val="2"/>
    </font>
    <font>
      <b/>
      <sz val="10"/>
      <color rgb="FF00B050"/>
      <name val="Comic Sans MS"/>
      <family val="4"/>
    </font>
    <font>
      <b/>
      <sz val="10"/>
      <color rgb="FF0070C0"/>
      <name val="Comic Sans MS"/>
      <family val="4"/>
    </font>
    <font>
      <b/>
      <sz val="7.5"/>
      <color rgb="FF00C400"/>
      <name val="Comic Sans MS"/>
      <family val="4"/>
    </font>
    <font>
      <b/>
      <sz val="7.5"/>
      <color rgb="FF0070C0"/>
      <name val="Comic Sans MS"/>
      <family val="4"/>
    </font>
    <font>
      <sz val="9"/>
      <color theme="1"/>
      <name val="Calibri"/>
      <family val="2"/>
      <scheme val="minor"/>
    </font>
    <font>
      <b/>
      <sz val="20"/>
      <color theme="1"/>
      <name val="Calibri"/>
      <family val="2"/>
      <scheme val="minor"/>
    </font>
    <font>
      <b/>
      <sz val="22"/>
      <color theme="1"/>
      <name val="Calibri"/>
      <family val="2"/>
      <scheme val="minor"/>
    </font>
    <font>
      <sz val="11"/>
      <color rgb="FF000000"/>
      <name val="Calibri"/>
      <family val="2"/>
      <scheme val="minor"/>
    </font>
    <font>
      <b/>
      <sz val="12"/>
      <color theme="1"/>
      <name val="Calibri"/>
      <family val="2"/>
      <scheme val="minor"/>
    </font>
    <font>
      <sz val="16"/>
      <color theme="1"/>
      <name val="Calibri"/>
      <family val="2"/>
      <scheme val="minor"/>
    </font>
    <font>
      <i/>
      <sz val="12"/>
      <color theme="1"/>
      <name val="Calibri"/>
      <family val="2"/>
      <scheme val="minor"/>
    </font>
    <font>
      <i/>
      <sz val="20"/>
      <color theme="1"/>
      <name val="Calibri"/>
      <family val="2"/>
      <scheme val="minor"/>
    </font>
    <font>
      <b/>
      <sz val="16"/>
      <color theme="1"/>
      <name val="Calibri"/>
      <family val="2"/>
    </font>
  </fonts>
  <fills count="15">
    <fill>
      <patternFill patternType="none"/>
    </fill>
    <fill>
      <patternFill patternType="gray125"/>
    </fill>
    <fill>
      <patternFill patternType="solid">
        <fgColor rgb="FF8DB4E2"/>
        <bgColor rgb="FF000000"/>
      </patternFill>
    </fill>
    <fill>
      <patternFill patternType="solid">
        <fgColor rgb="FFC5D9F1"/>
        <bgColor rgb="FF000000"/>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rgb="FFFF505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0070C0"/>
        <bgColor indexed="64"/>
      </patternFill>
    </fill>
    <fill>
      <patternFill patternType="solid">
        <fgColor rgb="FFDBE5F1"/>
        <bgColor indexed="64"/>
      </patternFill>
    </fill>
  </fills>
  <borders count="51">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style="thin">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indexed="64"/>
      </right>
      <top style="medium">
        <color indexed="64"/>
      </top>
      <bottom/>
      <diagonal/>
    </border>
    <border>
      <left/>
      <right style="medium">
        <color indexed="64"/>
      </right>
      <top/>
      <bottom style="medium">
        <color indexed="64"/>
      </bottom>
      <diagonal/>
    </border>
    <border>
      <left style="thin">
        <color auto="1"/>
      </left>
      <right/>
      <top/>
      <bottom style="thin">
        <color auto="1"/>
      </bottom>
      <diagonal/>
    </border>
    <border>
      <left/>
      <right/>
      <top/>
      <bottom style="thin">
        <color auto="1"/>
      </bottom>
      <diagonal/>
    </border>
    <border>
      <left style="thin">
        <color auto="1"/>
      </left>
      <right/>
      <top style="medium">
        <color auto="1"/>
      </top>
      <bottom style="thin">
        <color auto="1"/>
      </bottom>
      <diagonal/>
    </border>
    <border>
      <left/>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auto="1"/>
      </left>
      <right style="medium">
        <color indexed="64"/>
      </right>
      <top/>
      <bottom style="thin">
        <color auto="1"/>
      </bottom>
      <diagonal/>
    </border>
    <border>
      <left/>
      <right style="medium">
        <color indexed="64"/>
      </right>
      <top style="thin">
        <color auto="1"/>
      </top>
      <bottom style="thin">
        <color auto="1"/>
      </bottom>
      <diagonal/>
    </border>
  </borders>
  <cellStyleXfs count="11">
    <xf numFmtId="0" fontId="0" fillId="0" borderId="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cellStyleXfs>
  <cellXfs count="281">
    <xf numFmtId="0" fontId="0" fillId="0" borderId="0" xfId="0"/>
    <xf numFmtId="0" fontId="0" fillId="0" borderId="1" xfId="0" applyBorder="1"/>
    <xf numFmtId="0" fontId="4"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xf>
    <xf numFmtId="0" fontId="0" fillId="0" borderId="1" xfId="0" applyBorder="1" applyAlignment="1">
      <alignment horizontal="left" vertical="center"/>
    </xf>
    <xf numFmtId="0" fontId="5" fillId="0" borderId="0" xfId="0" applyFont="1"/>
    <xf numFmtId="0" fontId="6" fillId="2" borderId="0" xfId="0" applyFont="1" applyFill="1"/>
    <xf numFmtId="0" fontId="6" fillId="3" borderId="0" xfId="0" applyFont="1" applyFill="1"/>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2" fillId="0" borderId="1" xfId="0" applyFont="1" applyBorder="1" applyAlignment="1">
      <alignment horizontal="center" vertical="center" wrapText="1"/>
    </xf>
    <xf numFmtId="0" fontId="5" fillId="0" borderId="1" xfId="0" applyFont="1" applyBorder="1"/>
    <xf numFmtId="0" fontId="13" fillId="0" borderId="1" xfId="0" applyFont="1" applyBorder="1" applyAlignment="1">
      <alignment horizontal="center" vertical="center"/>
    </xf>
    <xf numFmtId="0" fontId="13" fillId="0" borderId="1" xfId="0" applyFont="1" applyBorder="1"/>
    <xf numFmtId="0" fontId="14" fillId="0" borderId="0" xfId="0" applyFont="1"/>
    <xf numFmtId="0" fontId="14" fillId="0" borderId="0" xfId="0" applyFont="1" applyAlignment="1">
      <alignment horizontal="center" vertical="center"/>
    </xf>
    <xf numFmtId="0" fontId="14" fillId="0" borderId="0" xfId="0" applyFont="1" applyAlignment="1">
      <alignment horizontal="center"/>
    </xf>
    <xf numFmtId="0" fontId="14" fillId="0" borderId="1" xfId="0" applyFont="1" applyBorder="1"/>
    <xf numFmtId="0" fontId="16" fillId="0" borderId="5" xfId="0" applyFont="1" applyBorder="1" applyAlignment="1">
      <alignment horizontal="center" vertical="center"/>
    </xf>
    <xf numFmtId="0" fontId="16" fillId="0" borderId="1" xfId="0" applyFont="1" applyBorder="1" applyAlignment="1">
      <alignment horizontal="center" vertical="center"/>
    </xf>
    <xf numFmtId="0" fontId="16" fillId="0" borderId="6" xfId="0" applyFont="1" applyBorder="1" applyAlignment="1">
      <alignment horizontal="center" vertical="center"/>
    </xf>
    <xf numFmtId="0" fontId="14" fillId="0" borderId="12" xfId="0" applyFont="1" applyBorder="1" applyAlignment="1">
      <alignment horizontal="center" vertical="center"/>
    </xf>
    <xf numFmtId="0" fontId="14" fillId="0" borderId="1" xfId="0" applyFont="1" applyBorder="1" applyAlignment="1">
      <alignment horizontal="center" vertical="center"/>
    </xf>
    <xf numFmtId="0" fontId="14" fillId="0" borderId="6" xfId="0" applyFont="1" applyBorder="1" applyAlignment="1">
      <alignment horizontal="center" vertical="center"/>
    </xf>
    <xf numFmtId="0" fontId="14" fillId="0" borderId="5" xfId="0" applyFont="1" applyBorder="1" applyAlignment="1">
      <alignment horizontal="center" vertical="center"/>
    </xf>
    <xf numFmtId="0" fontId="19" fillId="0" borderId="1" xfId="0" applyFont="1" applyBorder="1" applyAlignment="1">
      <alignment horizontal="center" vertical="center"/>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2" fillId="0" borderId="5" xfId="0" applyFont="1" applyBorder="1" applyAlignment="1">
      <alignment horizontal="center" vertical="center"/>
    </xf>
    <xf numFmtId="0" fontId="22" fillId="0" borderId="1" xfId="0" applyFont="1" applyBorder="1" applyAlignment="1">
      <alignment horizontal="center" vertical="center"/>
    </xf>
    <xf numFmtId="0" fontId="22" fillId="0" borderId="6" xfId="0" applyFont="1" applyBorder="1" applyAlignment="1">
      <alignment horizontal="center" vertical="center"/>
    </xf>
    <xf numFmtId="0" fontId="20" fillId="0" borderId="1" xfId="0" applyFont="1" applyBorder="1" applyAlignment="1">
      <alignment horizontal="center" vertical="center"/>
    </xf>
    <xf numFmtId="0" fontId="20" fillId="0" borderId="6" xfId="0" applyFont="1" applyBorder="1" applyAlignment="1">
      <alignment horizontal="center" vertical="center"/>
    </xf>
    <xf numFmtId="0" fontId="20" fillId="0" borderId="5" xfId="0" applyFont="1" applyBorder="1" applyAlignment="1">
      <alignment horizontal="center" vertical="center"/>
    </xf>
    <xf numFmtId="0" fontId="24" fillId="0" borderId="1" xfId="0" applyFont="1" applyBorder="1" applyAlignment="1">
      <alignment horizontal="center" vertical="center"/>
    </xf>
    <xf numFmtId="0" fontId="20" fillId="0" borderId="12" xfId="0" applyFont="1" applyBorder="1" applyAlignment="1">
      <alignment horizontal="center" vertical="center"/>
    </xf>
    <xf numFmtId="0" fontId="4" fillId="0" borderId="12" xfId="0" applyFont="1" applyBorder="1" applyAlignment="1">
      <alignment horizontal="center" vertical="center"/>
    </xf>
    <xf numFmtId="0" fontId="20" fillId="0" borderId="0" xfId="0" applyFont="1" applyAlignment="1">
      <alignment vertical="center"/>
    </xf>
    <xf numFmtId="2" fontId="29" fillId="0" borderId="1" xfId="0" applyNumberFormat="1" applyFont="1" applyBorder="1" applyAlignment="1">
      <alignment horizontal="center" vertical="center"/>
    </xf>
    <xf numFmtId="2" fontId="29" fillId="0" borderId="18" xfId="0" applyNumberFormat="1" applyFont="1" applyBorder="1" applyAlignment="1">
      <alignment horizontal="center" vertical="center"/>
    </xf>
    <xf numFmtId="1" fontId="30" fillId="0" borderId="1" xfId="0" applyNumberFormat="1" applyFont="1" applyBorder="1" applyAlignment="1">
      <alignment horizontal="center" vertical="center"/>
    </xf>
    <xf numFmtId="0" fontId="0" fillId="0" borderId="12" xfId="0" applyBorder="1" applyAlignment="1">
      <alignment horizontal="center" vertical="center"/>
    </xf>
    <xf numFmtId="0" fontId="19" fillId="0" borderId="0" xfId="0" applyFont="1" applyAlignment="1">
      <alignment horizontal="center" vertical="center"/>
    </xf>
    <xf numFmtId="0" fontId="32" fillId="0" borderId="0" xfId="0" applyFont="1" applyAlignment="1">
      <alignment horizontal="center" vertical="center"/>
    </xf>
    <xf numFmtId="0" fontId="3" fillId="0" borderId="0" xfId="0" applyFont="1" applyAlignment="1">
      <alignment horizontal="center" vertical="center"/>
    </xf>
    <xf numFmtId="0" fontId="0" fillId="0" borderId="19" xfId="0" applyBorder="1"/>
    <xf numFmtId="0" fontId="14" fillId="0" borderId="19" xfId="0" applyFont="1" applyBorder="1"/>
    <xf numFmtId="0" fontId="20" fillId="0" borderId="19" xfId="0" applyFont="1" applyBorder="1"/>
    <xf numFmtId="0" fontId="20" fillId="0" borderId="19" xfId="0" applyFont="1" applyBorder="1" applyAlignment="1">
      <alignment horizontal="center" vertical="center"/>
    </xf>
    <xf numFmtId="0" fontId="32" fillId="7" borderId="18" xfId="0" applyFont="1" applyFill="1" applyBorder="1" applyAlignment="1">
      <alignment horizontal="center" vertical="center"/>
    </xf>
    <xf numFmtId="0" fontId="32" fillId="5" borderId="18" xfId="0" applyFont="1" applyFill="1" applyBorder="1" applyAlignment="1">
      <alignment horizontal="center" vertical="center"/>
    </xf>
    <xf numFmtId="0" fontId="32" fillId="6" borderId="18" xfId="0" applyFont="1" applyFill="1" applyBorder="1" applyAlignment="1">
      <alignment horizontal="center" vertical="center"/>
    </xf>
    <xf numFmtId="0" fontId="5" fillId="5" borderId="18" xfId="0" applyFont="1" applyFill="1" applyBorder="1" applyAlignment="1">
      <alignment horizontal="center" vertical="center"/>
    </xf>
    <xf numFmtId="0" fontId="5" fillId="7" borderId="1" xfId="0" applyFont="1" applyFill="1" applyBorder="1" applyAlignment="1">
      <alignment vertical="center"/>
    </xf>
    <xf numFmtId="0" fontId="5" fillId="7" borderId="1" xfId="0" applyFont="1" applyFill="1" applyBorder="1" applyAlignment="1">
      <alignment horizontal="center" vertical="center"/>
    </xf>
    <xf numFmtId="0" fontId="34" fillId="7" borderId="1" xfId="0" applyFont="1" applyFill="1" applyBorder="1" applyAlignment="1">
      <alignment horizontal="left" vertical="center" wrapText="1"/>
    </xf>
    <xf numFmtId="0" fontId="34" fillId="5" borderId="1" xfId="0" applyFont="1" applyFill="1" applyBorder="1" applyAlignment="1">
      <alignment horizontal="left" vertical="center" wrapText="1"/>
    </xf>
    <xf numFmtId="0" fontId="34" fillId="6" borderId="1" xfId="0" applyFont="1" applyFill="1" applyBorder="1" applyAlignment="1">
      <alignment horizontal="left" vertical="center" wrapText="1"/>
    </xf>
    <xf numFmtId="0" fontId="5" fillId="11" borderId="1" xfId="0" applyFont="1" applyFill="1" applyBorder="1" applyAlignment="1">
      <alignment vertical="center"/>
    </xf>
    <xf numFmtId="0" fontId="5" fillId="11" borderId="1" xfId="0" applyFont="1" applyFill="1" applyBorder="1" applyAlignment="1">
      <alignment horizontal="center" vertical="center"/>
    </xf>
    <xf numFmtId="0" fontId="34" fillId="11" borderId="1" xfId="0" applyFont="1" applyFill="1" applyBorder="1" applyAlignment="1">
      <alignment horizontal="left" vertical="center" wrapText="1"/>
    </xf>
    <xf numFmtId="0" fontId="5" fillId="12" borderId="1" xfId="0" applyFont="1" applyFill="1" applyBorder="1" applyAlignment="1">
      <alignment vertical="center"/>
    </xf>
    <xf numFmtId="0" fontId="5" fillId="12" borderId="1" xfId="0" applyFont="1" applyFill="1" applyBorder="1" applyAlignment="1">
      <alignment horizontal="center" vertical="center"/>
    </xf>
    <xf numFmtId="0" fontId="34" fillId="12" borderId="1" xfId="0" applyFont="1" applyFill="1" applyBorder="1" applyAlignment="1">
      <alignment horizontal="left" vertical="center" wrapText="1"/>
    </xf>
    <xf numFmtId="0" fontId="32" fillId="13" borderId="18" xfId="0" applyFont="1" applyFill="1" applyBorder="1" applyAlignment="1">
      <alignment horizontal="center" vertical="center"/>
    </xf>
    <xf numFmtId="0" fontId="5" fillId="13" borderId="18" xfId="0" applyFont="1" applyFill="1" applyBorder="1" applyAlignment="1">
      <alignment horizontal="center" vertical="center"/>
    </xf>
    <xf numFmtId="0" fontId="0" fillId="0" borderId="1" xfId="0" applyFont="1" applyBorder="1" applyAlignment="1">
      <alignment horizontal="center" vertical="center"/>
    </xf>
    <xf numFmtId="0" fontId="0" fillId="0" borderId="5" xfId="0" applyFont="1" applyBorder="1" applyAlignment="1">
      <alignment horizontal="center" vertical="center"/>
    </xf>
    <xf numFmtId="0" fontId="45" fillId="0" borderId="0" xfId="0" applyFont="1" applyAlignment="1">
      <alignment horizontal="center" vertical="center"/>
    </xf>
    <xf numFmtId="0" fontId="0" fillId="0" borderId="0" xfId="0" applyAlignment="1">
      <alignment vertical="center"/>
    </xf>
    <xf numFmtId="0" fontId="0" fillId="0" borderId="0" xfId="0" applyAlignment="1">
      <alignment horizontal="left" vertical="center" wrapText="1"/>
    </xf>
    <xf numFmtId="0" fontId="0" fillId="0" borderId="0" xfId="0" applyAlignment="1">
      <alignment horizontal="left" vertical="center"/>
    </xf>
    <xf numFmtId="0" fontId="52" fillId="14" borderId="8" xfId="0" applyFont="1" applyFill="1" applyBorder="1" applyAlignment="1">
      <alignment horizontal="center" vertical="center" wrapText="1"/>
    </xf>
    <xf numFmtId="0" fontId="43" fillId="14" borderId="1" xfId="0" applyFont="1" applyFill="1" applyBorder="1" applyAlignment="1">
      <alignment horizontal="center" vertical="center" wrapText="1"/>
    </xf>
    <xf numFmtId="0" fontId="41" fillId="0" borderId="19" xfId="0" applyFont="1" applyBorder="1" applyAlignment="1">
      <alignment horizontal="center" vertical="center" wrapText="1"/>
    </xf>
    <xf numFmtId="0" fontId="42" fillId="0" borderId="12" xfId="0" applyFont="1" applyBorder="1" applyAlignment="1">
      <alignment vertical="center" wrapText="1"/>
    </xf>
    <xf numFmtId="0" fontId="38" fillId="0" borderId="12" xfId="0" applyFont="1" applyBorder="1" applyAlignment="1">
      <alignment horizontal="center" vertical="center" wrapText="1"/>
    </xf>
    <xf numFmtId="0" fontId="58" fillId="0" borderId="0" xfId="0" applyFont="1" applyAlignment="1">
      <alignment horizontal="center" vertical="center"/>
    </xf>
    <xf numFmtId="0" fontId="45" fillId="0" borderId="1" xfId="0" applyFont="1" applyBorder="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0" fillId="0" borderId="5" xfId="0" applyBorder="1" applyAlignment="1">
      <alignment horizontal="center" vertical="center" wrapText="1"/>
    </xf>
    <xf numFmtId="0" fontId="0" fillId="0" borderId="38" xfId="0" applyBorder="1" applyAlignment="1">
      <alignment horizontal="center" vertical="center" wrapText="1"/>
    </xf>
    <xf numFmtId="0" fontId="42" fillId="0" borderId="39" xfId="0" applyFont="1" applyBorder="1" applyAlignment="1">
      <alignment horizontal="center" vertical="center" wrapText="1"/>
    </xf>
    <xf numFmtId="0" fontId="44" fillId="14" borderId="6" xfId="0" applyFont="1" applyFill="1" applyBorder="1" applyAlignment="1">
      <alignment horizontal="center" vertical="center" wrapText="1"/>
    </xf>
    <xf numFmtId="0" fontId="41" fillId="0" borderId="6" xfId="0" applyFont="1" applyBorder="1" applyAlignment="1">
      <alignment horizontal="center" vertical="center" wrapText="1"/>
    </xf>
    <xf numFmtId="0" fontId="42" fillId="0" borderId="19" xfId="0" applyFont="1" applyBorder="1" applyAlignment="1">
      <alignment horizontal="center" vertical="center" wrapText="1"/>
    </xf>
    <xf numFmtId="0" fontId="0" fillId="0" borderId="2" xfId="0" applyBorder="1" applyAlignment="1">
      <alignment horizontal="center" vertical="center"/>
    </xf>
    <xf numFmtId="0" fontId="53" fillId="14" borderId="41" xfId="0" applyFont="1" applyFill="1" applyBorder="1" applyAlignment="1">
      <alignment horizontal="center" vertical="center" wrapText="1"/>
    </xf>
    <xf numFmtId="0" fontId="42" fillId="0" borderId="6" xfId="0" applyFont="1" applyBorder="1" applyAlignment="1">
      <alignment horizontal="center" vertical="center" wrapText="1"/>
    </xf>
    <xf numFmtId="0" fontId="56" fillId="0" borderId="38" xfId="0" applyFont="1" applyBorder="1" applyAlignment="1">
      <alignment horizontal="center" vertical="center"/>
    </xf>
    <xf numFmtId="0" fontId="0" fillId="0" borderId="18" xfId="0" applyBorder="1"/>
    <xf numFmtId="0" fontId="0" fillId="0" borderId="13" xfId="0" applyBorder="1" applyAlignment="1">
      <alignment horizontal="center" vertical="center"/>
    </xf>
    <xf numFmtId="0" fontId="0" fillId="0" borderId="15" xfId="0" applyBorder="1" applyAlignment="1">
      <alignment horizontal="center" vertical="center"/>
    </xf>
    <xf numFmtId="0" fontId="59" fillId="0" borderId="13" xfId="0" applyFont="1" applyBorder="1" applyAlignment="1">
      <alignment horizontal="center" vertical="center"/>
    </xf>
    <xf numFmtId="0" fontId="59" fillId="0" borderId="15" xfId="0" applyFont="1" applyBorder="1" applyAlignment="1">
      <alignment horizontal="center" vertical="center"/>
    </xf>
    <xf numFmtId="0" fontId="0" fillId="0" borderId="32" xfId="0" applyBorder="1"/>
    <xf numFmtId="0" fontId="0" fillId="0" borderId="6" xfId="0" applyFont="1" applyBorder="1" applyAlignment="1">
      <alignment horizontal="center" vertical="center"/>
    </xf>
    <xf numFmtId="0" fontId="60" fillId="0" borderId="11" xfId="0" applyFont="1" applyBorder="1" applyAlignment="1">
      <alignment vertical="center"/>
    </xf>
    <xf numFmtId="0" fontId="62" fillId="0" borderId="42" xfId="0" applyFont="1" applyBorder="1" applyAlignment="1">
      <alignment vertical="center"/>
    </xf>
    <xf numFmtId="0" fontId="32" fillId="6" borderId="29" xfId="0" applyFont="1" applyFill="1" applyBorder="1" applyAlignment="1">
      <alignment horizontal="center" vertical="center"/>
    </xf>
    <xf numFmtId="1" fontId="30" fillId="0" borderId="19" xfId="0" applyNumberFormat="1" applyFont="1" applyBorder="1" applyAlignment="1">
      <alignment horizontal="center" vertical="center"/>
    </xf>
    <xf numFmtId="164" fontId="0" fillId="0" borderId="19" xfId="0" applyNumberForma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38" fillId="0" borderId="50" xfId="0" applyFont="1" applyBorder="1" applyAlignment="1">
      <alignment horizontal="center" vertical="center" wrapText="1"/>
    </xf>
    <xf numFmtId="0" fontId="46" fillId="0" borderId="44" xfId="0" applyFont="1" applyBorder="1" applyAlignment="1">
      <alignment horizontal="center" vertical="center"/>
    </xf>
    <xf numFmtId="0" fontId="62" fillId="0" borderId="13" xfId="0" applyFont="1" applyBorder="1" applyAlignment="1">
      <alignment horizontal="left" vertical="center"/>
    </xf>
    <xf numFmtId="0" fontId="61" fillId="0" borderId="15" xfId="0" applyFont="1" applyBorder="1" applyAlignment="1">
      <alignment horizontal="left" vertical="center"/>
    </xf>
    <xf numFmtId="0" fontId="35" fillId="0" borderId="24" xfId="0" applyFont="1" applyBorder="1" applyAlignment="1">
      <alignment horizontal="center" vertical="center" wrapText="1"/>
    </xf>
    <xf numFmtId="0" fontId="63" fillId="0" borderId="44" xfId="0" applyFont="1" applyBorder="1" applyAlignment="1">
      <alignment horizontal="center" vertical="center"/>
    </xf>
    <xf numFmtId="0" fontId="1" fillId="0" borderId="15" xfId="0" applyFont="1" applyBorder="1" applyAlignment="1">
      <alignment horizontal="left" vertical="center"/>
    </xf>
    <xf numFmtId="0" fontId="5" fillId="6" borderId="16"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9" fillId="0" borderId="1" xfId="0" applyFont="1" applyBorder="1" applyAlignment="1">
      <alignment horizontal="center" vertical="center" wrapText="1"/>
    </xf>
    <xf numFmtId="0" fontId="32" fillId="0" borderId="19" xfId="0" applyFont="1" applyBorder="1" applyAlignment="1">
      <alignment horizontal="center" vertical="center" wrapText="1"/>
    </xf>
    <xf numFmtId="0" fontId="32" fillId="0" borderId="32" xfId="0" applyFont="1" applyBorder="1" applyAlignment="1">
      <alignment horizontal="center" vertical="center" wrapText="1"/>
    </xf>
    <xf numFmtId="0" fontId="32" fillId="0" borderId="12" xfId="0" applyFont="1" applyBorder="1" applyAlignment="1">
      <alignment horizontal="center" vertical="center" wrapText="1"/>
    </xf>
    <xf numFmtId="0" fontId="5" fillId="5" borderId="16"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7" fillId="0" borderId="1" xfId="0" applyFont="1" applyBorder="1" applyAlignment="1">
      <alignment horizontal="center" textRotation="90"/>
    </xf>
    <xf numFmtId="0" fontId="5" fillId="0" borderId="16" xfId="0" applyFont="1" applyBorder="1" applyAlignment="1">
      <alignment horizontal="center" textRotation="90" wrapText="1"/>
    </xf>
    <xf numFmtId="0" fontId="5" fillId="0" borderId="17" xfId="0" applyFont="1" applyBorder="1" applyAlignment="1">
      <alignment horizontal="center" textRotation="90" wrapText="1"/>
    </xf>
    <xf numFmtId="0" fontId="5" fillId="0" borderId="18" xfId="0" applyFont="1" applyBorder="1" applyAlignment="1">
      <alignment horizontal="center" textRotation="90" wrapText="1"/>
    </xf>
    <xf numFmtId="0" fontId="35" fillId="0" borderId="1" xfId="0" applyFont="1" applyBorder="1" applyAlignment="1">
      <alignment horizontal="center" vertical="center" wrapText="1"/>
    </xf>
    <xf numFmtId="0" fontId="8" fillId="0" borderId="1" xfId="0" applyFont="1" applyBorder="1" applyAlignment="1">
      <alignment horizontal="center" textRotation="45"/>
    </xf>
    <xf numFmtId="0" fontId="32" fillId="0" borderId="1" xfId="0" applyFont="1" applyBorder="1" applyAlignment="1">
      <alignment horizontal="center" vertical="center" wrapText="1"/>
    </xf>
    <xf numFmtId="0" fontId="39" fillId="14" borderId="3" xfId="0" applyFont="1" applyFill="1" applyBorder="1" applyAlignment="1">
      <alignment horizontal="center" vertical="center" wrapText="1"/>
    </xf>
    <xf numFmtId="0" fontId="52" fillId="14" borderId="3" xfId="0" applyFont="1" applyFill="1" applyBorder="1" applyAlignment="1">
      <alignment horizontal="center" vertical="center" wrapText="1"/>
    </xf>
    <xf numFmtId="0" fontId="53" fillId="14" borderId="3" xfId="0" applyFont="1" applyFill="1" applyBorder="1" applyAlignment="1">
      <alignment horizontal="center" vertical="center" wrapText="1"/>
    </xf>
    <xf numFmtId="0" fontId="53" fillId="14" borderId="4" xfId="0" applyFont="1" applyFill="1" applyBorder="1" applyAlignment="1">
      <alignment horizontal="center" vertical="center" wrapText="1"/>
    </xf>
    <xf numFmtId="0" fontId="40" fillId="14"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54" fillId="14" borderId="1" xfId="0" applyFont="1" applyFill="1" applyBorder="1" applyAlignment="1">
      <alignment horizontal="center" vertical="center" wrapText="1"/>
    </xf>
    <xf numFmtId="0" fontId="55" fillId="14" borderId="1" xfId="0" applyFont="1" applyFill="1" applyBorder="1" applyAlignment="1">
      <alignment horizontal="center" vertical="center" wrapText="1"/>
    </xf>
    <xf numFmtId="0" fontId="55" fillId="14" borderId="6" xfId="0" applyFont="1" applyFill="1" applyBorder="1" applyAlignment="1">
      <alignment horizontal="center" vertical="center" wrapText="1"/>
    </xf>
    <xf numFmtId="0" fontId="41" fillId="0" borderId="6" xfId="0" applyFont="1" applyBorder="1" applyAlignment="1">
      <alignment horizontal="center" vertical="center" wrapText="1"/>
    </xf>
    <xf numFmtId="0" fontId="42" fillId="0" borderId="39" xfId="0" applyFont="1" applyBorder="1" applyAlignment="1">
      <alignment horizontal="center" vertical="center" wrapText="1"/>
    </xf>
    <xf numFmtId="0" fontId="42" fillId="0" borderId="40" xfId="0" applyFont="1"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36" xfId="0" applyBorder="1" applyAlignment="1">
      <alignment horizontal="center" vertical="center"/>
    </xf>
    <xf numFmtId="0" fontId="0" fillId="0" borderId="49" xfId="0" applyBorder="1" applyAlignment="1">
      <alignment horizontal="center" vertic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17" fillId="0" borderId="27"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5" fillId="0" borderId="31" xfId="0" applyFont="1" applyBorder="1" applyAlignment="1">
      <alignment horizontal="center" vertical="center"/>
    </xf>
    <xf numFmtId="0" fontId="5" fillId="0" borderId="7" xfId="0" applyFont="1" applyBorder="1" applyAlignment="1">
      <alignment horizontal="center" vertical="center"/>
    </xf>
    <xf numFmtId="0" fontId="3" fillId="8" borderId="14" xfId="0" applyFont="1" applyFill="1"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10" borderId="21" xfId="0" applyFont="1" applyFill="1" applyBorder="1" applyAlignment="1">
      <alignment horizontal="center" vertical="center"/>
    </xf>
    <xf numFmtId="0" fontId="3" fillId="10" borderId="22" xfId="0" applyFont="1" applyFill="1" applyBorder="1" applyAlignment="1">
      <alignment horizontal="center" vertical="center"/>
    </xf>
    <xf numFmtId="0" fontId="3" fillId="10" borderId="10" xfId="0" applyFont="1" applyFill="1" applyBorder="1" applyAlignment="1">
      <alignment horizontal="center" vertical="center"/>
    </xf>
    <xf numFmtId="0" fontId="3" fillId="10" borderId="11" xfId="0" applyFont="1" applyFill="1" applyBorder="1" applyAlignment="1">
      <alignment horizontal="center" vertical="center"/>
    </xf>
    <xf numFmtId="0" fontId="4" fillId="0" borderId="20" xfId="0" applyFont="1" applyBorder="1" applyAlignment="1">
      <alignment horizontal="center" vertical="center" wrapText="1"/>
    </xf>
    <xf numFmtId="0" fontId="27" fillId="4" borderId="23" xfId="0" applyFont="1" applyFill="1" applyBorder="1" applyAlignment="1">
      <alignment horizontal="center" vertical="center" wrapText="1"/>
    </xf>
    <xf numFmtId="0" fontId="27" fillId="4" borderId="24" xfId="0" applyFont="1" applyFill="1" applyBorder="1" applyAlignment="1">
      <alignment horizontal="center" vertical="center" wrapText="1"/>
    </xf>
    <xf numFmtId="0" fontId="27" fillId="4" borderId="27" xfId="0" applyFont="1" applyFill="1" applyBorder="1" applyAlignment="1">
      <alignment horizontal="center" vertical="center" wrapText="1"/>
    </xf>
    <xf numFmtId="0" fontId="27" fillId="4" borderId="25" xfId="0" applyFont="1" applyFill="1" applyBorder="1" applyAlignment="1">
      <alignment horizontal="center" vertical="center" wrapText="1"/>
    </xf>
    <xf numFmtId="0" fontId="27" fillId="4" borderId="26" xfId="0" applyFont="1" applyFill="1" applyBorder="1" applyAlignment="1">
      <alignment horizontal="center" vertical="center" wrapText="1"/>
    </xf>
    <xf numFmtId="0" fontId="27" fillId="4" borderId="28" xfId="0" applyFont="1" applyFill="1" applyBorder="1" applyAlignment="1">
      <alignment horizontal="center" vertical="center" wrapText="1"/>
    </xf>
    <xf numFmtId="0" fontId="28" fillId="7" borderId="14" xfId="0" applyFont="1" applyFill="1" applyBorder="1" applyAlignment="1">
      <alignment horizontal="center"/>
    </xf>
    <xf numFmtId="0" fontId="3" fillId="5" borderId="13"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0" fontId="3" fillId="6" borderId="13" xfId="0" applyFont="1" applyFill="1" applyBorder="1" applyAlignment="1">
      <alignment horizontal="center" vertical="center"/>
    </xf>
    <xf numFmtId="0" fontId="3" fillId="6" borderId="14" xfId="0" applyFont="1" applyFill="1" applyBorder="1" applyAlignment="1">
      <alignment horizontal="center" vertical="center"/>
    </xf>
    <xf numFmtId="0" fontId="3" fillId="6" borderId="15" xfId="0" applyFont="1" applyFill="1" applyBorder="1" applyAlignment="1">
      <alignment horizontal="center" vertic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21" fillId="0" borderId="0" xfId="0" applyFont="1" applyBorder="1" applyAlignment="1">
      <alignment horizontal="center" vertical="center"/>
    </xf>
    <xf numFmtId="0" fontId="21" fillId="0" borderId="35" xfId="0" applyFont="1" applyBorder="1" applyAlignment="1">
      <alignment horizontal="center" vertical="center"/>
    </xf>
    <xf numFmtId="0" fontId="21" fillId="0" borderId="26" xfId="0" applyFont="1" applyBorder="1" applyAlignment="1">
      <alignment horizontal="center" vertical="center"/>
    </xf>
    <xf numFmtId="0" fontId="21" fillId="0" borderId="28" xfId="0" applyFont="1" applyBorder="1" applyAlignment="1">
      <alignment horizontal="center" vertical="center"/>
    </xf>
    <xf numFmtId="0" fontId="22" fillId="0" borderId="8"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9" xfId="0" applyFont="1" applyBorder="1" applyAlignment="1">
      <alignment horizontal="center" vertical="center" wrapText="1"/>
    </xf>
    <xf numFmtId="0" fontId="28" fillId="4" borderId="23" xfId="0" applyFont="1" applyFill="1" applyBorder="1" applyAlignment="1">
      <alignment horizontal="center" vertical="center" wrapText="1"/>
    </xf>
    <xf numFmtId="0" fontId="28" fillId="4" borderId="24" xfId="0" applyFont="1" applyFill="1" applyBorder="1" applyAlignment="1">
      <alignment horizontal="center" vertical="center"/>
    </xf>
    <xf numFmtId="0" fontId="28" fillId="4" borderId="27" xfId="0" applyFont="1" applyFill="1" applyBorder="1" applyAlignment="1">
      <alignment horizontal="center" vertical="center"/>
    </xf>
    <xf numFmtId="0" fontId="28" fillId="4" borderId="25" xfId="0" applyFont="1" applyFill="1" applyBorder="1" applyAlignment="1">
      <alignment horizontal="center" vertical="center"/>
    </xf>
    <xf numFmtId="0" fontId="28" fillId="4" borderId="26" xfId="0" applyFont="1" applyFill="1" applyBorder="1" applyAlignment="1">
      <alignment horizontal="center" vertical="center"/>
    </xf>
    <xf numFmtId="0" fontId="28" fillId="4" borderId="28" xfId="0" applyFont="1" applyFill="1" applyBorder="1" applyAlignment="1">
      <alignment horizontal="center" vertical="center"/>
    </xf>
    <xf numFmtId="0" fontId="3" fillId="0" borderId="13"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21" fillId="8" borderId="14" xfId="0" applyFont="1" applyFill="1" applyBorder="1" applyAlignment="1">
      <alignment horizontal="center"/>
    </xf>
    <xf numFmtId="0" fontId="23" fillId="0" borderId="8"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9" xfId="0" applyFont="1" applyBorder="1" applyAlignment="1">
      <alignment horizontal="center" vertical="center" wrapText="1"/>
    </xf>
    <xf numFmtId="0" fontId="21" fillId="9" borderId="14" xfId="0" applyFont="1" applyFill="1" applyBorder="1" applyAlignment="1">
      <alignment horizontal="center" vertical="center"/>
    </xf>
    <xf numFmtId="0" fontId="21" fillId="9" borderId="15" xfId="0" applyFont="1" applyFill="1" applyBorder="1" applyAlignment="1">
      <alignment horizontal="center" vertical="center"/>
    </xf>
    <xf numFmtId="0" fontId="0" fillId="0" borderId="29" xfId="0" applyBorder="1" applyAlignment="1">
      <alignment horizontal="center" vertical="center"/>
    </xf>
    <xf numFmtId="0" fontId="20" fillId="0" borderId="30" xfId="0" applyFont="1" applyBorder="1" applyAlignment="1">
      <alignment horizontal="center" vertical="center"/>
    </xf>
    <xf numFmtId="0" fontId="31" fillId="7" borderId="14" xfId="0" applyFont="1" applyFill="1" applyBorder="1" applyAlignment="1">
      <alignment horizontal="center"/>
    </xf>
    <xf numFmtId="0" fontId="21" fillId="5" borderId="14" xfId="0" applyFont="1" applyFill="1" applyBorder="1" applyAlignment="1">
      <alignment horizontal="center" vertical="center"/>
    </xf>
    <xf numFmtId="0" fontId="21" fillId="5" borderId="15" xfId="0" applyFont="1" applyFill="1" applyBorder="1" applyAlignment="1">
      <alignment horizontal="center" vertical="center"/>
    </xf>
    <xf numFmtId="0" fontId="21" fillId="6" borderId="14" xfId="0" applyFont="1" applyFill="1" applyBorder="1" applyAlignment="1">
      <alignment horizontal="center" vertical="center"/>
    </xf>
    <xf numFmtId="0" fontId="21" fillId="6" borderId="15" xfId="0" applyFont="1" applyFill="1" applyBorder="1" applyAlignment="1">
      <alignment horizontal="center" vertical="center"/>
    </xf>
    <xf numFmtId="0" fontId="33" fillId="4" borderId="23" xfId="0" applyFont="1" applyFill="1" applyBorder="1" applyAlignment="1">
      <alignment horizontal="center" vertical="center" wrapText="1"/>
    </xf>
    <xf numFmtId="0" fontId="33" fillId="4" borderId="24" xfId="0" applyFont="1" applyFill="1" applyBorder="1" applyAlignment="1">
      <alignment horizontal="center" vertical="center" wrapText="1"/>
    </xf>
    <xf numFmtId="0" fontId="33" fillId="4" borderId="27"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4" borderId="26" xfId="0" applyFont="1" applyFill="1" applyBorder="1" applyAlignment="1">
      <alignment horizontal="center" vertical="center" wrapText="1"/>
    </xf>
    <xf numFmtId="0" fontId="33" fillId="4" borderId="28"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9" xfId="0" applyFont="1" applyBorder="1" applyAlignment="1">
      <alignment horizontal="center" vertical="center" wrapText="1"/>
    </xf>
    <xf numFmtId="0" fontId="3" fillId="0" borderId="14" xfId="0" applyFont="1" applyBorder="1" applyAlignment="1">
      <alignment horizontal="center" vertical="center"/>
    </xf>
    <xf numFmtId="0" fontId="15" fillId="5" borderId="14" xfId="0" applyFont="1" applyFill="1" applyBorder="1" applyAlignment="1">
      <alignment horizontal="center" vertical="center"/>
    </xf>
    <xf numFmtId="0" fontId="3" fillId="13" borderId="13" xfId="0" applyFont="1" applyFill="1" applyBorder="1" applyAlignment="1">
      <alignment horizontal="center" vertical="center"/>
    </xf>
    <xf numFmtId="0" fontId="15" fillId="13" borderId="14" xfId="0" applyFont="1" applyFill="1" applyBorder="1" applyAlignment="1">
      <alignment horizontal="center" vertical="center"/>
    </xf>
    <xf numFmtId="0" fontId="15" fillId="13" borderId="15" xfId="0" applyFont="1" applyFill="1" applyBorder="1" applyAlignment="1">
      <alignment horizontal="center" vertical="center"/>
    </xf>
    <xf numFmtId="0" fontId="5" fillId="0" borderId="18" xfId="0" applyFont="1" applyBorder="1" applyAlignment="1">
      <alignment horizontal="center" vertical="center"/>
    </xf>
    <xf numFmtId="0" fontId="18" fillId="0" borderId="18" xfId="0" applyFont="1" applyBorder="1" applyAlignment="1">
      <alignment horizontal="center" vertical="center"/>
    </xf>
    <xf numFmtId="0" fontId="15" fillId="8" borderId="13" xfId="0" applyFont="1" applyFill="1" applyBorder="1" applyAlignment="1">
      <alignment horizontal="center"/>
    </xf>
    <xf numFmtId="0" fontId="15" fillId="8" borderId="14" xfId="0" applyFont="1" applyFill="1" applyBorder="1" applyAlignment="1">
      <alignment horizontal="center"/>
    </xf>
    <xf numFmtId="0" fontId="15" fillId="8" borderId="15" xfId="0" applyFont="1" applyFill="1" applyBorder="1" applyAlignment="1">
      <alignment horizontal="center"/>
    </xf>
    <xf numFmtId="0" fontId="15" fillId="9" borderId="13" xfId="0" applyFont="1" applyFill="1" applyBorder="1" applyAlignment="1">
      <alignment horizontal="center" vertical="center"/>
    </xf>
    <xf numFmtId="0" fontId="15" fillId="9" borderId="14" xfId="0" applyFont="1" applyFill="1" applyBorder="1" applyAlignment="1">
      <alignment horizontal="center" vertical="center"/>
    </xf>
    <xf numFmtId="0" fontId="15" fillId="9" borderId="15" xfId="0" applyFont="1" applyFill="1" applyBorder="1" applyAlignment="1">
      <alignment horizontal="center" vertical="center"/>
    </xf>
    <xf numFmtId="0" fontId="38" fillId="0" borderId="19" xfId="0" applyFont="1" applyBorder="1" applyAlignment="1">
      <alignment horizontal="center" vertical="center" wrapText="1"/>
    </xf>
    <xf numFmtId="0" fontId="38" fillId="0" borderId="32" xfId="0" applyFont="1" applyBorder="1" applyAlignment="1">
      <alignment horizontal="center" vertical="center" wrapText="1"/>
    </xf>
    <xf numFmtId="0" fontId="38" fillId="0" borderId="12" xfId="0" applyFont="1" applyBorder="1" applyAlignment="1">
      <alignment horizontal="center" vertical="center" wrapText="1"/>
    </xf>
    <xf numFmtId="0" fontId="39" fillId="14" borderId="7" xfId="0" applyFont="1" applyFill="1" applyBorder="1" applyAlignment="1">
      <alignment horizontal="center" vertical="center" wrapText="1"/>
    </xf>
    <xf numFmtId="0" fontId="39" fillId="14" borderId="9" xfId="0" applyFont="1" applyFill="1" applyBorder="1" applyAlignment="1">
      <alignment horizontal="center" vertical="center" wrapText="1"/>
    </xf>
    <xf numFmtId="0" fontId="40" fillId="14" borderId="32" xfId="0" applyFont="1" applyFill="1" applyBorder="1" applyAlignment="1">
      <alignment horizontal="center" vertical="center" wrapText="1"/>
    </xf>
    <xf numFmtId="0" fontId="40" fillId="14" borderId="12" xfId="0" applyFont="1" applyFill="1" applyBorder="1" applyAlignment="1">
      <alignment horizontal="center" vertical="center" wrapText="1"/>
    </xf>
    <xf numFmtId="0" fontId="41" fillId="0" borderId="19" xfId="0" applyFont="1" applyBorder="1" applyAlignment="1">
      <alignment horizontal="center" vertical="center" wrapText="1"/>
    </xf>
    <xf numFmtId="0" fontId="41" fillId="0" borderId="32" xfId="0" applyFont="1" applyBorder="1" applyAlignment="1">
      <alignment horizontal="center" vertical="center" wrapText="1"/>
    </xf>
    <xf numFmtId="0" fontId="41" fillId="0" borderId="12" xfId="0" applyFont="1" applyBorder="1" applyAlignment="1">
      <alignment horizontal="center" vertical="center" wrapText="1"/>
    </xf>
    <xf numFmtId="0" fontId="3" fillId="0" borderId="10" xfId="0" applyFont="1" applyBorder="1" applyAlignment="1">
      <alignment horizontal="left" vertical="center"/>
    </xf>
    <xf numFmtId="0" fontId="3" fillId="0" borderId="43" xfId="0" applyFont="1" applyBorder="1" applyAlignment="1">
      <alignment horizontal="left" vertical="center"/>
    </xf>
    <xf numFmtId="0" fontId="57" fillId="0" borderId="24" xfId="0" applyFont="1" applyBorder="1" applyAlignment="1">
      <alignment horizontal="center" vertical="center"/>
    </xf>
    <xf numFmtId="0" fontId="47" fillId="0" borderId="25" xfId="0" applyFont="1" applyBorder="1" applyAlignment="1">
      <alignment horizontal="center" vertical="center" wrapText="1"/>
    </xf>
    <xf numFmtId="0" fontId="47" fillId="0" borderId="26" xfId="0" applyFont="1" applyBorder="1" applyAlignment="1">
      <alignment horizontal="center" vertical="center" wrapText="1"/>
    </xf>
    <xf numFmtId="0" fontId="47" fillId="0" borderId="15" xfId="0" applyFont="1" applyBorder="1" applyAlignment="1">
      <alignment horizontal="center" vertical="center" wrapText="1"/>
    </xf>
    <xf numFmtId="0" fontId="36" fillId="0" borderId="34" xfId="0" applyFont="1" applyBorder="1" applyAlignment="1">
      <alignment horizontal="center" vertical="center" wrapText="1"/>
    </xf>
    <xf numFmtId="0" fontId="36" fillId="0" borderId="0" xfId="0" applyFont="1" applyBorder="1" applyAlignment="1">
      <alignment horizontal="center" vertical="center" wrapText="1"/>
    </xf>
    <xf numFmtId="0" fontId="46" fillId="0" borderId="36" xfId="0" applyFont="1" applyBorder="1" applyAlignment="1">
      <alignment horizontal="center" vertical="center"/>
    </xf>
    <xf numFmtId="0" fontId="46" fillId="0" borderId="37" xfId="0" applyFont="1" applyBorder="1" applyAlignment="1">
      <alignment horizontal="center" vertical="center"/>
    </xf>
    <xf numFmtId="0" fontId="46" fillId="0" borderId="33" xfId="0" applyFont="1" applyBorder="1" applyAlignment="1">
      <alignment horizontal="center" vertical="center"/>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5" xfId="0" applyFont="1" applyBorder="1" applyAlignment="1">
      <alignment horizontal="center" vertical="center" wrapText="1"/>
    </xf>
    <xf numFmtId="0" fontId="48" fillId="0" borderId="23" xfId="0" applyFont="1" applyBorder="1" applyAlignment="1">
      <alignment horizontal="left" vertical="center" wrapText="1"/>
    </xf>
    <xf numFmtId="0" fontId="48" fillId="0" borderId="24" xfId="0" applyFont="1" applyBorder="1" applyAlignment="1">
      <alignment horizontal="left" vertical="center" wrapText="1"/>
    </xf>
    <xf numFmtId="0" fontId="48" fillId="0" borderId="27" xfId="0" applyFont="1" applyBorder="1" applyAlignment="1">
      <alignment horizontal="left" vertical="center" wrapText="1"/>
    </xf>
    <xf numFmtId="0" fontId="51" fillId="0" borderId="34" xfId="0" applyFont="1" applyBorder="1" applyAlignment="1">
      <alignment horizontal="left" vertical="center" wrapText="1"/>
    </xf>
    <xf numFmtId="0" fontId="51" fillId="0" borderId="0" xfId="0" applyFont="1" applyBorder="1" applyAlignment="1">
      <alignment horizontal="left" vertical="center" wrapText="1"/>
    </xf>
    <xf numFmtId="0" fontId="51" fillId="0" borderId="35" xfId="0" applyFont="1" applyBorder="1" applyAlignment="1">
      <alignment horizontal="left" vertical="center" wrapText="1"/>
    </xf>
    <xf numFmtId="0" fontId="48" fillId="0" borderId="25" xfId="0" applyFont="1" applyBorder="1" applyAlignment="1">
      <alignment horizontal="left" vertical="center" wrapText="1"/>
    </xf>
    <xf numFmtId="0" fontId="48" fillId="0" borderId="26" xfId="0" applyFont="1" applyBorder="1" applyAlignment="1">
      <alignment horizontal="left" vertical="center" wrapText="1"/>
    </xf>
    <xf numFmtId="0" fontId="48" fillId="0" borderId="28" xfId="0" applyFont="1" applyBorder="1" applyAlignment="1">
      <alignment horizontal="left" vertical="center" wrapText="1"/>
    </xf>
    <xf numFmtId="0" fontId="45" fillId="0" borderId="13" xfId="0" applyFont="1" applyBorder="1" applyAlignment="1">
      <alignment horizontal="center" vertical="center"/>
    </xf>
    <xf numFmtId="0" fontId="45" fillId="0" borderId="15" xfId="0" applyFont="1" applyBorder="1" applyAlignment="1">
      <alignment horizontal="center" vertical="center"/>
    </xf>
    <xf numFmtId="0" fontId="64" fillId="0" borderId="13" xfId="0" applyFont="1" applyBorder="1" applyAlignment="1">
      <alignment horizontal="center" vertical="center" wrapText="1"/>
    </xf>
    <xf numFmtId="0" fontId="64" fillId="0" borderId="14" xfId="0" applyFont="1" applyBorder="1" applyAlignment="1">
      <alignment horizontal="center" vertical="center" wrapText="1"/>
    </xf>
    <xf numFmtId="0" fontId="64" fillId="0" borderId="15" xfId="0" applyFont="1" applyBorder="1" applyAlignment="1">
      <alignment horizontal="center" vertical="center" wrapText="1"/>
    </xf>
    <xf numFmtId="0" fontId="50" fillId="0" borderId="23" xfId="0" applyFont="1" applyBorder="1" applyAlignment="1">
      <alignment horizontal="left" vertical="center" wrapText="1"/>
    </xf>
    <xf numFmtId="0" fontId="50" fillId="0" borderId="24" xfId="0" applyFont="1" applyBorder="1" applyAlignment="1">
      <alignment horizontal="left" vertical="center" wrapText="1"/>
    </xf>
    <xf numFmtId="0" fontId="50" fillId="0" borderId="27" xfId="0" applyFont="1" applyBorder="1" applyAlignment="1">
      <alignment horizontal="left" vertical="center" wrapText="1"/>
    </xf>
  </cellXfs>
  <cellStyles count="1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Normal" xfId="0" builtinId="0"/>
  </cellStyles>
  <dxfs count="36">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C000"/>
        </patternFill>
      </fill>
    </dxf>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00B050"/>
        </patternFill>
      </fill>
    </dxf>
    <dxf>
      <fill>
        <patternFill>
          <bgColor rgb="FF92D050"/>
        </patternFill>
      </fill>
    </dxf>
    <dxf>
      <fill>
        <patternFill>
          <bgColor rgb="FFFFFF00"/>
        </patternFill>
      </fill>
    </dxf>
    <dxf>
      <fill>
        <patternFill>
          <bgColor rgb="FFFF0000"/>
        </patternFill>
      </fill>
    </dxf>
  </dxfs>
  <tableStyles count="0" defaultTableStyle="TableStyleMedium2" defaultPivotStyle="PivotStyleMedium9"/>
  <colors>
    <mruColors>
      <color rgb="FF00C400"/>
      <color rgb="FF37E95B"/>
      <color rgb="FF00AC0C"/>
      <color rgb="FFFFFC00"/>
      <color rgb="FFFF5050"/>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1"/>
    <c:plotArea>
      <c:layout/>
      <c:radarChart>
        <c:radarStyle val="filled"/>
        <c:varyColors val="0"/>
        <c:ser>
          <c:idx val="5"/>
          <c:order val="0"/>
          <c:tx>
            <c:v>4</c:v>
          </c:tx>
          <c:spPr>
            <a:solidFill>
              <a:srgbClr val="00AC0C"/>
            </a:solidFill>
            <a:ln w="9525" cap="flat" cmpd="sng" algn="ctr">
              <a:solidFill>
                <a:schemeClr val="accent3">
                  <a:shade val="50000"/>
                  <a:shade val="95000"/>
                </a:schemeClr>
              </a:solidFill>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'Zone couleur'!$F$4:$F$8</c:f>
              <c:numCache>
                <c:formatCode>General</c:formatCode>
                <c:ptCount val="5"/>
                <c:pt idx="0">
                  <c:v>4.5</c:v>
                </c:pt>
                <c:pt idx="1">
                  <c:v>4.5</c:v>
                </c:pt>
                <c:pt idx="2">
                  <c:v>4.5</c:v>
                </c:pt>
                <c:pt idx="3">
                  <c:v>4.5</c:v>
                </c:pt>
                <c:pt idx="4">
                  <c:v>4.5</c:v>
                </c:pt>
              </c:numCache>
            </c:numRef>
          </c:val>
          <c:extLst>
            <c:ext xmlns:c16="http://schemas.microsoft.com/office/drawing/2014/chart" uri="{C3380CC4-5D6E-409C-BE32-E72D297353CC}">
              <c16:uniqueId val="{00000008-F384-4F4F-9A07-83F3AB1761FC}"/>
            </c:ext>
          </c:extLst>
        </c:ser>
        <c:ser>
          <c:idx val="4"/>
          <c:order val="1"/>
          <c:tx>
            <c:v>3</c:v>
          </c:tx>
          <c:spPr>
            <a:solidFill>
              <a:srgbClr val="37E95B"/>
            </a:solidFill>
            <a:ln w="9525" cap="flat" cmpd="sng" algn="ctr">
              <a:solidFill>
                <a:schemeClr val="accent3">
                  <a:shade val="70000"/>
                  <a:shade val="95000"/>
                </a:schemeClr>
              </a:solidFill>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'Zone couleur'!$E$4:$E$8</c:f>
              <c:numCache>
                <c:formatCode>General</c:formatCode>
                <c:ptCount val="5"/>
                <c:pt idx="0">
                  <c:v>3.5</c:v>
                </c:pt>
                <c:pt idx="1">
                  <c:v>3.5</c:v>
                </c:pt>
                <c:pt idx="2">
                  <c:v>3.5</c:v>
                </c:pt>
                <c:pt idx="3">
                  <c:v>3.5</c:v>
                </c:pt>
                <c:pt idx="4">
                  <c:v>3.5</c:v>
                </c:pt>
              </c:numCache>
            </c:numRef>
          </c:val>
          <c:extLst>
            <c:ext xmlns:c16="http://schemas.microsoft.com/office/drawing/2014/chart" uri="{C3380CC4-5D6E-409C-BE32-E72D297353CC}">
              <c16:uniqueId val="{00000007-F384-4F4F-9A07-83F3AB1761FC}"/>
            </c:ext>
          </c:extLst>
        </c:ser>
        <c:ser>
          <c:idx val="3"/>
          <c:order val="2"/>
          <c:tx>
            <c:v>2</c:v>
          </c:tx>
          <c:spPr>
            <a:solidFill>
              <a:srgbClr val="FFFC00"/>
            </a:solidFill>
            <a:ln w="9525" cap="flat" cmpd="sng" algn="ctr">
              <a:solidFill>
                <a:schemeClr val="accent3">
                  <a:shade val="90000"/>
                  <a:shade val="95000"/>
                </a:schemeClr>
              </a:solidFill>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'Zone couleur'!$D$4:$D$8</c:f>
              <c:numCache>
                <c:formatCode>General</c:formatCode>
                <c:ptCount val="5"/>
                <c:pt idx="0">
                  <c:v>2.5</c:v>
                </c:pt>
                <c:pt idx="1">
                  <c:v>2.5</c:v>
                </c:pt>
                <c:pt idx="2">
                  <c:v>2.5</c:v>
                </c:pt>
                <c:pt idx="3">
                  <c:v>2.5</c:v>
                </c:pt>
                <c:pt idx="4">
                  <c:v>2.5</c:v>
                </c:pt>
              </c:numCache>
            </c:numRef>
          </c:val>
          <c:extLst>
            <c:ext xmlns:c16="http://schemas.microsoft.com/office/drawing/2014/chart" uri="{C3380CC4-5D6E-409C-BE32-E72D297353CC}">
              <c16:uniqueId val="{00000006-F384-4F4F-9A07-83F3AB1761FC}"/>
            </c:ext>
          </c:extLst>
        </c:ser>
        <c:ser>
          <c:idx val="2"/>
          <c:order val="3"/>
          <c:tx>
            <c:v>1</c:v>
          </c:tx>
          <c:spPr>
            <a:solidFill>
              <a:srgbClr val="FFC000"/>
            </a:solidFill>
            <a:ln w="9525" cap="flat" cmpd="sng" algn="ctr">
              <a:solidFill>
                <a:srgbClr val="FF0000"/>
              </a:solidFill>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'Zone couleur'!$C$4:$C$8</c:f>
              <c:numCache>
                <c:formatCode>General</c:formatCode>
                <c:ptCount val="5"/>
                <c:pt idx="0">
                  <c:v>1.5</c:v>
                </c:pt>
                <c:pt idx="1">
                  <c:v>1.5</c:v>
                </c:pt>
                <c:pt idx="2">
                  <c:v>1.5</c:v>
                </c:pt>
                <c:pt idx="3">
                  <c:v>1.5</c:v>
                </c:pt>
                <c:pt idx="4">
                  <c:v>1.5</c:v>
                </c:pt>
              </c:numCache>
            </c:numRef>
          </c:val>
          <c:extLst>
            <c:ext xmlns:c16="http://schemas.microsoft.com/office/drawing/2014/chart" uri="{C3380CC4-5D6E-409C-BE32-E72D297353CC}">
              <c16:uniqueId val="{00000005-F384-4F4F-9A07-83F3AB1761FC}"/>
            </c:ext>
          </c:extLst>
        </c:ser>
        <c:ser>
          <c:idx val="1"/>
          <c:order val="4"/>
          <c:tx>
            <c:v>0</c:v>
          </c:tx>
          <c:spPr>
            <a:gradFill rotWithShape="1">
              <a:gsLst>
                <a:gs pos="0">
                  <a:schemeClr val="accent3">
                    <a:tint val="70000"/>
                    <a:tint val="50000"/>
                    <a:satMod val="300000"/>
                  </a:schemeClr>
                </a:gs>
                <a:gs pos="35000">
                  <a:schemeClr val="accent3">
                    <a:tint val="70000"/>
                    <a:tint val="37000"/>
                    <a:satMod val="300000"/>
                  </a:schemeClr>
                </a:gs>
                <a:gs pos="100000">
                  <a:schemeClr val="accent3">
                    <a:tint val="70000"/>
                    <a:tint val="15000"/>
                    <a:satMod val="350000"/>
                  </a:schemeClr>
                </a:gs>
              </a:gsLst>
              <a:lin ang="16200000" scaled="1"/>
            </a:gradFill>
            <a:ln w="9525" cap="flat" cmpd="sng" algn="ctr">
              <a:solidFill>
                <a:schemeClr val="bg1"/>
              </a:solidFill>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'Zone couleur'!$B$4:$B$8</c:f>
              <c:numCache>
                <c:formatCode>General</c:formatCode>
                <c:ptCount val="5"/>
                <c:pt idx="0">
                  <c:v>0.5</c:v>
                </c:pt>
                <c:pt idx="1">
                  <c:v>0.5</c:v>
                </c:pt>
                <c:pt idx="2">
                  <c:v>0.5</c:v>
                </c:pt>
                <c:pt idx="3">
                  <c:v>0.5</c:v>
                </c:pt>
                <c:pt idx="4">
                  <c:v>0.5</c:v>
                </c:pt>
              </c:numCache>
            </c:numRef>
          </c:val>
          <c:extLst>
            <c:ext xmlns:c16="http://schemas.microsoft.com/office/drawing/2014/chart" uri="{C3380CC4-5D6E-409C-BE32-E72D297353CC}">
              <c16:uniqueId val="{00000004-F384-4F4F-9A07-83F3AB1761FC}"/>
            </c:ext>
          </c:extLst>
        </c:ser>
        <c:ser>
          <c:idx val="0"/>
          <c:order val="5"/>
          <c:spPr>
            <a:noFill/>
            <a:ln w="63500" cap="rnd" cmpd="sng" algn="ctr">
              <a:solidFill>
                <a:sysClr val="windowText" lastClr="000000"/>
              </a:solidFill>
              <a:prstDash val="solid"/>
              <a:round/>
            </a:ln>
            <a:effectLst>
              <a:outerShdw blurRad="40000" dist="20000" dir="5400000" rotWithShape="0">
                <a:srgbClr val="000000">
                  <a:alpha val="38000"/>
                </a:srgbClr>
              </a:outerShdw>
            </a:effectLst>
          </c:spPr>
          <c:cat>
            <c:strRef>
              <c:f>'Fiche individu'!$B$12:$F$12</c:f>
              <c:strCache>
                <c:ptCount val="5"/>
                <c:pt idx="0">
                  <c:v>S’échauffer avant un effort </c:v>
                </c:pt>
                <c:pt idx="1">
                  <c:v>S’engager dans un projet de performance maximale</c:v>
                </c:pt>
                <c:pt idx="2">
                  <c:v>Construire des repères sur soi et des repères extérieurs.
Être capable de réaliser son projet de course</c:v>
                </c:pt>
                <c:pt idx="3">
                  <c:v>S’investir dans son projet de course.</c:v>
                </c:pt>
                <c:pt idx="4">
                  <c:v>Observer, apprécier et conseiller son camarade.</c:v>
                </c:pt>
              </c:strCache>
            </c:strRef>
          </c:cat>
          <c:val>
            <c:numRef>
              <c:f>'Fiche individu'!$B$13:$F$13</c:f>
              <c:numCache>
                <c:formatCode>General</c:formatCode>
                <c:ptCount val="5"/>
                <c:pt idx="0">
                  <c:v>3</c:v>
                </c:pt>
                <c:pt idx="1">
                  <c:v>2</c:v>
                </c:pt>
                <c:pt idx="2">
                  <c:v>2</c:v>
                </c:pt>
                <c:pt idx="3">
                  <c:v>3</c:v>
                </c:pt>
                <c:pt idx="4">
                  <c:v>3</c:v>
                </c:pt>
              </c:numCache>
            </c:numRef>
          </c:val>
          <c:extLst>
            <c:ext xmlns:c16="http://schemas.microsoft.com/office/drawing/2014/chart" uri="{C3380CC4-5D6E-409C-BE32-E72D297353CC}">
              <c16:uniqueId val="{00000000-F384-4F4F-9A07-83F3AB1761FC}"/>
            </c:ext>
          </c:extLst>
        </c:ser>
        <c:dLbls>
          <c:showLegendKey val="0"/>
          <c:showVal val="0"/>
          <c:showCatName val="0"/>
          <c:showSerName val="0"/>
          <c:showPercent val="0"/>
          <c:showBubbleSize val="0"/>
        </c:dLbls>
        <c:axId val="369762512"/>
        <c:axId val="437052096"/>
      </c:radarChart>
      <c:catAx>
        <c:axId val="369762512"/>
        <c:scaling>
          <c:orientation val="minMax"/>
        </c:scaling>
        <c:delete val="0"/>
        <c:axPos val="b"/>
        <c:numFmt formatCode="General" sourceLinked="1"/>
        <c:majorTickMark val="none"/>
        <c:minorTickMark val="none"/>
        <c:tickLblPos val="nextTo"/>
        <c:spPr>
          <a:noFill/>
          <a:ln w="9525" cap="flat" cmpd="sng" algn="ctr">
            <a:solidFill>
              <a:schemeClr val="tx1"/>
            </a:solidFill>
            <a:prstDash val="solid"/>
            <a:round/>
          </a:ln>
          <a:effectLst/>
        </c:spPr>
        <c:txPr>
          <a:bodyPr rot="-60000000" spcFirstLastPara="1" vertOverflow="ellipsis" vert="horz" wrap="square" anchor="ctr" anchorCtr="1"/>
          <a:lstStyle/>
          <a:p>
            <a:pPr>
              <a:defRPr sz="900" b="0" i="0" u="none" strike="noStrike" kern="1200" baseline="0">
                <a:ln w="3175">
                  <a:noFill/>
                </a:ln>
                <a:solidFill>
                  <a:schemeClr val="tx1"/>
                </a:solidFill>
                <a:effectLst/>
                <a:latin typeface="+mn-lt"/>
                <a:ea typeface="+mn-ea"/>
                <a:cs typeface="+mn-cs"/>
              </a:defRPr>
            </a:pPr>
            <a:endParaRPr lang="fr-FR"/>
          </a:p>
        </c:txPr>
        <c:crossAx val="437052096"/>
        <c:crosses val="autoZero"/>
        <c:auto val="1"/>
        <c:lblAlgn val="ctr"/>
        <c:lblOffset val="100"/>
        <c:noMultiLvlLbl val="0"/>
      </c:catAx>
      <c:valAx>
        <c:axId val="437052096"/>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0"/>
        <c:majorTickMark val="out"/>
        <c:minorTickMark val="none"/>
        <c:tickLblPos val="nextTo"/>
        <c:crossAx val="369762512"/>
        <c:crosses val="autoZero"/>
        <c:crossBetween val="between"/>
        <c:majorUnit val="1"/>
      </c:valAx>
      <c:spPr>
        <a:noFill/>
        <a:ln>
          <a:noFill/>
        </a:ln>
        <a:effectLst/>
      </c:spPr>
    </c:plotArea>
    <c:plotVisOnly val="0"/>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rgbClr val="00B050"/>
      </a:solidFill>
      <a:round/>
    </a:ln>
    <a:effectLst/>
  </c:spPr>
  <c:txPr>
    <a:bodyPr rot="-60000" vert="horz" anchor="t" anchorCtr="0"/>
    <a:lstStyle/>
    <a:p>
      <a:pPr>
        <a:defRPr>
          <a:ln w="3175">
            <a:noFill/>
          </a:ln>
          <a:solidFill>
            <a:schemeClr val="tx1">
              <a:lumMod val="95000"/>
              <a:lumOff val="5000"/>
            </a:schemeClr>
          </a:solidFill>
          <a:effectLst/>
        </a:defRPr>
      </a:pPr>
      <a:endParaRPr lang="fr-FR"/>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withinLinearReversed" id="23">
  <a:schemeClr val="accent3"/>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786725</xdr:colOff>
      <xdr:row>7</xdr:row>
      <xdr:rowOff>146107</xdr:rowOff>
    </xdr:from>
    <xdr:to>
      <xdr:col>5</xdr:col>
      <xdr:colOff>1068413</xdr:colOff>
      <xdr:row>31</xdr:row>
      <xdr:rowOff>1575</xdr:rowOff>
    </xdr:to>
    <xdr:graphicFrame macro="">
      <xdr:nvGraphicFramePr>
        <xdr:cNvPr id="6" name="Graphique 5">
          <a:extLst>
            <a:ext uri="{FF2B5EF4-FFF2-40B4-BE49-F238E27FC236}">
              <a16:creationId xmlns:a16="http://schemas.microsoft.com/office/drawing/2014/main" id="{AE97EF5D-52C1-4647-9525-ACAAE2D0A4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0.36568</cdr:x>
      <cdr:y>0.00916</cdr:y>
    </cdr:from>
    <cdr:to>
      <cdr:x>0.64147</cdr:x>
      <cdr:y>0.11535</cdr:y>
    </cdr:to>
    <cdr:sp macro="" textlink="">
      <cdr:nvSpPr>
        <cdr:cNvPr id="5" name="Rectangle à coins arrondis 4">
          <a:extLst xmlns:a="http://schemas.openxmlformats.org/drawingml/2006/main">
            <a:ext uri="{FF2B5EF4-FFF2-40B4-BE49-F238E27FC236}">
              <a16:creationId xmlns:a16="http://schemas.microsoft.com/office/drawing/2014/main" id="{56AEA75B-26C8-4447-AA5E-855768467D23}"/>
            </a:ext>
          </a:extLst>
        </cdr:cNvPr>
        <cdr:cNvSpPr/>
      </cdr:nvSpPr>
      <cdr:spPr>
        <a:xfrm xmlns:a="http://schemas.openxmlformats.org/drawingml/2006/main">
          <a:off x="4146831" y="56204"/>
          <a:ext cx="3127484" cy="651848"/>
        </a:xfrm>
        <a:prstGeom xmlns:a="http://schemas.openxmlformats.org/drawingml/2006/main" prst="roundRect">
          <a:avLst/>
        </a:prstGeom>
        <a:solidFill xmlns:a="http://schemas.openxmlformats.org/drawingml/2006/main">
          <a:srgbClr val="FF0000">
            <a:alpha val="30000"/>
          </a:srgbClr>
        </a:solidFill>
      </cdr:spPr>
      <cdr:style>
        <a:lnRef xmlns:a="http://schemas.openxmlformats.org/drawingml/2006/main" idx="1">
          <a:schemeClr val="accent5"/>
        </a:lnRef>
        <a:fillRef xmlns:a="http://schemas.openxmlformats.org/drawingml/2006/main" idx="2">
          <a:schemeClr val="accent5"/>
        </a:fillRef>
        <a:effectRef xmlns:a="http://schemas.openxmlformats.org/drawingml/2006/main" idx="1">
          <a:schemeClr val="accent5"/>
        </a:effectRef>
        <a:fontRef xmlns:a="http://schemas.openxmlformats.org/drawingml/2006/main" idx="minor">
          <a:schemeClr val="dk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dr:relSizeAnchor xmlns:cdr="http://schemas.openxmlformats.org/drawingml/2006/chartDrawing">
    <cdr:from>
      <cdr:x>0.68846</cdr:x>
      <cdr:y>0.31223</cdr:y>
    </cdr:from>
    <cdr:to>
      <cdr:x>0.96426</cdr:x>
      <cdr:y>0.43212</cdr:y>
    </cdr:to>
    <cdr:sp macro="" textlink="">
      <cdr:nvSpPr>
        <cdr:cNvPr id="6" name="Rectangle à coins arrondis 5">
          <a:extLst xmlns:a="http://schemas.openxmlformats.org/drawingml/2006/main">
            <a:ext uri="{FF2B5EF4-FFF2-40B4-BE49-F238E27FC236}">
              <a16:creationId xmlns:a16="http://schemas.microsoft.com/office/drawing/2014/main" id="{CE2CE940-899F-AC4A-86C2-7474BE225921}"/>
            </a:ext>
          </a:extLst>
        </cdr:cNvPr>
        <cdr:cNvSpPr/>
      </cdr:nvSpPr>
      <cdr:spPr>
        <a:xfrm xmlns:a="http://schemas.openxmlformats.org/drawingml/2006/main">
          <a:off x="7807252" y="1916464"/>
          <a:ext cx="3127597" cy="735924"/>
        </a:xfrm>
        <a:prstGeom xmlns:a="http://schemas.openxmlformats.org/drawingml/2006/main" prst="roundRect">
          <a:avLst/>
        </a:prstGeom>
        <a:solidFill xmlns:a="http://schemas.openxmlformats.org/drawingml/2006/main">
          <a:srgbClr val="FF0000">
            <a:alpha val="30000"/>
          </a:srgbClr>
        </a:solidFill>
      </cdr:spPr>
      <cdr:style>
        <a:lnRef xmlns:a="http://schemas.openxmlformats.org/drawingml/2006/main" idx="1">
          <a:schemeClr val="accent5"/>
        </a:lnRef>
        <a:fillRef xmlns:a="http://schemas.openxmlformats.org/drawingml/2006/main" idx="2">
          <a:schemeClr val="accent5"/>
        </a:fillRef>
        <a:effectRef xmlns:a="http://schemas.openxmlformats.org/drawingml/2006/main" idx="1">
          <a:schemeClr val="accent5"/>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endParaRPr lang="fr-FR"/>
        </a:p>
      </cdr:txBody>
    </cdr:sp>
  </cdr:relSizeAnchor>
  <cdr:relSizeAnchor xmlns:cdr="http://schemas.openxmlformats.org/drawingml/2006/chartDrawing">
    <cdr:from>
      <cdr:x>0.60932</cdr:x>
      <cdr:y>0.8083</cdr:y>
    </cdr:from>
    <cdr:to>
      <cdr:x>0.90372</cdr:x>
      <cdr:y>0.9227</cdr:y>
    </cdr:to>
    <cdr:sp macro="" textlink="">
      <cdr:nvSpPr>
        <cdr:cNvPr id="7" name="Rectangle à coins arrondis 6">
          <a:extLst xmlns:a="http://schemas.openxmlformats.org/drawingml/2006/main">
            <a:ext uri="{FF2B5EF4-FFF2-40B4-BE49-F238E27FC236}">
              <a16:creationId xmlns:a16="http://schemas.microsoft.com/office/drawing/2014/main" id="{CE2CE940-899F-AC4A-86C2-7474BE225921}"/>
            </a:ext>
          </a:extLst>
        </cdr:cNvPr>
        <cdr:cNvSpPr/>
      </cdr:nvSpPr>
      <cdr:spPr>
        <a:xfrm xmlns:a="http://schemas.openxmlformats.org/drawingml/2006/main">
          <a:off x="6435996" y="4820362"/>
          <a:ext cx="3109641" cy="682232"/>
        </a:xfrm>
        <a:prstGeom xmlns:a="http://schemas.openxmlformats.org/drawingml/2006/main" prst="roundRect">
          <a:avLst/>
        </a:prstGeom>
        <a:solidFill xmlns:a="http://schemas.openxmlformats.org/drawingml/2006/main">
          <a:srgbClr val="FF0000">
            <a:alpha val="30000"/>
          </a:srgbClr>
        </a:solidFill>
      </cdr:spPr>
      <cdr:style>
        <a:lnRef xmlns:a="http://schemas.openxmlformats.org/drawingml/2006/main" idx="1">
          <a:schemeClr val="accent5"/>
        </a:lnRef>
        <a:fillRef xmlns:a="http://schemas.openxmlformats.org/drawingml/2006/main" idx="2">
          <a:schemeClr val="accent5"/>
        </a:fillRef>
        <a:effectRef xmlns:a="http://schemas.openxmlformats.org/drawingml/2006/main" idx="1">
          <a:schemeClr val="accent5"/>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endParaRPr lang="fr-FR"/>
        </a:p>
      </cdr:txBody>
    </cdr:sp>
  </cdr:relSizeAnchor>
  <cdr:relSizeAnchor xmlns:cdr="http://schemas.openxmlformats.org/drawingml/2006/chartDrawing">
    <cdr:from>
      <cdr:x>0.02069</cdr:x>
      <cdr:y>0.31493</cdr:y>
    </cdr:from>
    <cdr:to>
      <cdr:x>0.31021</cdr:x>
      <cdr:y>0.43307</cdr:y>
    </cdr:to>
    <cdr:sp macro="" textlink="">
      <cdr:nvSpPr>
        <cdr:cNvPr id="8" name="Rectangle à coins arrondis 7">
          <a:extLst xmlns:a="http://schemas.openxmlformats.org/drawingml/2006/main">
            <a:ext uri="{FF2B5EF4-FFF2-40B4-BE49-F238E27FC236}">
              <a16:creationId xmlns:a16="http://schemas.microsoft.com/office/drawing/2014/main" id="{CE2CE940-899F-AC4A-86C2-7474BE225921}"/>
            </a:ext>
          </a:extLst>
        </cdr:cNvPr>
        <cdr:cNvSpPr/>
      </cdr:nvSpPr>
      <cdr:spPr>
        <a:xfrm xmlns:a="http://schemas.openxmlformats.org/drawingml/2006/main">
          <a:off x="234647" y="1933077"/>
          <a:ext cx="3283141" cy="725148"/>
        </a:xfrm>
        <a:prstGeom xmlns:a="http://schemas.openxmlformats.org/drawingml/2006/main" prst="roundRect">
          <a:avLst/>
        </a:prstGeom>
        <a:solidFill xmlns:a="http://schemas.openxmlformats.org/drawingml/2006/main">
          <a:schemeClr val="tx2">
            <a:lumMod val="40000"/>
            <a:lumOff val="60000"/>
            <a:alpha val="30000"/>
          </a:schemeClr>
        </a:solidFill>
      </cdr:spPr>
      <cdr:style>
        <a:lnRef xmlns:a="http://schemas.openxmlformats.org/drawingml/2006/main" idx="1">
          <a:schemeClr val="accent5"/>
        </a:lnRef>
        <a:fillRef xmlns:a="http://schemas.openxmlformats.org/drawingml/2006/main" idx="2">
          <a:schemeClr val="accent5"/>
        </a:fillRef>
        <a:effectRef xmlns:a="http://schemas.openxmlformats.org/drawingml/2006/main" idx="1">
          <a:schemeClr val="accent5"/>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endParaRPr lang="fr-FR"/>
        </a:p>
      </cdr:txBody>
    </cdr:sp>
  </cdr:relSizeAnchor>
  <cdr:relSizeAnchor xmlns:cdr="http://schemas.openxmlformats.org/drawingml/2006/chartDrawing">
    <cdr:from>
      <cdr:x>0.09488</cdr:x>
      <cdr:y>0.78002</cdr:y>
    </cdr:from>
    <cdr:to>
      <cdr:x>0.38454</cdr:x>
      <cdr:y>0.92101</cdr:y>
    </cdr:to>
    <cdr:sp macro="" textlink="">
      <cdr:nvSpPr>
        <cdr:cNvPr id="9" name="Rectangle à coins arrondis 8">
          <a:extLst xmlns:a="http://schemas.openxmlformats.org/drawingml/2006/main">
            <a:ext uri="{FF2B5EF4-FFF2-40B4-BE49-F238E27FC236}">
              <a16:creationId xmlns:a16="http://schemas.microsoft.com/office/drawing/2014/main" id="{CE2CE940-899F-AC4A-86C2-7474BE225921}"/>
            </a:ext>
          </a:extLst>
        </cdr:cNvPr>
        <cdr:cNvSpPr/>
      </cdr:nvSpPr>
      <cdr:spPr>
        <a:xfrm xmlns:a="http://schemas.openxmlformats.org/drawingml/2006/main">
          <a:off x="1075951" y="4787775"/>
          <a:ext cx="3284758" cy="865410"/>
        </a:xfrm>
        <a:prstGeom xmlns:a="http://schemas.openxmlformats.org/drawingml/2006/main" prst="roundRect">
          <a:avLst/>
        </a:prstGeom>
        <a:solidFill xmlns:a="http://schemas.openxmlformats.org/drawingml/2006/main">
          <a:srgbClr val="00C400">
            <a:alpha val="30000"/>
          </a:srgbClr>
        </a:solidFill>
      </cdr:spPr>
      <cdr:style>
        <a:lnRef xmlns:a="http://schemas.openxmlformats.org/drawingml/2006/main" idx="1">
          <a:schemeClr val="accent5"/>
        </a:lnRef>
        <a:fillRef xmlns:a="http://schemas.openxmlformats.org/drawingml/2006/main" idx="2">
          <a:schemeClr val="accent5"/>
        </a:fillRef>
        <a:effectRef xmlns:a="http://schemas.openxmlformats.org/drawingml/2006/main" idx="1">
          <a:schemeClr val="accent5"/>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endParaRPr lang="fr-F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Volumes/KINGSTON/Enseignement/2017-2018/Partage/Grilles%20d'e&#769;valuations%20Socle%20Commun/Grille%20d'e&#769;valuation%202017-18/6e&#768;me/Grille%20d'&#233;valuation%203&#232;me%20TES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i-Fond"/>
      <sheetName val="Bilan SC"/>
    </sheetNames>
    <sheetDataSet>
      <sheetData sheetId="0" refreshError="1"/>
      <sheetData sheetId="1" refreshError="1"/>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D93DE-3C89-456F-AF0F-6FFBBE7E9EBE}">
  <dimension ref="A1:C31"/>
  <sheetViews>
    <sheetView workbookViewId="0">
      <selection activeCell="G14" sqref="G14"/>
    </sheetView>
  </sheetViews>
  <sheetFormatPr baseColWidth="10" defaultRowHeight="15"/>
  <cols>
    <col min="1" max="1" width="14.5" customWidth="1"/>
    <col min="2" max="2" width="18.33203125" customWidth="1"/>
    <col min="3" max="3" width="28.1640625" customWidth="1"/>
  </cols>
  <sheetData>
    <row r="1" spans="1:3">
      <c r="A1" s="1" t="s">
        <v>2</v>
      </c>
      <c r="B1" s="1" t="s">
        <v>140</v>
      </c>
    </row>
    <row r="2" spans="1:3">
      <c r="A2" s="1" t="s">
        <v>0</v>
      </c>
      <c r="B2" s="1" t="s">
        <v>1</v>
      </c>
      <c r="C2" s="1" t="s">
        <v>134</v>
      </c>
    </row>
    <row r="3" spans="1:3">
      <c r="A3" s="1" t="s">
        <v>144</v>
      </c>
      <c r="B3" s="1" t="s">
        <v>153</v>
      </c>
      <c r="C3" s="1" t="str">
        <f>A3&amp;" "&amp;B3</f>
        <v>A Toto</v>
      </c>
    </row>
    <row r="4" spans="1:3">
      <c r="A4" s="1" t="s">
        <v>145</v>
      </c>
      <c r="B4" s="1" t="s">
        <v>154</v>
      </c>
      <c r="C4" s="1" t="str">
        <f t="shared" ref="C4:C27" si="0">A4&amp;" "&amp;B4</f>
        <v>B Tata</v>
      </c>
    </row>
    <row r="5" spans="1:3">
      <c r="A5" s="1" t="s">
        <v>146</v>
      </c>
      <c r="B5" s="1" t="s">
        <v>155</v>
      </c>
      <c r="C5" s="1" t="str">
        <f t="shared" si="0"/>
        <v>C Riri</v>
      </c>
    </row>
    <row r="6" spans="1:3">
      <c r="A6" s="1" t="s">
        <v>147</v>
      </c>
      <c r="B6" s="1" t="s">
        <v>156</v>
      </c>
      <c r="C6" s="1" t="str">
        <f t="shared" si="0"/>
        <v>D Fifi</v>
      </c>
    </row>
    <row r="7" spans="1:3">
      <c r="A7" s="1" t="s">
        <v>148</v>
      </c>
      <c r="B7" s="1" t="s">
        <v>157</v>
      </c>
      <c r="C7" s="1" t="str">
        <f t="shared" si="0"/>
        <v>E Loulou</v>
      </c>
    </row>
    <row r="8" spans="1:3">
      <c r="A8" s="1" t="s">
        <v>149</v>
      </c>
      <c r="B8" s="1" t="s">
        <v>158</v>
      </c>
      <c r="C8" s="1" t="str">
        <f t="shared" si="0"/>
        <v>F Jaja</v>
      </c>
    </row>
    <row r="9" spans="1:3">
      <c r="A9" s="1" t="s">
        <v>150</v>
      </c>
      <c r="B9" s="1" t="s">
        <v>141</v>
      </c>
      <c r="C9" s="1" t="str">
        <f t="shared" si="0"/>
        <v>G Juju</v>
      </c>
    </row>
    <row r="10" spans="1:3">
      <c r="A10" s="1" t="s">
        <v>151</v>
      </c>
      <c r="B10" s="1" t="s">
        <v>142</v>
      </c>
      <c r="C10" s="1" t="str">
        <f t="shared" si="0"/>
        <v>H Nono</v>
      </c>
    </row>
    <row r="11" spans="1:3">
      <c r="A11" s="1" t="s">
        <v>152</v>
      </c>
      <c r="B11" s="1" t="s">
        <v>143</v>
      </c>
      <c r="C11" s="1" t="str">
        <f t="shared" si="0"/>
        <v>I Flo</v>
      </c>
    </row>
    <row r="12" spans="1:3">
      <c r="A12" s="1"/>
      <c r="B12" s="1"/>
      <c r="C12" s="1" t="str">
        <f t="shared" si="0"/>
        <v xml:space="preserve"> </v>
      </c>
    </row>
    <row r="13" spans="1:3">
      <c r="A13" s="1"/>
      <c r="B13" s="1"/>
      <c r="C13" s="1" t="str">
        <f t="shared" si="0"/>
        <v xml:space="preserve"> </v>
      </c>
    </row>
    <row r="14" spans="1:3">
      <c r="A14" s="1"/>
      <c r="B14" s="1"/>
      <c r="C14" s="1" t="str">
        <f t="shared" si="0"/>
        <v xml:space="preserve"> </v>
      </c>
    </row>
    <row r="15" spans="1:3">
      <c r="A15" s="1"/>
      <c r="B15" s="1"/>
      <c r="C15" s="1" t="str">
        <f t="shared" si="0"/>
        <v xml:space="preserve"> </v>
      </c>
    </row>
    <row r="16" spans="1:3">
      <c r="A16" s="1"/>
      <c r="B16" s="1"/>
      <c r="C16" s="1" t="str">
        <f t="shared" si="0"/>
        <v xml:space="preserve"> </v>
      </c>
    </row>
    <row r="17" spans="1:3">
      <c r="A17" s="1"/>
      <c r="B17" s="1"/>
      <c r="C17" s="1" t="str">
        <f t="shared" si="0"/>
        <v xml:space="preserve"> </v>
      </c>
    </row>
    <row r="18" spans="1:3">
      <c r="A18" s="1"/>
      <c r="B18" s="1"/>
      <c r="C18" s="1" t="str">
        <f t="shared" si="0"/>
        <v xml:space="preserve"> </v>
      </c>
    </row>
    <row r="19" spans="1:3">
      <c r="A19" s="1"/>
      <c r="B19" s="1"/>
      <c r="C19" s="1" t="str">
        <f t="shared" si="0"/>
        <v xml:space="preserve"> </v>
      </c>
    </row>
    <row r="20" spans="1:3">
      <c r="A20" s="1"/>
      <c r="B20" s="1"/>
      <c r="C20" s="1" t="str">
        <f t="shared" si="0"/>
        <v xml:space="preserve"> </v>
      </c>
    </row>
    <row r="21" spans="1:3">
      <c r="A21" s="1"/>
      <c r="B21" s="1"/>
      <c r="C21" s="1" t="str">
        <f t="shared" si="0"/>
        <v xml:space="preserve"> </v>
      </c>
    </row>
    <row r="22" spans="1:3">
      <c r="A22" s="1"/>
      <c r="B22" s="1"/>
      <c r="C22" s="1" t="str">
        <f t="shared" si="0"/>
        <v xml:space="preserve"> </v>
      </c>
    </row>
    <row r="23" spans="1:3">
      <c r="A23" s="1"/>
      <c r="B23" s="1"/>
      <c r="C23" s="1" t="str">
        <f t="shared" si="0"/>
        <v xml:space="preserve"> </v>
      </c>
    </row>
    <row r="24" spans="1:3">
      <c r="A24" s="1"/>
      <c r="B24" s="1"/>
      <c r="C24" s="1" t="str">
        <f t="shared" si="0"/>
        <v xml:space="preserve"> </v>
      </c>
    </row>
    <row r="25" spans="1:3">
      <c r="A25" s="10"/>
      <c r="B25" s="10"/>
      <c r="C25" s="1" t="str">
        <f t="shared" si="0"/>
        <v xml:space="preserve"> </v>
      </c>
    </row>
    <row r="26" spans="1:3">
      <c r="A26" s="10"/>
      <c r="B26" s="10"/>
      <c r="C26" s="1" t="str">
        <f t="shared" si="0"/>
        <v xml:space="preserve"> </v>
      </c>
    </row>
    <row r="27" spans="1:3">
      <c r="A27" s="10"/>
      <c r="B27" s="10"/>
      <c r="C27" s="1" t="str">
        <f t="shared" si="0"/>
        <v xml:space="preserve"> </v>
      </c>
    </row>
    <row r="28" spans="1:3">
      <c r="A28" s="10"/>
      <c r="B28" s="10"/>
    </row>
    <row r="29" spans="1:3">
      <c r="A29" s="10"/>
      <c r="B29" s="10"/>
    </row>
    <row r="30" spans="1:3">
      <c r="A30" s="10"/>
      <c r="B30" s="10"/>
    </row>
    <row r="31" spans="1:3">
      <c r="A31" s="10"/>
      <c r="B31" s="10"/>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AX18"/>
  <sheetViews>
    <sheetView workbookViewId="0">
      <selection activeCell="C2" sqref="C2"/>
    </sheetView>
  </sheetViews>
  <sheetFormatPr baseColWidth="10" defaultColWidth="10.83203125" defaultRowHeight="15"/>
  <cols>
    <col min="1" max="2" width="10.83203125" style="11"/>
    <col min="3" max="3" width="24.5" style="11" customWidth="1"/>
    <col min="4" max="4" width="8.33203125" style="11" customWidth="1"/>
    <col min="5" max="5" width="4.33203125" style="11" customWidth="1"/>
    <col min="6" max="6" width="9.1640625" style="11" customWidth="1"/>
    <col min="7" max="7" width="4.33203125" style="11" customWidth="1"/>
    <col min="8" max="8" width="9" style="11" customWidth="1"/>
    <col min="9" max="9" width="4.33203125" style="11" customWidth="1"/>
    <col min="10" max="10" width="9.33203125" style="11" customWidth="1"/>
    <col min="11" max="11" width="4.33203125" style="11" customWidth="1"/>
    <col min="12" max="12" width="9.33203125" style="11" customWidth="1"/>
    <col min="13" max="13" width="4.33203125" style="11" customWidth="1"/>
    <col min="14" max="16384" width="10.83203125" style="11"/>
  </cols>
  <sheetData>
    <row r="2" spans="1:50" ht="16">
      <c r="B2" s="12" t="s">
        <v>7</v>
      </c>
      <c r="C2" s="13"/>
    </row>
    <row r="3" spans="1:50" ht="16">
      <c r="B3" s="12" t="s">
        <v>1</v>
      </c>
      <c r="C3" s="13" t="e">
        <f>LOOKUP(C2,'LISTE CLASSE'!A3:A27,'LISTE CLASSE'!B3:B27)</f>
        <v>#N/A</v>
      </c>
    </row>
    <row r="5" spans="1:50" ht="60.75" customHeight="1">
      <c r="A5" s="130" t="s">
        <v>8</v>
      </c>
      <c r="B5" s="131" t="s">
        <v>9</v>
      </c>
      <c r="C5" s="134" t="s">
        <v>10</v>
      </c>
      <c r="D5" s="136" t="s">
        <v>11</v>
      </c>
      <c r="E5" s="136"/>
      <c r="F5" s="136" t="s">
        <v>12</v>
      </c>
      <c r="G5" s="136"/>
      <c r="H5" s="136" t="s">
        <v>13</v>
      </c>
      <c r="I5" s="136"/>
      <c r="J5" s="124" t="s">
        <v>14</v>
      </c>
      <c r="K5" s="125"/>
      <c r="L5" s="125"/>
      <c r="M5" s="126"/>
      <c r="N5" s="135" t="s">
        <v>15</v>
      </c>
    </row>
    <row r="6" spans="1:50" ht="31.5" customHeight="1">
      <c r="A6" s="130"/>
      <c r="B6" s="132"/>
      <c r="C6" s="134"/>
      <c r="D6" s="123" t="s">
        <v>43</v>
      </c>
      <c r="E6" s="123"/>
      <c r="F6" s="123"/>
      <c r="G6" s="123"/>
      <c r="H6" s="123" t="s">
        <v>25</v>
      </c>
      <c r="I6" s="123"/>
      <c r="J6" s="123" t="s">
        <v>44</v>
      </c>
      <c r="K6" s="123"/>
      <c r="L6" s="123" t="s">
        <v>61</v>
      </c>
      <c r="M6" s="123"/>
      <c r="N6" s="135"/>
      <c r="AX6" s="11" t="e">
        <f>LOOKUP('[1]Bilan SC'!C2,Nom,MATCH("X",'[1]Demi-Fond'!I5:M5,5))</f>
        <v>#REF!</v>
      </c>
    </row>
    <row r="7" spans="1:50" ht="45" customHeight="1">
      <c r="A7" s="130"/>
      <c r="B7" s="133"/>
      <c r="C7" s="134"/>
      <c r="D7" s="14" t="s">
        <v>16</v>
      </c>
      <c r="E7" s="15" t="s">
        <v>17</v>
      </c>
      <c r="F7" s="14" t="s">
        <v>16</v>
      </c>
      <c r="G7" s="15" t="s">
        <v>17</v>
      </c>
      <c r="H7" s="14" t="s">
        <v>16</v>
      </c>
      <c r="I7" s="15" t="s">
        <v>17</v>
      </c>
      <c r="J7" s="14" t="s">
        <v>16</v>
      </c>
      <c r="K7" s="15" t="s">
        <v>17</v>
      </c>
      <c r="L7" s="14" t="s">
        <v>16</v>
      </c>
      <c r="M7" s="15" t="s">
        <v>17</v>
      </c>
      <c r="N7" s="16" t="s">
        <v>18</v>
      </c>
    </row>
    <row r="8" spans="1:50" ht="30" customHeight="1">
      <c r="A8" s="61" t="s">
        <v>19</v>
      </c>
      <c r="B8" s="62" t="s">
        <v>20</v>
      </c>
      <c r="C8" s="63" t="s">
        <v>36</v>
      </c>
      <c r="D8" s="17"/>
      <c r="E8" s="18" t="e">
        <f>LOOKUP($C$2,'Demi-Fond'!$B$6:$B$35,'Demi-Fond'!$AM$6:$AM$35)</f>
        <v>#N/A</v>
      </c>
      <c r="F8" s="19"/>
      <c r="G8" s="18"/>
      <c r="H8" s="19"/>
      <c r="I8" s="18" t="e">
        <f>LOOKUP($C$2,Acrosport!$B$6:$B$35,Acrosport!$AM$6:$AM$35)</f>
        <v>#N/A</v>
      </c>
      <c r="J8" s="19"/>
      <c r="K8" s="18" t="e">
        <f>LOOKUP($C$2,Volleyball!$B$6:$B$35,Volleyball!$AM$6:$AM$35)</f>
        <v>#N/A</v>
      </c>
      <c r="L8" s="19"/>
      <c r="M8" s="18" t="e">
        <f>LOOKUP($C$2,Badminton!$B$6:$B$35,Badminton!$AM$6:$AM$35)</f>
        <v>#N/A</v>
      </c>
      <c r="N8" s="18" t="e">
        <f>AVERAGE(E8,I8,M8,K8)</f>
        <v>#N/A</v>
      </c>
    </row>
    <row r="9" spans="1:50" ht="30" customHeight="1">
      <c r="A9" s="127" t="s">
        <v>21</v>
      </c>
      <c r="B9" s="127" t="s">
        <v>26</v>
      </c>
      <c r="C9" s="64" t="s">
        <v>45</v>
      </c>
      <c r="D9" s="17"/>
      <c r="E9" s="18" t="e">
        <f>LOOKUP($C$2,'Demi-Fond'!$B$6:$B$35,'Demi-Fond'!$AN$6:$AN$35)</f>
        <v>#N/A</v>
      </c>
      <c r="F9" s="19"/>
      <c r="G9" s="18"/>
      <c r="H9" s="19"/>
      <c r="J9" s="19"/>
      <c r="K9" s="18"/>
      <c r="L9" s="19"/>
      <c r="M9" s="18"/>
      <c r="N9" s="18" t="e">
        <f>AVERAGE(E9)</f>
        <v>#N/A</v>
      </c>
    </row>
    <row r="10" spans="1:50" ht="30" customHeight="1">
      <c r="A10" s="128"/>
      <c r="B10" s="128"/>
      <c r="C10" s="64" t="s">
        <v>38</v>
      </c>
      <c r="D10" s="17"/>
      <c r="E10" s="18"/>
      <c r="F10" s="19"/>
      <c r="G10" s="18"/>
      <c r="H10" s="19"/>
      <c r="I10" s="18" t="e">
        <f>LOOKUP($C$2,Acrosport!$B$6:$B$35,Acrosport!$AN$6:$AN$35)</f>
        <v>#N/A</v>
      </c>
      <c r="J10" s="19"/>
      <c r="K10" s="18" t="e">
        <f>LOOKUP($C$2,Volleyball!$B$6:$B$35,Volleyball!$AN$6:$AN$35)</f>
        <v>#N/A</v>
      </c>
      <c r="L10" s="19"/>
      <c r="M10" s="18" t="e">
        <f>LOOKUP($C$2,Badminton!$B$6:$B$35,Badminton!$AN$6:$AN$35)</f>
        <v>#N/A</v>
      </c>
      <c r="N10" s="18" t="e">
        <f>AVERAGE(I10,M10,K10)</f>
        <v>#N/A</v>
      </c>
    </row>
    <row r="11" spans="1:50" ht="30" customHeight="1">
      <c r="A11" s="129"/>
      <c r="B11" s="129"/>
      <c r="C11" s="64" t="s">
        <v>39</v>
      </c>
      <c r="D11" s="17"/>
      <c r="E11" s="18"/>
      <c r="F11" s="19"/>
      <c r="G11" s="18"/>
      <c r="H11" s="19"/>
      <c r="I11" s="18"/>
      <c r="J11" s="19"/>
      <c r="K11" s="18"/>
      <c r="L11" s="19"/>
      <c r="M11" s="18"/>
      <c r="N11" s="18" t="e">
        <f>AVERAGE(I11)</f>
        <v>#DIV/0!</v>
      </c>
    </row>
    <row r="12" spans="1:50" ht="30" customHeight="1">
      <c r="A12" s="120" t="s">
        <v>22</v>
      </c>
      <c r="B12" s="120" t="s">
        <v>27</v>
      </c>
      <c r="C12" s="65" t="s">
        <v>40</v>
      </c>
      <c r="D12" s="17"/>
      <c r="F12" s="19"/>
      <c r="G12" s="19"/>
      <c r="H12" s="19"/>
      <c r="I12" s="18"/>
      <c r="J12" s="19"/>
      <c r="K12" s="18"/>
      <c r="L12" s="19"/>
      <c r="M12" s="18"/>
      <c r="N12" s="18" t="e">
        <f>AVERAGE(M12)</f>
        <v>#DIV/0!</v>
      </c>
    </row>
    <row r="13" spans="1:50" ht="30" customHeight="1">
      <c r="A13" s="121"/>
      <c r="B13" s="121"/>
      <c r="C13" s="65" t="s">
        <v>46</v>
      </c>
      <c r="D13" s="17"/>
      <c r="E13" s="18"/>
      <c r="F13" s="19"/>
      <c r="G13" s="19"/>
      <c r="H13" s="19"/>
      <c r="I13" s="18"/>
      <c r="J13" s="19"/>
      <c r="K13" s="18"/>
      <c r="L13" s="19"/>
      <c r="M13" s="18" t="e">
        <f>LOOKUP($C$2,Badminton!$B$6:$B$35,Badminton!$AO$6:$AO$35)</f>
        <v>#N/A</v>
      </c>
      <c r="N13" s="18" t="e">
        <f>AVERAGE(M13)</f>
        <v>#N/A</v>
      </c>
    </row>
    <row r="14" spans="1:50" ht="30" customHeight="1">
      <c r="A14" s="121"/>
      <c r="B14" s="121"/>
      <c r="C14" s="65" t="s">
        <v>37</v>
      </c>
      <c r="D14" s="17"/>
      <c r="E14" s="18"/>
      <c r="F14" s="19"/>
      <c r="G14" s="19"/>
      <c r="H14" s="19"/>
      <c r="I14" s="18" t="e">
        <f>LOOKUP($C$2,Acrosport!$B$6:$B$35,Acrosport!$AO$6:$AO$35)</f>
        <v>#N/A</v>
      </c>
      <c r="J14" s="19"/>
      <c r="K14" s="18"/>
      <c r="L14" s="19"/>
      <c r="M14" s="18"/>
      <c r="N14" s="18" t="e">
        <f>AVERAGE(I14)</f>
        <v>#N/A</v>
      </c>
    </row>
    <row r="15" spans="1:50" ht="30" customHeight="1">
      <c r="A15" s="122"/>
      <c r="B15" s="122"/>
      <c r="C15" s="65" t="s">
        <v>47</v>
      </c>
      <c r="D15" s="17"/>
      <c r="E15" s="18" t="e">
        <f>LOOKUP($C$2,'Demi-Fond'!$B$6:$B$35,'Demi-Fond'!$AO$6:$AO$35)</f>
        <v>#N/A</v>
      </c>
      <c r="F15" s="19"/>
      <c r="G15" s="18"/>
      <c r="H15" s="19"/>
      <c r="I15" s="18"/>
      <c r="J15" s="19"/>
      <c r="K15" s="18" t="e">
        <f>LOOKUP($C$2,Volleyball!$B$6:$B$35,Volleyball!$AO$6:$AO$35)</f>
        <v>#N/A</v>
      </c>
      <c r="L15" s="19"/>
      <c r="M15" s="18"/>
      <c r="N15" s="18" t="e">
        <f>AVERAGE(E15,K15)</f>
        <v>#N/A</v>
      </c>
    </row>
    <row r="16" spans="1:50" ht="45.75" customHeight="1">
      <c r="A16" s="66" t="s">
        <v>23</v>
      </c>
      <c r="B16" s="67" t="s">
        <v>28</v>
      </c>
      <c r="C16" s="68" t="s">
        <v>48</v>
      </c>
      <c r="D16" s="17"/>
      <c r="E16" s="18"/>
      <c r="F16" s="19"/>
      <c r="G16" s="18"/>
      <c r="H16" s="19"/>
      <c r="I16" s="18"/>
      <c r="J16" s="19"/>
      <c r="K16" s="18"/>
      <c r="L16" s="19"/>
      <c r="M16" s="18"/>
      <c r="N16" s="18" t="e">
        <f t="shared" ref="N16:N17" si="0">AVERAGE(E16,I16,M16,G16)</f>
        <v>#DIV/0!</v>
      </c>
    </row>
    <row r="17" spans="1:14" ht="30" customHeight="1">
      <c r="A17" s="69" t="s">
        <v>24</v>
      </c>
      <c r="B17" s="70" t="s">
        <v>35</v>
      </c>
      <c r="C17" s="71"/>
      <c r="D17" s="17"/>
      <c r="E17" s="18"/>
      <c r="F17" s="19"/>
      <c r="G17" s="18"/>
      <c r="H17" s="19"/>
      <c r="I17" s="18"/>
      <c r="J17" s="19"/>
      <c r="K17" s="18"/>
      <c r="L17" s="19"/>
      <c r="M17" s="18"/>
      <c r="N17" s="18" t="e">
        <f t="shared" si="0"/>
        <v>#DIV/0!</v>
      </c>
    </row>
    <row r="18" spans="1:14">
      <c r="N18" s="17"/>
    </row>
  </sheetData>
  <mergeCells count="17">
    <mergeCell ref="N5:N6"/>
    <mergeCell ref="D6:E6"/>
    <mergeCell ref="F6:G6"/>
    <mergeCell ref="H6:I6"/>
    <mergeCell ref="L6:M6"/>
    <mergeCell ref="D5:E5"/>
    <mergeCell ref="F5:G5"/>
    <mergeCell ref="H5:I5"/>
    <mergeCell ref="A12:A15"/>
    <mergeCell ref="B12:B15"/>
    <mergeCell ref="J6:K6"/>
    <mergeCell ref="J5:M5"/>
    <mergeCell ref="B9:B11"/>
    <mergeCell ref="A9:A11"/>
    <mergeCell ref="A5:A7"/>
    <mergeCell ref="B5:B7"/>
    <mergeCell ref="C5:C7"/>
  </mergeCells>
  <conditionalFormatting sqref="E9">
    <cfRule type="colorScale" priority="20">
      <colorScale>
        <cfvo type="num" val="1"/>
        <cfvo type="num" val="2"/>
        <cfvo type="num" val="4"/>
        <color rgb="FFFFC000"/>
        <color rgb="FFFFFF00"/>
        <color rgb="FF00B050"/>
      </colorScale>
    </cfRule>
  </conditionalFormatting>
  <conditionalFormatting sqref="G8">
    <cfRule type="colorScale" priority="23">
      <colorScale>
        <cfvo type="num" val="1"/>
        <cfvo type="num" val="2"/>
        <cfvo type="num" val="4"/>
        <color rgb="FFFFC000"/>
        <color rgb="FFFFFF00"/>
        <color rgb="FF00B050"/>
      </colorScale>
    </cfRule>
  </conditionalFormatting>
  <conditionalFormatting sqref="G9">
    <cfRule type="colorScale" priority="22">
      <colorScale>
        <cfvo type="num" val="1"/>
        <cfvo type="num" val="2"/>
        <cfvo type="num" val="4"/>
        <color rgb="FFFFC000"/>
        <color rgb="FFFFFF00"/>
        <color rgb="FF00B050"/>
      </colorScale>
    </cfRule>
  </conditionalFormatting>
  <conditionalFormatting sqref="G10:G11">
    <cfRule type="colorScale" priority="47">
      <colorScale>
        <cfvo type="num" val="1"/>
        <cfvo type="num" val="2"/>
        <cfvo type="num" val="4"/>
        <color rgb="FFFFC000"/>
        <color rgb="FFFFFF00"/>
        <color rgb="FF00B050"/>
      </colorScale>
    </cfRule>
  </conditionalFormatting>
  <conditionalFormatting sqref="G15">
    <cfRule type="colorScale" priority="21">
      <colorScale>
        <cfvo type="num" val="1"/>
        <cfvo type="num" val="2"/>
        <cfvo type="num" val="4"/>
        <color rgb="FFFFC000"/>
        <color rgb="FFFFFF00"/>
        <color rgb="FF00B050"/>
      </colorScale>
    </cfRule>
  </conditionalFormatting>
  <conditionalFormatting sqref="G16">
    <cfRule type="colorScale" priority="31">
      <colorScale>
        <cfvo type="num" val="1"/>
        <cfvo type="num" val="2"/>
        <cfvo type="num" val="4"/>
        <color rgb="FFFFC000"/>
        <color rgb="FFFFFF00"/>
        <color rgb="FF00B050"/>
      </colorScale>
    </cfRule>
  </conditionalFormatting>
  <conditionalFormatting sqref="G17">
    <cfRule type="colorScale" priority="44">
      <colorScale>
        <cfvo type="num" val="1"/>
        <cfvo type="num" val="2"/>
        <cfvo type="num" val="4"/>
        <color rgb="FFFFC000"/>
        <color rgb="FFFFFF00"/>
        <color rgb="FF00B050"/>
      </colorScale>
    </cfRule>
  </conditionalFormatting>
  <conditionalFormatting sqref="I8">
    <cfRule type="colorScale" priority="53">
      <colorScale>
        <cfvo type="num" val="1"/>
        <cfvo type="num" val="2"/>
        <cfvo type="num" val="4"/>
        <color rgb="FFFFC000"/>
        <color rgb="FFFFFF00"/>
        <color rgb="FF00B050"/>
      </colorScale>
    </cfRule>
  </conditionalFormatting>
  <conditionalFormatting sqref="I10">
    <cfRule type="colorScale" priority="12">
      <colorScale>
        <cfvo type="num" val="1"/>
        <cfvo type="num" val="2"/>
        <cfvo type="num" val="4"/>
        <color rgb="FFFFC000"/>
        <color rgb="FFFFFF00"/>
        <color rgb="FF00B050"/>
      </colorScale>
    </cfRule>
  </conditionalFormatting>
  <conditionalFormatting sqref="I11">
    <cfRule type="colorScale" priority="19">
      <colorScale>
        <cfvo type="num" val="1"/>
        <cfvo type="num" val="2"/>
        <cfvo type="num" val="4"/>
        <color rgb="FFFFC000"/>
        <color rgb="FFFFFF00"/>
        <color rgb="FF00B050"/>
      </colorScale>
    </cfRule>
  </conditionalFormatting>
  <conditionalFormatting sqref="I12:I13">
    <cfRule type="colorScale" priority="62">
      <colorScale>
        <cfvo type="num" val="1"/>
        <cfvo type="num" val="2"/>
        <cfvo type="num" val="4"/>
        <color rgb="FFFFC000"/>
        <color rgb="FFFFFF00"/>
        <color rgb="FF00B050"/>
      </colorScale>
    </cfRule>
  </conditionalFormatting>
  <conditionalFormatting sqref="I14">
    <cfRule type="colorScale" priority="11">
      <colorScale>
        <cfvo type="num" val="1"/>
        <cfvo type="num" val="2"/>
        <cfvo type="num" val="4"/>
        <color rgb="FFFFC000"/>
        <color rgb="FFFFFF00"/>
        <color rgb="FF00B050"/>
      </colorScale>
    </cfRule>
  </conditionalFormatting>
  <conditionalFormatting sqref="I15">
    <cfRule type="colorScale" priority="18">
      <colorScale>
        <cfvo type="num" val="1"/>
        <cfvo type="num" val="2"/>
        <cfvo type="num" val="4"/>
        <color rgb="FFFFC000"/>
        <color rgb="FFFFFF00"/>
        <color rgb="FF00B050"/>
      </colorScale>
    </cfRule>
  </conditionalFormatting>
  <conditionalFormatting sqref="I16">
    <cfRule type="colorScale" priority="29">
      <colorScale>
        <cfvo type="num" val="1"/>
        <cfvo type="num" val="2"/>
        <cfvo type="num" val="4"/>
        <color rgb="FFFFC000"/>
        <color rgb="FFFFFF00"/>
        <color rgb="FF00B050"/>
      </colorScale>
    </cfRule>
  </conditionalFormatting>
  <conditionalFormatting sqref="I17">
    <cfRule type="colorScale" priority="49">
      <colorScale>
        <cfvo type="num" val="1"/>
        <cfvo type="num" val="2"/>
        <cfvo type="num" val="4"/>
        <color rgb="FFFFC000"/>
        <color rgb="FFFFFF00"/>
        <color rgb="FF00B050"/>
      </colorScale>
    </cfRule>
  </conditionalFormatting>
  <conditionalFormatting sqref="K8">
    <cfRule type="colorScale" priority="7">
      <colorScale>
        <cfvo type="num" val="1"/>
        <cfvo type="num" val="2"/>
        <cfvo type="num" val="4"/>
        <color rgb="FFFFC000"/>
        <color rgb="FFFFFF00"/>
        <color rgb="FF00B050"/>
      </colorScale>
    </cfRule>
  </conditionalFormatting>
  <conditionalFormatting sqref="K10">
    <cfRule type="colorScale" priority="4">
      <colorScale>
        <cfvo type="num" val="1"/>
        <cfvo type="num" val="2"/>
        <cfvo type="num" val="4"/>
        <color rgb="FFFFC000"/>
        <color rgb="FFFFFF00"/>
        <color rgb="FF00B050"/>
      </colorScale>
    </cfRule>
  </conditionalFormatting>
  <conditionalFormatting sqref="K12">
    <cfRule type="colorScale" priority="5">
      <colorScale>
        <cfvo type="num" val="1"/>
        <cfvo type="num" val="2"/>
        <cfvo type="num" val="4"/>
        <color rgb="FFFFC000"/>
        <color rgb="FFFFFF00"/>
        <color rgb="FF00B050"/>
      </colorScale>
    </cfRule>
  </conditionalFormatting>
  <conditionalFormatting sqref="K9 K13 K11">
    <cfRule type="colorScale" priority="10">
      <colorScale>
        <cfvo type="num" val="1"/>
        <cfvo type="num" val="2"/>
        <cfvo type="num" val="4"/>
        <color rgb="FFFFC000"/>
        <color rgb="FFFFFF00"/>
        <color rgb="FF00B050"/>
      </colorScale>
    </cfRule>
  </conditionalFormatting>
  <conditionalFormatting sqref="K14">
    <cfRule type="colorScale" priority="6">
      <colorScale>
        <cfvo type="num" val="1"/>
        <cfvo type="num" val="2"/>
        <cfvo type="num" val="4"/>
        <color rgb="FFFFC000"/>
        <color rgb="FFFFFF00"/>
        <color rgb="FF00B050"/>
      </colorScale>
    </cfRule>
  </conditionalFormatting>
  <conditionalFormatting sqref="K15">
    <cfRule type="colorScale" priority="3">
      <colorScale>
        <cfvo type="num" val="1"/>
        <cfvo type="num" val="2"/>
        <cfvo type="num" val="4"/>
        <color rgb="FFFFC000"/>
        <color rgb="FFFFFF00"/>
        <color rgb="FF00B050"/>
      </colorScale>
    </cfRule>
  </conditionalFormatting>
  <conditionalFormatting sqref="K16">
    <cfRule type="colorScale" priority="9">
      <colorScale>
        <cfvo type="num" val="1"/>
        <cfvo type="num" val="2"/>
        <cfvo type="num" val="4"/>
        <color rgb="FFFFC000"/>
        <color rgb="FFFFFF00"/>
        <color rgb="FF00B050"/>
      </colorScale>
    </cfRule>
  </conditionalFormatting>
  <conditionalFormatting sqref="K17">
    <cfRule type="colorScale" priority="8">
      <colorScale>
        <cfvo type="num" val="1"/>
        <cfvo type="num" val="2"/>
        <cfvo type="num" val="4"/>
        <color rgb="FFFFC000"/>
        <color rgb="FFFFFF00"/>
        <color rgb="FF00B050"/>
      </colorScale>
    </cfRule>
  </conditionalFormatting>
  <conditionalFormatting sqref="M8">
    <cfRule type="colorScale" priority="17">
      <colorScale>
        <cfvo type="num" val="1"/>
        <cfvo type="num" val="2"/>
        <cfvo type="num" val="4"/>
        <color rgb="FFFFC000"/>
        <color rgb="FFFFFF00"/>
        <color rgb="FF00B050"/>
      </colorScale>
    </cfRule>
  </conditionalFormatting>
  <conditionalFormatting sqref="E8 M9 E10:E11 E13:E17 N8:N17 M11">
    <cfRule type="colorScale" priority="59">
      <colorScale>
        <cfvo type="num" val="1"/>
        <cfvo type="num" val="2"/>
        <cfvo type="num" val="4"/>
        <color rgb="FFFFC000"/>
        <color rgb="FFFFFF00"/>
        <color rgb="FF00B050"/>
      </colorScale>
    </cfRule>
  </conditionalFormatting>
  <conditionalFormatting sqref="M10">
    <cfRule type="colorScale" priority="2">
      <colorScale>
        <cfvo type="num" val="1"/>
        <cfvo type="num" val="2"/>
        <cfvo type="num" val="4"/>
        <color rgb="FFFFC000"/>
        <color rgb="FFFFFF00"/>
        <color rgb="FF00B050"/>
      </colorScale>
    </cfRule>
  </conditionalFormatting>
  <conditionalFormatting sqref="M12">
    <cfRule type="colorScale" priority="15">
      <colorScale>
        <cfvo type="num" val="1"/>
        <cfvo type="num" val="2"/>
        <cfvo type="num" val="4"/>
        <color rgb="FFFFC000"/>
        <color rgb="FFFFFF00"/>
        <color rgb="FF00B050"/>
      </colorScale>
    </cfRule>
  </conditionalFormatting>
  <conditionalFormatting sqref="M13">
    <cfRule type="colorScale" priority="1">
      <colorScale>
        <cfvo type="num" val="1"/>
        <cfvo type="num" val="2"/>
        <cfvo type="num" val="4"/>
        <color rgb="FFFFC000"/>
        <color rgb="FFFFFF00"/>
        <color rgb="FF00B050"/>
      </colorScale>
    </cfRule>
  </conditionalFormatting>
  <conditionalFormatting sqref="M14">
    <cfRule type="colorScale" priority="16">
      <colorScale>
        <cfvo type="num" val="1"/>
        <cfvo type="num" val="2"/>
        <cfvo type="num" val="4"/>
        <color rgb="FFFFC000"/>
        <color rgb="FFFFFF00"/>
        <color rgb="FF00B050"/>
      </colorScale>
    </cfRule>
  </conditionalFormatting>
  <conditionalFormatting sqref="M15">
    <cfRule type="colorScale" priority="13">
      <colorScale>
        <cfvo type="num" val="1"/>
        <cfvo type="num" val="2"/>
        <cfvo type="num" val="4"/>
        <color rgb="FFFFC000"/>
        <color rgb="FFFFFF00"/>
        <color rgb="FF00B050"/>
      </colorScale>
    </cfRule>
  </conditionalFormatting>
  <conditionalFormatting sqref="M16">
    <cfRule type="colorScale" priority="55">
      <colorScale>
        <cfvo type="num" val="1"/>
        <cfvo type="num" val="2"/>
        <cfvo type="num" val="4"/>
        <color rgb="FFFFC000"/>
        <color rgb="FFFFFF00"/>
        <color rgb="FF00B050"/>
      </colorScale>
    </cfRule>
  </conditionalFormatting>
  <conditionalFormatting sqref="M17">
    <cfRule type="colorScale" priority="54">
      <colorScale>
        <cfvo type="num" val="1"/>
        <cfvo type="num" val="2"/>
        <cfvo type="num" val="4"/>
        <color rgb="FFFFC000"/>
        <color rgb="FFFFFF00"/>
        <color rgb="FF00B050"/>
      </colorScale>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NOMS" xr:uid="{00000000-0002-0000-0500-000000000000}">
          <x14:formula1>
            <xm:f>'LISTE CLASSE'!$A$3:$A$27</xm:f>
          </x14:formula1>
          <xm:sqref>C2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64FE3-1DDE-9943-AF25-D3B1627672BF}">
  <dimension ref="A1:H23"/>
  <sheetViews>
    <sheetView workbookViewId="0">
      <selection activeCell="G2" sqref="G2:H2"/>
    </sheetView>
  </sheetViews>
  <sheetFormatPr baseColWidth="10" defaultRowHeight="15"/>
  <cols>
    <col min="1" max="1" width="15.1640625" customWidth="1"/>
    <col min="2" max="4" width="15" customWidth="1"/>
    <col min="5" max="8" width="14.5" customWidth="1"/>
  </cols>
  <sheetData>
    <row r="1" spans="1:8" ht="39" customHeight="1">
      <c r="A1" s="88" t="s">
        <v>105</v>
      </c>
      <c r="B1" s="137" t="s">
        <v>20</v>
      </c>
      <c r="C1" s="137"/>
      <c r="D1" s="137"/>
      <c r="E1" s="138" t="s">
        <v>26</v>
      </c>
      <c r="F1" s="138"/>
      <c r="G1" s="139" t="s">
        <v>27</v>
      </c>
      <c r="H1" s="140"/>
    </row>
    <row r="2" spans="1:8" ht="49" customHeight="1">
      <c r="A2" s="89" t="s">
        <v>113</v>
      </c>
      <c r="B2" s="141" t="s">
        <v>72</v>
      </c>
      <c r="C2" s="141"/>
      <c r="D2" s="141"/>
      <c r="E2" s="143" t="s">
        <v>78</v>
      </c>
      <c r="F2" s="143"/>
      <c r="G2" s="144" t="s">
        <v>97</v>
      </c>
      <c r="H2" s="145"/>
    </row>
    <row r="3" spans="1:8" s="77" customFormat="1" ht="45" customHeight="1">
      <c r="A3" s="89" t="s">
        <v>106</v>
      </c>
      <c r="B3" s="142" t="s">
        <v>96</v>
      </c>
      <c r="C3" s="142"/>
      <c r="D3" s="142"/>
      <c r="E3" s="142" t="s">
        <v>98</v>
      </c>
      <c r="F3" s="142"/>
      <c r="G3" s="142" t="s">
        <v>99</v>
      </c>
      <c r="H3" s="146"/>
    </row>
    <row r="4" spans="1:8" ht="26" customHeight="1">
      <c r="A4" s="89" t="s">
        <v>107</v>
      </c>
      <c r="B4" s="142" t="s">
        <v>108</v>
      </c>
      <c r="C4" s="142"/>
      <c r="D4" s="142"/>
      <c r="E4" s="142" t="s">
        <v>109</v>
      </c>
      <c r="F4" s="142"/>
      <c r="G4" s="142" t="s">
        <v>110</v>
      </c>
      <c r="H4" s="146"/>
    </row>
    <row r="5" spans="1:8" ht="131" customHeight="1" thickBot="1">
      <c r="A5" s="90" t="s">
        <v>111</v>
      </c>
      <c r="B5" s="91" t="s">
        <v>100</v>
      </c>
      <c r="C5" s="91" t="s">
        <v>101</v>
      </c>
      <c r="D5" s="91" t="s">
        <v>102</v>
      </c>
      <c r="E5" s="147" t="s">
        <v>104</v>
      </c>
      <c r="F5" s="147"/>
      <c r="G5" s="147" t="s">
        <v>103</v>
      </c>
      <c r="H5" s="148"/>
    </row>
    <row r="6" spans="1:8" ht="54" customHeight="1" thickBot="1"/>
    <row r="7" spans="1:8" ht="43" customHeight="1">
      <c r="A7" s="88" t="s">
        <v>61</v>
      </c>
      <c r="B7" s="137" t="s">
        <v>20</v>
      </c>
      <c r="C7" s="137"/>
      <c r="D7" s="137"/>
      <c r="E7" s="138" t="s">
        <v>26</v>
      </c>
      <c r="F7" s="138"/>
      <c r="G7" s="139" t="s">
        <v>27</v>
      </c>
      <c r="H7" s="140"/>
    </row>
    <row r="8" spans="1:8" ht="36" customHeight="1">
      <c r="A8" s="89" t="s">
        <v>113</v>
      </c>
      <c r="B8" s="141" t="s">
        <v>72</v>
      </c>
      <c r="C8" s="141"/>
      <c r="D8" s="141"/>
      <c r="E8" s="143" t="s">
        <v>78</v>
      </c>
      <c r="F8" s="143"/>
      <c r="G8" s="144" t="s">
        <v>83</v>
      </c>
      <c r="H8" s="145"/>
    </row>
    <row r="9" spans="1:8" ht="58" customHeight="1">
      <c r="A9" s="89" t="s">
        <v>106</v>
      </c>
      <c r="B9" s="142" t="s">
        <v>73</v>
      </c>
      <c r="C9" s="142"/>
      <c r="D9" s="142"/>
      <c r="E9" s="142" t="s">
        <v>79</v>
      </c>
      <c r="F9" s="142"/>
      <c r="G9" s="142" t="s">
        <v>84</v>
      </c>
      <c r="H9" s="146"/>
    </row>
    <row r="10" spans="1:8" ht="31" customHeight="1">
      <c r="A10" s="89" t="s">
        <v>107</v>
      </c>
      <c r="B10" s="142" t="s">
        <v>74</v>
      </c>
      <c r="C10" s="142"/>
      <c r="D10" s="142"/>
      <c r="E10" s="142" t="s">
        <v>80</v>
      </c>
      <c r="F10" s="142"/>
      <c r="G10" s="142" t="s">
        <v>85</v>
      </c>
      <c r="H10" s="146"/>
    </row>
    <row r="11" spans="1:8" ht="116" customHeight="1" thickBot="1">
      <c r="A11" s="90" t="s">
        <v>111</v>
      </c>
      <c r="B11" s="91" t="s">
        <v>75</v>
      </c>
      <c r="C11" s="91" t="s">
        <v>76</v>
      </c>
      <c r="D11" s="91" t="s">
        <v>77</v>
      </c>
      <c r="E11" s="147" t="s">
        <v>81</v>
      </c>
      <c r="F11" s="147" t="s">
        <v>82</v>
      </c>
      <c r="G11" s="147" t="s">
        <v>86</v>
      </c>
      <c r="H11" s="148" t="s">
        <v>87</v>
      </c>
    </row>
    <row r="12" spans="1:8" ht="61" customHeight="1" thickBot="1"/>
    <row r="13" spans="1:8" ht="31" customHeight="1">
      <c r="A13" s="88" t="s">
        <v>115</v>
      </c>
      <c r="B13" s="137" t="s">
        <v>20</v>
      </c>
      <c r="C13" s="137"/>
      <c r="D13" s="137"/>
      <c r="E13" s="138" t="s">
        <v>26</v>
      </c>
      <c r="F13" s="138"/>
      <c r="G13" s="139" t="s">
        <v>27</v>
      </c>
      <c r="H13" s="140"/>
    </row>
    <row r="14" spans="1:8" ht="33" customHeight="1">
      <c r="A14" s="89" t="s">
        <v>113</v>
      </c>
      <c r="B14" s="141" t="s">
        <v>72</v>
      </c>
      <c r="C14" s="141"/>
      <c r="D14" s="141"/>
      <c r="E14" s="143" t="s">
        <v>78</v>
      </c>
      <c r="F14" s="143"/>
      <c r="G14" s="144" t="s">
        <v>83</v>
      </c>
      <c r="H14" s="145"/>
    </row>
    <row r="15" spans="1:8" ht="48" customHeight="1">
      <c r="A15" s="89" t="s">
        <v>106</v>
      </c>
      <c r="B15" s="142" t="s">
        <v>73</v>
      </c>
      <c r="C15" s="142"/>
      <c r="D15" s="142"/>
      <c r="E15" s="142" t="s">
        <v>79</v>
      </c>
      <c r="F15" s="142"/>
      <c r="G15" s="142" t="s">
        <v>84</v>
      </c>
      <c r="H15" s="146"/>
    </row>
    <row r="16" spans="1:8" ht="32" customHeight="1">
      <c r="A16" s="89" t="s">
        <v>107</v>
      </c>
      <c r="B16" s="142" t="s">
        <v>132</v>
      </c>
      <c r="C16" s="142"/>
      <c r="D16" s="142"/>
      <c r="E16" s="142" t="s">
        <v>80</v>
      </c>
      <c r="F16" s="142"/>
      <c r="G16" s="142" t="s">
        <v>85</v>
      </c>
      <c r="H16" s="146"/>
    </row>
    <row r="17" spans="1:8" ht="102" customHeight="1" thickBot="1">
      <c r="A17" s="90" t="s">
        <v>111</v>
      </c>
      <c r="B17" s="91" t="s">
        <v>130</v>
      </c>
      <c r="C17" s="91" t="s">
        <v>131</v>
      </c>
      <c r="D17" s="91" t="s">
        <v>131</v>
      </c>
      <c r="E17" s="147" t="s">
        <v>81</v>
      </c>
      <c r="F17" s="147" t="s">
        <v>82</v>
      </c>
      <c r="G17" s="147" t="s">
        <v>86</v>
      </c>
      <c r="H17" s="148" t="s">
        <v>133</v>
      </c>
    </row>
    <row r="18" spans="1:8" ht="50" customHeight="1" thickBot="1"/>
    <row r="19" spans="1:8" ht="32" customHeight="1">
      <c r="A19" s="88" t="s">
        <v>43</v>
      </c>
      <c r="B19" s="137" t="s">
        <v>20</v>
      </c>
      <c r="C19" s="137"/>
      <c r="D19" s="137"/>
      <c r="E19" s="138" t="s">
        <v>26</v>
      </c>
      <c r="F19" s="138"/>
      <c r="G19" s="139" t="s">
        <v>27</v>
      </c>
      <c r="H19" s="140"/>
    </row>
    <row r="20" spans="1:8" ht="51" customHeight="1">
      <c r="A20" s="89" t="s">
        <v>113</v>
      </c>
      <c r="B20" s="141" t="s">
        <v>72</v>
      </c>
      <c r="C20" s="141"/>
      <c r="D20" s="141"/>
      <c r="E20" s="143" t="s">
        <v>117</v>
      </c>
      <c r="F20" s="143"/>
      <c r="G20" s="144" t="s">
        <v>126</v>
      </c>
      <c r="H20" s="145"/>
    </row>
    <row r="21" spans="1:8" ht="47" customHeight="1">
      <c r="A21" s="89" t="s">
        <v>106</v>
      </c>
      <c r="B21" s="142" t="s">
        <v>118</v>
      </c>
      <c r="C21" s="142"/>
      <c r="D21" s="142"/>
      <c r="E21" s="142" t="s">
        <v>79</v>
      </c>
      <c r="F21" s="142"/>
      <c r="G21" s="142" t="s">
        <v>84</v>
      </c>
      <c r="H21" s="146"/>
    </row>
    <row r="22" spans="1:8" ht="39" customHeight="1">
      <c r="A22" s="89" t="s">
        <v>107</v>
      </c>
      <c r="B22" s="142" t="s">
        <v>119</v>
      </c>
      <c r="C22" s="142"/>
      <c r="D22" s="142"/>
      <c r="E22" s="142" t="s">
        <v>123</v>
      </c>
      <c r="F22" s="142"/>
      <c r="G22" s="142" t="s">
        <v>127</v>
      </c>
      <c r="H22" s="146"/>
    </row>
    <row r="23" spans="1:8" ht="106" customHeight="1" thickBot="1">
      <c r="A23" s="90" t="s">
        <v>111</v>
      </c>
      <c r="B23" s="91" t="s">
        <v>120</v>
      </c>
      <c r="C23" s="91" t="s">
        <v>121</v>
      </c>
      <c r="D23" s="91" t="s">
        <v>122</v>
      </c>
      <c r="E23" s="147" t="s">
        <v>124</v>
      </c>
      <c r="F23" s="147" t="s">
        <v>125</v>
      </c>
      <c r="G23" s="147" t="s">
        <v>128</v>
      </c>
      <c r="H23" s="148" t="s">
        <v>129</v>
      </c>
    </row>
  </sheetData>
  <mergeCells count="56">
    <mergeCell ref="E11:F11"/>
    <mergeCell ref="G11:H11"/>
    <mergeCell ref="E17:F17"/>
    <mergeCell ref="G17:H17"/>
    <mergeCell ref="E23:F23"/>
    <mergeCell ref="G23:H23"/>
    <mergeCell ref="B21:D21"/>
    <mergeCell ref="E21:F21"/>
    <mergeCell ref="G21:H21"/>
    <mergeCell ref="B22:D22"/>
    <mergeCell ref="E22:F22"/>
    <mergeCell ref="G22:H22"/>
    <mergeCell ref="B19:D19"/>
    <mergeCell ref="E19:F19"/>
    <mergeCell ref="G19:H19"/>
    <mergeCell ref="B20:D20"/>
    <mergeCell ref="E20:F20"/>
    <mergeCell ref="G20:H20"/>
    <mergeCell ref="B15:D15"/>
    <mergeCell ref="E15:F15"/>
    <mergeCell ref="G15:H15"/>
    <mergeCell ref="B16:D16"/>
    <mergeCell ref="E16:F16"/>
    <mergeCell ref="G16:H16"/>
    <mergeCell ref="B13:D13"/>
    <mergeCell ref="E13:F13"/>
    <mergeCell ref="G13:H13"/>
    <mergeCell ref="B14:D14"/>
    <mergeCell ref="E14:F14"/>
    <mergeCell ref="G14:H14"/>
    <mergeCell ref="G4:H4"/>
    <mergeCell ref="B10:D10"/>
    <mergeCell ref="E10:F10"/>
    <mergeCell ref="G10:H10"/>
    <mergeCell ref="B8:D8"/>
    <mergeCell ref="E8:F8"/>
    <mergeCell ref="G8:H8"/>
    <mergeCell ref="B9:D9"/>
    <mergeCell ref="E9:F9"/>
    <mergeCell ref="G9:H9"/>
    <mergeCell ref="B1:D1"/>
    <mergeCell ref="E1:F1"/>
    <mergeCell ref="G1:H1"/>
    <mergeCell ref="B2:D2"/>
    <mergeCell ref="B7:D7"/>
    <mergeCell ref="E7:F7"/>
    <mergeCell ref="G7:H7"/>
    <mergeCell ref="B3:D3"/>
    <mergeCell ref="E2:F2"/>
    <mergeCell ref="G2:H2"/>
    <mergeCell ref="E3:F3"/>
    <mergeCell ref="G3:H3"/>
    <mergeCell ref="G5:H5"/>
    <mergeCell ref="E5:F5"/>
    <mergeCell ref="B4:D4"/>
    <mergeCell ref="E4:F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U34"/>
  <sheetViews>
    <sheetView topLeftCell="D1" zoomScale="113" zoomScaleNormal="75" workbookViewId="0">
      <selection activeCell="AU9" sqref="AU9"/>
    </sheetView>
  </sheetViews>
  <sheetFormatPr baseColWidth="10" defaultColWidth="9.1640625" defaultRowHeight="15"/>
  <cols>
    <col min="1" max="1" width="6.1640625" customWidth="1"/>
    <col min="2" max="2" width="12.6640625" customWidth="1"/>
    <col min="3" max="3" width="12.5" customWidth="1"/>
    <col min="4" max="4" width="13.5" customWidth="1"/>
    <col min="5" max="14" width="2.5" style="4" customWidth="1"/>
    <col min="15" max="29" width="2.33203125" customWidth="1"/>
    <col min="30" max="34" width="2.5" style="4" customWidth="1"/>
    <col min="36" max="38" width="6.83203125" customWidth="1"/>
    <col min="39" max="39" width="8.5" bestFit="1" customWidth="1"/>
    <col min="40" max="45" width="8" customWidth="1"/>
    <col min="46" max="46" width="9.1640625" style="4"/>
    <col min="47" max="47" width="14.1640625" style="4" customWidth="1"/>
  </cols>
  <sheetData>
    <row r="1" spans="1:47" ht="16" thickBot="1">
      <c r="O1" s="9"/>
      <c r="P1" s="9"/>
      <c r="Q1" s="9"/>
      <c r="R1" s="9"/>
      <c r="S1" s="9"/>
      <c r="T1" s="9"/>
      <c r="U1" s="9"/>
      <c r="V1" s="9"/>
      <c r="W1" s="9"/>
      <c r="X1" s="9"/>
      <c r="Y1" s="9"/>
      <c r="Z1" s="9"/>
      <c r="AA1" s="9"/>
      <c r="AB1" s="9"/>
      <c r="AC1" s="9"/>
    </row>
    <row r="2" spans="1:47" ht="15.75" customHeight="1" thickBot="1">
      <c r="E2" s="173" t="s">
        <v>3</v>
      </c>
      <c r="F2" s="174"/>
      <c r="G2" s="174"/>
      <c r="H2" s="174"/>
      <c r="I2" s="175"/>
      <c r="J2" s="164" t="s">
        <v>5</v>
      </c>
      <c r="K2" s="164"/>
      <c r="L2" s="164"/>
      <c r="M2" s="164"/>
      <c r="N2" s="164"/>
      <c r="O2" s="164"/>
      <c r="P2" s="164"/>
      <c r="Q2" s="164"/>
      <c r="R2" s="164"/>
      <c r="S2" s="164"/>
      <c r="T2" s="164"/>
      <c r="U2" s="164"/>
      <c r="V2" s="164"/>
      <c r="W2" s="164"/>
      <c r="X2" s="164"/>
      <c r="Y2" s="168" t="s">
        <v>6</v>
      </c>
      <c r="Z2" s="169"/>
      <c r="AA2" s="169"/>
      <c r="AB2" s="169"/>
      <c r="AC2" s="169"/>
      <c r="AD2" s="170"/>
      <c r="AE2" s="170"/>
      <c r="AF2" s="170"/>
      <c r="AG2" s="170"/>
      <c r="AH2" s="171"/>
      <c r="AJ2" s="153" t="s">
        <v>8</v>
      </c>
      <c r="AK2" s="154"/>
      <c r="AL2" s="154"/>
      <c r="AM2" s="154"/>
      <c r="AN2" s="154"/>
      <c r="AO2" s="154"/>
      <c r="AP2" s="154"/>
      <c r="AQ2" s="154"/>
      <c r="AR2" s="154"/>
      <c r="AS2" s="155"/>
    </row>
    <row r="3" spans="1:47" ht="15.75" customHeight="1" thickBot="1">
      <c r="E3" s="176"/>
      <c r="F3" s="177"/>
      <c r="G3" s="177"/>
      <c r="H3" s="177"/>
      <c r="I3" s="178"/>
      <c r="J3" s="179" t="s">
        <v>30</v>
      </c>
      <c r="K3" s="179"/>
      <c r="L3" s="179"/>
      <c r="M3" s="179"/>
      <c r="N3" s="179"/>
      <c r="O3" s="179"/>
      <c r="P3" s="179"/>
      <c r="Q3" s="179"/>
      <c r="R3" s="179"/>
      <c r="S3" s="179"/>
      <c r="T3" s="179"/>
      <c r="U3" s="179"/>
      <c r="V3" s="179"/>
      <c r="W3" s="179"/>
      <c r="X3" s="179"/>
      <c r="Y3" s="180" t="s">
        <v>26</v>
      </c>
      <c r="Z3" s="181"/>
      <c r="AA3" s="181"/>
      <c r="AB3" s="181"/>
      <c r="AC3" s="182"/>
      <c r="AD3" s="183" t="s">
        <v>27</v>
      </c>
      <c r="AE3" s="184"/>
      <c r="AF3" s="184"/>
      <c r="AG3" s="184"/>
      <c r="AH3" s="185"/>
      <c r="AJ3" s="156"/>
      <c r="AK3" s="157"/>
      <c r="AL3" s="157"/>
      <c r="AM3" s="157"/>
      <c r="AN3" s="157"/>
      <c r="AO3" s="157"/>
      <c r="AP3" s="157"/>
      <c r="AQ3" s="157"/>
      <c r="AR3" s="157"/>
      <c r="AS3" s="158"/>
    </row>
    <row r="4" spans="1:47" ht="29.25" customHeight="1" thickBot="1">
      <c r="A4" s="100" t="s">
        <v>95</v>
      </c>
      <c r="B4" s="101" t="s">
        <v>43</v>
      </c>
      <c r="E4" s="165" t="s">
        <v>4</v>
      </c>
      <c r="F4" s="166"/>
      <c r="G4" s="166"/>
      <c r="H4" s="166"/>
      <c r="I4" s="167"/>
      <c r="J4" s="186" t="s">
        <v>50</v>
      </c>
      <c r="K4" s="186"/>
      <c r="L4" s="186"/>
      <c r="M4" s="186"/>
      <c r="N4" s="187"/>
      <c r="O4" s="188" t="s">
        <v>51</v>
      </c>
      <c r="P4" s="186"/>
      <c r="Q4" s="186"/>
      <c r="R4" s="186"/>
      <c r="S4" s="187"/>
      <c r="T4" s="188" t="s">
        <v>52</v>
      </c>
      <c r="U4" s="186"/>
      <c r="V4" s="186"/>
      <c r="W4" s="186"/>
      <c r="X4" s="187"/>
      <c r="Y4" s="165" t="s">
        <v>34</v>
      </c>
      <c r="Z4" s="166"/>
      <c r="AA4" s="166"/>
      <c r="AB4" s="166"/>
      <c r="AC4" s="167"/>
      <c r="AD4" s="172" t="s">
        <v>49</v>
      </c>
      <c r="AE4" s="166"/>
      <c r="AF4" s="166"/>
      <c r="AG4" s="166"/>
      <c r="AH4" s="167"/>
      <c r="AJ4" s="159" t="s">
        <v>32</v>
      </c>
      <c r="AK4" s="160"/>
      <c r="AL4" s="160"/>
      <c r="AM4" s="160"/>
      <c r="AN4" s="160"/>
      <c r="AO4" s="161"/>
      <c r="AP4" s="52"/>
      <c r="AQ4" s="159" t="s">
        <v>33</v>
      </c>
      <c r="AR4" s="160"/>
      <c r="AS4" s="160"/>
      <c r="AT4" s="149" t="s">
        <v>137</v>
      </c>
      <c r="AU4" s="151" t="s">
        <v>138</v>
      </c>
    </row>
    <row r="5" spans="1:47">
      <c r="A5" s="99" t="s">
        <v>2</v>
      </c>
      <c r="B5" s="99" t="s">
        <v>0</v>
      </c>
      <c r="C5" s="53" t="s">
        <v>1</v>
      </c>
      <c r="D5" s="104" t="s">
        <v>135</v>
      </c>
      <c r="E5" s="5">
        <v>0</v>
      </c>
      <c r="F5" s="2">
        <v>1</v>
      </c>
      <c r="G5" s="2">
        <v>2</v>
      </c>
      <c r="H5" s="2">
        <v>3</v>
      </c>
      <c r="I5" s="6">
        <v>4</v>
      </c>
      <c r="J5" s="5">
        <v>0</v>
      </c>
      <c r="K5" s="2">
        <v>1</v>
      </c>
      <c r="L5" s="2">
        <v>2</v>
      </c>
      <c r="M5" s="2">
        <v>3</v>
      </c>
      <c r="N5" s="6">
        <v>4</v>
      </c>
      <c r="O5" s="5">
        <v>0</v>
      </c>
      <c r="P5" s="2">
        <v>1</v>
      </c>
      <c r="Q5" s="2">
        <v>2</v>
      </c>
      <c r="R5" s="2">
        <v>3</v>
      </c>
      <c r="S5" s="6">
        <v>4</v>
      </c>
      <c r="T5" s="5">
        <v>0</v>
      </c>
      <c r="U5" s="2">
        <v>1</v>
      </c>
      <c r="V5" s="2">
        <v>2</v>
      </c>
      <c r="W5" s="2">
        <v>3</v>
      </c>
      <c r="X5" s="6">
        <v>4</v>
      </c>
      <c r="Y5" s="5">
        <v>0</v>
      </c>
      <c r="Z5" s="2">
        <v>1</v>
      </c>
      <c r="AA5" s="2">
        <v>2</v>
      </c>
      <c r="AB5" s="2">
        <v>3</v>
      </c>
      <c r="AC5" s="6">
        <v>4</v>
      </c>
      <c r="AD5" s="44">
        <v>0</v>
      </c>
      <c r="AE5" s="2">
        <v>1</v>
      </c>
      <c r="AF5" s="2">
        <v>2</v>
      </c>
      <c r="AG5" s="2">
        <v>3</v>
      </c>
      <c r="AH5" s="6">
        <v>4</v>
      </c>
      <c r="AJ5" s="162" t="s">
        <v>31</v>
      </c>
      <c r="AK5" s="163"/>
      <c r="AL5" s="163"/>
      <c r="AM5" s="57" t="s">
        <v>20</v>
      </c>
      <c r="AN5" s="58" t="s">
        <v>26</v>
      </c>
      <c r="AO5" s="59" t="s">
        <v>27</v>
      </c>
      <c r="AP5" s="51"/>
      <c r="AQ5" s="57" t="s">
        <v>20</v>
      </c>
      <c r="AR5" s="58" t="s">
        <v>26</v>
      </c>
      <c r="AS5" s="108" t="s">
        <v>27</v>
      </c>
      <c r="AT5" s="150"/>
      <c r="AU5" s="152"/>
    </row>
    <row r="6" spans="1:47" ht="15" customHeight="1">
      <c r="A6" s="1" t="str">
        <f>'LISTE CLASSE'!$B$1</f>
        <v>3B</v>
      </c>
      <c r="B6" s="1" t="str">
        <f>'LISTE CLASSE'!A3</f>
        <v>A</v>
      </c>
      <c r="C6" s="53" t="str">
        <f>'LISTE CLASSE'!B3</f>
        <v>Toto</v>
      </c>
      <c r="D6" s="53" t="str">
        <f>'LISTE CLASSE'!C3</f>
        <v>A Toto</v>
      </c>
      <c r="E6" s="7"/>
      <c r="F6" s="3"/>
      <c r="G6" s="3"/>
      <c r="H6" s="3" t="s">
        <v>67</v>
      </c>
      <c r="I6" s="8"/>
      <c r="J6" s="49"/>
      <c r="K6" s="3"/>
      <c r="L6" s="3"/>
      <c r="M6" s="3" t="s">
        <v>67</v>
      </c>
      <c r="N6" s="8"/>
      <c r="O6" s="7"/>
      <c r="P6" s="3"/>
      <c r="Q6" s="3"/>
      <c r="R6" s="3"/>
      <c r="S6" s="8" t="s">
        <v>67</v>
      </c>
      <c r="T6" s="7"/>
      <c r="U6" s="3"/>
      <c r="V6" s="3"/>
      <c r="W6" s="3"/>
      <c r="X6" s="8" t="s">
        <v>67</v>
      </c>
      <c r="Y6" s="7"/>
      <c r="Z6" s="3"/>
      <c r="AA6" s="3"/>
      <c r="AB6" s="3" t="s">
        <v>67</v>
      </c>
      <c r="AC6" s="8"/>
      <c r="AD6" s="49"/>
      <c r="AE6" s="3"/>
      <c r="AF6" s="3"/>
      <c r="AG6" s="3"/>
      <c r="AH6" s="8" t="s">
        <v>67</v>
      </c>
      <c r="AJ6" s="31">
        <f t="shared" ref="AJ6:AJ31" si="0">MATCH("x",K6:N6,4)</f>
        <v>3</v>
      </c>
      <c r="AK6" s="31">
        <f t="shared" ref="AK6:AK31" si="1">MATCH("x",P6:S6,4)</f>
        <v>4</v>
      </c>
      <c r="AL6" s="31">
        <f t="shared" ref="AL6:AL31" si="2">MATCH("x",U6:X6,4)</f>
        <v>4</v>
      </c>
      <c r="AM6" s="31">
        <f>AVERAGE(AJ6:AL6)</f>
        <v>3.6666666666666665</v>
      </c>
      <c r="AN6" s="31">
        <f t="shared" ref="AN6:AN31" si="3">MATCH("x",Z6:AC6,4)</f>
        <v>3</v>
      </c>
      <c r="AO6" s="31">
        <f t="shared" ref="AO6:AO31" si="4">MATCH("x",AE6:AH6,4)</f>
        <v>4</v>
      </c>
      <c r="AP6" s="50"/>
      <c r="AQ6" s="48">
        <f>ROUND(AM6,0)</f>
        <v>4</v>
      </c>
      <c r="AR6" s="48">
        <f>ROUND(AN6,0)</f>
        <v>3</v>
      </c>
      <c r="AS6" s="109">
        <f>ROUND(AO6,0)</f>
        <v>4</v>
      </c>
      <c r="AT6" s="110">
        <f>AVERAGE(AQ6:AS6)</f>
        <v>3.6666666666666665</v>
      </c>
      <c r="AU6" s="111">
        <v>3</v>
      </c>
    </row>
    <row r="7" spans="1:47">
      <c r="A7" s="1" t="str">
        <f>'LISTE CLASSE'!$B$1</f>
        <v>3B</v>
      </c>
      <c r="B7" s="1" t="str">
        <f>'LISTE CLASSE'!A4</f>
        <v>B</v>
      </c>
      <c r="C7" s="53" t="str">
        <f>'LISTE CLASSE'!B4</f>
        <v>Tata</v>
      </c>
      <c r="D7" s="53" t="str">
        <f>'LISTE CLASSE'!C4</f>
        <v>B Tata</v>
      </c>
      <c r="E7" s="7"/>
      <c r="F7" s="3"/>
      <c r="G7" s="3"/>
      <c r="H7" s="3" t="s">
        <v>67</v>
      </c>
      <c r="I7" s="8"/>
      <c r="J7" s="49"/>
      <c r="K7" s="3"/>
      <c r="L7" s="3"/>
      <c r="M7" s="3" t="s">
        <v>67</v>
      </c>
      <c r="N7" s="8"/>
      <c r="O7" s="7"/>
      <c r="P7" s="3"/>
      <c r="Q7" s="3" t="s">
        <v>67</v>
      </c>
      <c r="R7" s="3"/>
      <c r="S7" s="8"/>
      <c r="T7" s="7"/>
      <c r="U7" s="3"/>
      <c r="V7" s="3"/>
      <c r="W7" s="3"/>
      <c r="X7" s="8" t="s">
        <v>67</v>
      </c>
      <c r="Y7" s="7"/>
      <c r="Z7" s="3"/>
      <c r="AA7" s="3"/>
      <c r="AB7" s="3" t="s">
        <v>67</v>
      </c>
      <c r="AC7" s="8"/>
      <c r="AD7" s="49"/>
      <c r="AE7" s="3"/>
      <c r="AF7" s="3"/>
      <c r="AG7" s="3" t="s">
        <v>67</v>
      </c>
      <c r="AH7" s="8"/>
      <c r="AJ7" s="31">
        <f t="shared" si="0"/>
        <v>3</v>
      </c>
      <c r="AK7" s="31">
        <f t="shared" si="1"/>
        <v>2</v>
      </c>
      <c r="AL7" s="31">
        <f t="shared" si="2"/>
        <v>4</v>
      </c>
      <c r="AM7" s="31">
        <f t="shared" ref="AM7:AM31" si="5">AVERAGE(AJ7:AL7)</f>
        <v>3</v>
      </c>
      <c r="AN7" s="31">
        <f t="shared" si="3"/>
        <v>3</v>
      </c>
      <c r="AO7" s="31">
        <f t="shared" si="4"/>
        <v>3</v>
      </c>
      <c r="AP7" s="50"/>
      <c r="AQ7" s="48">
        <f t="shared" ref="AQ7:AQ31" si="6">ROUND(AM7,0)</f>
        <v>3</v>
      </c>
      <c r="AR7" s="48">
        <f t="shared" ref="AR7:AR31" si="7">ROUND(AN7,0)</f>
        <v>3</v>
      </c>
      <c r="AS7" s="109">
        <f t="shared" ref="AS7:AS31" si="8">ROUND(AO7,0)</f>
        <v>3</v>
      </c>
      <c r="AT7" s="110">
        <f t="shared" ref="AT7:AT34" si="9">AVERAGE(AQ7:AS7)</f>
        <v>3</v>
      </c>
      <c r="AU7" s="111">
        <v>3</v>
      </c>
    </row>
    <row r="8" spans="1:47">
      <c r="A8" s="1" t="str">
        <f>'LISTE CLASSE'!$B$1</f>
        <v>3B</v>
      </c>
      <c r="B8" s="1" t="str">
        <f>'LISTE CLASSE'!A5</f>
        <v>C</v>
      </c>
      <c r="C8" s="53" t="str">
        <f>'LISTE CLASSE'!B5</f>
        <v>Riri</v>
      </c>
      <c r="D8" s="53" t="str">
        <f>'LISTE CLASSE'!C5</f>
        <v>C Riri</v>
      </c>
      <c r="E8" s="7"/>
      <c r="F8" s="3"/>
      <c r="G8" s="3" t="s">
        <v>67</v>
      </c>
      <c r="H8" s="3"/>
      <c r="I8" s="8"/>
      <c r="J8" s="49"/>
      <c r="K8" s="3"/>
      <c r="L8" s="3" t="s">
        <v>67</v>
      </c>
      <c r="M8" s="3"/>
      <c r="N8" s="8"/>
      <c r="O8" s="7"/>
      <c r="P8" s="3" t="s">
        <v>67</v>
      </c>
      <c r="Q8" s="3"/>
      <c r="R8" s="3"/>
      <c r="S8" s="8"/>
      <c r="T8" s="7"/>
      <c r="U8" s="3"/>
      <c r="V8" s="3"/>
      <c r="W8" s="3" t="s">
        <v>67</v>
      </c>
      <c r="X8" s="8"/>
      <c r="Y8" s="7"/>
      <c r="Z8" s="3"/>
      <c r="AA8" s="3"/>
      <c r="AB8" s="3" t="s">
        <v>67</v>
      </c>
      <c r="AC8" s="8"/>
      <c r="AD8" s="49"/>
      <c r="AE8" s="3"/>
      <c r="AF8" s="3"/>
      <c r="AG8" s="3" t="s">
        <v>67</v>
      </c>
      <c r="AH8" s="8"/>
      <c r="AJ8" s="31">
        <f t="shared" si="0"/>
        <v>2</v>
      </c>
      <c r="AK8" s="31">
        <f t="shared" si="1"/>
        <v>1</v>
      </c>
      <c r="AL8" s="31">
        <f t="shared" si="2"/>
        <v>3</v>
      </c>
      <c r="AM8" s="31">
        <f t="shared" si="5"/>
        <v>2</v>
      </c>
      <c r="AN8" s="31">
        <f t="shared" si="3"/>
        <v>3</v>
      </c>
      <c r="AO8" s="31">
        <f t="shared" si="4"/>
        <v>3</v>
      </c>
      <c r="AP8" s="50"/>
      <c r="AQ8" s="48">
        <f t="shared" si="6"/>
        <v>2</v>
      </c>
      <c r="AR8" s="48">
        <f t="shared" si="7"/>
        <v>3</v>
      </c>
      <c r="AS8" s="109">
        <f t="shared" si="8"/>
        <v>3</v>
      </c>
      <c r="AT8" s="110">
        <f t="shared" si="9"/>
        <v>2.6666666666666665</v>
      </c>
      <c r="AU8" s="111">
        <v>2</v>
      </c>
    </row>
    <row r="9" spans="1:47">
      <c r="A9" s="1" t="str">
        <f>'LISTE CLASSE'!$B$1</f>
        <v>3B</v>
      </c>
      <c r="B9" s="1" t="str">
        <f>'LISTE CLASSE'!A6</f>
        <v>D</v>
      </c>
      <c r="C9" s="53" t="str">
        <f>'LISTE CLASSE'!B6</f>
        <v>Fifi</v>
      </c>
      <c r="D9" s="53" t="str">
        <f>'LISTE CLASSE'!C6</f>
        <v>D Fifi</v>
      </c>
      <c r="E9" s="7"/>
      <c r="F9" s="3"/>
      <c r="G9" s="3"/>
      <c r="H9" s="3"/>
      <c r="I9" s="8" t="s">
        <v>67</v>
      </c>
      <c r="J9" s="49"/>
      <c r="K9" s="3"/>
      <c r="L9" s="3"/>
      <c r="M9" s="3" t="s">
        <v>67</v>
      </c>
      <c r="N9" s="8"/>
      <c r="O9" s="7"/>
      <c r="P9" s="3"/>
      <c r="Q9" s="3"/>
      <c r="R9" s="3"/>
      <c r="S9" s="8" t="s">
        <v>67</v>
      </c>
      <c r="T9" s="7"/>
      <c r="U9" s="3"/>
      <c r="V9" s="3"/>
      <c r="W9" s="3"/>
      <c r="X9" s="8" t="s">
        <v>67</v>
      </c>
      <c r="Y9" s="7"/>
      <c r="Z9" s="3"/>
      <c r="AA9" s="3"/>
      <c r="AB9" s="3"/>
      <c r="AC9" s="8" t="s">
        <v>67</v>
      </c>
      <c r="AD9" s="49"/>
      <c r="AE9" s="3"/>
      <c r="AF9" s="3"/>
      <c r="AG9" s="3"/>
      <c r="AH9" s="8" t="s">
        <v>67</v>
      </c>
      <c r="AJ9" s="31">
        <f t="shared" si="0"/>
        <v>3</v>
      </c>
      <c r="AK9" s="31">
        <f t="shared" si="1"/>
        <v>4</v>
      </c>
      <c r="AL9" s="31">
        <f t="shared" si="2"/>
        <v>4</v>
      </c>
      <c r="AM9" s="31">
        <f t="shared" si="5"/>
        <v>3.6666666666666665</v>
      </c>
      <c r="AN9" s="31">
        <f t="shared" si="3"/>
        <v>4</v>
      </c>
      <c r="AO9" s="31">
        <f t="shared" si="4"/>
        <v>4</v>
      </c>
      <c r="AP9" s="50"/>
      <c r="AQ9" s="48">
        <f t="shared" si="6"/>
        <v>4</v>
      </c>
      <c r="AR9" s="48">
        <f t="shared" si="7"/>
        <v>4</v>
      </c>
      <c r="AS9" s="109">
        <f t="shared" si="8"/>
        <v>4</v>
      </c>
      <c r="AT9" s="110">
        <f t="shared" si="9"/>
        <v>4</v>
      </c>
      <c r="AU9" s="111"/>
    </row>
    <row r="10" spans="1:47">
      <c r="A10" s="1" t="str">
        <f>'LISTE CLASSE'!$B$1</f>
        <v>3B</v>
      </c>
      <c r="B10" s="1" t="str">
        <f>'LISTE CLASSE'!A7</f>
        <v>E</v>
      </c>
      <c r="C10" s="53" t="str">
        <f>'LISTE CLASSE'!B7</f>
        <v>Loulou</v>
      </c>
      <c r="D10" s="53" t="str">
        <f>'LISTE CLASSE'!C7</f>
        <v>E Loulou</v>
      </c>
      <c r="E10" s="7"/>
      <c r="F10" s="3"/>
      <c r="G10" s="3"/>
      <c r="H10" s="3" t="s">
        <v>67</v>
      </c>
      <c r="I10" s="8"/>
      <c r="J10" s="49"/>
      <c r="K10" s="3"/>
      <c r="L10" s="3"/>
      <c r="M10" s="3" t="s">
        <v>67</v>
      </c>
      <c r="N10" s="8"/>
      <c r="O10" s="7"/>
      <c r="P10" s="3"/>
      <c r="Q10" s="3" t="s">
        <v>67</v>
      </c>
      <c r="R10" s="3"/>
      <c r="S10" s="8"/>
      <c r="T10" s="7"/>
      <c r="U10" s="3"/>
      <c r="V10" s="3"/>
      <c r="W10" s="3" t="s">
        <v>67</v>
      </c>
      <c r="X10" s="8"/>
      <c r="Y10" s="7"/>
      <c r="Z10" s="3"/>
      <c r="AA10" s="3"/>
      <c r="AB10" s="3" t="s">
        <v>67</v>
      </c>
      <c r="AC10" s="8"/>
      <c r="AD10" s="49"/>
      <c r="AE10" s="3"/>
      <c r="AF10" s="3"/>
      <c r="AG10" s="3" t="s">
        <v>67</v>
      </c>
      <c r="AH10" s="8"/>
      <c r="AJ10" s="31">
        <f t="shared" si="0"/>
        <v>3</v>
      </c>
      <c r="AK10" s="31">
        <f t="shared" si="1"/>
        <v>2</v>
      </c>
      <c r="AL10" s="31">
        <f t="shared" si="2"/>
        <v>3</v>
      </c>
      <c r="AM10" s="31">
        <f t="shared" si="5"/>
        <v>2.6666666666666665</v>
      </c>
      <c r="AN10" s="31">
        <f t="shared" si="3"/>
        <v>3</v>
      </c>
      <c r="AO10" s="31">
        <f t="shared" si="4"/>
        <v>3</v>
      </c>
      <c r="AP10" s="50"/>
      <c r="AQ10" s="48">
        <f t="shared" si="6"/>
        <v>3</v>
      </c>
      <c r="AR10" s="48">
        <f t="shared" si="7"/>
        <v>3</v>
      </c>
      <c r="AS10" s="109">
        <f t="shared" si="8"/>
        <v>3</v>
      </c>
      <c r="AT10" s="110">
        <f t="shared" si="9"/>
        <v>3</v>
      </c>
      <c r="AU10" s="111"/>
    </row>
    <row r="11" spans="1:47">
      <c r="A11" s="1" t="str">
        <f>'LISTE CLASSE'!$B$1</f>
        <v>3B</v>
      </c>
      <c r="B11" s="1" t="str">
        <f>'LISTE CLASSE'!A8</f>
        <v>F</v>
      </c>
      <c r="C11" s="53" t="str">
        <f>'LISTE CLASSE'!B8</f>
        <v>Jaja</v>
      </c>
      <c r="D11" s="53" t="str">
        <f>'LISTE CLASSE'!C8</f>
        <v>F Jaja</v>
      </c>
      <c r="E11" s="7"/>
      <c r="F11" s="3"/>
      <c r="G11" s="3"/>
      <c r="H11" s="3" t="s">
        <v>67</v>
      </c>
      <c r="I11" s="8"/>
      <c r="J11" s="49"/>
      <c r="K11" s="3"/>
      <c r="L11" s="3"/>
      <c r="M11" s="3" t="s">
        <v>67</v>
      </c>
      <c r="N11" s="8"/>
      <c r="O11" s="7"/>
      <c r="P11" s="3"/>
      <c r="Q11" s="3"/>
      <c r="R11" s="3" t="s">
        <v>67</v>
      </c>
      <c r="S11" s="8"/>
      <c r="T11" s="7"/>
      <c r="U11" s="3"/>
      <c r="V11" s="3" t="s">
        <v>67</v>
      </c>
      <c r="W11" s="3"/>
      <c r="X11" s="8"/>
      <c r="Y11" s="7"/>
      <c r="Z11" s="3"/>
      <c r="AA11" s="3"/>
      <c r="AB11" s="3"/>
      <c r="AC11" s="8" t="s">
        <v>67</v>
      </c>
      <c r="AD11" s="49"/>
      <c r="AE11" s="3"/>
      <c r="AF11" s="3"/>
      <c r="AG11" s="3"/>
      <c r="AH11" s="8" t="s">
        <v>67</v>
      </c>
      <c r="AJ11" s="31">
        <f t="shared" si="0"/>
        <v>3</v>
      </c>
      <c r="AK11" s="31">
        <f t="shared" si="1"/>
        <v>3</v>
      </c>
      <c r="AL11" s="31">
        <f t="shared" si="2"/>
        <v>2</v>
      </c>
      <c r="AM11" s="31">
        <f t="shared" si="5"/>
        <v>2.6666666666666665</v>
      </c>
      <c r="AN11" s="31">
        <f t="shared" si="3"/>
        <v>4</v>
      </c>
      <c r="AO11" s="31">
        <f t="shared" si="4"/>
        <v>4</v>
      </c>
      <c r="AP11" s="50"/>
      <c r="AQ11" s="48">
        <f t="shared" si="6"/>
        <v>3</v>
      </c>
      <c r="AR11" s="48">
        <f t="shared" si="7"/>
        <v>4</v>
      </c>
      <c r="AS11" s="109">
        <f t="shared" si="8"/>
        <v>4</v>
      </c>
      <c r="AT11" s="110">
        <f t="shared" si="9"/>
        <v>3.6666666666666665</v>
      </c>
      <c r="AU11" s="111"/>
    </row>
    <row r="12" spans="1:47">
      <c r="A12" s="1" t="str">
        <f>'LISTE CLASSE'!$B$1</f>
        <v>3B</v>
      </c>
      <c r="B12" s="1" t="str">
        <f>'LISTE CLASSE'!A9</f>
        <v>G</v>
      </c>
      <c r="C12" s="53" t="str">
        <f>'LISTE CLASSE'!B9</f>
        <v>Juju</v>
      </c>
      <c r="D12" s="53" t="str">
        <f>'LISTE CLASSE'!C9</f>
        <v>G Juju</v>
      </c>
      <c r="E12" s="7"/>
      <c r="F12" s="3"/>
      <c r="G12" s="3"/>
      <c r="H12" s="3" t="s">
        <v>67</v>
      </c>
      <c r="I12" s="8"/>
      <c r="J12" s="49"/>
      <c r="K12" s="3"/>
      <c r="L12" s="3"/>
      <c r="M12" s="3" t="s">
        <v>67</v>
      </c>
      <c r="N12" s="8"/>
      <c r="O12" s="7"/>
      <c r="P12" s="3"/>
      <c r="Q12" s="3"/>
      <c r="R12" s="3"/>
      <c r="S12" s="8" t="s">
        <v>67</v>
      </c>
      <c r="T12" s="7"/>
      <c r="U12" s="3"/>
      <c r="V12" s="3"/>
      <c r="W12" s="3" t="s">
        <v>67</v>
      </c>
      <c r="X12" s="8"/>
      <c r="Y12" s="7"/>
      <c r="Z12" s="3"/>
      <c r="AA12" s="3"/>
      <c r="AB12" s="3"/>
      <c r="AC12" s="8" t="s">
        <v>67</v>
      </c>
      <c r="AD12" s="49"/>
      <c r="AE12" s="3"/>
      <c r="AF12" s="3"/>
      <c r="AG12" s="3"/>
      <c r="AH12" s="8" t="s">
        <v>67</v>
      </c>
      <c r="AJ12" s="31">
        <f t="shared" si="0"/>
        <v>3</v>
      </c>
      <c r="AK12" s="31">
        <f t="shared" si="1"/>
        <v>4</v>
      </c>
      <c r="AL12" s="31">
        <f t="shared" si="2"/>
        <v>3</v>
      </c>
      <c r="AM12" s="31">
        <f t="shared" si="5"/>
        <v>3.3333333333333335</v>
      </c>
      <c r="AN12" s="31">
        <f t="shared" si="3"/>
        <v>4</v>
      </c>
      <c r="AO12" s="31">
        <f t="shared" si="4"/>
        <v>4</v>
      </c>
      <c r="AP12" s="50"/>
      <c r="AQ12" s="48">
        <f t="shared" si="6"/>
        <v>3</v>
      </c>
      <c r="AR12" s="48">
        <f t="shared" si="7"/>
        <v>4</v>
      </c>
      <c r="AS12" s="109">
        <f t="shared" si="8"/>
        <v>4</v>
      </c>
      <c r="AT12" s="110">
        <f t="shared" si="9"/>
        <v>3.6666666666666665</v>
      </c>
      <c r="AU12" s="111"/>
    </row>
    <row r="13" spans="1:47">
      <c r="A13" s="1" t="str">
        <f>'LISTE CLASSE'!$B$1</f>
        <v>3B</v>
      </c>
      <c r="B13" s="1" t="str">
        <f>'LISTE CLASSE'!A10</f>
        <v>H</v>
      </c>
      <c r="C13" s="53" t="str">
        <f>'LISTE CLASSE'!B10</f>
        <v>Nono</v>
      </c>
      <c r="D13" s="53" t="str">
        <f>'LISTE CLASSE'!C10</f>
        <v>H Nono</v>
      </c>
      <c r="E13" s="7"/>
      <c r="F13" s="3"/>
      <c r="G13" s="3"/>
      <c r="H13" s="3" t="s">
        <v>67</v>
      </c>
      <c r="I13" s="8"/>
      <c r="J13" s="49"/>
      <c r="K13" s="3"/>
      <c r="L13" s="3"/>
      <c r="M13" s="3" t="s">
        <v>67</v>
      </c>
      <c r="N13" s="8"/>
      <c r="O13" s="7"/>
      <c r="P13" s="3"/>
      <c r="Q13" s="3"/>
      <c r="R13" s="3" t="s">
        <v>67</v>
      </c>
      <c r="S13" s="8"/>
      <c r="T13" s="7"/>
      <c r="U13" s="3" t="s">
        <v>67</v>
      </c>
      <c r="V13" s="3"/>
      <c r="W13" s="3"/>
      <c r="X13" s="8"/>
      <c r="Y13" s="7"/>
      <c r="Z13" s="3"/>
      <c r="AA13" s="3"/>
      <c r="AB13" s="3" t="s">
        <v>67</v>
      </c>
      <c r="AC13" s="8"/>
      <c r="AD13" s="49"/>
      <c r="AE13" s="3"/>
      <c r="AF13" s="3"/>
      <c r="AG13" s="3" t="s">
        <v>67</v>
      </c>
      <c r="AH13" s="8"/>
      <c r="AJ13" s="31">
        <f t="shared" si="0"/>
        <v>3</v>
      </c>
      <c r="AK13" s="31">
        <f t="shared" si="1"/>
        <v>3</v>
      </c>
      <c r="AL13" s="31">
        <f t="shared" si="2"/>
        <v>1</v>
      </c>
      <c r="AM13" s="31">
        <f t="shared" si="5"/>
        <v>2.3333333333333335</v>
      </c>
      <c r="AN13" s="31">
        <f t="shared" si="3"/>
        <v>3</v>
      </c>
      <c r="AO13" s="31">
        <f t="shared" si="4"/>
        <v>3</v>
      </c>
      <c r="AP13" s="50"/>
      <c r="AQ13" s="48">
        <f t="shared" si="6"/>
        <v>2</v>
      </c>
      <c r="AR13" s="48">
        <f t="shared" si="7"/>
        <v>3</v>
      </c>
      <c r="AS13" s="109">
        <f t="shared" si="8"/>
        <v>3</v>
      </c>
      <c r="AT13" s="110">
        <f t="shared" si="9"/>
        <v>2.6666666666666665</v>
      </c>
      <c r="AU13" s="111"/>
    </row>
    <row r="14" spans="1:47">
      <c r="A14" s="1" t="str">
        <f>'LISTE CLASSE'!$B$1</f>
        <v>3B</v>
      </c>
      <c r="B14" s="1" t="str">
        <f>'LISTE CLASSE'!A11</f>
        <v>I</v>
      </c>
      <c r="C14" s="53" t="str">
        <f>'LISTE CLASSE'!B11</f>
        <v>Flo</v>
      </c>
      <c r="D14" s="53" t="str">
        <f>'LISTE CLASSE'!C11</f>
        <v>I Flo</v>
      </c>
      <c r="E14" s="7"/>
      <c r="F14" s="3"/>
      <c r="G14" s="3"/>
      <c r="H14" s="3" t="s">
        <v>67</v>
      </c>
      <c r="I14" s="8"/>
      <c r="J14" s="49"/>
      <c r="K14" s="3"/>
      <c r="L14" s="3"/>
      <c r="M14" s="3" t="s">
        <v>67</v>
      </c>
      <c r="N14" s="8"/>
      <c r="O14" s="7"/>
      <c r="P14" s="3"/>
      <c r="Q14" s="3"/>
      <c r="R14" s="3" t="s">
        <v>67</v>
      </c>
      <c r="S14" s="8"/>
      <c r="T14" s="7"/>
      <c r="U14" s="3"/>
      <c r="V14" s="3"/>
      <c r="W14" s="3" t="s">
        <v>67</v>
      </c>
      <c r="X14" s="8"/>
      <c r="Y14" s="7"/>
      <c r="Z14" s="3"/>
      <c r="AA14" s="3"/>
      <c r="AB14" s="3" t="s">
        <v>67</v>
      </c>
      <c r="AC14" s="8"/>
      <c r="AD14" s="49"/>
      <c r="AE14" s="3"/>
      <c r="AF14" s="3"/>
      <c r="AG14" s="3" t="s">
        <v>67</v>
      </c>
      <c r="AH14" s="8"/>
      <c r="AJ14" s="31">
        <f t="shared" si="0"/>
        <v>3</v>
      </c>
      <c r="AK14" s="31">
        <f t="shared" si="1"/>
        <v>3</v>
      </c>
      <c r="AL14" s="31">
        <f t="shared" si="2"/>
        <v>3</v>
      </c>
      <c r="AM14" s="31">
        <f t="shared" si="5"/>
        <v>3</v>
      </c>
      <c r="AN14" s="31">
        <f t="shared" si="3"/>
        <v>3</v>
      </c>
      <c r="AO14" s="31">
        <f t="shared" si="4"/>
        <v>3</v>
      </c>
      <c r="AP14" s="50"/>
      <c r="AQ14" s="48">
        <f t="shared" si="6"/>
        <v>3</v>
      </c>
      <c r="AR14" s="48">
        <f t="shared" si="7"/>
        <v>3</v>
      </c>
      <c r="AS14" s="109">
        <f t="shared" si="8"/>
        <v>3</v>
      </c>
      <c r="AT14" s="110">
        <f t="shared" si="9"/>
        <v>3</v>
      </c>
      <c r="AU14" s="111"/>
    </row>
    <row r="15" spans="1:47">
      <c r="A15" s="1" t="str">
        <f>'LISTE CLASSE'!$B$1</f>
        <v>3B</v>
      </c>
      <c r="B15" s="1">
        <f>'LISTE CLASSE'!A12</f>
        <v>0</v>
      </c>
      <c r="C15" s="53">
        <f>'LISTE CLASSE'!B12</f>
        <v>0</v>
      </c>
      <c r="D15" s="53" t="str">
        <f>'LISTE CLASSE'!C12</f>
        <v xml:space="preserve"> </v>
      </c>
      <c r="E15" s="7"/>
      <c r="F15" s="3"/>
      <c r="G15" s="3"/>
      <c r="H15" s="3" t="s">
        <v>67</v>
      </c>
      <c r="I15" s="8"/>
      <c r="J15" s="49"/>
      <c r="K15" s="3"/>
      <c r="L15" s="3"/>
      <c r="M15" s="3" t="s">
        <v>67</v>
      </c>
      <c r="N15" s="8"/>
      <c r="O15" s="7"/>
      <c r="P15" s="3"/>
      <c r="Q15" s="3"/>
      <c r="R15" s="3" t="s">
        <v>67</v>
      </c>
      <c r="S15" s="8"/>
      <c r="T15" s="7"/>
      <c r="U15" s="3"/>
      <c r="V15" s="3"/>
      <c r="W15" s="3" t="s">
        <v>67</v>
      </c>
      <c r="X15" s="8"/>
      <c r="Y15" s="7"/>
      <c r="Z15" s="3"/>
      <c r="AA15" s="3"/>
      <c r="AB15" s="3" t="s">
        <v>67</v>
      </c>
      <c r="AC15" s="8"/>
      <c r="AD15" s="49"/>
      <c r="AE15" s="3"/>
      <c r="AF15" s="3"/>
      <c r="AG15" s="3" t="s">
        <v>67</v>
      </c>
      <c r="AH15" s="8"/>
      <c r="AJ15" s="31">
        <f t="shared" si="0"/>
        <v>3</v>
      </c>
      <c r="AK15" s="31">
        <f t="shared" si="1"/>
        <v>3</v>
      </c>
      <c r="AL15" s="31">
        <f t="shared" si="2"/>
        <v>3</v>
      </c>
      <c r="AM15" s="31">
        <f t="shared" si="5"/>
        <v>3</v>
      </c>
      <c r="AN15" s="31">
        <f t="shared" si="3"/>
        <v>3</v>
      </c>
      <c r="AO15" s="31">
        <f t="shared" si="4"/>
        <v>3</v>
      </c>
      <c r="AP15" s="50"/>
      <c r="AQ15" s="48">
        <f t="shared" si="6"/>
        <v>3</v>
      </c>
      <c r="AR15" s="48">
        <f t="shared" si="7"/>
        <v>3</v>
      </c>
      <c r="AS15" s="109">
        <f t="shared" si="8"/>
        <v>3</v>
      </c>
      <c r="AT15" s="110">
        <f t="shared" si="9"/>
        <v>3</v>
      </c>
      <c r="AU15" s="111"/>
    </row>
    <row r="16" spans="1:47">
      <c r="A16" s="1" t="str">
        <f>'LISTE CLASSE'!$B$1</f>
        <v>3B</v>
      </c>
      <c r="B16" s="1">
        <f>'LISTE CLASSE'!A13</f>
        <v>0</v>
      </c>
      <c r="C16" s="53">
        <f>'LISTE CLASSE'!B13</f>
        <v>0</v>
      </c>
      <c r="D16" s="53" t="str">
        <f>'LISTE CLASSE'!C13</f>
        <v xml:space="preserve"> </v>
      </c>
      <c r="E16" s="7"/>
      <c r="F16" s="3"/>
      <c r="G16" s="3"/>
      <c r="H16" s="3" t="s">
        <v>67</v>
      </c>
      <c r="I16" s="8"/>
      <c r="J16" s="49"/>
      <c r="K16" s="3"/>
      <c r="L16" s="3"/>
      <c r="M16" s="3" t="s">
        <v>67</v>
      </c>
      <c r="N16" s="8"/>
      <c r="O16" s="7"/>
      <c r="P16" s="3"/>
      <c r="Q16" s="3" t="s">
        <v>67</v>
      </c>
      <c r="R16" s="3"/>
      <c r="S16" s="8"/>
      <c r="T16" s="7"/>
      <c r="U16" s="3"/>
      <c r="V16" s="3"/>
      <c r="W16" s="3"/>
      <c r="X16" s="8" t="s">
        <v>67</v>
      </c>
      <c r="Y16" s="7"/>
      <c r="Z16" s="3"/>
      <c r="AA16" s="3"/>
      <c r="AB16" s="3" t="s">
        <v>67</v>
      </c>
      <c r="AC16" s="8"/>
      <c r="AD16" s="49"/>
      <c r="AE16" s="3"/>
      <c r="AF16" s="3"/>
      <c r="AG16" s="3"/>
      <c r="AH16" s="8" t="s">
        <v>67</v>
      </c>
      <c r="AJ16" s="31">
        <f t="shared" si="0"/>
        <v>3</v>
      </c>
      <c r="AK16" s="31">
        <f t="shared" si="1"/>
        <v>2</v>
      </c>
      <c r="AL16" s="31">
        <f t="shared" si="2"/>
        <v>4</v>
      </c>
      <c r="AM16" s="31">
        <f t="shared" si="5"/>
        <v>3</v>
      </c>
      <c r="AN16" s="31">
        <f t="shared" si="3"/>
        <v>3</v>
      </c>
      <c r="AO16" s="31">
        <f t="shared" si="4"/>
        <v>4</v>
      </c>
      <c r="AP16" s="50"/>
      <c r="AQ16" s="48">
        <f t="shared" si="6"/>
        <v>3</v>
      </c>
      <c r="AR16" s="48">
        <f t="shared" si="7"/>
        <v>3</v>
      </c>
      <c r="AS16" s="109">
        <f t="shared" si="8"/>
        <v>4</v>
      </c>
      <c r="AT16" s="110">
        <f t="shared" si="9"/>
        <v>3.3333333333333335</v>
      </c>
      <c r="AU16" s="111"/>
    </row>
    <row r="17" spans="1:47">
      <c r="A17" s="1" t="str">
        <f>'LISTE CLASSE'!$B$1</f>
        <v>3B</v>
      </c>
      <c r="B17" s="1">
        <f>'LISTE CLASSE'!A14</f>
        <v>0</v>
      </c>
      <c r="C17" s="53">
        <f>'LISTE CLASSE'!B14</f>
        <v>0</v>
      </c>
      <c r="D17" s="53" t="str">
        <f>'LISTE CLASSE'!C14</f>
        <v xml:space="preserve"> </v>
      </c>
      <c r="E17" s="7"/>
      <c r="F17" s="3"/>
      <c r="G17" s="3" t="s">
        <v>67</v>
      </c>
      <c r="H17" s="3"/>
      <c r="I17" s="8"/>
      <c r="J17" s="49"/>
      <c r="K17" s="3"/>
      <c r="L17" s="3"/>
      <c r="M17" s="3" t="s">
        <v>67</v>
      </c>
      <c r="N17" s="8"/>
      <c r="O17" s="7"/>
      <c r="P17" s="3" t="s">
        <v>67</v>
      </c>
      <c r="Q17" s="3"/>
      <c r="R17" s="3"/>
      <c r="S17" s="8"/>
      <c r="T17" s="7"/>
      <c r="U17" s="3"/>
      <c r="V17" s="3" t="s">
        <v>67</v>
      </c>
      <c r="W17" s="3"/>
      <c r="X17" s="8"/>
      <c r="Y17" s="7"/>
      <c r="Z17" s="3"/>
      <c r="AA17" s="3"/>
      <c r="AB17" s="3" t="s">
        <v>67</v>
      </c>
      <c r="AC17" s="8"/>
      <c r="AD17" s="49"/>
      <c r="AE17" s="3"/>
      <c r="AF17" s="3"/>
      <c r="AG17" s="3"/>
      <c r="AH17" s="8" t="s">
        <v>67</v>
      </c>
      <c r="AJ17" s="31">
        <f t="shared" si="0"/>
        <v>3</v>
      </c>
      <c r="AK17" s="31">
        <f t="shared" si="1"/>
        <v>1</v>
      </c>
      <c r="AL17" s="31">
        <f t="shared" si="2"/>
        <v>2</v>
      </c>
      <c r="AM17" s="31">
        <f t="shared" si="5"/>
        <v>2</v>
      </c>
      <c r="AN17" s="31">
        <f t="shared" si="3"/>
        <v>3</v>
      </c>
      <c r="AO17" s="31">
        <f t="shared" si="4"/>
        <v>4</v>
      </c>
      <c r="AP17" s="50"/>
      <c r="AQ17" s="48">
        <f t="shared" si="6"/>
        <v>2</v>
      </c>
      <c r="AR17" s="48">
        <f t="shared" si="7"/>
        <v>3</v>
      </c>
      <c r="AS17" s="109">
        <f t="shared" si="8"/>
        <v>4</v>
      </c>
      <c r="AT17" s="110">
        <f t="shared" si="9"/>
        <v>3</v>
      </c>
      <c r="AU17" s="111"/>
    </row>
    <row r="18" spans="1:47">
      <c r="A18" s="1" t="str">
        <f>'LISTE CLASSE'!$B$1</f>
        <v>3B</v>
      </c>
      <c r="B18" s="1">
        <f>'LISTE CLASSE'!A15</f>
        <v>0</v>
      </c>
      <c r="C18" s="53">
        <f>'LISTE CLASSE'!B15</f>
        <v>0</v>
      </c>
      <c r="D18" s="53" t="str">
        <f>'LISTE CLASSE'!C15</f>
        <v xml:space="preserve"> </v>
      </c>
      <c r="E18" s="7"/>
      <c r="F18" s="3"/>
      <c r="G18" s="3"/>
      <c r="H18" s="3" t="s">
        <v>67</v>
      </c>
      <c r="I18" s="8"/>
      <c r="J18" s="49"/>
      <c r="K18" s="3"/>
      <c r="L18" s="3"/>
      <c r="M18" s="3" t="s">
        <v>67</v>
      </c>
      <c r="N18" s="8"/>
      <c r="O18" s="7"/>
      <c r="P18" s="3"/>
      <c r="Q18" s="3"/>
      <c r="R18" s="3"/>
      <c r="S18" s="8" t="s">
        <v>67</v>
      </c>
      <c r="T18" s="7"/>
      <c r="U18" s="3"/>
      <c r="V18" s="3"/>
      <c r="W18" s="3"/>
      <c r="X18" s="8" t="s">
        <v>67</v>
      </c>
      <c r="Y18" s="7"/>
      <c r="Z18" s="3"/>
      <c r="AA18" s="3"/>
      <c r="AB18" s="3" t="s">
        <v>67</v>
      </c>
      <c r="AC18" s="8"/>
      <c r="AD18" s="49"/>
      <c r="AE18" s="3"/>
      <c r="AF18" s="3"/>
      <c r="AG18" s="3" t="s">
        <v>67</v>
      </c>
      <c r="AH18" s="8"/>
      <c r="AJ18" s="31">
        <f t="shared" si="0"/>
        <v>3</v>
      </c>
      <c r="AK18" s="31">
        <f t="shared" si="1"/>
        <v>4</v>
      </c>
      <c r="AL18" s="31">
        <f t="shared" si="2"/>
        <v>4</v>
      </c>
      <c r="AM18" s="31">
        <f t="shared" si="5"/>
        <v>3.6666666666666665</v>
      </c>
      <c r="AN18" s="31">
        <f t="shared" si="3"/>
        <v>3</v>
      </c>
      <c r="AO18" s="31">
        <f t="shared" si="4"/>
        <v>3</v>
      </c>
      <c r="AP18" s="50"/>
      <c r="AQ18" s="48">
        <f t="shared" si="6"/>
        <v>4</v>
      </c>
      <c r="AR18" s="48">
        <f t="shared" si="7"/>
        <v>3</v>
      </c>
      <c r="AS18" s="109">
        <f t="shared" si="8"/>
        <v>3</v>
      </c>
      <c r="AT18" s="110">
        <f t="shared" si="9"/>
        <v>3.3333333333333335</v>
      </c>
      <c r="AU18" s="111"/>
    </row>
    <row r="19" spans="1:47">
      <c r="A19" s="1" t="str">
        <f>'LISTE CLASSE'!$B$1</f>
        <v>3B</v>
      </c>
      <c r="B19" s="1">
        <f>'LISTE CLASSE'!A16</f>
        <v>0</v>
      </c>
      <c r="C19" s="53">
        <f>'LISTE CLASSE'!B16</f>
        <v>0</v>
      </c>
      <c r="D19" s="53" t="str">
        <f>'LISTE CLASSE'!C16</f>
        <v xml:space="preserve"> </v>
      </c>
      <c r="E19" s="7" t="s">
        <v>67</v>
      </c>
      <c r="F19" s="3"/>
      <c r="G19" s="3"/>
      <c r="H19" s="3"/>
      <c r="I19" s="8"/>
      <c r="J19" s="49" t="s">
        <v>67</v>
      </c>
      <c r="K19" s="3"/>
      <c r="L19" s="3"/>
      <c r="M19" s="3"/>
      <c r="N19" s="8"/>
      <c r="O19" s="7" t="s">
        <v>67</v>
      </c>
      <c r="P19" s="3"/>
      <c r="Q19" s="3"/>
      <c r="R19" s="3"/>
      <c r="S19" s="8"/>
      <c r="T19" s="7" t="s">
        <v>67</v>
      </c>
      <c r="U19" s="3"/>
      <c r="V19" s="3"/>
      <c r="W19" s="3"/>
      <c r="X19" s="8"/>
      <c r="Y19" s="7"/>
      <c r="Z19" s="3"/>
      <c r="AA19" s="3"/>
      <c r="AB19" s="3" t="s">
        <v>67</v>
      </c>
      <c r="AC19" s="8"/>
      <c r="AD19" s="49"/>
      <c r="AE19" s="3"/>
      <c r="AF19" s="3"/>
      <c r="AG19" s="3"/>
      <c r="AH19" s="8" t="s">
        <v>67</v>
      </c>
      <c r="AJ19" s="31" t="e">
        <f t="shared" si="0"/>
        <v>#N/A</v>
      </c>
      <c r="AK19" s="31" t="e">
        <f t="shared" si="1"/>
        <v>#N/A</v>
      </c>
      <c r="AL19" s="31" t="e">
        <f t="shared" si="2"/>
        <v>#N/A</v>
      </c>
      <c r="AM19" s="31" t="e">
        <f t="shared" si="5"/>
        <v>#N/A</v>
      </c>
      <c r="AN19" s="31">
        <f t="shared" si="3"/>
        <v>3</v>
      </c>
      <c r="AO19" s="31">
        <f t="shared" si="4"/>
        <v>4</v>
      </c>
      <c r="AP19" s="50"/>
      <c r="AQ19" s="48" t="e">
        <f t="shared" si="6"/>
        <v>#N/A</v>
      </c>
      <c r="AR19" s="48">
        <f t="shared" si="7"/>
        <v>3</v>
      </c>
      <c r="AS19" s="109">
        <f t="shared" si="8"/>
        <v>4</v>
      </c>
      <c r="AT19" s="110" t="e">
        <f t="shared" si="9"/>
        <v>#N/A</v>
      </c>
      <c r="AU19" s="111"/>
    </row>
    <row r="20" spans="1:47">
      <c r="A20" s="1" t="str">
        <f>'LISTE CLASSE'!$B$1</f>
        <v>3B</v>
      </c>
      <c r="B20" s="1">
        <f>'LISTE CLASSE'!A17</f>
        <v>0</v>
      </c>
      <c r="C20" s="53">
        <f>'LISTE CLASSE'!B17</f>
        <v>0</v>
      </c>
      <c r="D20" s="53" t="str">
        <f>'LISTE CLASSE'!C17</f>
        <v xml:space="preserve"> </v>
      </c>
      <c r="E20" s="7"/>
      <c r="F20" s="3"/>
      <c r="G20" s="3"/>
      <c r="H20" s="3"/>
      <c r="I20" s="8" t="s">
        <v>67</v>
      </c>
      <c r="J20" s="49"/>
      <c r="K20" s="3"/>
      <c r="L20" s="3"/>
      <c r="M20" s="3" t="s">
        <v>67</v>
      </c>
      <c r="N20" s="8"/>
      <c r="O20" s="7"/>
      <c r="P20" s="3"/>
      <c r="Q20" s="3"/>
      <c r="R20" s="3"/>
      <c r="S20" s="8" t="s">
        <v>67</v>
      </c>
      <c r="T20" s="7"/>
      <c r="U20" s="3"/>
      <c r="V20" s="3"/>
      <c r="W20" s="3"/>
      <c r="X20" s="8" t="s">
        <v>67</v>
      </c>
      <c r="Y20" s="7"/>
      <c r="Z20" s="3"/>
      <c r="AA20" s="3"/>
      <c r="AB20" s="3"/>
      <c r="AC20" s="8" t="s">
        <v>67</v>
      </c>
      <c r="AD20" s="49"/>
      <c r="AE20" s="3"/>
      <c r="AF20" s="3"/>
      <c r="AG20" s="3"/>
      <c r="AH20" s="8" t="s">
        <v>67</v>
      </c>
      <c r="AJ20" s="31">
        <f t="shared" si="0"/>
        <v>3</v>
      </c>
      <c r="AK20" s="31">
        <f t="shared" si="1"/>
        <v>4</v>
      </c>
      <c r="AL20" s="31">
        <f t="shared" si="2"/>
        <v>4</v>
      </c>
      <c r="AM20" s="31">
        <f t="shared" si="5"/>
        <v>3.6666666666666665</v>
      </c>
      <c r="AN20" s="31">
        <f t="shared" si="3"/>
        <v>4</v>
      </c>
      <c r="AO20" s="31">
        <f t="shared" si="4"/>
        <v>4</v>
      </c>
      <c r="AP20" s="50"/>
      <c r="AQ20" s="48">
        <f t="shared" si="6"/>
        <v>4</v>
      </c>
      <c r="AR20" s="48">
        <f t="shared" si="7"/>
        <v>4</v>
      </c>
      <c r="AS20" s="109">
        <f t="shared" si="8"/>
        <v>4</v>
      </c>
      <c r="AT20" s="110">
        <f t="shared" si="9"/>
        <v>4</v>
      </c>
      <c r="AU20" s="111"/>
    </row>
    <row r="21" spans="1:47">
      <c r="A21" s="1" t="str">
        <f>'LISTE CLASSE'!$B$1</f>
        <v>3B</v>
      </c>
      <c r="B21" s="1">
        <f>'LISTE CLASSE'!A18</f>
        <v>0</v>
      </c>
      <c r="C21" s="53">
        <f>'LISTE CLASSE'!B18</f>
        <v>0</v>
      </c>
      <c r="D21" s="53" t="str">
        <f>'LISTE CLASSE'!C18</f>
        <v xml:space="preserve"> </v>
      </c>
      <c r="E21" s="7"/>
      <c r="F21" s="3"/>
      <c r="G21" s="3"/>
      <c r="H21" s="3" t="s">
        <v>67</v>
      </c>
      <c r="I21" s="8"/>
      <c r="J21" s="49"/>
      <c r="K21" s="3"/>
      <c r="L21" s="3"/>
      <c r="M21" s="3" t="s">
        <v>67</v>
      </c>
      <c r="N21" s="8"/>
      <c r="O21" s="7"/>
      <c r="P21" s="3"/>
      <c r="Q21" s="3"/>
      <c r="R21" s="3" t="s">
        <v>67</v>
      </c>
      <c r="S21" s="8"/>
      <c r="T21" s="7"/>
      <c r="U21" s="3" t="s">
        <v>67</v>
      </c>
      <c r="V21" s="3"/>
      <c r="W21" s="3"/>
      <c r="X21" s="8"/>
      <c r="Y21" s="7"/>
      <c r="Z21" s="3"/>
      <c r="AA21" s="3"/>
      <c r="AB21" s="3"/>
      <c r="AC21" s="8" t="s">
        <v>67</v>
      </c>
      <c r="AD21" s="49"/>
      <c r="AE21" s="3"/>
      <c r="AF21" s="3"/>
      <c r="AG21" s="3"/>
      <c r="AH21" s="8" t="s">
        <v>67</v>
      </c>
      <c r="AJ21" s="31">
        <f t="shared" si="0"/>
        <v>3</v>
      </c>
      <c r="AK21" s="31">
        <f t="shared" si="1"/>
        <v>3</v>
      </c>
      <c r="AL21" s="31">
        <f t="shared" si="2"/>
        <v>1</v>
      </c>
      <c r="AM21" s="31">
        <f t="shared" si="5"/>
        <v>2.3333333333333335</v>
      </c>
      <c r="AN21" s="31">
        <f t="shared" si="3"/>
        <v>4</v>
      </c>
      <c r="AO21" s="31">
        <f t="shared" si="4"/>
        <v>4</v>
      </c>
      <c r="AP21" s="50"/>
      <c r="AQ21" s="48">
        <f t="shared" si="6"/>
        <v>2</v>
      </c>
      <c r="AR21" s="48">
        <f t="shared" si="7"/>
        <v>4</v>
      </c>
      <c r="AS21" s="109">
        <f t="shared" si="8"/>
        <v>4</v>
      </c>
      <c r="AT21" s="110">
        <f t="shared" si="9"/>
        <v>3.3333333333333335</v>
      </c>
      <c r="AU21" s="111"/>
    </row>
    <row r="22" spans="1:47">
      <c r="A22" s="1" t="str">
        <f>'LISTE CLASSE'!$B$1</f>
        <v>3B</v>
      </c>
      <c r="B22" s="1">
        <f>'LISTE CLASSE'!A19</f>
        <v>0</v>
      </c>
      <c r="C22" s="53">
        <f>'LISTE CLASSE'!B19</f>
        <v>0</v>
      </c>
      <c r="D22" s="53" t="str">
        <f>'LISTE CLASSE'!C19</f>
        <v xml:space="preserve"> </v>
      </c>
      <c r="E22" s="7"/>
      <c r="F22" s="3"/>
      <c r="G22" s="3"/>
      <c r="H22" s="3" t="s">
        <v>67</v>
      </c>
      <c r="I22" s="8"/>
      <c r="J22" s="49"/>
      <c r="K22" s="3"/>
      <c r="L22" s="3"/>
      <c r="M22" s="3" t="s">
        <v>67</v>
      </c>
      <c r="N22" s="8"/>
      <c r="O22" s="7"/>
      <c r="P22" s="3"/>
      <c r="Q22" s="3"/>
      <c r="R22" s="3"/>
      <c r="S22" s="8" t="s">
        <v>67</v>
      </c>
      <c r="T22" s="7"/>
      <c r="U22" s="3"/>
      <c r="V22" s="3"/>
      <c r="W22" s="3" t="s">
        <v>67</v>
      </c>
      <c r="X22" s="8"/>
      <c r="Y22" s="7"/>
      <c r="Z22" s="3"/>
      <c r="AA22" s="3"/>
      <c r="AB22" s="3"/>
      <c r="AC22" s="8" t="s">
        <v>67</v>
      </c>
      <c r="AD22" s="49"/>
      <c r="AE22" s="3"/>
      <c r="AF22" s="3"/>
      <c r="AG22" s="3"/>
      <c r="AH22" s="8" t="s">
        <v>67</v>
      </c>
      <c r="AJ22" s="31">
        <f t="shared" si="0"/>
        <v>3</v>
      </c>
      <c r="AK22" s="31">
        <f t="shared" si="1"/>
        <v>4</v>
      </c>
      <c r="AL22" s="31">
        <f t="shared" si="2"/>
        <v>3</v>
      </c>
      <c r="AM22" s="31">
        <f t="shared" si="5"/>
        <v>3.3333333333333335</v>
      </c>
      <c r="AN22" s="31">
        <f t="shared" si="3"/>
        <v>4</v>
      </c>
      <c r="AO22" s="31">
        <f t="shared" si="4"/>
        <v>4</v>
      </c>
      <c r="AP22" s="50"/>
      <c r="AQ22" s="48">
        <f t="shared" si="6"/>
        <v>3</v>
      </c>
      <c r="AR22" s="48">
        <f t="shared" si="7"/>
        <v>4</v>
      </c>
      <c r="AS22" s="109">
        <f t="shared" si="8"/>
        <v>4</v>
      </c>
      <c r="AT22" s="110">
        <f t="shared" si="9"/>
        <v>3.6666666666666665</v>
      </c>
      <c r="AU22" s="111"/>
    </row>
    <row r="23" spans="1:47">
      <c r="A23" s="1" t="str">
        <f>'LISTE CLASSE'!$B$1</f>
        <v>3B</v>
      </c>
      <c r="B23" s="1">
        <f>'LISTE CLASSE'!A20</f>
        <v>0</v>
      </c>
      <c r="C23" s="53">
        <f>'LISTE CLASSE'!B20</f>
        <v>0</v>
      </c>
      <c r="D23" s="53" t="str">
        <f>'LISTE CLASSE'!C20</f>
        <v xml:space="preserve"> </v>
      </c>
      <c r="E23" s="7"/>
      <c r="F23" s="3"/>
      <c r="G23" s="3"/>
      <c r="H23" s="3" t="s">
        <v>67</v>
      </c>
      <c r="I23" s="8"/>
      <c r="J23" s="49"/>
      <c r="K23" s="3"/>
      <c r="L23" s="3"/>
      <c r="M23" s="3" t="s">
        <v>67</v>
      </c>
      <c r="N23" s="8"/>
      <c r="O23" s="7"/>
      <c r="P23" s="3"/>
      <c r="Q23" s="3" t="s">
        <v>67</v>
      </c>
      <c r="R23" s="3"/>
      <c r="S23" s="8"/>
      <c r="T23" s="7"/>
      <c r="U23" s="3"/>
      <c r="V23" s="3"/>
      <c r="W23" s="3"/>
      <c r="X23" s="8" t="s">
        <v>67</v>
      </c>
      <c r="Y23" s="7"/>
      <c r="Z23" s="3"/>
      <c r="AA23" s="3"/>
      <c r="AB23" s="3" t="s">
        <v>67</v>
      </c>
      <c r="AC23" s="8"/>
      <c r="AD23" s="49"/>
      <c r="AE23" s="3"/>
      <c r="AF23" s="3"/>
      <c r="AG23" s="3"/>
      <c r="AH23" s="8" t="s">
        <v>67</v>
      </c>
      <c r="AJ23" s="31">
        <f t="shared" si="0"/>
        <v>3</v>
      </c>
      <c r="AK23" s="31">
        <f t="shared" si="1"/>
        <v>2</v>
      </c>
      <c r="AL23" s="31">
        <f t="shared" si="2"/>
        <v>4</v>
      </c>
      <c r="AM23" s="31">
        <f t="shared" si="5"/>
        <v>3</v>
      </c>
      <c r="AN23" s="31">
        <f t="shared" si="3"/>
        <v>3</v>
      </c>
      <c r="AO23" s="31">
        <f t="shared" si="4"/>
        <v>4</v>
      </c>
      <c r="AP23" s="50"/>
      <c r="AQ23" s="48">
        <f t="shared" si="6"/>
        <v>3</v>
      </c>
      <c r="AR23" s="48">
        <f t="shared" si="7"/>
        <v>3</v>
      </c>
      <c r="AS23" s="109">
        <f t="shared" si="8"/>
        <v>4</v>
      </c>
      <c r="AT23" s="110">
        <f t="shared" si="9"/>
        <v>3.3333333333333335</v>
      </c>
      <c r="AU23" s="111"/>
    </row>
    <row r="24" spans="1:47">
      <c r="A24" s="1" t="str">
        <f>'LISTE CLASSE'!$B$1</f>
        <v>3B</v>
      </c>
      <c r="B24" s="1">
        <f>'LISTE CLASSE'!A21</f>
        <v>0</v>
      </c>
      <c r="C24" s="53">
        <f>'LISTE CLASSE'!B21</f>
        <v>0</v>
      </c>
      <c r="D24" s="53" t="str">
        <f>'LISTE CLASSE'!C21</f>
        <v xml:space="preserve"> </v>
      </c>
      <c r="E24" s="7"/>
      <c r="F24" s="3"/>
      <c r="G24" s="3" t="s">
        <v>67</v>
      </c>
      <c r="H24" s="3"/>
      <c r="I24" s="8"/>
      <c r="J24" s="49"/>
      <c r="K24" s="3"/>
      <c r="L24" s="3"/>
      <c r="M24" s="3" t="s">
        <v>67</v>
      </c>
      <c r="N24" s="8"/>
      <c r="O24" s="7"/>
      <c r="P24" s="3" t="s">
        <v>67</v>
      </c>
      <c r="Q24" s="3"/>
      <c r="R24" s="3"/>
      <c r="S24" s="8"/>
      <c r="T24" s="7"/>
      <c r="U24" s="3"/>
      <c r="V24" s="3" t="s">
        <v>67</v>
      </c>
      <c r="W24" s="3"/>
      <c r="X24" s="8"/>
      <c r="Y24" s="7"/>
      <c r="Z24" s="3"/>
      <c r="AA24" s="3"/>
      <c r="AB24" s="3" t="s">
        <v>67</v>
      </c>
      <c r="AC24" s="8"/>
      <c r="AD24" s="49"/>
      <c r="AE24" s="3"/>
      <c r="AF24" s="3"/>
      <c r="AG24" s="3" t="s">
        <v>67</v>
      </c>
      <c r="AH24" s="8"/>
      <c r="AJ24" s="31">
        <f t="shared" si="0"/>
        <v>3</v>
      </c>
      <c r="AK24" s="31">
        <f t="shared" si="1"/>
        <v>1</v>
      </c>
      <c r="AL24" s="31">
        <f t="shared" si="2"/>
        <v>2</v>
      </c>
      <c r="AM24" s="31">
        <f t="shared" si="5"/>
        <v>2</v>
      </c>
      <c r="AN24" s="31">
        <f t="shared" si="3"/>
        <v>3</v>
      </c>
      <c r="AO24" s="31">
        <f t="shared" si="4"/>
        <v>3</v>
      </c>
      <c r="AP24" s="50"/>
      <c r="AQ24" s="48">
        <f t="shared" si="6"/>
        <v>2</v>
      </c>
      <c r="AR24" s="48">
        <f t="shared" si="7"/>
        <v>3</v>
      </c>
      <c r="AS24" s="109">
        <f t="shared" si="8"/>
        <v>3</v>
      </c>
      <c r="AT24" s="110">
        <f t="shared" si="9"/>
        <v>2.6666666666666665</v>
      </c>
      <c r="AU24" s="111"/>
    </row>
    <row r="25" spans="1:47">
      <c r="A25" s="1" t="str">
        <f>'LISTE CLASSE'!$B$1</f>
        <v>3B</v>
      </c>
      <c r="B25" s="1">
        <f>'LISTE CLASSE'!A22</f>
        <v>0</v>
      </c>
      <c r="C25" s="53">
        <f>'LISTE CLASSE'!B22</f>
        <v>0</v>
      </c>
      <c r="D25" s="53" t="str">
        <f>'LISTE CLASSE'!C22</f>
        <v xml:space="preserve"> </v>
      </c>
      <c r="E25" s="7"/>
      <c r="F25" s="3" t="s">
        <v>67</v>
      </c>
      <c r="G25" s="3"/>
      <c r="H25" s="3"/>
      <c r="I25" s="8"/>
      <c r="J25" s="49"/>
      <c r="K25" s="3"/>
      <c r="L25" s="3"/>
      <c r="M25" s="3" t="s">
        <v>67</v>
      </c>
      <c r="N25" s="8"/>
      <c r="O25" s="7"/>
      <c r="P25" s="3" t="s">
        <v>67</v>
      </c>
      <c r="Q25" s="3"/>
      <c r="R25" s="3"/>
      <c r="S25" s="8"/>
      <c r="T25" s="7"/>
      <c r="U25" s="3" t="s">
        <v>67</v>
      </c>
      <c r="V25" s="3"/>
      <c r="W25" s="3"/>
      <c r="X25" s="8"/>
      <c r="Y25" s="7"/>
      <c r="Z25" s="3"/>
      <c r="AA25" s="3" t="s">
        <v>67</v>
      </c>
      <c r="AB25" s="3"/>
      <c r="AC25" s="8"/>
      <c r="AD25" s="49"/>
      <c r="AE25" s="3"/>
      <c r="AF25" s="3" t="s">
        <v>67</v>
      </c>
      <c r="AG25" s="3"/>
      <c r="AH25" s="8"/>
      <c r="AJ25" s="31">
        <f t="shared" si="0"/>
        <v>3</v>
      </c>
      <c r="AK25" s="31">
        <f t="shared" si="1"/>
        <v>1</v>
      </c>
      <c r="AL25" s="31">
        <f t="shared" si="2"/>
        <v>1</v>
      </c>
      <c r="AM25" s="31">
        <f t="shared" si="5"/>
        <v>1.6666666666666667</v>
      </c>
      <c r="AN25" s="31">
        <f t="shared" si="3"/>
        <v>2</v>
      </c>
      <c r="AO25" s="31">
        <f t="shared" si="4"/>
        <v>2</v>
      </c>
      <c r="AP25" s="50"/>
      <c r="AQ25" s="48">
        <f t="shared" si="6"/>
        <v>2</v>
      </c>
      <c r="AR25" s="48">
        <f t="shared" si="7"/>
        <v>2</v>
      </c>
      <c r="AS25" s="109">
        <f t="shared" si="8"/>
        <v>2</v>
      </c>
      <c r="AT25" s="110">
        <f t="shared" si="9"/>
        <v>2</v>
      </c>
      <c r="AU25" s="111"/>
    </row>
    <row r="26" spans="1:47">
      <c r="A26" s="1" t="str">
        <f>'LISTE CLASSE'!$B$1</f>
        <v>3B</v>
      </c>
      <c r="B26" s="1">
        <f>'LISTE CLASSE'!A23</f>
        <v>0</v>
      </c>
      <c r="C26" s="53">
        <f>'LISTE CLASSE'!B23</f>
        <v>0</v>
      </c>
      <c r="D26" s="53" t="str">
        <f>'LISTE CLASSE'!C23</f>
        <v xml:space="preserve"> </v>
      </c>
      <c r="E26" s="7"/>
      <c r="F26" s="3"/>
      <c r="G26" s="3"/>
      <c r="H26" s="3" t="s">
        <v>67</v>
      </c>
      <c r="I26" s="8"/>
      <c r="J26" s="49"/>
      <c r="K26" s="3"/>
      <c r="L26" s="3"/>
      <c r="M26" s="3" t="s">
        <v>67</v>
      </c>
      <c r="N26" s="8"/>
      <c r="O26" s="7"/>
      <c r="P26" s="3"/>
      <c r="Q26" s="3" t="s">
        <v>67</v>
      </c>
      <c r="R26" s="3"/>
      <c r="S26" s="8"/>
      <c r="T26" s="7"/>
      <c r="U26" s="3"/>
      <c r="V26" s="3"/>
      <c r="W26" s="3"/>
      <c r="X26" s="8" t="s">
        <v>67</v>
      </c>
      <c r="Y26" s="7"/>
      <c r="Z26" s="3"/>
      <c r="AA26" s="3"/>
      <c r="AB26" s="3" t="s">
        <v>67</v>
      </c>
      <c r="AC26" s="8"/>
      <c r="AD26" s="49"/>
      <c r="AE26" s="3"/>
      <c r="AF26" s="3"/>
      <c r="AG26" s="3" t="s">
        <v>67</v>
      </c>
      <c r="AH26" s="8"/>
      <c r="AJ26" s="31">
        <f t="shared" si="0"/>
        <v>3</v>
      </c>
      <c r="AK26" s="31">
        <f t="shared" si="1"/>
        <v>2</v>
      </c>
      <c r="AL26" s="31">
        <f t="shared" si="2"/>
        <v>4</v>
      </c>
      <c r="AM26" s="31">
        <f t="shared" si="5"/>
        <v>3</v>
      </c>
      <c r="AN26" s="31">
        <f t="shared" si="3"/>
        <v>3</v>
      </c>
      <c r="AO26" s="31">
        <f t="shared" si="4"/>
        <v>3</v>
      </c>
      <c r="AP26" s="50"/>
      <c r="AQ26" s="48">
        <f t="shared" si="6"/>
        <v>3</v>
      </c>
      <c r="AR26" s="48">
        <f t="shared" si="7"/>
        <v>3</v>
      </c>
      <c r="AS26" s="109">
        <f t="shared" si="8"/>
        <v>3</v>
      </c>
      <c r="AT26" s="110">
        <f t="shared" si="9"/>
        <v>3</v>
      </c>
      <c r="AU26" s="111"/>
    </row>
    <row r="27" spans="1:47">
      <c r="A27" s="1" t="str">
        <f>'LISTE CLASSE'!$B$1</f>
        <v>3B</v>
      </c>
      <c r="B27" s="1">
        <f>'LISTE CLASSE'!A24</f>
        <v>0</v>
      </c>
      <c r="C27" s="53">
        <f>'LISTE CLASSE'!B24</f>
        <v>0</v>
      </c>
      <c r="D27" s="53" t="str">
        <f>'LISTE CLASSE'!C24</f>
        <v xml:space="preserve"> </v>
      </c>
      <c r="E27" s="7"/>
      <c r="F27" s="3"/>
      <c r="G27" s="3"/>
      <c r="H27" s="3" t="s">
        <v>67</v>
      </c>
      <c r="I27" s="8"/>
      <c r="J27" s="49"/>
      <c r="K27" s="3"/>
      <c r="L27" s="3"/>
      <c r="M27" s="3" t="s">
        <v>67</v>
      </c>
      <c r="N27" s="8"/>
      <c r="O27" s="7"/>
      <c r="P27" s="3"/>
      <c r="Q27" s="3"/>
      <c r="R27" s="3" t="s">
        <v>67</v>
      </c>
      <c r="S27" s="8"/>
      <c r="T27" s="7"/>
      <c r="U27" s="3"/>
      <c r="V27" s="3"/>
      <c r="W27" s="3"/>
      <c r="X27" s="8" t="s">
        <v>67</v>
      </c>
      <c r="Y27" s="7"/>
      <c r="Z27" s="3"/>
      <c r="AA27" s="3"/>
      <c r="AB27" s="3" t="s">
        <v>67</v>
      </c>
      <c r="AC27" s="8"/>
      <c r="AD27" s="49"/>
      <c r="AE27" s="3"/>
      <c r="AF27" s="3"/>
      <c r="AG27" s="3" t="s">
        <v>67</v>
      </c>
      <c r="AH27" s="8"/>
      <c r="AJ27" s="31">
        <f t="shared" si="0"/>
        <v>3</v>
      </c>
      <c r="AK27" s="31">
        <f t="shared" si="1"/>
        <v>3</v>
      </c>
      <c r="AL27" s="31">
        <f t="shared" si="2"/>
        <v>4</v>
      </c>
      <c r="AM27" s="31">
        <f t="shared" si="5"/>
        <v>3.3333333333333335</v>
      </c>
      <c r="AN27" s="31">
        <f t="shared" si="3"/>
        <v>3</v>
      </c>
      <c r="AO27" s="31">
        <f t="shared" si="4"/>
        <v>3</v>
      </c>
      <c r="AP27" s="50"/>
      <c r="AQ27" s="48">
        <f t="shared" si="6"/>
        <v>3</v>
      </c>
      <c r="AR27" s="48">
        <f t="shared" si="7"/>
        <v>3</v>
      </c>
      <c r="AS27" s="109">
        <f t="shared" si="8"/>
        <v>3</v>
      </c>
      <c r="AT27" s="110">
        <f t="shared" si="9"/>
        <v>3</v>
      </c>
      <c r="AU27" s="111"/>
    </row>
    <row r="28" spans="1:47">
      <c r="A28" s="1" t="str">
        <f>'LISTE CLASSE'!$B$1</f>
        <v>3B</v>
      </c>
      <c r="B28" s="1">
        <f>'LISTE CLASSE'!A25</f>
        <v>0</v>
      </c>
      <c r="C28" s="53">
        <f>'LISTE CLASSE'!B25</f>
        <v>0</v>
      </c>
      <c r="D28" s="53" t="str">
        <f>'LISTE CLASSE'!C25</f>
        <v xml:space="preserve"> </v>
      </c>
      <c r="E28" s="7"/>
      <c r="F28" s="3"/>
      <c r="G28" s="3"/>
      <c r="H28" s="3" t="s">
        <v>67</v>
      </c>
      <c r="I28" s="8"/>
      <c r="J28" s="49"/>
      <c r="K28" s="3"/>
      <c r="L28" s="3"/>
      <c r="M28" s="3" t="s">
        <v>67</v>
      </c>
      <c r="N28" s="8"/>
      <c r="O28" s="7"/>
      <c r="P28" s="3"/>
      <c r="Q28" s="3"/>
      <c r="R28" s="3" t="s">
        <v>67</v>
      </c>
      <c r="S28" s="8"/>
      <c r="T28" s="7"/>
      <c r="U28" s="3"/>
      <c r="V28" s="3"/>
      <c r="W28" s="3"/>
      <c r="X28" s="8" t="s">
        <v>67</v>
      </c>
      <c r="Y28" s="7"/>
      <c r="Z28" s="3"/>
      <c r="AA28" s="3"/>
      <c r="AB28" s="3"/>
      <c r="AC28" s="8" t="s">
        <v>67</v>
      </c>
      <c r="AD28" s="49"/>
      <c r="AE28" s="3"/>
      <c r="AF28" s="3"/>
      <c r="AG28" s="3"/>
      <c r="AH28" s="8" t="s">
        <v>67</v>
      </c>
      <c r="AJ28" s="31">
        <f t="shared" si="0"/>
        <v>3</v>
      </c>
      <c r="AK28" s="31">
        <f t="shared" si="1"/>
        <v>3</v>
      </c>
      <c r="AL28" s="31">
        <f t="shared" si="2"/>
        <v>4</v>
      </c>
      <c r="AM28" s="31">
        <f t="shared" si="5"/>
        <v>3.3333333333333335</v>
      </c>
      <c r="AN28" s="31">
        <f t="shared" si="3"/>
        <v>4</v>
      </c>
      <c r="AO28" s="31">
        <f t="shared" si="4"/>
        <v>4</v>
      </c>
      <c r="AP28" s="50"/>
      <c r="AQ28" s="48">
        <f t="shared" si="6"/>
        <v>3</v>
      </c>
      <c r="AR28" s="48">
        <f t="shared" si="7"/>
        <v>4</v>
      </c>
      <c r="AS28" s="109">
        <f t="shared" si="8"/>
        <v>4</v>
      </c>
      <c r="AT28" s="110">
        <f t="shared" si="9"/>
        <v>3.6666666666666665</v>
      </c>
      <c r="AU28" s="111"/>
    </row>
    <row r="29" spans="1:47">
      <c r="A29" s="1" t="str">
        <f>'LISTE CLASSE'!$B$1</f>
        <v>3B</v>
      </c>
      <c r="B29" s="1">
        <f>'LISTE CLASSE'!A26</f>
        <v>0</v>
      </c>
      <c r="C29" s="53">
        <f>'LISTE CLASSE'!B26</f>
        <v>0</v>
      </c>
      <c r="D29" s="53" t="str">
        <f>'LISTE CLASSE'!C26</f>
        <v xml:space="preserve"> </v>
      </c>
      <c r="E29" s="7"/>
      <c r="F29" s="3"/>
      <c r="G29" s="3"/>
      <c r="H29" s="3" t="s">
        <v>67</v>
      </c>
      <c r="I29" s="8"/>
      <c r="J29" s="49"/>
      <c r="K29" s="3"/>
      <c r="L29" s="3"/>
      <c r="M29" s="3" t="s">
        <v>67</v>
      </c>
      <c r="N29" s="8"/>
      <c r="O29" s="7"/>
      <c r="P29" s="3"/>
      <c r="Q29" s="3" t="s">
        <v>67</v>
      </c>
      <c r="R29" s="3"/>
      <c r="S29" s="8"/>
      <c r="T29" s="7"/>
      <c r="U29" s="3"/>
      <c r="V29" s="3"/>
      <c r="W29" s="3"/>
      <c r="X29" s="8" t="s">
        <v>67</v>
      </c>
      <c r="Y29" s="7"/>
      <c r="Z29" s="3"/>
      <c r="AA29" s="3"/>
      <c r="AB29" s="3" t="s">
        <v>67</v>
      </c>
      <c r="AC29" s="8"/>
      <c r="AD29" s="49"/>
      <c r="AE29" s="3"/>
      <c r="AF29" s="3"/>
      <c r="AG29" s="3" t="s">
        <v>67</v>
      </c>
      <c r="AH29" s="8"/>
      <c r="AJ29" s="31">
        <f t="shared" si="0"/>
        <v>3</v>
      </c>
      <c r="AK29" s="31">
        <f t="shared" si="1"/>
        <v>2</v>
      </c>
      <c r="AL29" s="31">
        <f t="shared" si="2"/>
        <v>4</v>
      </c>
      <c r="AM29" s="31">
        <f t="shared" si="5"/>
        <v>3</v>
      </c>
      <c r="AN29" s="31">
        <f t="shared" si="3"/>
        <v>3</v>
      </c>
      <c r="AO29" s="31">
        <f t="shared" si="4"/>
        <v>3</v>
      </c>
      <c r="AP29" s="50"/>
      <c r="AQ29" s="48">
        <f t="shared" si="6"/>
        <v>3</v>
      </c>
      <c r="AR29" s="48">
        <f t="shared" si="7"/>
        <v>3</v>
      </c>
      <c r="AS29" s="109">
        <f t="shared" si="8"/>
        <v>3</v>
      </c>
      <c r="AT29" s="110">
        <f t="shared" si="9"/>
        <v>3</v>
      </c>
      <c r="AU29" s="111"/>
    </row>
    <row r="30" spans="1:47">
      <c r="A30" s="1" t="str">
        <f>'LISTE CLASSE'!$B$1</f>
        <v>3B</v>
      </c>
      <c r="B30" s="1">
        <f>'LISTE CLASSE'!A27</f>
        <v>0</v>
      </c>
      <c r="C30" s="53">
        <f>'LISTE CLASSE'!B27</f>
        <v>0</v>
      </c>
      <c r="D30" s="53" t="str">
        <f>'LISTE CLASSE'!C27</f>
        <v xml:space="preserve"> </v>
      </c>
      <c r="E30" s="7"/>
      <c r="F30" s="3"/>
      <c r="G30" s="3" t="s">
        <v>67</v>
      </c>
      <c r="H30" s="3"/>
      <c r="I30" s="8"/>
      <c r="J30" s="49"/>
      <c r="K30" s="3"/>
      <c r="L30" s="3"/>
      <c r="M30" s="3" t="s">
        <v>67</v>
      </c>
      <c r="N30" s="8"/>
      <c r="O30" s="7"/>
      <c r="P30" s="3"/>
      <c r="Q30" s="3" t="s">
        <v>67</v>
      </c>
      <c r="R30" s="3"/>
      <c r="S30" s="8"/>
      <c r="T30" s="7"/>
      <c r="U30" s="3"/>
      <c r="V30" s="3" t="s">
        <v>67</v>
      </c>
      <c r="W30" s="3"/>
      <c r="X30" s="8"/>
      <c r="Y30" s="7"/>
      <c r="Z30" s="3"/>
      <c r="AA30" s="3"/>
      <c r="AB30" s="3" t="s">
        <v>67</v>
      </c>
      <c r="AC30" s="8"/>
      <c r="AD30" s="49"/>
      <c r="AE30" s="3"/>
      <c r="AF30" s="3"/>
      <c r="AG30" s="3" t="s">
        <v>67</v>
      </c>
      <c r="AH30" s="8"/>
      <c r="AJ30" s="31">
        <f t="shared" si="0"/>
        <v>3</v>
      </c>
      <c r="AK30" s="31">
        <f t="shared" si="1"/>
        <v>2</v>
      </c>
      <c r="AL30" s="31">
        <f t="shared" si="2"/>
        <v>2</v>
      </c>
      <c r="AM30" s="31">
        <f t="shared" si="5"/>
        <v>2.3333333333333335</v>
      </c>
      <c r="AN30" s="31">
        <f t="shared" si="3"/>
        <v>3</v>
      </c>
      <c r="AO30" s="31">
        <f t="shared" si="4"/>
        <v>3</v>
      </c>
      <c r="AP30" s="50"/>
      <c r="AQ30" s="48">
        <f t="shared" si="6"/>
        <v>2</v>
      </c>
      <c r="AR30" s="48">
        <f t="shared" si="7"/>
        <v>3</v>
      </c>
      <c r="AS30" s="109">
        <f t="shared" si="8"/>
        <v>3</v>
      </c>
      <c r="AT30" s="110">
        <f t="shared" si="9"/>
        <v>2.6666666666666665</v>
      </c>
      <c r="AU30" s="111"/>
    </row>
    <row r="31" spans="1:47">
      <c r="A31" s="1" t="str">
        <f>'LISTE CLASSE'!$B$1</f>
        <v>3B</v>
      </c>
      <c r="B31" s="1">
        <f>'LISTE CLASSE'!A28</f>
        <v>0</v>
      </c>
      <c r="C31" s="53">
        <f>'LISTE CLASSE'!B28</f>
        <v>0</v>
      </c>
      <c r="D31" s="53">
        <f>'LISTE CLASSE'!C28</f>
        <v>0</v>
      </c>
      <c r="E31" s="7"/>
      <c r="F31" s="3"/>
      <c r="G31" s="3"/>
      <c r="H31" s="3"/>
      <c r="I31" s="8"/>
      <c r="J31" s="49"/>
      <c r="K31" s="3"/>
      <c r="L31" s="3"/>
      <c r="M31" s="3"/>
      <c r="N31" s="8"/>
      <c r="O31" s="7"/>
      <c r="P31" s="3"/>
      <c r="Q31" s="3"/>
      <c r="R31" s="3"/>
      <c r="S31" s="8"/>
      <c r="T31" s="7"/>
      <c r="U31" s="3"/>
      <c r="V31" s="3"/>
      <c r="W31" s="3"/>
      <c r="X31" s="8"/>
      <c r="Y31" s="7"/>
      <c r="Z31" s="3"/>
      <c r="AA31" s="3"/>
      <c r="AB31" s="3"/>
      <c r="AC31" s="8"/>
      <c r="AD31" s="49"/>
      <c r="AE31" s="3"/>
      <c r="AF31" s="3"/>
      <c r="AG31" s="3"/>
      <c r="AH31" s="8"/>
      <c r="AJ31" s="31" t="e">
        <f t="shared" si="0"/>
        <v>#N/A</v>
      </c>
      <c r="AK31" s="31" t="e">
        <f t="shared" si="1"/>
        <v>#N/A</v>
      </c>
      <c r="AL31" s="31" t="e">
        <f t="shared" si="2"/>
        <v>#N/A</v>
      </c>
      <c r="AM31" s="31" t="e">
        <f t="shared" si="5"/>
        <v>#N/A</v>
      </c>
      <c r="AN31" s="31" t="e">
        <f t="shared" si="3"/>
        <v>#N/A</v>
      </c>
      <c r="AO31" s="31" t="e">
        <f t="shared" si="4"/>
        <v>#N/A</v>
      </c>
      <c r="AP31" s="50"/>
      <c r="AQ31" s="48" t="e">
        <f t="shared" si="6"/>
        <v>#N/A</v>
      </c>
      <c r="AR31" s="48" t="e">
        <f t="shared" si="7"/>
        <v>#N/A</v>
      </c>
      <c r="AS31" s="109" t="e">
        <f t="shared" si="8"/>
        <v>#N/A</v>
      </c>
      <c r="AT31" s="110" t="e">
        <f t="shared" si="9"/>
        <v>#N/A</v>
      </c>
      <c r="AU31" s="111"/>
    </row>
    <row r="32" spans="1:47">
      <c r="A32" s="1" t="str">
        <f>'LISTE CLASSE'!$B$1</f>
        <v>3B</v>
      </c>
      <c r="B32" s="1">
        <f>'LISTE CLASSE'!A29</f>
        <v>0</v>
      </c>
      <c r="C32" s="53">
        <f>'LISTE CLASSE'!B29</f>
        <v>0</v>
      </c>
      <c r="D32" s="53">
        <f>'LISTE CLASSE'!C29</f>
        <v>0</v>
      </c>
      <c r="E32" s="7"/>
      <c r="F32" s="3"/>
      <c r="G32" s="3"/>
      <c r="H32" s="3"/>
      <c r="I32" s="8"/>
      <c r="J32" s="49"/>
      <c r="K32" s="3"/>
      <c r="L32" s="3"/>
      <c r="M32" s="3"/>
      <c r="N32" s="8"/>
      <c r="O32" s="7"/>
      <c r="P32" s="3"/>
      <c r="Q32" s="3"/>
      <c r="R32" s="3"/>
      <c r="S32" s="8"/>
      <c r="T32" s="7"/>
      <c r="U32" s="3"/>
      <c r="V32" s="3"/>
      <c r="W32" s="3"/>
      <c r="X32" s="8"/>
      <c r="Y32" s="7"/>
      <c r="Z32" s="3"/>
      <c r="AA32" s="3"/>
      <c r="AB32" s="3"/>
      <c r="AC32" s="8"/>
      <c r="AD32" s="49"/>
      <c r="AE32" s="3"/>
      <c r="AF32" s="3"/>
      <c r="AG32" s="3"/>
      <c r="AH32" s="8"/>
      <c r="AJ32" s="31" t="e">
        <f t="shared" ref="AJ32:AJ34" si="10">MATCH("x",K32:N32,4)</f>
        <v>#N/A</v>
      </c>
      <c r="AK32" s="31" t="e">
        <f t="shared" ref="AK32:AK34" si="11">MATCH("x",P32:S32,4)</f>
        <v>#N/A</v>
      </c>
      <c r="AL32" s="31" t="e">
        <f t="shared" ref="AL32:AL34" si="12">MATCH("x",U32:X32,4)</f>
        <v>#N/A</v>
      </c>
      <c r="AM32" s="31" t="e">
        <f t="shared" ref="AM32:AM34" si="13">AVERAGE(AJ32:AL32)</f>
        <v>#N/A</v>
      </c>
      <c r="AN32" s="31" t="e">
        <f t="shared" ref="AN32:AN34" si="14">MATCH("x",Z32:AC32,4)</f>
        <v>#N/A</v>
      </c>
      <c r="AO32" s="31" t="e">
        <f t="shared" ref="AO32:AO34" si="15">MATCH("x",AE32:AH32,4)</f>
        <v>#N/A</v>
      </c>
      <c r="AP32" s="50"/>
      <c r="AQ32" s="48" t="e">
        <f t="shared" ref="AQ32:AQ34" si="16">ROUND(AM32,0)</f>
        <v>#N/A</v>
      </c>
      <c r="AR32" s="48" t="e">
        <f t="shared" ref="AR32:AR34" si="17">ROUND(AN32,0)</f>
        <v>#N/A</v>
      </c>
      <c r="AS32" s="109" t="e">
        <f t="shared" ref="AS32:AS34" si="18">ROUND(AO32,0)</f>
        <v>#N/A</v>
      </c>
      <c r="AT32" s="110" t="e">
        <f t="shared" si="9"/>
        <v>#N/A</v>
      </c>
      <c r="AU32" s="111"/>
    </row>
    <row r="33" spans="1:47">
      <c r="A33" s="1" t="str">
        <f>'LISTE CLASSE'!$B$1</f>
        <v>3B</v>
      </c>
      <c r="B33" s="1">
        <f>'LISTE CLASSE'!A30</f>
        <v>0</v>
      </c>
      <c r="C33" s="53">
        <f>'LISTE CLASSE'!B30</f>
        <v>0</v>
      </c>
      <c r="D33" s="53">
        <f>'LISTE CLASSE'!C30</f>
        <v>0</v>
      </c>
      <c r="E33" s="7"/>
      <c r="F33" s="3"/>
      <c r="G33" s="3"/>
      <c r="H33" s="3"/>
      <c r="I33" s="8"/>
      <c r="J33" s="49"/>
      <c r="K33" s="3"/>
      <c r="L33" s="3"/>
      <c r="M33" s="3"/>
      <c r="N33" s="8"/>
      <c r="O33" s="7"/>
      <c r="P33" s="3"/>
      <c r="Q33" s="3"/>
      <c r="R33" s="3"/>
      <c r="S33" s="8"/>
      <c r="T33" s="7"/>
      <c r="U33" s="3"/>
      <c r="V33" s="3"/>
      <c r="W33" s="3"/>
      <c r="X33" s="8"/>
      <c r="Y33" s="7"/>
      <c r="Z33" s="3"/>
      <c r="AA33" s="3"/>
      <c r="AB33" s="3"/>
      <c r="AC33" s="8"/>
      <c r="AD33" s="49"/>
      <c r="AE33" s="3"/>
      <c r="AF33" s="3"/>
      <c r="AG33" s="3"/>
      <c r="AH33" s="8"/>
      <c r="AJ33" s="31" t="e">
        <f t="shared" si="10"/>
        <v>#N/A</v>
      </c>
      <c r="AK33" s="31" t="e">
        <f t="shared" si="11"/>
        <v>#N/A</v>
      </c>
      <c r="AL33" s="31" t="e">
        <f t="shared" si="12"/>
        <v>#N/A</v>
      </c>
      <c r="AM33" s="31" t="e">
        <f t="shared" si="13"/>
        <v>#N/A</v>
      </c>
      <c r="AN33" s="31" t="e">
        <f t="shared" si="14"/>
        <v>#N/A</v>
      </c>
      <c r="AO33" s="31" t="e">
        <f t="shared" si="15"/>
        <v>#N/A</v>
      </c>
      <c r="AP33" s="50"/>
      <c r="AQ33" s="48" t="e">
        <f t="shared" si="16"/>
        <v>#N/A</v>
      </c>
      <c r="AR33" s="48" t="e">
        <f t="shared" si="17"/>
        <v>#N/A</v>
      </c>
      <c r="AS33" s="109" t="e">
        <f t="shared" si="18"/>
        <v>#N/A</v>
      </c>
      <c r="AT33" s="110" t="e">
        <f t="shared" si="9"/>
        <v>#N/A</v>
      </c>
      <c r="AU33" s="111"/>
    </row>
    <row r="34" spans="1:47" ht="16" thickBot="1">
      <c r="A34" s="1" t="str">
        <f>'LISTE CLASSE'!$B$1</f>
        <v>3B</v>
      </c>
      <c r="B34" s="1">
        <f>'LISTE CLASSE'!A31</f>
        <v>0</v>
      </c>
      <c r="C34" s="53">
        <f>'LISTE CLASSE'!B31</f>
        <v>0</v>
      </c>
      <c r="D34" s="53">
        <f>'LISTE CLASSE'!C31</f>
        <v>0</v>
      </c>
      <c r="E34" s="7"/>
      <c r="F34" s="3"/>
      <c r="G34" s="3"/>
      <c r="H34" s="3"/>
      <c r="I34" s="8"/>
      <c r="J34" s="49"/>
      <c r="K34" s="3"/>
      <c r="L34" s="3"/>
      <c r="M34" s="3"/>
      <c r="N34" s="8"/>
      <c r="O34" s="7"/>
      <c r="P34" s="3"/>
      <c r="Q34" s="3"/>
      <c r="R34" s="3"/>
      <c r="S34" s="8"/>
      <c r="T34" s="7"/>
      <c r="U34" s="3"/>
      <c r="V34" s="3"/>
      <c r="W34" s="3"/>
      <c r="X34" s="8"/>
      <c r="Y34" s="7"/>
      <c r="Z34" s="3"/>
      <c r="AA34" s="3"/>
      <c r="AB34" s="3"/>
      <c r="AC34" s="8"/>
      <c r="AD34" s="49"/>
      <c r="AE34" s="3"/>
      <c r="AF34" s="3"/>
      <c r="AG34" s="3"/>
      <c r="AH34" s="8"/>
      <c r="AJ34" s="31" t="e">
        <f t="shared" si="10"/>
        <v>#N/A</v>
      </c>
      <c r="AK34" s="31" t="e">
        <f t="shared" si="11"/>
        <v>#N/A</v>
      </c>
      <c r="AL34" s="31" t="e">
        <f t="shared" si="12"/>
        <v>#N/A</v>
      </c>
      <c r="AM34" s="31" t="e">
        <f t="shared" si="13"/>
        <v>#N/A</v>
      </c>
      <c r="AN34" s="31" t="e">
        <f t="shared" si="14"/>
        <v>#N/A</v>
      </c>
      <c r="AO34" s="31" t="e">
        <f t="shared" si="15"/>
        <v>#N/A</v>
      </c>
      <c r="AP34" s="50"/>
      <c r="AQ34" s="48" t="e">
        <f t="shared" si="16"/>
        <v>#N/A</v>
      </c>
      <c r="AR34" s="48" t="e">
        <f t="shared" si="17"/>
        <v>#N/A</v>
      </c>
      <c r="AS34" s="109" t="e">
        <f t="shared" si="18"/>
        <v>#N/A</v>
      </c>
      <c r="AT34" s="110" t="e">
        <f t="shared" si="9"/>
        <v>#N/A</v>
      </c>
      <c r="AU34" s="112"/>
    </row>
  </sheetData>
  <mergeCells count="18">
    <mergeCell ref="J2:X2"/>
    <mergeCell ref="Y4:AC4"/>
    <mergeCell ref="Y2:AH2"/>
    <mergeCell ref="AD4:AH4"/>
    <mergeCell ref="E2:I3"/>
    <mergeCell ref="J3:X3"/>
    <mergeCell ref="Y3:AC3"/>
    <mergeCell ref="AD3:AH3"/>
    <mergeCell ref="E4:I4"/>
    <mergeCell ref="J4:N4"/>
    <mergeCell ref="O4:S4"/>
    <mergeCell ref="T4:X4"/>
    <mergeCell ref="AT4:AT5"/>
    <mergeCell ref="AU4:AU5"/>
    <mergeCell ref="AJ2:AS3"/>
    <mergeCell ref="AJ4:AO4"/>
    <mergeCell ref="AQ4:AS4"/>
    <mergeCell ref="AJ5:AL5"/>
  </mergeCells>
  <conditionalFormatting sqref="F6:F34">
    <cfRule type="containsText" dxfId="35" priority="12" operator="containsText" text="X">
      <formula>NOT(ISERROR(SEARCH("X",F6)))</formula>
    </cfRule>
  </conditionalFormatting>
  <conditionalFormatting sqref="G6:G34">
    <cfRule type="containsText" dxfId="34" priority="11" operator="containsText" text="X">
      <formula>NOT(ISERROR(SEARCH("X",G6)))</formula>
    </cfRule>
  </conditionalFormatting>
  <conditionalFormatting sqref="H6:H34">
    <cfRule type="containsText" dxfId="33" priority="10" operator="containsText" text="X">
      <formula>NOT(ISERROR(SEARCH("X",H6)))</formula>
    </cfRule>
  </conditionalFormatting>
  <conditionalFormatting sqref="I6:I34">
    <cfRule type="containsText" dxfId="32" priority="9" operator="containsText" text="X">
      <formula>NOT(ISERROR(SEARCH("X",I6)))</formula>
    </cfRule>
  </conditionalFormatting>
  <conditionalFormatting sqref="K6:K34 P6:P34 U6:U34 Z6:Z34 AE6:AE34">
    <cfRule type="containsText" dxfId="31" priority="16" operator="containsText" text="X">
      <formula>NOT(ISERROR(SEARCH("X",K6)))</formula>
    </cfRule>
  </conditionalFormatting>
  <conditionalFormatting sqref="L6:L34 Q6:Q34 V6:V34 AA6:AA34 AF6:AF34">
    <cfRule type="containsText" dxfId="30" priority="15" operator="containsText" text="X">
      <formula>NOT(ISERROR(SEARCH("X",L6)))</formula>
    </cfRule>
  </conditionalFormatting>
  <conditionalFormatting sqref="M6:M34 R6:R34 W6:W34 AB6:AB34 AG6:AG34">
    <cfRule type="containsText" dxfId="29" priority="14" operator="containsText" text="X">
      <formula>NOT(ISERROR(SEARCH("X",M6)))</formula>
    </cfRule>
  </conditionalFormatting>
  <conditionalFormatting sqref="N6:N34 S6:S34 X6:X34 AC6:AC34 AH6:AH34">
    <cfRule type="containsText" dxfId="28" priority="13" operator="containsText" text="X">
      <formula>NOT(ISERROR(SEARCH("X",N6)))</formula>
    </cfRule>
  </conditionalFormatting>
  <conditionalFormatting sqref="AJ6:AP34">
    <cfRule type="colorScale" priority="3">
      <colorScale>
        <cfvo type="num" val="1"/>
        <cfvo type="num" val="2"/>
        <cfvo type="num" val="4"/>
        <color rgb="FFFFC000"/>
        <color rgb="FFFFFF00"/>
        <color rgb="FF00B050"/>
      </colorScale>
    </cfRule>
  </conditionalFormatting>
  <conditionalFormatting sqref="AQ6:AR34">
    <cfRule type="colorScale" priority="2">
      <colorScale>
        <cfvo type="num" val="1"/>
        <cfvo type="num" val="2"/>
        <cfvo type="num" val="4"/>
        <color rgb="FFFFC000"/>
        <color rgb="FFFFFF00"/>
        <color rgb="FF00B050"/>
      </colorScale>
    </cfRule>
  </conditionalFormatting>
  <conditionalFormatting sqref="AS6:AS34">
    <cfRule type="colorScale" priority="1">
      <colorScale>
        <cfvo type="num" val="1"/>
        <cfvo type="num" val="2"/>
        <cfvo type="num" val="4"/>
        <color rgb="FFFFC000"/>
        <color rgb="FFFFFF00"/>
        <color rgb="FF00B050"/>
      </colorScale>
    </cfRule>
  </conditionalFormatting>
  <dataValidations count="1">
    <dataValidation type="list" allowBlank="1" showInputMessage="1" showErrorMessage="1" sqref="B1" xr:uid="{00000000-0002-0000-0200-000000000000}">
      <formula1>#REF!</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34"/>
  <sheetViews>
    <sheetView zoomScale="80" zoomScaleNormal="80" workbookViewId="0">
      <selection activeCell="AG45" sqref="AG45"/>
    </sheetView>
  </sheetViews>
  <sheetFormatPr baseColWidth="10" defaultColWidth="9.1640625" defaultRowHeight="15"/>
  <cols>
    <col min="1" max="1" width="7.33203125" style="32" customWidth="1"/>
    <col min="2" max="2" width="12.6640625" style="32" customWidth="1"/>
    <col min="3" max="3" width="12.5" style="32" customWidth="1"/>
    <col min="4" max="4" width="13.5" customWidth="1"/>
    <col min="5" max="14" width="2.5" style="33" customWidth="1"/>
    <col min="15" max="24" width="2.33203125" style="32" customWidth="1"/>
    <col min="25" max="34" width="2.5" style="33" customWidth="1"/>
    <col min="35" max="35" width="9.1640625" style="32"/>
    <col min="36" max="38" width="7.1640625" style="32" customWidth="1"/>
    <col min="39" max="39" width="9.1640625" style="32" bestFit="1" customWidth="1"/>
    <col min="40" max="40" width="7.83203125" style="32" customWidth="1"/>
    <col min="41" max="41" width="7.1640625" style="32" bestFit="1" customWidth="1"/>
    <col min="42" max="42" width="4.6640625" style="32" customWidth="1"/>
    <col min="43" max="43" width="8.83203125" style="32" customWidth="1"/>
    <col min="44" max="44" width="8.1640625" style="32" customWidth="1"/>
    <col min="45" max="45" width="8.1640625" style="32" bestFit="1" customWidth="1"/>
    <col min="46" max="46" width="9.1640625" style="4"/>
    <col min="47" max="47" width="14.1640625" style="4" customWidth="1"/>
    <col min="48" max="16384" width="9.1640625" style="32"/>
  </cols>
  <sheetData>
    <row r="1" spans="1:47" ht="16" thickBot="1">
      <c r="O1" s="34"/>
      <c r="P1" s="34"/>
      <c r="Q1" s="34"/>
      <c r="R1" s="34"/>
      <c r="S1" s="34"/>
      <c r="T1" s="34"/>
      <c r="U1" s="34"/>
      <c r="V1" s="34"/>
      <c r="W1" s="34"/>
      <c r="X1" s="34"/>
    </row>
    <row r="2" spans="1:47" ht="15.75" customHeight="1" thickBot="1">
      <c r="E2" s="196" t="s">
        <v>29</v>
      </c>
      <c r="F2" s="197"/>
      <c r="G2" s="197"/>
      <c r="H2" s="197"/>
      <c r="I2" s="198"/>
      <c r="J2" s="205" t="s">
        <v>5</v>
      </c>
      <c r="K2" s="205"/>
      <c r="L2" s="205"/>
      <c r="M2" s="205"/>
      <c r="N2" s="205"/>
      <c r="O2" s="205"/>
      <c r="P2" s="205"/>
      <c r="Q2" s="205"/>
      <c r="R2" s="205"/>
      <c r="S2" s="205"/>
      <c r="T2" s="205"/>
      <c r="U2" s="205"/>
      <c r="V2" s="205"/>
      <c r="W2" s="205"/>
      <c r="X2" s="205"/>
      <c r="Y2" s="209"/>
      <c r="Z2" s="209"/>
      <c r="AA2" s="209"/>
      <c r="AB2" s="209"/>
      <c r="AC2" s="209"/>
      <c r="AD2" s="209"/>
      <c r="AE2" s="209"/>
      <c r="AF2" s="209"/>
      <c r="AG2" s="209"/>
      <c r="AH2" s="210"/>
      <c r="AJ2" s="189" t="s">
        <v>8</v>
      </c>
      <c r="AK2" s="189"/>
      <c r="AL2" s="189"/>
      <c r="AM2" s="189"/>
      <c r="AN2" s="189"/>
      <c r="AO2" s="189"/>
      <c r="AP2" s="189"/>
      <c r="AQ2" s="189"/>
      <c r="AR2" s="189"/>
      <c r="AS2" s="190"/>
    </row>
    <row r="3" spans="1:47" ht="15.75" customHeight="1" thickBot="1">
      <c r="E3" s="199"/>
      <c r="F3" s="200"/>
      <c r="G3" s="200"/>
      <c r="H3" s="200"/>
      <c r="I3" s="201"/>
      <c r="J3" s="213" t="s">
        <v>30</v>
      </c>
      <c r="K3" s="213"/>
      <c r="L3" s="213"/>
      <c r="M3" s="213"/>
      <c r="N3" s="213"/>
      <c r="O3" s="213"/>
      <c r="P3" s="213"/>
      <c r="Q3" s="213"/>
      <c r="R3" s="213"/>
      <c r="S3" s="213"/>
      <c r="T3" s="213"/>
      <c r="U3" s="213"/>
      <c r="V3" s="213"/>
      <c r="W3" s="213"/>
      <c r="X3" s="213"/>
      <c r="Y3" s="180" t="s">
        <v>26</v>
      </c>
      <c r="Z3" s="214"/>
      <c r="AA3" s="214"/>
      <c r="AB3" s="214"/>
      <c r="AC3" s="215"/>
      <c r="AD3" s="183" t="s">
        <v>27</v>
      </c>
      <c r="AE3" s="216"/>
      <c r="AF3" s="216"/>
      <c r="AG3" s="216"/>
      <c r="AH3" s="217"/>
      <c r="AJ3" s="191"/>
      <c r="AK3" s="191"/>
      <c r="AL3" s="191"/>
      <c r="AM3" s="191"/>
      <c r="AN3" s="191"/>
      <c r="AO3" s="191"/>
      <c r="AP3" s="191"/>
      <c r="AQ3" s="191"/>
      <c r="AR3" s="191"/>
      <c r="AS3" s="192"/>
    </row>
    <row r="4" spans="1:47" ht="29.25" customHeight="1" thickBot="1">
      <c r="A4" s="100" t="s">
        <v>95</v>
      </c>
      <c r="B4" s="101" t="s">
        <v>115</v>
      </c>
      <c r="E4" s="193" t="s">
        <v>4</v>
      </c>
      <c r="F4" s="194"/>
      <c r="G4" s="194"/>
      <c r="H4" s="194"/>
      <c r="I4" s="195"/>
      <c r="J4" s="188" t="s">
        <v>41</v>
      </c>
      <c r="K4" s="186"/>
      <c r="L4" s="186"/>
      <c r="M4" s="186"/>
      <c r="N4" s="187"/>
      <c r="O4" s="188" t="s">
        <v>54</v>
      </c>
      <c r="P4" s="186"/>
      <c r="Q4" s="186"/>
      <c r="R4" s="186"/>
      <c r="S4" s="187"/>
      <c r="T4" s="188" t="s">
        <v>53</v>
      </c>
      <c r="U4" s="186"/>
      <c r="V4" s="186"/>
      <c r="W4" s="186"/>
      <c r="X4" s="187"/>
      <c r="Y4" s="206" t="s">
        <v>42</v>
      </c>
      <c r="Z4" s="207"/>
      <c r="AA4" s="207"/>
      <c r="AB4" s="207"/>
      <c r="AC4" s="208"/>
      <c r="AD4" s="206" t="s">
        <v>55</v>
      </c>
      <c r="AE4" s="207"/>
      <c r="AF4" s="207"/>
      <c r="AG4" s="207"/>
      <c r="AH4" s="208"/>
      <c r="AJ4" s="202" t="s">
        <v>32</v>
      </c>
      <c r="AK4" s="203"/>
      <c r="AL4" s="203"/>
      <c r="AM4" s="203"/>
      <c r="AN4" s="203"/>
      <c r="AO4" s="204"/>
      <c r="AQ4" s="202" t="s">
        <v>33</v>
      </c>
      <c r="AR4" s="203"/>
      <c r="AS4" s="203"/>
      <c r="AT4" s="149" t="s">
        <v>137</v>
      </c>
      <c r="AU4" s="151" t="s">
        <v>138</v>
      </c>
    </row>
    <row r="5" spans="1:47">
      <c r="A5" s="35" t="s">
        <v>2</v>
      </c>
      <c r="B5" s="35" t="s">
        <v>0</v>
      </c>
      <c r="C5" s="55" t="s">
        <v>1</v>
      </c>
      <c r="D5" s="104" t="s">
        <v>135</v>
      </c>
      <c r="E5" s="36">
        <v>0</v>
      </c>
      <c r="F5" s="37">
        <v>1</v>
      </c>
      <c r="G5" s="37">
        <v>2</v>
      </c>
      <c r="H5" s="37">
        <v>3</v>
      </c>
      <c r="I5" s="38">
        <v>4</v>
      </c>
      <c r="J5" s="36">
        <v>0</v>
      </c>
      <c r="K5" s="37">
        <v>1</v>
      </c>
      <c r="L5" s="37">
        <v>2</v>
      </c>
      <c r="M5" s="37">
        <v>3</v>
      </c>
      <c r="N5" s="38">
        <v>4</v>
      </c>
      <c r="O5" s="36">
        <v>0</v>
      </c>
      <c r="P5" s="37">
        <v>1</v>
      </c>
      <c r="Q5" s="37">
        <v>2</v>
      </c>
      <c r="R5" s="37">
        <v>3</v>
      </c>
      <c r="S5" s="38">
        <v>4</v>
      </c>
      <c r="T5" s="36">
        <v>0</v>
      </c>
      <c r="U5" s="37">
        <v>1</v>
      </c>
      <c r="V5" s="37">
        <v>2</v>
      </c>
      <c r="W5" s="37">
        <v>3</v>
      </c>
      <c r="X5" s="38">
        <v>4</v>
      </c>
      <c r="Y5" s="36">
        <v>0</v>
      </c>
      <c r="Z5" s="37">
        <v>1</v>
      </c>
      <c r="AA5" s="37">
        <v>2</v>
      </c>
      <c r="AB5" s="37">
        <v>3</v>
      </c>
      <c r="AC5" s="38">
        <v>4</v>
      </c>
      <c r="AD5" s="36">
        <v>0</v>
      </c>
      <c r="AE5" s="37">
        <v>1</v>
      </c>
      <c r="AF5" s="37">
        <v>2</v>
      </c>
      <c r="AG5" s="37">
        <v>3</v>
      </c>
      <c r="AH5" s="38">
        <v>4</v>
      </c>
      <c r="AJ5" s="211" t="s">
        <v>31</v>
      </c>
      <c r="AK5" s="212"/>
      <c r="AL5" s="212"/>
      <c r="AM5" s="57" t="s">
        <v>20</v>
      </c>
      <c r="AN5" s="58" t="s">
        <v>26</v>
      </c>
      <c r="AO5" s="59" t="s">
        <v>27</v>
      </c>
      <c r="AP5" s="45"/>
      <c r="AQ5" s="57" t="s">
        <v>20</v>
      </c>
      <c r="AR5" s="58" t="s">
        <v>26</v>
      </c>
      <c r="AS5" s="59" t="s">
        <v>27</v>
      </c>
      <c r="AT5" s="150"/>
      <c r="AU5" s="152"/>
    </row>
    <row r="6" spans="1:47" ht="15" customHeight="1">
      <c r="A6" s="1" t="str">
        <f>'LISTE CLASSE'!$B$1</f>
        <v>3B</v>
      </c>
      <c r="B6" s="1" t="str">
        <f>'LISTE CLASSE'!A3</f>
        <v>A</v>
      </c>
      <c r="C6" s="53" t="str">
        <f>'LISTE CLASSE'!B3</f>
        <v>Toto</v>
      </c>
      <c r="D6" s="53" t="str">
        <f>'LISTE CLASSE'!C3</f>
        <v>A Toto</v>
      </c>
      <c r="E6" s="30"/>
      <c r="F6" s="28"/>
      <c r="G6" s="28"/>
      <c r="H6" s="3"/>
      <c r="I6" s="29"/>
      <c r="J6" s="27"/>
      <c r="K6" s="74" t="s">
        <v>67</v>
      </c>
      <c r="L6" s="3"/>
      <c r="M6" s="28"/>
      <c r="N6" s="29"/>
      <c r="O6" s="30"/>
      <c r="P6" s="28"/>
      <c r="Q6" s="3"/>
      <c r="R6" s="3"/>
      <c r="S6" s="29"/>
      <c r="T6" s="30"/>
      <c r="U6" s="28"/>
      <c r="V6" s="28"/>
      <c r="W6" s="3"/>
      <c r="X6" s="29"/>
      <c r="Y6" s="30"/>
      <c r="Z6" s="28"/>
      <c r="AA6" s="28"/>
      <c r="AB6" s="3"/>
      <c r="AC6" s="29"/>
      <c r="AD6" s="30"/>
      <c r="AE6" s="28"/>
      <c r="AF6" s="28"/>
      <c r="AG6" s="3"/>
      <c r="AH6" s="8"/>
      <c r="AJ6" s="42">
        <f t="shared" ref="AJ6:AJ34" si="0">MATCH("x",K6:N6,4)</f>
        <v>1</v>
      </c>
      <c r="AK6" s="42" t="e">
        <f t="shared" ref="AK6:AK34" si="1">MATCH("x",P6:S6,4)</f>
        <v>#N/A</v>
      </c>
      <c r="AL6" s="42" t="e">
        <f t="shared" ref="AL6:AL34" si="2">MATCH("x",U6:X6,4)</f>
        <v>#N/A</v>
      </c>
      <c r="AM6" s="46" t="e">
        <f t="shared" ref="AM6:AM34" si="3">AVERAGE(AJ6:AL6)</f>
        <v>#N/A</v>
      </c>
      <c r="AN6" s="47" t="e">
        <f t="shared" ref="AN6:AN34" si="4">MATCH("x",Z6:AC6,4)</f>
        <v>#N/A</v>
      </c>
      <c r="AO6" s="47" t="e">
        <f t="shared" ref="AO6:AO34" si="5">MATCH("x",AE6:AH6,4)</f>
        <v>#N/A</v>
      </c>
      <c r="AQ6" s="48" t="e">
        <f>ROUND(AM6,0)</f>
        <v>#N/A</v>
      </c>
      <c r="AR6" s="48" t="e">
        <f>ROUND(AN6,0)</f>
        <v>#N/A</v>
      </c>
      <c r="AS6" s="48" t="e">
        <f>ROUND(AO6,0)</f>
        <v>#N/A</v>
      </c>
      <c r="AT6" s="110" t="e">
        <f>AVERAGE(AQ6:AS6)</f>
        <v>#N/A</v>
      </c>
      <c r="AU6" s="111"/>
    </row>
    <row r="7" spans="1:47">
      <c r="A7" s="1" t="str">
        <f>'LISTE CLASSE'!$B$1</f>
        <v>3B</v>
      </c>
      <c r="B7" s="1" t="str">
        <f>'LISTE CLASSE'!A4</f>
        <v>B</v>
      </c>
      <c r="C7" s="53" t="str">
        <f>'LISTE CLASSE'!B4</f>
        <v>Tata</v>
      </c>
      <c r="D7" s="53" t="str">
        <f>'LISTE CLASSE'!C4</f>
        <v>B Tata</v>
      </c>
      <c r="E7" s="30"/>
      <c r="F7" s="28"/>
      <c r="G7" s="3"/>
      <c r="H7" s="3"/>
      <c r="I7" s="8"/>
      <c r="J7" s="27"/>
      <c r="K7" s="28"/>
      <c r="L7" s="3"/>
      <c r="M7" s="28"/>
      <c r="N7" s="8"/>
      <c r="O7" s="30"/>
      <c r="P7" s="28"/>
      <c r="Q7" s="3"/>
      <c r="R7" s="28"/>
      <c r="S7" s="8"/>
      <c r="T7" s="30"/>
      <c r="U7" s="28"/>
      <c r="V7" s="3"/>
      <c r="W7" s="28"/>
      <c r="X7" s="8"/>
      <c r="Y7" s="30"/>
      <c r="Z7" s="28"/>
      <c r="AA7" s="28"/>
      <c r="AB7" s="3"/>
      <c r="AC7" s="8"/>
      <c r="AD7" s="30"/>
      <c r="AE7" s="28"/>
      <c r="AF7" s="28"/>
      <c r="AG7" s="28"/>
      <c r="AH7" s="8"/>
      <c r="AJ7" s="42" t="e">
        <f t="shared" si="0"/>
        <v>#N/A</v>
      </c>
      <c r="AK7" s="42" t="e">
        <f t="shared" si="1"/>
        <v>#N/A</v>
      </c>
      <c r="AL7" s="42" t="e">
        <f t="shared" si="2"/>
        <v>#N/A</v>
      </c>
      <c r="AM7" s="46" t="e">
        <f t="shared" si="3"/>
        <v>#N/A</v>
      </c>
      <c r="AN7" s="47" t="e">
        <f t="shared" si="4"/>
        <v>#N/A</v>
      </c>
      <c r="AO7" s="47" t="e">
        <f t="shared" si="5"/>
        <v>#N/A</v>
      </c>
      <c r="AQ7" s="48" t="e">
        <f t="shared" ref="AQ7:AQ31" si="6">ROUND(AM7,0)</f>
        <v>#N/A</v>
      </c>
      <c r="AR7" s="48" t="e">
        <f t="shared" ref="AR7:AR31" si="7">ROUND(AN7,0)</f>
        <v>#N/A</v>
      </c>
      <c r="AS7" s="48" t="e">
        <f t="shared" ref="AS7:AS31" si="8">ROUND(AO7,0)</f>
        <v>#N/A</v>
      </c>
      <c r="AT7" s="110" t="e">
        <f t="shared" ref="AT7:AT34" si="9">AVERAGE(AQ7:AS7)</f>
        <v>#N/A</v>
      </c>
      <c r="AU7" s="111"/>
    </row>
    <row r="8" spans="1:47">
      <c r="A8" s="1" t="str">
        <f>'LISTE CLASSE'!$B$1</f>
        <v>3B</v>
      </c>
      <c r="B8" s="1" t="str">
        <f>'LISTE CLASSE'!A5</f>
        <v>C</v>
      </c>
      <c r="C8" s="53" t="str">
        <f>'LISTE CLASSE'!B5</f>
        <v>Riri</v>
      </c>
      <c r="D8" s="53" t="str">
        <f>'LISTE CLASSE'!C5</f>
        <v>C Riri</v>
      </c>
      <c r="E8" s="30"/>
      <c r="F8" s="28"/>
      <c r="G8" s="3"/>
      <c r="H8" s="28"/>
      <c r="I8" s="29"/>
      <c r="J8" s="27"/>
      <c r="K8" s="28"/>
      <c r="L8" s="3"/>
      <c r="M8" s="28"/>
      <c r="N8" s="29"/>
      <c r="O8" s="30"/>
      <c r="P8" s="28"/>
      <c r="Q8" s="3"/>
      <c r="R8" s="3"/>
      <c r="S8" s="29"/>
      <c r="T8" s="30"/>
      <c r="U8" s="28"/>
      <c r="V8" s="3"/>
      <c r="W8" s="3"/>
      <c r="X8" s="29"/>
      <c r="Y8" s="30"/>
      <c r="Z8" s="28"/>
      <c r="AA8" s="3"/>
      <c r="AB8" s="28"/>
      <c r="AC8" s="8"/>
      <c r="AD8" s="30"/>
      <c r="AE8" s="28"/>
      <c r="AF8" s="3"/>
      <c r="AG8" s="3"/>
      <c r="AH8" s="29"/>
      <c r="AJ8" s="42" t="e">
        <f t="shared" si="0"/>
        <v>#N/A</v>
      </c>
      <c r="AK8" s="42" t="e">
        <f t="shared" si="1"/>
        <v>#N/A</v>
      </c>
      <c r="AL8" s="42" t="e">
        <f t="shared" si="2"/>
        <v>#N/A</v>
      </c>
      <c r="AM8" s="46" t="e">
        <f t="shared" si="3"/>
        <v>#N/A</v>
      </c>
      <c r="AN8" s="47" t="e">
        <f t="shared" si="4"/>
        <v>#N/A</v>
      </c>
      <c r="AO8" s="47" t="e">
        <f t="shared" si="5"/>
        <v>#N/A</v>
      </c>
      <c r="AQ8" s="48" t="e">
        <f t="shared" si="6"/>
        <v>#N/A</v>
      </c>
      <c r="AR8" s="48" t="e">
        <f t="shared" si="7"/>
        <v>#N/A</v>
      </c>
      <c r="AS8" s="48" t="e">
        <f t="shared" si="8"/>
        <v>#N/A</v>
      </c>
      <c r="AT8" s="110" t="e">
        <f t="shared" si="9"/>
        <v>#N/A</v>
      </c>
      <c r="AU8" s="111"/>
    </row>
    <row r="9" spans="1:47">
      <c r="A9" s="1" t="str">
        <f>'LISTE CLASSE'!$B$1</f>
        <v>3B</v>
      </c>
      <c r="B9" s="1" t="str">
        <f>'LISTE CLASSE'!A6</f>
        <v>D</v>
      </c>
      <c r="C9" s="53" t="str">
        <f>'LISTE CLASSE'!B6</f>
        <v>Fifi</v>
      </c>
      <c r="D9" s="53" t="str">
        <f>'LISTE CLASSE'!C6</f>
        <v>D Fifi</v>
      </c>
      <c r="E9" s="30"/>
      <c r="F9" s="28"/>
      <c r="G9" s="3"/>
      <c r="H9" s="3"/>
      <c r="I9" s="29"/>
      <c r="J9" s="27"/>
      <c r="K9" s="28"/>
      <c r="L9" s="3"/>
      <c r="M9" s="28"/>
      <c r="N9" s="29"/>
      <c r="O9" s="30"/>
      <c r="P9" s="28"/>
      <c r="Q9" s="3"/>
      <c r="R9" s="3"/>
      <c r="S9" s="29"/>
      <c r="T9" s="30"/>
      <c r="U9" s="28"/>
      <c r="V9" s="3"/>
      <c r="W9" s="28"/>
      <c r="X9" s="29"/>
      <c r="Y9" s="30"/>
      <c r="Z9" s="28"/>
      <c r="AA9" s="3"/>
      <c r="AB9" s="28"/>
      <c r="AC9" s="8"/>
      <c r="AD9" s="30"/>
      <c r="AE9" s="28"/>
      <c r="AF9" s="3"/>
      <c r="AG9" s="28"/>
      <c r="AH9" s="8"/>
      <c r="AJ9" s="42" t="e">
        <f t="shared" si="0"/>
        <v>#N/A</v>
      </c>
      <c r="AK9" s="42" t="e">
        <f t="shared" si="1"/>
        <v>#N/A</v>
      </c>
      <c r="AL9" s="42" t="e">
        <f t="shared" si="2"/>
        <v>#N/A</v>
      </c>
      <c r="AM9" s="46" t="e">
        <f t="shared" si="3"/>
        <v>#N/A</v>
      </c>
      <c r="AN9" s="47" t="e">
        <f t="shared" si="4"/>
        <v>#N/A</v>
      </c>
      <c r="AO9" s="47" t="e">
        <f t="shared" si="5"/>
        <v>#N/A</v>
      </c>
      <c r="AQ9" s="48" t="e">
        <f t="shared" si="6"/>
        <v>#N/A</v>
      </c>
      <c r="AR9" s="48" t="e">
        <f t="shared" si="7"/>
        <v>#N/A</v>
      </c>
      <c r="AS9" s="48" t="e">
        <f t="shared" si="8"/>
        <v>#N/A</v>
      </c>
      <c r="AT9" s="110" t="e">
        <f t="shared" si="9"/>
        <v>#N/A</v>
      </c>
      <c r="AU9" s="111"/>
    </row>
    <row r="10" spans="1:47">
      <c r="A10" s="1" t="str">
        <f>'LISTE CLASSE'!$B$1</f>
        <v>3B</v>
      </c>
      <c r="B10" s="1" t="str">
        <f>'LISTE CLASSE'!A7</f>
        <v>E</v>
      </c>
      <c r="C10" s="53" t="str">
        <f>'LISTE CLASSE'!B7</f>
        <v>Loulou</v>
      </c>
      <c r="D10" s="53" t="str">
        <f>'LISTE CLASSE'!C7</f>
        <v>E Loulou</v>
      </c>
      <c r="E10" s="30"/>
      <c r="F10" s="28"/>
      <c r="G10" s="28"/>
      <c r="H10" s="3"/>
      <c r="I10" s="29"/>
      <c r="J10" s="27"/>
      <c r="K10" s="28"/>
      <c r="L10" s="28"/>
      <c r="M10" s="3"/>
      <c r="N10" s="29"/>
      <c r="O10" s="30"/>
      <c r="P10" s="28"/>
      <c r="Q10" s="28"/>
      <c r="R10" s="3"/>
      <c r="S10" s="8"/>
      <c r="T10" s="30"/>
      <c r="U10" s="28"/>
      <c r="V10" s="28"/>
      <c r="W10" s="3"/>
      <c r="X10" s="8"/>
      <c r="Y10" s="30"/>
      <c r="Z10" s="28"/>
      <c r="AA10" s="28"/>
      <c r="AB10" s="3"/>
      <c r="AC10" s="8"/>
      <c r="AD10" s="30"/>
      <c r="AE10" s="28"/>
      <c r="AF10" s="28"/>
      <c r="AG10" s="3"/>
      <c r="AH10" s="8"/>
      <c r="AJ10" s="42" t="e">
        <f t="shared" si="0"/>
        <v>#N/A</v>
      </c>
      <c r="AK10" s="42" t="e">
        <f t="shared" si="1"/>
        <v>#N/A</v>
      </c>
      <c r="AL10" s="42" t="e">
        <f t="shared" si="2"/>
        <v>#N/A</v>
      </c>
      <c r="AM10" s="46" t="e">
        <f t="shared" si="3"/>
        <v>#N/A</v>
      </c>
      <c r="AN10" s="47" t="e">
        <f t="shared" si="4"/>
        <v>#N/A</v>
      </c>
      <c r="AO10" s="47" t="e">
        <f t="shared" si="5"/>
        <v>#N/A</v>
      </c>
      <c r="AQ10" s="48" t="e">
        <f t="shared" si="6"/>
        <v>#N/A</v>
      </c>
      <c r="AR10" s="48" t="e">
        <f t="shared" si="7"/>
        <v>#N/A</v>
      </c>
      <c r="AS10" s="48" t="e">
        <f t="shared" si="8"/>
        <v>#N/A</v>
      </c>
      <c r="AT10" s="110" t="e">
        <f t="shared" si="9"/>
        <v>#N/A</v>
      </c>
      <c r="AU10" s="111"/>
    </row>
    <row r="11" spans="1:47">
      <c r="A11" s="1" t="str">
        <f>'LISTE CLASSE'!$B$1</f>
        <v>3B</v>
      </c>
      <c r="B11" s="1" t="str">
        <f>'LISTE CLASSE'!A8</f>
        <v>F</v>
      </c>
      <c r="C11" s="53" t="str">
        <f>'LISTE CLASSE'!B8</f>
        <v>Jaja</v>
      </c>
      <c r="D11" s="53" t="str">
        <f>'LISTE CLASSE'!C8</f>
        <v>F Jaja</v>
      </c>
      <c r="E11" s="30"/>
      <c r="F11" s="28"/>
      <c r="G11" s="28"/>
      <c r="H11" s="3"/>
      <c r="I11" s="8"/>
      <c r="J11" s="27"/>
      <c r="K11" s="28"/>
      <c r="L11" s="28"/>
      <c r="M11" s="28"/>
      <c r="N11" s="8"/>
      <c r="O11" s="30"/>
      <c r="P11" s="28"/>
      <c r="Q11" s="28"/>
      <c r="R11" s="3"/>
      <c r="S11" s="8"/>
      <c r="T11" s="30"/>
      <c r="U11" s="28"/>
      <c r="V11" s="28"/>
      <c r="W11" s="3"/>
      <c r="X11" s="8"/>
      <c r="Y11" s="30"/>
      <c r="Z11" s="28"/>
      <c r="AA11" s="28"/>
      <c r="AB11" s="3"/>
      <c r="AC11" s="8"/>
      <c r="AD11" s="30"/>
      <c r="AE11" s="28"/>
      <c r="AF11" s="28"/>
      <c r="AG11" s="3"/>
      <c r="AH11" s="8"/>
      <c r="AJ11" s="42" t="e">
        <f t="shared" si="0"/>
        <v>#N/A</v>
      </c>
      <c r="AK11" s="42" t="e">
        <f t="shared" si="1"/>
        <v>#N/A</v>
      </c>
      <c r="AL11" s="42" t="e">
        <f t="shared" si="2"/>
        <v>#N/A</v>
      </c>
      <c r="AM11" s="46" t="e">
        <f t="shared" si="3"/>
        <v>#N/A</v>
      </c>
      <c r="AN11" s="47" t="e">
        <f t="shared" si="4"/>
        <v>#N/A</v>
      </c>
      <c r="AO11" s="47" t="e">
        <f t="shared" si="5"/>
        <v>#N/A</v>
      </c>
      <c r="AQ11" s="48" t="e">
        <f t="shared" si="6"/>
        <v>#N/A</v>
      </c>
      <c r="AR11" s="48" t="e">
        <f t="shared" si="7"/>
        <v>#N/A</v>
      </c>
      <c r="AS11" s="48" t="e">
        <f t="shared" si="8"/>
        <v>#N/A</v>
      </c>
      <c r="AT11" s="110" t="e">
        <f t="shared" si="9"/>
        <v>#N/A</v>
      </c>
      <c r="AU11" s="111"/>
    </row>
    <row r="12" spans="1:47">
      <c r="A12" s="1" t="str">
        <f>'LISTE CLASSE'!$B$1</f>
        <v>3B</v>
      </c>
      <c r="B12" s="1" t="str">
        <f>'LISTE CLASSE'!A9</f>
        <v>G</v>
      </c>
      <c r="C12" s="53" t="str">
        <f>'LISTE CLASSE'!B9</f>
        <v>Juju</v>
      </c>
      <c r="D12" s="53" t="str">
        <f>'LISTE CLASSE'!C9</f>
        <v>G Juju</v>
      </c>
      <c r="E12" s="7"/>
      <c r="F12" s="28"/>
      <c r="G12" s="28"/>
      <c r="H12" s="3"/>
      <c r="I12" s="29"/>
      <c r="J12" s="49"/>
      <c r="K12" s="28"/>
      <c r="L12" s="3"/>
      <c r="M12" s="28"/>
      <c r="N12" s="29"/>
      <c r="O12" s="7"/>
      <c r="P12" s="28"/>
      <c r="Q12" s="28"/>
      <c r="R12" s="3"/>
      <c r="S12" s="29"/>
      <c r="T12" s="7"/>
      <c r="U12" s="28"/>
      <c r="V12" s="28"/>
      <c r="W12" s="28"/>
      <c r="X12" s="8"/>
      <c r="Y12" s="7"/>
      <c r="Z12" s="28"/>
      <c r="AA12" s="28"/>
      <c r="AB12" s="28"/>
      <c r="AC12" s="8"/>
      <c r="AD12" s="30"/>
      <c r="AE12" s="28"/>
      <c r="AF12" s="28"/>
      <c r="AG12" s="3"/>
      <c r="AH12" s="8"/>
      <c r="AJ12" s="42" t="e">
        <f t="shared" si="0"/>
        <v>#N/A</v>
      </c>
      <c r="AK12" s="42" t="e">
        <f t="shared" si="1"/>
        <v>#N/A</v>
      </c>
      <c r="AL12" s="42" t="e">
        <f t="shared" si="2"/>
        <v>#N/A</v>
      </c>
      <c r="AM12" s="46" t="e">
        <f t="shared" si="3"/>
        <v>#N/A</v>
      </c>
      <c r="AN12" s="47" t="e">
        <f t="shared" si="4"/>
        <v>#N/A</v>
      </c>
      <c r="AO12" s="47" t="e">
        <f t="shared" si="5"/>
        <v>#N/A</v>
      </c>
      <c r="AQ12" s="48" t="e">
        <f t="shared" si="6"/>
        <v>#N/A</v>
      </c>
      <c r="AR12" s="48" t="e">
        <f t="shared" si="7"/>
        <v>#N/A</v>
      </c>
      <c r="AS12" s="48" t="e">
        <f t="shared" si="8"/>
        <v>#N/A</v>
      </c>
      <c r="AT12" s="110" t="e">
        <f t="shared" si="9"/>
        <v>#N/A</v>
      </c>
      <c r="AU12" s="111"/>
    </row>
    <row r="13" spans="1:47">
      <c r="A13" s="1" t="str">
        <f>'LISTE CLASSE'!$B$1</f>
        <v>3B</v>
      </c>
      <c r="B13" s="1" t="str">
        <f>'LISTE CLASSE'!A10</f>
        <v>H</v>
      </c>
      <c r="C13" s="53" t="str">
        <f>'LISTE CLASSE'!B10</f>
        <v>Nono</v>
      </c>
      <c r="D13" s="53" t="str">
        <f>'LISTE CLASSE'!C10</f>
        <v>H Nono</v>
      </c>
      <c r="E13" s="30"/>
      <c r="F13" s="28"/>
      <c r="G13" s="3"/>
      <c r="H13" s="28"/>
      <c r="I13" s="29"/>
      <c r="J13" s="27"/>
      <c r="K13" s="28"/>
      <c r="L13" s="3"/>
      <c r="M13" s="28"/>
      <c r="N13" s="29"/>
      <c r="O13" s="30"/>
      <c r="P13" s="28"/>
      <c r="Q13" s="3"/>
      <c r="R13" s="3"/>
      <c r="S13" s="29"/>
      <c r="T13" s="30"/>
      <c r="U13" s="28"/>
      <c r="V13" s="3"/>
      <c r="W13" s="28"/>
      <c r="X13" s="8"/>
      <c r="Y13" s="30"/>
      <c r="Z13" s="28"/>
      <c r="AA13" s="28"/>
      <c r="AB13" s="3"/>
      <c r="AC13" s="29"/>
      <c r="AD13" s="30"/>
      <c r="AE13" s="28"/>
      <c r="AF13" s="3"/>
      <c r="AG13" s="28"/>
      <c r="AH13" s="8"/>
      <c r="AJ13" s="42" t="e">
        <f t="shared" si="0"/>
        <v>#N/A</v>
      </c>
      <c r="AK13" s="42" t="e">
        <f t="shared" si="1"/>
        <v>#N/A</v>
      </c>
      <c r="AL13" s="42" t="e">
        <f t="shared" si="2"/>
        <v>#N/A</v>
      </c>
      <c r="AM13" s="46" t="e">
        <f t="shared" si="3"/>
        <v>#N/A</v>
      </c>
      <c r="AN13" s="47" t="e">
        <f t="shared" si="4"/>
        <v>#N/A</v>
      </c>
      <c r="AO13" s="47" t="e">
        <f t="shared" si="5"/>
        <v>#N/A</v>
      </c>
      <c r="AQ13" s="48" t="e">
        <f t="shared" si="6"/>
        <v>#N/A</v>
      </c>
      <c r="AR13" s="48" t="e">
        <f t="shared" si="7"/>
        <v>#N/A</v>
      </c>
      <c r="AS13" s="48" t="e">
        <f t="shared" si="8"/>
        <v>#N/A</v>
      </c>
      <c r="AT13" s="110" t="e">
        <f t="shared" si="9"/>
        <v>#N/A</v>
      </c>
      <c r="AU13" s="111"/>
    </row>
    <row r="14" spans="1:47">
      <c r="A14" s="1" t="str">
        <f>'LISTE CLASSE'!$B$1</f>
        <v>3B</v>
      </c>
      <c r="B14" s="1" t="str">
        <f>'LISTE CLASSE'!A11</f>
        <v>I</v>
      </c>
      <c r="C14" s="53" t="str">
        <f>'LISTE CLASSE'!B11</f>
        <v>Flo</v>
      </c>
      <c r="D14" s="53" t="str">
        <f>'LISTE CLASSE'!C11</f>
        <v>I Flo</v>
      </c>
      <c r="E14" s="30"/>
      <c r="F14" s="28"/>
      <c r="G14" s="28"/>
      <c r="H14" s="3"/>
      <c r="I14" s="8"/>
      <c r="J14" s="27"/>
      <c r="K14" s="28"/>
      <c r="L14" s="28"/>
      <c r="M14" s="3"/>
      <c r="N14" s="8"/>
      <c r="O14" s="30"/>
      <c r="P14" s="28"/>
      <c r="Q14" s="28"/>
      <c r="R14" s="3"/>
      <c r="S14" s="8"/>
      <c r="T14" s="30"/>
      <c r="U14" s="28"/>
      <c r="V14" s="28"/>
      <c r="W14" s="28"/>
      <c r="X14" s="8"/>
      <c r="Y14" s="30"/>
      <c r="Z14" s="28"/>
      <c r="AA14" s="28"/>
      <c r="AB14" s="28"/>
      <c r="AC14" s="8"/>
      <c r="AD14" s="30"/>
      <c r="AE14" s="28"/>
      <c r="AF14" s="28"/>
      <c r="AG14" s="3"/>
      <c r="AH14" s="8"/>
      <c r="AJ14" s="42" t="e">
        <f t="shared" si="0"/>
        <v>#N/A</v>
      </c>
      <c r="AK14" s="42" t="e">
        <f t="shared" si="1"/>
        <v>#N/A</v>
      </c>
      <c r="AL14" s="42" t="e">
        <f t="shared" si="2"/>
        <v>#N/A</v>
      </c>
      <c r="AM14" s="46" t="e">
        <f t="shared" si="3"/>
        <v>#N/A</v>
      </c>
      <c r="AN14" s="47" t="e">
        <f t="shared" si="4"/>
        <v>#N/A</v>
      </c>
      <c r="AO14" s="47" t="e">
        <f t="shared" si="5"/>
        <v>#N/A</v>
      </c>
      <c r="AQ14" s="48" t="e">
        <f t="shared" si="6"/>
        <v>#N/A</v>
      </c>
      <c r="AR14" s="48" t="e">
        <f t="shared" si="7"/>
        <v>#N/A</v>
      </c>
      <c r="AS14" s="48" t="e">
        <f t="shared" si="8"/>
        <v>#N/A</v>
      </c>
      <c r="AT14" s="110" t="e">
        <f t="shared" si="9"/>
        <v>#N/A</v>
      </c>
      <c r="AU14" s="111"/>
    </row>
    <row r="15" spans="1:47">
      <c r="A15" s="1" t="str">
        <f>'LISTE CLASSE'!$B$1</f>
        <v>3B</v>
      </c>
      <c r="B15" s="1">
        <f>'LISTE CLASSE'!A12</f>
        <v>0</v>
      </c>
      <c r="C15" s="53">
        <f>'LISTE CLASSE'!B12</f>
        <v>0</v>
      </c>
      <c r="D15" s="53" t="str">
        <f>'LISTE CLASSE'!C12</f>
        <v xml:space="preserve"> </v>
      </c>
      <c r="E15" s="30"/>
      <c r="F15" s="28"/>
      <c r="G15" s="3"/>
      <c r="H15" s="3"/>
      <c r="I15" s="29"/>
      <c r="J15" s="27"/>
      <c r="K15" s="28"/>
      <c r="L15" s="28"/>
      <c r="M15" s="3"/>
      <c r="N15" s="8"/>
      <c r="O15" s="30"/>
      <c r="P15" s="28"/>
      <c r="Q15" s="3"/>
      <c r="R15" s="3"/>
      <c r="S15" s="8"/>
      <c r="T15" s="30"/>
      <c r="U15" s="28"/>
      <c r="V15" s="3"/>
      <c r="W15" s="28"/>
      <c r="X15" s="8"/>
      <c r="Y15" s="30"/>
      <c r="Z15" s="3"/>
      <c r="AA15" s="28"/>
      <c r="AB15" s="3"/>
      <c r="AC15" s="29"/>
      <c r="AD15" s="30"/>
      <c r="AE15" s="28"/>
      <c r="AF15" s="28"/>
      <c r="AG15" s="3"/>
      <c r="AH15" s="8"/>
      <c r="AJ15" s="42" t="e">
        <f t="shared" si="0"/>
        <v>#N/A</v>
      </c>
      <c r="AK15" s="42" t="e">
        <f t="shared" si="1"/>
        <v>#N/A</v>
      </c>
      <c r="AL15" s="42" t="e">
        <f t="shared" si="2"/>
        <v>#N/A</v>
      </c>
      <c r="AM15" s="46" t="e">
        <f t="shared" si="3"/>
        <v>#N/A</v>
      </c>
      <c r="AN15" s="47" t="e">
        <f t="shared" si="4"/>
        <v>#N/A</v>
      </c>
      <c r="AO15" s="47" t="e">
        <f t="shared" si="5"/>
        <v>#N/A</v>
      </c>
      <c r="AQ15" s="48" t="e">
        <f t="shared" si="6"/>
        <v>#N/A</v>
      </c>
      <c r="AR15" s="48" t="e">
        <f t="shared" si="7"/>
        <v>#N/A</v>
      </c>
      <c r="AS15" s="48" t="e">
        <f t="shared" si="8"/>
        <v>#N/A</v>
      </c>
      <c r="AT15" s="110" t="e">
        <f t="shared" si="9"/>
        <v>#N/A</v>
      </c>
      <c r="AU15" s="111"/>
    </row>
    <row r="16" spans="1:47">
      <c r="A16" s="1" t="str">
        <f>'LISTE CLASSE'!$B$1</f>
        <v>3B</v>
      </c>
      <c r="B16" s="1">
        <f>'LISTE CLASSE'!A13</f>
        <v>0</v>
      </c>
      <c r="C16" s="53">
        <f>'LISTE CLASSE'!B13</f>
        <v>0</v>
      </c>
      <c r="D16" s="53" t="str">
        <f>'LISTE CLASSE'!C13</f>
        <v xml:space="preserve"> </v>
      </c>
      <c r="E16" s="30"/>
      <c r="F16" s="28"/>
      <c r="G16" s="3"/>
      <c r="H16" s="3"/>
      <c r="I16" s="29"/>
      <c r="J16" s="27"/>
      <c r="K16" s="28"/>
      <c r="L16" s="3"/>
      <c r="M16" s="28"/>
      <c r="N16" s="8"/>
      <c r="O16" s="30"/>
      <c r="P16" s="28"/>
      <c r="Q16" s="28"/>
      <c r="R16" s="3"/>
      <c r="S16" s="29"/>
      <c r="T16" s="30"/>
      <c r="U16" s="28"/>
      <c r="V16" s="3"/>
      <c r="W16" s="28"/>
      <c r="X16" s="8"/>
      <c r="Y16" s="30"/>
      <c r="Z16" s="28"/>
      <c r="AA16" s="28"/>
      <c r="AB16" s="3"/>
      <c r="AC16" s="8"/>
      <c r="AD16" s="30"/>
      <c r="AE16" s="28"/>
      <c r="AF16" s="28"/>
      <c r="AG16" s="3"/>
      <c r="AH16" s="8"/>
      <c r="AJ16" s="42" t="e">
        <f t="shared" si="0"/>
        <v>#N/A</v>
      </c>
      <c r="AK16" s="42" t="e">
        <f t="shared" si="1"/>
        <v>#N/A</v>
      </c>
      <c r="AL16" s="42" t="e">
        <f t="shared" si="2"/>
        <v>#N/A</v>
      </c>
      <c r="AM16" s="46" t="e">
        <f t="shared" si="3"/>
        <v>#N/A</v>
      </c>
      <c r="AN16" s="47" t="e">
        <f t="shared" si="4"/>
        <v>#N/A</v>
      </c>
      <c r="AO16" s="47" t="e">
        <f t="shared" si="5"/>
        <v>#N/A</v>
      </c>
      <c r="AQ16" s="48" t="e">
        <f t="shared" si="6"/>
        <v>#N/A</v>
      </c>
      <c r="AR16" s="48" t="e">
        <f t="shared" si="7"/>
        <v>#N/A</v>
      </c>
      <c r="AS16" s="48" t="e">
        <f t="shared" si="8"/>
        <v>#N/A</v>
      </c>
      <c r="AT16" s="110" t="e">
        <f t="shared" si="9"/>
        <v>#N/A</v>
      </c>
      <c r="AU16" s="111"/>
    </row>
    <row r="17" spans="1:47">
      <c r="A17" s="1" t="str">
        <f>'LISTE CLASSE'!$B$1</f>
        <v>3B</v>
      </c>
      <c r="B17" s="1">
        <f>'LISTE CLASSE'!A14</f>
        <v>0</v>
      </c>
      <c r="C17" s="53">
        <f>'LISTE CLASSE'!B14</f>
        <v>0</v>
      </c>
      <c r="D17" s="53" t="str">
        <f>'LISTE CLASSE'!C14</f>
        <v xml:space="preserve"> </v>
      </c>
      <c r="E17" s="30"/>
      <c r="F17" s="28"/>
      <c r="G17" s="3"/>
      <c r="H17" s="28"/>
      <c r="I17" s="8"/>
      <c r="J17" s="27"/>
      <c r="K17" s="28"/>
      <c r="L17" s="28"/>
      <c r="M17" s="3"/>
      <c r="N17" s="8"/>
      <c r="O17" s="30"/>
      <c r="P17" s="28"/>
      <c r="Q17" s="3"/>
      <c r="R17" s="28"/>
      <c r="S17" s="8"/>
      <c r="T17" s="30"/>
      <c r="U17" s="3"/>
      <c r="V17" s="28"/>
      <c r="W17" s="28"/>
      <c r="X17" s="8"/>
      <c r="Y17" s="30"/>
      <c r="Z17" s="28"/>
      <c r="AA17" s="3"/>
      <c r="AB17" s="28"/>
      <c r="AC17" s="8"/>
      <c r="AD17" s="30"/>
      <c r="AE17" s="28"/>
      <c r="AF17" s="3"/>
      <c r="AG17" s="3"/>
      <c r="AH17" s="29"/>
      <c r="AJ17" s="42" t="e">
        <f t="shared" si="0"/>
        <v>#N/A</v>
      </c>
      <c r="AK17" s="42" t="e">
        <f t="shared" si="1"/>
        <v>#N/A</v>
      </c>
      <c r="AL17" s="42" t="e">
        <f t="shared" si="2"/>
        <v>#N/A</v>
      </c>
      <c r="AM17" s="46" t="e">
        <f t="shared" si="3"/>
        <v>#N/A</v>
      </c>
      <c r="AN17" s="47" t="e">
        <f t="shared" si="4"/>
        <v>#N/A</v>
      </c>
      <c r="AO17" s="47" t="e">
        <f t="shared" si="5"/>
        <v>#N/A</v>
      </c>
      <c r="AQ17" s="48" t="e">
        <f t="shared" si="6"/>
        <v>#N/A</v>
      </c>
      <c r="AR17" s="48" t="e">
        <f t="shared" si="7"/>
        <v>#N/A</v>
      </c>
      <c r="AS17" s="48" t="e">
        <f t="shared" si="8"/>
        <v>#N/A</v>
      </c>
      <c r="AT17" s="110" t="e">
        <f t="shared" si="9"/>
        <v>#N/A</v>
      </c>
      <c r="AU17" s="111"/>
    </row>
    <row r="18" spans="1:47">
      <c r="A18" s="1" t="str">
        <f>'LISTE CLASSE'!$B$1</f>
        <v>3B</v>
      </c>
      <c r="B18" s="1">
        <f>'LISTE CLASSE'!A15</f>
        <v>0</v>
      </c>
      <c r="C18" s="53">
        <f>'LISTE CLASSE'!B15</f>
        <v>0</v>
      </c>
      <c r="D18" s="53" t="str">
        <f>'LISTE CLASSE'!C15</f>
        <v xml:space="preserve"> </v>
      </c>
      <c r="E18" s="30"/>
      <c r="F18" s="28"/>
      <c r="G18" s="28"/>
      <c r="H18" s="3"/>
      <c r="I18" s="29"/>
      <c r="J18" s="27"/>
      <c r="K18" s="28"/>
      <c r="L18" s="3"/>
      <c r="M18" s="3"/>
      <c r="N18" s="29"/>
      <c r="O18" s="30"/>
      <c r="P18" s="28"/>
      <c r="Q18" s="28"/>
      <c r="R18" s="3"/>
      <c r="S18" s="29"/>
      <c r="T18" s="30"/>
      <c r="U18" s="28"/>
      <c r="V18" s="3"/>
      <c r="W18" s="3"/>
      <c r="X18" s="29"/>
      <c r="Y18" s="30"/>
      <c r="Z18" s="28"/>
      <c r="AA18" s="28"/>
      <c r="AB18" s="3"/>
      <c r="AC18" s="29"/>
      <c r="AD18" s="30"/>
      <c r="AE18" s="28"/>
      <c r="AF18" s="28"/>
      <c r="AG18" s="28"/>
      <c r="AH18" s="8"/>
      <c r="AJ18" s="42" t="e">
        <f t="shared" si="0"/>
        <v>#N/A</v>
      </c>
      <c r="AK18" s="42" t="e">
        <f t="shared" si="1"/>
        <v>#N/A</v>
      </c>
      <c r="AL18" s="42" t="e">
        <f t="shared" si="2"/>
        <v>#N/A</v>
      </c>
      <c r="AM18" s="46" t="e">
        <f t="shared" si="3"/>
        <v>#N/A</v>
      </c>
      <c r="AN18" s="47" t="e">
        <f t="shared" si="4"/>
        <v>#N/A</v>
      </c>
      <c r="AO18" s="47" t="e">
        <f t="shared" si="5"/>
        <v>#N/A</v>
      </c>
      <c r="AQ18" s="48" t="e">
        <f t="shared" si="6"/>
        <v>#N/A</v>
      </c>
      <c r="AR18" s="48" t="e">
        <f t="shared" si="7"/>
        <v>#N/A</v>
      </c>
      <c r="AS18" s="48" t="e">
        <f t="shared" si="8"/>
        <v>#N/A</v>
      </c>
      <c r="AT18" s="110" t="e">
        <f t="shared" si="9"/>
        <v>#N/A</v>
      </c>
      <c r="AU18" s="111"/>
    </row>
    <row r="19" spans="1:47">
      <c r="A19" s="1" t="str">
        <f>'LISTE CLASSE'!$B$1</f>
        <v>3B</v>
      </c>
      <c r="B19" s="1">
        <f>'LISTE CLASSE'!A16</f>
        <v>0</v>
      </c>
      <c r="C19" s="53">
        <f>'LISTE CLASSE'!B16</f>
        <v>0</v>
      </c>
      <c r="D19" s="53" t="str">
        <f>'LISTE CLASSE'!C16</f>
        <v xml:space="preserve"> </v>
      </c>
      <c r="E19" s="7"/>
      <c r="F19" s="28"/>
      <c r="G19" s="28"/>
      <c r="H19" s="3"/>
      <c r="I19" s="29"/>
      <c r="J19" s="49"/>
      <c r="K19" s="28"/>
      <c r="L19" s="28"/>
      <c r="M19" s="3"/>
      <c r="N19" s="29"/>
      <c r="O19" s="7"/>
      <c r="P19" s="28"/>
      <c r="Q19" s="28"/>
      <c r="R19" s="3"/>
      <c r="S19" s="29"/>
      <c r="T19" s="7"/>
      <c r="U19" s="28"/>
      <c r="V19" s="28"/>
      <c r="W19" s="3"/>
      <c r="X19" s="29"/>
      <c r="Y19" s="7"/>
      <c r="Z19" s="28"/>
      <c r="AA19" s="28"/>
      <c r="AB19" s="3"/>
      <c r="AC19" s="29"/>
      <c r="AD19" s="30"/>
      <c r="AE19" s="28"/>
      <c r="AF19" s="3"/>
      <c r="AG19" s="3"/>
      <c r="AH19" s="29"/>
      <c r="AJ19" s="42" t="e">
        <f t="shared" si="0"/>
        <v>#N/A</v>
      </c>
      <c r="AK19" s="42" t="e">
        <f t="shared" si="1"/>
        <v>#N/A</v>
      </c>
      <c r="AL19" s="42" t="e">
        <f t="shared" si="2"/>
        <v>#N/A</v>
      </c>
      <c r="AM19" s="46" t="e">
        <f t="shared" si="3"/>
        <v>#N/A</v>
      </c>
      <c r="AN19" s="47" t="e">
        <f t="shared" si="4"/>
        <v>#N/A</v>
      </c>
      <c r="AO19" s="47" t="e">
        <f t="shared" si="5"/>
        <v>#N/A</v>
      </c>
      <c r="AQ19" s="48" t="e">
        <f t="shared" si="6"/>
        <v>#N/A</v>
      </c>
      <c r="AR19" s="48" t="e">
        <f t="shared" si="7"/>
        <v>#N/A</v>
      </c>
      <c r="AS19" s="48" t="e">
        <f t="shared" si="8"/>
        <v>#N/A</v>
      </c>
      <c r="AT19" s="110" t="e">
        <f t="shared" si="9"/>
        <v>#N/A</v>
      </c>
      <c r="AU19" s="111"/>
    </row>
    <row r="20" spans="1:47">
      <c r="A20" s="1" t="str">
        <f>'LISTE CLASSE'!$B$1</f>
        <v>3B</v>
      </c>
      <c r="B20" s="1">
        <f>'LISTE CLASSE'!A17</f>
        <v>0</v>
      </c>
      <c r="C20" s="53">
        <f>'LISTE CLASSE'!B17</f>
        <v>0</v>
      </c>
      <c r="D20" s="53" t="str">
        <f>'LISTE CLASSE'!C17</f>
        <v xml:space="preserve"> </v>
      </c>
      <c r="E20" s="7"/>
      <c r="F20" s="28"/>
      <c r="G20" s="3"/>
      <c r="H20" s="3"/>
      <c r="I20" s="8"/>
      <c r="J20" s="49"/>
      <c r="K20" s="28"/>
      <c r="L20" s="3"/>
      <c r="M20" s="28"/>
      <c r="N20" s="8"/>
      <c r="O20" s="7"/>
      <c r="P20" s="28"/>
      <c r="Q20" s="3"/>
      <c r="R20" s="28"/>
      <c r="S20" s="8"/>
      <c r="T20" s="7"/>
      <c r="U20" s="28"/>
      <c r="V20" s="3"/>
      <c r="W20" s="28"/>
      <c r="X20" s="8"/>
      <c r="Y20" s="7"/>
      <c r="Z20" s="28"/>
      <c r="AA20" s="28"/>
      <c r="AB20" s="3"/>
      <c r="AC20" s="8"/>
      <c r="AD20" s="30"/>
      <c r="AE20" s="28"/>
      <c r="AF20" s="28"/>
      <c r="AG20" s="3"/>
      <c r="AH20" s="8"/>
      <c r="AJ20" s="42" t="e">
        <f t="shared" si="0"/>
        <v>#N/A</v>
      </c>
      <c r="AK20" s="42" t="e">
        <f t="shared" si="1"/>
        <v>#N/A</v>
      </c>
      <c r="AL20" s="42" t="e">
        <f t="shared" si="2"/>
        <v>#N/A</v>
      </c>
      <c r="AM20" s="46" t="e">
        <f t="shared" si="3"/>
        <v>#N/A</v>
      </c>
      <c r="AN20" s="47" t="e">
        <f t="shared" si="4"/>
        <v>#N/A</v>
      </c>
      <c r="AO20" s="47" t="e">
        <f t="shared" si="5"/>
        <v>#N/A</v>
      </c>
      <c r="AQ20" s="48" t="e">
        <f t="shared" si="6"/>
        <v>#N/A</v>
      </c>
      <c r="AR20" s="48" t="e">
        <f t="shared" si="7"/>
        <v>#N/A</v>
      </c>
      <c r="AS20" s="48" t="e">
        <f t="shared" si="8"/>
        <v>#N/A</v>
      </c>
      <c r="AT20" s="110" t="e">
        <f t="shared" si="9"/>
        <v>#N/A</v>
      </c>
      <c r="AU20" s="111"/>
    </row>
    <row r="21" spans="1:47">
      <c r="A21" s="1" t="str">
        <f>'LISTE CLASSE'!$B$1</f>
        <v>3B</v>
      </c>
      <c r="B21" s="1">
        <f>'LISTE CLASSE'!A18</f>
        <v>0</v>
      </c>
      <c r="C21" s="53">
        <f>'LISTE CLASSE'!B18</f>
        <v>0</v>
      </c>
      <c r="D21" s="53" t="str">
        <f>'LISTE CLASSE'!C18</f>
        <v xml:space="preserve"> </v>
      </c>
      <c r="E21" s="30"/>
      <c r="F21" s="28"/>
      <c r="G21" s="3"/>
      <c r="H21" s="3"/>
      <c r="I21" s="29"/>
      <c r="J21" s="27"/>
      <c r="K21" s="28"/>
      <c r="L21" s="3"/>
      <c r="M21" s="3"/>
      <c r="N21" s="29"/>
      <c r="O21" s="30"/>
      <c r="P21" s="28"/>
      <c r="Q21" s="28"/>
      <c r="R21" s="3"/>
      <c r="S21" s="29"/>
      <c r="T21" s="30"/>
      <c r="U21" s="28"/>
      <c r="V21" s="3"/>
      <c r="W21" s="28"/>
      <c r="X21" s="8"/>
      <c r="Y21" s="30"/>
      <c r="Z21" s="28"/>
      <c r="AA21" s="3"/>
      <c r="AB21" s="28"/>
      <c r="AC21" s="29"/>
      <c r="AD21" s="30"/>
      <c r="AE21" s="28"/>
      <c r="AF21" s="28"/>
      <c r="AG21" s="28"/>
      <c r="AH21" s="8"/>
      <c r="AJ21" s="42" t="e">
        <f t="shared" si="0"/>
        <v>#N/A</v>
      </c>
      <c r="AK21" s="42" t="e">
        <f t="shared" si="1"/>
        <v>#N/A</v>
      </c>
      <c r="AL21" s="42" t="e">
        <f t="shared" si="2"/>
        <v>#N/A</v>
      </c>
      <c r="AM21" s="46" t="e">
        <f t="shared" si="3"/>
        <v>#N/A</v>
      </c>
      <c r="AN21" s="47" t="e">
        <f t="shared" si="4"/>
        <v>#N/A</v>
      </c>
      <c r="AO21" s="47" t="e">
        <f t="shared" si="5"/>
        <v>#N/A</v>
      </c>
      <c r="AQ21" s="48" t="e">
        <f t="shared" si="6"/>
        <v>#N/A</v>
      </c>
      <c r="AR21" s="48" t="e">
        <f t="shared" si="7"/>
        <v>#N/A</v>
      </c>
      <c r="AS21" s="48" t="e">
        <f t="shared" si="8"/>
        <v>#N/A</v>
      </c>
      <c r="AT21" s="110" t="e">
        <f t="shared" si="9"/>
        <v>#N/A</v>
      </c>
      <c r="AU21" s="111"/>
    </row>
    <row r="22" spans="1:47">
      <c r="A22" s="1" t="str">
        <f>'LISTE CLASSE'!$B$1</f>
        <v>3B</v>
      </c>
      <c r="B22" s="1">
        <f>'LISTE CLASSE'!A19</f>
        <v>0</v>
      </c>
      <c r="C22" s="53">
        <f>'LISTE CLASSE'!B19</f>
        <v>0</v>
      </c>
      <c r="D22" s="53" t="str">
        <f>'LISTE CLASSE'!C19</f>
        <v xml:space="preserve"> </v>
      </c>
      <c r="E22" s="30"/>
      <c r="F22" s="28"/>
      <c r="G22" s="3"/>
      <c r="H22" s="28"/>
      <c r="I22" s="29"/>
      <c r="J22" s="27"/>
      <c r="K22" s="28"/>
      <c r="L22" s="3"/>
      <c r="M22" s="3"/>
      <c r="N22" s="29"/>
      <c r="O22" s="30"/>
      <c r="P22" s="28"/>
      <c r="Q22" s="3"/>
      <c r="R22" s="28"/>
      <c r="S22" s="29"/>
      <c r="T22" s="30"/>
      <c r="U22" s="28"/>
      <c r="V22" s="3"/>
      <c r="W22" s="28"/>
      <c r="X22" s="29"/>
      <c r="Y22" s="30"/>
      <c r="Z22" s="28"/>
      <c r="AA22" s="3"/>
      <c r="AB22" s="28"/>
      <c r="AC22" s="29"/>
      <c r="AD22" s="30"/>
      <c r="AE22" s="28"/>
      <c r="AF22" s="28"/>
      <c r="AG22" s="3"/>
      <c r="AH22" s="29"/>
      <c r="AJ22" s="42" t="e">
        <f t="shared" si="0"/>
        <v>#N/A</v>
      </c>
      <c r="AK22" s="42" t="e">
        <f t="shared" si="1"/>
        <v>#N/A</v>
      </c>
      <c r="AL22" s="42" t="e">
        <f t="shared" si="2"/>
        <v>#N/A</v>
      </c>
      <c r="AM22" s="46" t="e">
        <f t="shared" si="3"/>
        <v>#N/A</v>
      </c>
      <c r="AN22" s="47" t="e">
        <f t="shared" si="4"/>
        <v>#N/A</v>
      </c>
      <c r="AO22" s="47" t="e">
        <f t="shared" si="5"/>
        <v>#N/A</v>
      </c>
      <c r="AQ22" s="48" t="e">
        <f t="shared" si="6"/>
        <v>#N/A</v>
      </c>
      <c r="AR22" s="48" t="e">
        <f t="shared" si="7"/>
        <v>#N/A</v>
      </c>
      <c r="AS22" s="48" t="e">
        <f t="shared" si="8"/>
        <v>#N/A</v>
      </c>
      <c r="AT22" s="110" t="e">
        <f t="shared" si="9"/>
        <v>#N/A</v>
      </c>
      <c r="AU22" s="111"/>
    </row>
    <row r="23" spans="1:47">
      <c r="A23" s="1" t="str">
        <f>'LISTE CLASSE'!$B$1</f>
        <v>3B</v>
      </c>
      <c r="B23" s="1">
        <f>'LISTE CLASSE'!A20</f>
        <v>0</v>
      </c>
      <c r="C23" s="53">
        <f>'LISTE CLASSE'!B20</f>
        <v>0</v>
      </c>
      <c r="D23" s="53" t="str">
        <f>'LISTE CLASSE'!C20</f>
        <v xml:space="preserve"> </v>
      </c>
      <c r="E23" s="30"/>
      <c r="F23" s="28"/>
      <c r="G23" s="28"/>
      <c r="H23" s="28"/>
      <c r="I23" s="8"/>
      <c r="J23" s="27"/>
      <c r="K23" s="28"/>
      <c r="L23" s="28"/>
      <c r="M23" s="28"/>
      <c r="N23" s="8"/>
      <c r="O23" s="30"/>
      <c r="P23" s="28"/>
      <c r="Q23" s="28"/>
      <c r="R23" s="28"/>
      <c r="S23" s="8"/>
      <c r="T23" s="30"/>
      <c r="U23" s="28"/>
      <c r="V23" s="28"/>
      <c r="W23" s="3"/>
      <c r="X23" s="8"/>
      <c r="Y23" s="30"/>
      <c r="Z23" s="28"/>
      <c r="AA23" s="28"/>
      <c r="AB23" s="28"/>
      <c r="AC23" s="8"/>
      <c r="AD23" s="30"/>
      <c r="AE23" s="28"/>
      <c r="AF23" s="28"/>
      <c r="AG23" s="28"/>
      <c r="AH23" s="8"/>
      <c r="AJ23" s="42" t="e">
        <f t="shared" si="0"/>
        <v>#N/A</v>
      </c>
      <c r="AK23" s="42" t="e">
        <f t="shared" si="1"/>
        <v>#N/A</v>
      </c>
      <c r="AL23" s="42" t="e">
        <f t="shared" si="2"/>
        <v>#N/A</v>
      </c>
      <c r="AM23" s="46" t="e">
        <f t="shared" si="3"/>
        <v>#N/A</v>
      </c>
      <c r="AN23" s="47" t="e">
        <f t="shared" si="4"/>
        <v>#N/A</v>
      </c>
      <c r="AO23" s="47" t="e">
        <f t="shared" si="5"/>
        <v>#N/A</v>
      </c>
      <c r="AQ23" s="48" t="e">
        <f t="shared" si="6"/>
        <v>#N/A</v>
      </c>
      <c r="AR23" s="48" t="e">
        <f t="shared" si="7"/>
        <v>#N/A</v>
      </c>
      <c r="AS23" s="48" t="e">
        <f t="shared" si="8"/>
        <v>#N/A</v>
      </c>
      <c r="AT23" s="110" t="e">
        <f t="shared" si="9"/>
        <v>#N/A</v>
      </c>
      <c r="AU23" s="111"/>
    </row>
    <row r="24" spans="1:47">
      <c r="A24" s="1" t="str">
        <f>'LISTE CLASSE'!$B$1</f>
        <v>3B</v>
      </c>
      <c r="B24" s="1">
        <f>'LISTE CLASSE'!A21</f>
        <v>0</v>
      </c>
      <c r="C24" s="53">
        <f>'LISTE CLASSE'!B21</f>
        <v>0</v>
      </c>
      <c r="D24" s="53" t="str">
        <f>'LISTE CLASSE'!C21</f>
        <v xml:space="preserve"> </v>
      </c>
      <c r="E24" s="30"/>
      <c r="F24" s="28"/>
      <c r="G24" s="3"/>
      <c r="H24" s="28"/>
      <c r="I24" s="29"/>
      <c r="J24" s="27"/>
      <c r="K24" s="28"/>
      <c r="L24" s="3"/>
      <c r="M24" s="28"/>
      <c r="N24" s="29"/>
      <c r="O24" s="30"/>
      <c r="P24" s="28"/>
      <c r="Q24" s="3"/>
      <c r="R24" s="3"/>
      <c r="S24" s="29"/>
      <c r="T24" s="30"/>
      <c r="U24" s="28"/>
      <c r="V24" s="3"/>
      <c r="W24" s="3"/>
      <c r="X24" s="29"/>
      <c r="Y24" s="30"/>
      <c r="Z24" s="28"/>
      <c r="AA24" s="3"/>
      <c r="AB24" s="3"/>
      <c r="AC24" s="29"/>
      <c r="AD24" s="30"/>
      <c r="AE24" s="3"/>
      <c r="AF24" s="3"/>
      <c r="AG24" s="28"/>
      <c r="AH24" s="29"/>
      <c r="AJ24" s="42" t="e">
        <f t="shared" si="0"/>
        <v>#N/A</v>
      </c>
      <c r="AK24" s="42" t="e">
        <f t="shared" si="1"/>
        <v>#N/A</v>
      </c>
      <c r="AL24" s="42" t="e">
        <f t="shared" si="2"/>
        <v>#N/A</v>
      </c>
      <c r="AM24" s="46" t="e">
        <f t="shared" si="3"/>
        <v>#N/A</v>
      </c>
      <c r="AN24" s="47" t="e">
        <f t="shared" si="4"/>
        <v>#N/A</v>
      </c>
      <c r="AO24" s="47" t="e">
        <f t="shared" si="5"/>
        <v>#N/A</v>
      </c>
      <c r="AQ24" s="48" t="e">
        <f t="shared" si="6"/>
        <v>#N/A</v>
      </c>
      <c r="AR24" s="48" t="e">
        <f t="shared" si="7"/>
        <v>#N/A</v>
      </c>
      <c r="AS24" s="48" t="e">
        <f t="shared" si="8"/>
        <v>#N/A</v>
      </c>
      <c r="AT24" s="110" t="e">
        <f t="shared" si="9"/>
        <v>#N/A</v>
      </c>
      <c r="AU24" s="111"/>
    </row>
    <row r="25" spans="1:47">
      <c r="A25" s="1" t="str">
        <f>'LISTE CLASSE'!$B$1</f>
        <v>3B</v>
      </c>
      <c r="B25" s="1">
        <f>'LISTE CLASSE'!A22</f>
        <v>0</v>
      </c>
      <c r="C25" s="53">
        <f>'LISTE CLASSE'!B22</f>
        <v>0</v>
      </c>
      <c r="D25" s="53" t="str">
        <f>'LISTE CLASSE'!C22</f>
        <v xml:space="preserve"> </v>
      </c>
      <c r="E25" s="30"/>
      <c r="F25" s="28"/>
      <c r="G25" s="28"/>
      <c r="H25" s="3"/>
      <c r="I25" s="29"/>
      <c r="J25" s="27"/>
      <c r="K25" s="28"/>
      <c r="L25" s="28"/>
      <c r="M25" s="3"/>
      <c r="N25" s="29"/>
      <c r="O25" s="30"/>
      <c r="P25" s="28"/>
      <c r="Q25" s="28"/>
      <c r="R25" s="3"/>
      <c r="S25" s="29"/>
      <c r="T25" s="30"/>
      <c r="U25" s="28"/>
      <c r="V25" s="3"/>
      <c r="W25" s="3"/>
      <c r="X25" s="29"/>
      <c r="Y25" s="30"/>
      <c r="Z25" s="28"/>
      <c r="AA25" s="28"/>
      <c r="AB25" s="3"/>
      <c r="AC25" s="8"/>
      <c r="AD25" s="30"/>
      <c r="AE25" s="28"/>
      <c r="AF25" s="28"/>
      <c r="AG25" s="3"/>
      <c r="AH25" s="8"/>
      <c r="AJ25" s="42" t="e">
        <f t="shared" si="0"/>
        <v>#N/A</v>
      </c>
      <c r="AK25" s="42" t="e">
        <f t="shared" si="1"/>
        <v>#N/A</v>
      </c>
      <c r="AL25" s="42" t="e">
        <f t="shared" si="2"/>
        <v>#N/A</v>
      </c>
      <c r="AM25" s="46" t="e">
        <f t="shared" si="3"/>
        <v>#N/A</v>
      </c>
      <c r="AN25" s="47" t="e">
        <f t="shared" si="4"/>
        <v>#N/A</v>
      </c>
      <c r="AO25" s="47" t="e">
        <f t="shared" si="5"/>
        <v>#N/A</v>
      </c>
      <c r="AQ25" s="48" t="e">
        <f t="shared" si="6"/>
        <v>#N/A</v>
      </c>
      <c r="AR25" s="48" t="e">
        <f t="shared" si="7"/>
        <v>#N/A</v>
      </c>
      <c r="AS25" s="48" t="e">
        <f t="shared" si="8"/>
        <v>#N/A</v>
      </c>
      <c r="AT25" s="110" t="e">
        <f t="shared" si="9"/>
        <v>#N/A</v>
      </c>
      <c r="AU25" s="111"/>
    </row>
    <row r="26" spans="1:47">
      <c r="A26" s="1" t="str">
        <f>'LISTE CLASSE'!$B$1</f>
        <v>3B</v>
      </c>
      <c r="B26" s="1">
        <f>'LISTE CLASSE'!A23</f>
        <v>0</v>
      </c>
      <c r="C26" s="53">
        <f>'LISTE CLASSE'!B23</f>
        <v>0</v>
      </c>
      <c r="D26" s="53" t="str">
        <f>'LISTE CLASSE'!C23</f>
        <v xml:space="preserve"> </v>
      </c>
      <c r="E26" s="30"/>
      <c r="F26" s="28"/>
      <c r="G26" s="28"/>
      <c r="H26" s="3"/>
      <c r="I26" s="8"/>
      <c r="J26" s="27"/>
      <c r="K26" s="28"/>
      <c r="L26" s="28"/>
      <c r="M26" s="3"/>
      <c r="N26" s="8"/>
      <c r="O26" s="30"/>
      <c r="P26" s="28"/>
      <c r="Q26" s="28"/>
      <c r="R26" s="3"/>
      <c r="S26" s="29"/>
      <c r="T26" s="30"/>
      <c r="U26" s="28"/>
      <c r="V26" s="28"/>
      <c r="W26" s="3"/>
      <c r="X26" s="8"/>
      <c r="Y26" s="30"/>
      <c r="Z26" s="28"/>
      <c r="AA26" s="28"/>
      <c r="AB26" s="3"/>
      <c r="AC26" s="8"/>
      <c r="AD26" s="30"/>
      <c r="AE26" s="28"/>
      <c r="AF26" s="28"/>
      <c r="AG26" s="28"/>
      <c r="AH26" s="8"/>
      <c r="AJ26" s="42" t="e">
        <f t="shared" si="0"/>
        <v>#N/A</v>
      </c>
      <c r="AK26" s="42" t="e">
        <f t="shared" si="1"/>
        <v>#N/A</v>
      </c>
      <c r="AL26" s="42" t="e">
        <f t="shared" si="2"/>
        <v>#N/A</v>
      </c>
      <c r="AM26" s="46" t="e">
        <f t="shared" si="3"/>
        <v>#N/A</v>
      </c>
      <c r="AN26" s="47" t="e">
        <f t="shared" si="4"/>
        <v>#N/A</v>
      </c>
      <c r="AO26" s="47" t="e">
        <f t="shared" si="5"/>
        <v>#N/A</v>
      </c>
      <c r="AQ26" s="48" t="e">
        <f t="shared" si="6"/>
        <v>#N/A</v>
      </c>
      <c r="AR26" s="48" t="e">
        <f t="shared" si="7"/>
        <v>#N/A</v>
      </c>
      <c r="AS26" s="48" t="e">
        <f t="shared" si="8"/>
        <v>#N/A</v>
      </c>
      <c r="AT26" s="110" t="e">
        <f t="shared" si="9"/>
        <v>#N/A</v>
      </c>
      <c r="AU26" s="111"/>
    </row>
    <row r="27" spans="1:47">
      <c r="A27" s="1" t="str">
        <f>'LISTE CLASSE'!$B$1</f>
        <v>3B</v>
      </c>
      <c r="B27" s="1">
        <f>'LISTE CLASSE'!A24</f>
        <v>0</v>
      </c>
      <c r="C27" s="53">
        <f>'LISTE CLASSE'!B24</f>
        <v>0</v>
      </c>
      <c r="D27" s="53" t="str">
        <f>'LISTE CLASSE'!C24</f>
        <v xml:space="preserve"> </v>
      </c>
      <c r="E27" s="30"/>
      <c r="F27" s="28"/>
      <c r="G27" s="28"/>
      <c r="H27" s="3"/>
      <c r="I27" s="29"/>
      <c r="J27" s="27"/>
      <c r="K27" s="28"/>
      <c r="L27" s="3"/>
      <c r="M27" s="28"/>
      <c r="N27" s="29"/>
      <c r="O27" s="30"/>
      <c r="P27" s="28"/>
      <c r="Q27" s="3"/>
      <c r="R27" s="3"/>
      <c r="S27" s="29"/>
      <c r="T27" s="30"/>
      <c r="U27" s="28"/>
      <c r="V27" s="28"/>
      <c r="W27" s="3"/>
      <c r="X27" s="29"/>
      <c r="Y27" s="30"/>
      <c r="Z27" s="28"/>
      <c r="AA27" s="28"/>
      <c r="AB27" s="3"/>
      <c r="AC27" s="8"/>
      <c r="AD27" s="30"/>
      <c r="AE27" s="28"/>
      <c r="AF27" s="28"/>
      <c r="AG27" s="3"/>
      <c r="AH27" s="8"/>
      <c r="AJ27" s="42" t="e">
        <f t="shared" si="0"/>
        <v>#N/A</v>
      </c>
      <c r="AK27" s="42" t="e">
        <f t="shared" si="1"/>
        <v>#N/A</v>
      </c>
      <c r="AL27" s="42" t="e">
        <f t="shared" si="2"/>
        <v>#N/A</v>
      </c>
      <c r="AM27" s="46" t="e">
        <f t="shared" si="3"/>
        <v>#N/A</v>
      </c>
      <c r="AN27" s="47" t="e">
        <f t="shared" si="4"/>
        <v>#N/A</v>
      </c>
      <c r="AO27" s="47" t="e">
        <f t="shared" si="5"/>
        <v>#N/A</v>
      </c>
      <c r="AQ27" s="48" t="e">
        <f t="shared" si="6"/>
        <v>#N/A</v>
      </c>
      <c r="AR27" s="48" t="e">
        <f t="shared" si="7"/>
        <v>#N/A</v>
      </c>
      <c r="AS27" s="48" t="e">
        <f t="shared" si="8"/>
        <v>#N/A</v>
      </c>
      <c r="AT27" s="110" t="e">
        <f t="shared" si="9"/>
        <v>#N/A</v>
      </c>
      <c r="AU27" s="111"/>
    </row>
    <row r="28" spans="1:47">
      <c r="A28" s="1" t="str">
        <f>'LISTE CLASSE'!$B$1</f>
        <v>3B</v>
      </c>
      <c r="B28" s="1">
        <f>'LISTE CLASSE'!A25</f>
        <v>0</v>
      </c>
      <c r="C28" s="53">
        <f>'LISTE CLASSE'!B25</f>
        <v>0</v>
      </c>
      <c r="D28" s="53" t="str">
        <f>'LISTE CLASSE'!C25</f>
        <v xml:space="preserve"> </v>
      </c>
      <c r="E28" s="30"/>
      <c r="F28" s="28"/>
      <c r="G28" s="28"/>
      <c r="H28" s="3"/>
      <c r="I28" s="29"/>
      <c r="J28" s="27"/>
      <c r="K28" s="28"/>
      <c r="L28" s="28"/>
      <c r="M28" s="3"/>
      <c r="N28" s="29"/>
      <c r="O28" s="30"/>
      <c r="P28" s="28"/>
      <c r="Q28" s="28"/>
      <c r="R28" s="3"/>
      <c r="S28" s="29"/>
      <c r="T28" s="30"/>
      <c r="U28" s="28"/>
      <c r="V28" s="28"/>
      <c r="W28" s="3"/>
      <c r="X28" s="29"/>
      <c r="Y28" s="30"/>
      <c r="Z28" s="28"/>
      <c r="AA28" s="3"/>
      <c r="AB28" s="28"/>
      <c r="AC28" s="29"/>
      <c r="AD28" s="30"/>
      <c r="AE28" s="28"/>
      <c r="AF28" s="28"/>
      <c r="AG28" s="3"/>
      <c r="AH28" s="29"/>
      <c r="AJ28" s="42" t="e">
        <f t="shared" si="0"/>
        <v>#N/A</v>
      </c>
      <c r="AK28" s="42" t="e">
        <f t="shared" si="1"/>
        <v>#N/A</v>
      </c>
      <c r="AL28" s="42" t="e">
        <f t="shared" si="2"/>
        <v>#N/A</v>
      </c>
      <c r="AM28" s="46" t="e">
        <f t="shared" si="3"/>
        <v>#N/A</v>
      </c>
      <c r="AN28" s="47" t="e">
        <f t="shared" si="4"/>
        <v>#N/A</v>
      </c>
      <c r="AO28" s="47" t="e">
        <f t="shared" si="5"/>
        <v>#N/A</v>
      </c>
      <c r="AQ28" s="48" t="e">
        <f t="shared" si="6"/>
        <v>#N/A</v>
      </c>
      <c r="AR28" s="48" t="e">
        <f t="shared" si="7"/>
        <v>#N/A</v>
      </c>
      <c r="AS28" s="48" t="e">
        <f t="shared" si="8"/>
        <v>#N/A</v>
      </c>
      <c r="AT28" s="110" t="e">
        <f t="shared" si="9"/>
        <v>#N/A</v>
      </c>
      <c r="AU28" s="111"/>
    </row>
    <row r="29" spans="1:47">
      <c r="A29" s="1" t="str">
        <f>'LISTE CLASSE'!$B$1</f>
        <v>3B</v>
      </c>
      <c r="B29" s="1">
        <f>'LISTE CLASSE'!A26</f>
        <v>0</v>
      </c>
      <c r="C29" s="53">
        <f>'LISTE CLASSE'!B26</f>
        <v>0</v>
      </c>
      <c r="D29" s="53" t="str">
        <f>'LISTE CLASSE'!C26</f>
        <v xml:space="preserve"> </v>
      </c>
      <c r="E29" s="41"/>
      <c r="F29" s="39"/>
      <c r="G29" s="39"/>
      <c r="H29" s="39"/>
      <c r="I29" s="40"/>
      <c r="J29" s="43"/>
      <c r="K29" s="39"/>
      <c r="L29" s="39"/>
      <c r="M29" s="39"/>
      <c r="N29" s="40"/>
      <c r="O29" s="41"/>
      <c r="P29" s="39"/>
      <c r="Q29" s="39"/>
      <c r="R29" s="39"/>
      <c r="S29" s="40"/>
      <c r="T29" s="41"/>
      <c r="U29" s="39"/>
      <c r="V29" s="39"/>
      <c r="W29" s="39"/>
      <c r="X29" s="40"/>
      <c r="Y29" s="41"/>
      <c r="Z29" s="39"/>
      <c r="AA29" s="39"/>
      <c r="AB29" s="39"/>
      <c r="AC29" s="40"/>
      <c r="AD29" s="41"/>
      <c r="AE29" s="39"/>
      <c r="AF29" s="39"/>
      <c r="AG29" s="39"/>
      <c r="AH29" s="40"/>
      <c r="AJ29" s="42" t="e">
        <f t="shared" si="0"/>
        <v>#N/A</v>
      </c>
      <c r="AK29" s="42" t="e">
        <f t="shared" si="1"/>
        <v>#N/A</v>
      </c>
      <c r="AL29" s="42" t="e">
        <f t="shared" si="2"/>
        <v>#N/A</v>
      </c>
      <c r="AM29" s="46" t="e">
        <f t="shared" si="3"/>
        <v>#N/A</v>
      </c>
      <c r="AN29" s="47" t="e">
        <f t="shared" si="4"/>
        <v>#N/A</v>
      </c>
      <c r="AO29" s="47" t="e">
        <f t="shared" si="5"/>
        <v>#N/A</v>
      </c>
      <c r="AQ29" s="48" t="e">
        <f t="shared" si="6"/>
        <v>#N/A</v>
      </c>
      <c r="AR29" s="48" t="e">
        <f t="shared" si="7"/>
        <v>#N/A</v>
      </c>
      <c r="AS29" s="48" t="e">
        <f t="shared" si="8"/>
        <v>#N/A</v>
      </c>
      <c r="AT29" s="110" t="e">
        <f t="shared" si="9"/>
        <v>#N/A</v>
      </c>
      <c r="AU29" s="111"/>
    </row>
    <row r="30" spans="1:47">
      <c r="A30" s="1" t="str">
        <f>'LISTE CLASSE'!$B$1</f>
        <v>3B</v>
      </c>
      <c r="B30" s="1">
        <f>'LISTE CLASSE'!A27</f>
        <v>0</v>
      </c>
      <c r="C30" s="53">
        <f>'LISTE CLASSE'!B27</f>
        <v>0</v>
      </c>
      <c r="D30" s="53" t="str">
        <f>'LISTE CLASSE'!C27</f>
        <v xml:space="preserve"> </v>
      </c>
      <c r="E30" s="41"/>
      <c r="F30" s="39"/>
      <c r="G30" s="39"/>
      <c r="H30" s="39"/>
      <c r="I30" s="40"/>
      <c r="J30" s="43"/>
      <c r="K30" s="39"/>
      <c r="L30" s="39"/>
      <c r="M30" s="39"/>
      <c r="N30" s="40"/>
      <c r="O30" s="41"/>
      <c r="P30" s="39"/>
      <c r="Q30" s="39"/>
      <c r="R30" s="39"/>
      <c r="S30" s="40"/>
      <c r="T30" s="41"/>
      <c r="U30" s="39"/>
      <c r="V30" s="39"/>
      <c r="W30" s="39"/>
      <c r="X30" s="40"/>
      <c r="Y30" s="41"/>
      <c r="Z30" s="39"/>
      <c r="AA30" s="39"/>
      <c r="AB30" s="39"/>
      <c r="AC30" s="40"/>
      <c r="AD30" s="41"/>
      <c r="AE30" s="39"/>
      <c r="AF30" s="39"/>
      <c r="AG30" s="39"/>
      <c r="AH30" s="40"/>
      <c r="AJ30" s="42" t="e">
        <f t="shared" si="0"/>
        <v>#N/A</v>
      </c>
      <c r="AK30" s="42" t="e">
        <f t="shared" si="1"/>
        <v>#N/A</v>
      </c>
      <c r="AL30" s="42" t="e">
        <f t="shared" si="2"/>
        <v>#N/A</v>
      </c>
      <c r="AM30" s="46" t="e">
        <f t="shared" si="3"/>
        <v>#N/A</v>
      </c>
      <c r="AN30" s="47" t="e">
        <f t="shared" si="4"/>
        <v>#N/A</v>
      </c>
      <c r="AO30" s="47" t="e">
        <f t="shared" si="5"/>
        <v>#N/A</v>
      </c>
      <c r="AQ30" s="48" t="e">
        <f t="shared" si="6"/>
        <v>#N/A</v>
      </c>
      <c r="AR30" s="48" t="e">
        <f t="shared" si="7"/>
        <v>#N/A</v>
      </c>
      <c r="AS30" s="48" t="e">
        <f t="shared" si="8"/>
        <v>#N/A</v>
      </c>
      <c r="AT30" s="110" t="e">
        <f t="shared" si="9"/>
        <v>#N/A</v>
      </c>
      <c r="AU30" s="111"/>
    </row>
    <row r="31" spans="1:47">
      <c r="A31" s="1" t="str">
        <f>'LISTE CLASSE'!$B$1</f>
        <v>3B</v>
      </c>
      <c r="B31" s="1">
        <f>'LISTE CLASSE'!A28</f>
        <v>0</v>
      </c>
      <c r="C31" s="53">
        <f>'LISTE CLASSE'!B28</f>
        <v>0</v>
      </c>
      <c r="D31" s="53">
        <f>'LISTE CLASSE'!C28</f>
        <v>0</v>
      </c>
      <c r="E31" s="41"/>
      <c r="F31" s="39"/>
      <c r="G31" s="39"/>
      <c r="H31" s="39"/>
      <c r="I31" s="40"/>
      <c r="J31" s="43"/>
      <c r="K31" s="39"/>
      <c r="L31" s="39"/>
      <c r="M31" s="39"/>
      <c r="N31" s="40"/>
      <c r="O31" s="41"/>
      <c r="P31" s="39"/>
      <c r="Q31" s="39"/>
      <c r="R31" s="39"/>
      <c r="S31" s="40"/>
      <c r="T31" s="41"/>
      <c r="U31" s="39"/>
      <c r="V31" s="39"/>
      <c r="W31" s="39"/>
      <c r="X31" s="40"/>
      <c r="Y31" s="41"/>
      <c r="Z31" s="39"/>
      <c r="AA31" s="39"/>
      <c r="AB31" s="39"/>
      <c r="AC31" s="40"/>
      <c r="AD31" s="41"/>
      <c r="AE31" s="39"/>
      <c r="AF31" s="39"/>
      <c r="AG31" s="39"/>
      <c r="AH31" s="40"/>
      <c r="AJ31" s="42" t="e">
        <f t="shared" si="0"/>
        <v>#N/A</v>
      </c>
      <c r="AK31" s="42" t="e">
        <f t="shared" si="1"/>
        <v>#N/A</v>
      </c>
      <c r="AL31" s="42" t="e">
        <f t="shared" si="2"/>
        <v>#N/A</v>
      </c>
      <c r="AM31" s="46" t="e">
        <f t="shared" si="3"/>
        <v>#N/A</v>
      </c>
      <c r="AN31" s="47" t="e">
        <f t="shared" si="4"/>
        <v>#N/A</v>
      </c>
      <c r="AO31" s="47" t="e">
        <f t="shared" si="5"/>
        <v>#N/A</v>
      </c>
      <c r="AQ31" s="48" t="e">
        <f t="shared" si="6"/>
        <v>#N/A</v>
      </c>
      <c r="AR31" s="48" t="e">
        <f t="shared" si="7"/>
        <v>#N/A</v>
      </c>
      <c r="AS31" s="48" t="e">
        <f t="shared" si="8"/>
        <v>#N/A</v>
      </c>
      <c r="AT31" s="110" t="e">
        <f t="shared" si="9"/>
        <v>#N/A</v>
      </c>
      <c r="AU31" s="111"/>
    </row>
    <row r="32" spans="1:47">
      <c r="A32" s="1" t="str">
        <f>'LISTE CLASSE'!$B$1</f>
        <v>3B</v>
      </c>
      <c r="B32" s="1">
        <f>'LISTE CLASSE'!A29</f>
        <v>0</v>
      </c>
      <c r="C32" s="53">
        <f>'LISTE CLASSE'!B29</f>
        <v>0</v>
      </c>
      <c r="D32" s="53">
        <f>'LISTE CLASSE'!C29</f>
        <v>0</v>
      </c>
      <c r="E32" s="41"/>
      <c r="F32" s="39"/>
      <c r="G32" s="39"/>
      <c r="H32" s="39"/>
      <c r="I32" s="40"/>
      <c r="J32" s="43"/>
      <c r="K32" s="39"/>
      <c r="L32" s="39"/>
      <c r="M32" s="39"/>
      <c r="N32" s="40"/>
      <c r="O32" s="41"/>
      <c r="P32" s="39"/>
      <c r="Q32" s="39"/>
      <c r="R32" s="39"/>
      <c r="S32" s="40"/>
      <c r="T32" s="41"/>
      <c r="U32" s="39"/>
      <c r="V32" s="39"/>
      <c r="W32" s="39"/>
      <c r="X32" s="40"/>
      <c r="Y32" s="41"/>
      <c r="Z32" s="39"/>
      <c r="AA32" s="39"/>
      <c r="AB32" s="39"/>
      <c r="AC32" s="40"/>
      <c r="AD32" s="41"/>
      <c r="AE32" s="39"/>
      <c r="AF32" s="39"/>
      <c r="AG32" s="39"/>
      <c r="AH32" s="40"/>
      <c r="AJ32" s="42" t="e">
        <f t="shared" si="0"/>
        <v>#N/A</v>
      </c>
      <c r="AK32" s="42" t="e">
        <f t="shared" si="1"/>
        <v>#N/A</v>
      </c>
      <c r="AL32" s="42" t="e">
        <f t="shared" si="2"/>
        <v>#N/A</v>
      </c>
      <c r="AM32" s="46" t="e">
        <f t="shared" si="3"/>
        <v>#N/A</v>
      </c>
      <c r="AN32" s="47" t="e">
        <f t="shared" si="4"/>
        <v>#N/A</v>
      </c>
      <c r="AO32" s="47" t="e">
        <f t="shared" si="5"/>
        <v>#N/A</v>
      </c>
      <c r="AQ32" s="48" t="e">
        <f t="shared" ref="AQ32:AQ34" si="10">ROUND(AM32,0)</f>
        <v>#N/A</v>
      </c>
      <c r="AR32" s="48" t="e">
        <f t="shared" ref="AR32:AR34" si="11">ROUND(AN32,0)</f>
        <v>#N/A</v>
      </c>
      <c r="AS32" s="48" t="e">
        <f t="shared" ref="AS32:AS34" si="12">ROUND(AO32,0)</f>
        <v>#N/A</v>
      </c>
      <c r="AT32" s="110" t="e">
        <f t="shared" si="9"/>
        <v>#N/A</v>
      </c>
      <c r="AU32" s="111"/>
    </row>
    <row r="33" spans="1:47">
      <c r="A33" s="1" t="str">
        <f>'LISTE CLASSE'!$B$1</f>
        <v>3B</v>
      </c>
      <c r="B33" s="1">
        <f>'LISTE CLASSE'!A30</f>
        <v>0</v>
      </c>
      <c r="C33" s="53">
        <f>'LISTE CLASSE'!B30</f>
        <v>0</v>
      </c>
      <c r="D33" s="53">
        <f>'LISTE CLASSE'!C30</f>
        <v>0</v>
      </c>
      <c r="E33" s="41"/>
      <c r="F33" s="39"/>
      <c r="G33" s="39"/>
      <c r="H33" s="39"/>
      <c r="I33" s="40"/>
      <c r="J33" s="43"/>
      <c r="K33" s="39"/>
      <c r="L33" s="39"/>
      <c r="M33" s="39"/>
      <c r="N33" s="40"/>
      <c r="O33" s="41"/>
      <c r="P33" s="39"/>
      <c r="Q33" s="39"/>
      <c r="R33" s="39"/>
      <c r="S33" s="40"/>
      <c r="T33" s="41"/>
      <c r="U33" s="39"/>
      <c r="V33" s="39"/>
      <c r="W33" s="39"/>
      <c r="X33" s="40"/>
      <c r="Y33" s="41"/>
      <c r="Z33" s="39"/>
      <c r="AA33" s="39"/>
      <c r="AB33" s="39"/>
      <c r="AC33" s="40"/>
      <c r="AD33" s="41"/>
      <c r="AE33" s="39"/>
      <c r="AF33" s="39"/>
      <c r="AG33" s="39"/>
      <c r="AH33" s="40"/>
      <c r="AJ33" s="42" t="e">
        <f t="shared" si="0"/>
        <v>#N/A</v>
      </c>
      <c r="AK33" s="42" t="e">
        <f t="shared" si="1"/>
        <v>#N/A</v>
      </c>
      <c r="AL33" s="42" t="e">
        <f t="shared" si="2"/>
        <v>#N/A</v>
      </c>
      <c r="AM33" s="46" t="e">
        <f t="shared" si="3"/>
        <v>#N/A</v>
      </c>
      <c r="AN33" s="47" t="e">
        <f t="shared" si="4"/>
        <v>#N/A</v>
      </c>
      <c r="AO33" s="47" t="e">
        <f t="shared" si="5"/>
        <v>#N/A</v>
      </c>
      <c r="AQ33" s="48" t="e">
        <f t="shared" si="10"/>
        <v>#N/A</v>
      </c>
      <c r="AR33" s="48" t="e">
        <f t="shared" si="11"/>
        <v>#N/A</v>
      </c>
      <c r="AS33" s="48" t="e">
        <f t="shared" si="12"/>
        <v>#N/A</v>
      </c>
      <c r="AT33" s="110" t="e">
        <f t="shared" si="9"/>
        <v>#N/A</v>
      </c>
      <c r="AU33" s="111"/>
    </row>
    <row r="34" spans="1:47" ht="16" thickBot="1">
      <c r="A34" s="1" t="str">
        <f>'LISTE CLASSE'!$B$1</f>
        <v>3B</v>
      </c>
      <c r="B34" s="1">
        <f>'LISTE CLASSE'!A31</f>
        <v>0</v>
      </c>
      <c r="C34" s="53">
        <f>'LISTE CLASSE'!B31</f>
        <v>0</v>
      </c>
      <c r="D34" s="53">
        <f>'LISTE CLASSE'!C31</f>
        <v>0</v>
      </c>
      <c r="E34" s="41"/>
      <c r="F34" s="39"/>
      <c r="G34" s="39"/>
      <c r="H34" s="39"/>
      <c r="I34" s="40"/>
      <c r="J34" s="43"/>
      <c r="K34" s="39"/>
      <c r="L34" s="39"/>
      <c r="M34" s="39"/>
      <c r="N34" s="40"/>
      <c r="O34" s="41"/>
      <c r="P34" s="39"/>
      <c r="Q34" s="39"/>
      <c r="R34" s="39"/>
      <c r="S34" s="40"/>
      <c r="T34" s="41"/>
      <c r="U34" s="39"/>
      <c r="V34" s="39"/>
      <c r="W34" s="39"/>
      <c r="X34" s="40"/>
      <c r="Y34" s="41"/>
      <c r="Z34" s="39"/>
      <c r="AA34" s="39"/>
      <c r="AB34" s="39"/>
      <c r="AC34" s="40"/>
      <c r="AD34" s="41"/>
      <c r="AE34" s="39"/>
      <c r="AF34" s="39"/>
      <c r="AG34" s="39"/>
      <c r="AH34" s="40"/>
      <c r="AJ34" s="42" t="e">
        <f t="shared" si="0"/>
        <v>#N/A</v>
      </c>
      <c r="AK34" s="42" t="e">
        <f t="shared" si="1"/>
        <v>#N/A</v>
      </c>
      <c r="AL34" s="42" t="e">
        <f t="shared" si="2"/>
        <v>#N/A</v>
      </c>
      <c r="AM34" s="46" t="e">
        <f t="shared" si="3"/>
        <v>#N/A</v>
      </c>
      <c r="AN34" s="47" t="e">
        <f t="shared" si="4"/>
        <v>#N/A</v>
      </c>
      <c r="AO34" s="47" t="e">
        <f t="shared" si="5"/>
        <v>#N/A</v>
      </c>
      <c r="AQ34" s="48" t="e">
        <f t="shared" si="10"/>
        <v>#N/A</v>
      </c>
      <c r="AR34" s="48" t="e">
        <f t="shared" si="11"/>
        <v>#N/A</v>
      </c>
      <c r="AS34" s="48" t="e">
        <f t="shared" si="12"/>
        <v>#N/A</v>
      </c>
      <c r="AT34" s="110" t="e">
        <f t="shared" si="9"/>
        <v>#N/A</v>
      </c>
      <c r="AU34" s="112"/>
    </row>
  </sheetData>
  <mergeCells count="18">
    <mergeCell ref="AD4:AH4"/>
    <mergeCell ref="T4:X4"/>
    <mergeCell ref="AJ2:AS3"/>
    <mergeCell ref="AT4:AT5"/>
    <mergeCell ref="AU4:AU5"/>
    <mergeCell ref="E4:I4"/>
    <mergeCell ref="J4:N4"/>
    <mergeCell ref="E2:I3"/>
    <mergeCell ref="AQ4:AS4"/>
    <mergeCell ref="AJ4:AO4"/>
    <mergeCell ref="J2:X2"/>
    <mergeCell ref="Y4:AC4"/>
    <mergeCell ref="Y2:AH2"/>
    <mergeCell ref="O4:S4"/>
    <mergeCell ref="AJ5:AL5"/>
    <mergeCell ref="J3:X3"/>
    <mergeCell ref="Y3:AC3"/>
    <mergeCell ref="AD3:AH3"/>
  </mergeCells>
  <conditionalFormatting sqref="F6:F34 K6:K34 P6:P34 U6:U34">
    <cfRule type="containsText" dxfId="27" priority="16" operator="containsText" text="X">
      <formula>NOT(ISERROR(SEARCH("X",F6)))</formula>
    </cfRule>
  </conditionalFormatting>
  <conditionalFormatting sqref="G6:G34 L6:L34 Q6:Q34 V6:V34">
    <cfRule type="containsText" dxfId="26" priority="15" operator="containsText" text="X">
      <formula>NOT(ISERROR(SEARCH("X",G6)))</formula>
    </cfRule>
  </conditionalFormatting>
  <conditionalFormatting sqref="H6:H34 M6:M34 R6:R34 W6:W34">
    <cfRule type="containsText" dxfId="25" priority="14" operator="containsText" text="X">
      <formula>NOT(ISERROR(SEARCH("X",H6)))</formula>
    </cfRule>
  </conditionalFormatting>
  <conditionalFormatting sqref="I6:I34 N6:N34 S6:S34 X6:X34">
    <cfRule type="containsText" dxfId="24" priority="13" operator="containsText" text="X">
      <formula>NOT(ISERROR(SEARCH("X",I6)))</formula>
    </cfRule>
  </conditionalFormatting>
  <conditionalFormatting sqref="Z6:Z34 AE6:AE34">
    <cfRule type="containsText" dxfId="23" priority="8" operator="containsText" text="X">
      <formula>NOT(ISERROR(SEARCH("X",Z6)))</formula>
    </cfRule>
  </conditionalFormatting>
  <conditionalFormatting sqref="AA6:AA34 AF6:AF34">
    <cfRule type="containsText" dxfId="22" priority="7" operator="containsText" text="X">
      <formula>NOT(ISERROR(SEARCH("X",AA6)))</formula>
    </cfRule>
  </conditionalFormatting>
  <conditionalFormatting sqref="AB6:AB34 AG6:AG34">
    <cfRule type="containsText" dxfId="21" priority="6" operator="containsText" text="X">
      <formula>NOT(ISERROR(SEARCH("X",AB6)))</formula>
    </cfRule>
  </conditionalFormatting>
  <conditionalFormatting sqref="AC6:AC34 AH6:AH34">
    <cfRule type="containsText" dxfId="20" priority="5" operator="containsText" text="X">
      <formula>NOT(ISERROR(SEARCH("X",AC6)))</formula>
    </cfRule>
  </conditionalFormatting>
  <conditionalFormatting sqref="AO6:AO34">
    <cfRule type="colorScale" priority="22">
      <colorScale>
        <cfvo type="num" val="1"/>
        <cfvo type="num" val="2"/>
        <cfvo type="num" val="4"/>
        <color rgb="FFFFC000"/>
        <color rgb="FFFFFF00"/>
        <color rgb="FF00B050"/>
      </colorScale>
    </cfRule>
  </conditionalFormatting>
  <conditionalFormatting sqref="AQ6:AS34 AJ6:AN34">
    <cfRule type="colorScale" priority="36">
      <colorScale>
        <cfvo type="num" val="1"/>
        <cfvo type="num" val="2"/>
        <cfvo type="num" val="4"/>
        <color rgb="FFFFC000"/>
        <color rgb="FFFFFF00"/>
        <color rgb="FF00B050"/>
      </colorScale>
    </cfRule>
  </conditionalFormatting>
  <dataValidations count="1">
    <dataValidation type="list" allowBlank="1" showInputMessage="1" showErrorMessage="1" sqref="B1" xr:uid="{00000000-0002-0000-0000-000000000000}">
      <formula1>#REF!</formula1>
    </dataValidation>
  </dataValidations>
  <pageMargins left="0.11811023622047245" right="0.15748031496062992" top="0.74803149606299213" bottom="0.74803149606299213" header="0.31496062992125984" footer="0.31496062992125984"/>
  <pageSetup paperSize="9"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34"/>
  <sheetViews>
    <sheetView zoomScale="91" zoomScaleNormal="80" workbookViewId="0">
      <selection activeCell="AU7" sqref="AU7"/>
    </sheetView>
  </sheetViews>
  <sheetFormatPr baseColWidth="10" defaultColWidth="9.1640625" defaultRowHeight="15"/>
  <cols>
    <col min="1" max="1" width="6.1640625" style="20" customWidth="1"/>
    <col min="2" max="2" width="12.6640625" style="20" customWidth="1"/>
    <col min="3" max="3" width="12.5" style="20" customWidth="1"/>
    <col min="4" max="4" width="13.5" customWidth="1"/>
    <col min="5" max="9" width="2.5" style="21" customWidth="1"/>
    <col min="10" max="14" width="3" style="21" customWidth="1"/>
    <col min="15" max="24" width="3" style="20" customWidth="1"/>
    <col min="25" max="29" width="2.6640625" style="20" customWidth="1"/>
    <col min="30" max="34" width="2.6640625" style="21" customWidth="1"/>
    <col min="35" max="35" width="9.1640625" style="20"/>
    <col min="36" max="38" width="6.33203125" style="20" customWidth="1"/>
    <col min="39" max="39" width="8.1640625" style="20" bestFit="1" customWidth="1"/>
    <col min="40" max="41" width="6.33203125" style="20" bestFit="1" customWidth="1"/>
    <col min="42" max="42" width="5.5" style="20" customWidth="1"/>
    <col min="43" max="43" width="9.6640625" style="20" customWidth="1"/>
    <col min="44" max="45" width="9.33203125" style="20" customWidth="1"/>
    <col min="46" max="46" width="9.1640625" style="4"/>
    <col min="47" max="47" width="14.1640625" style="4" customWidth="1"/>
    <col min="48" max="16384" width="9.1640625" style="20"/>
  </cols>
  <sheetData>
    <row r="1" spans="1:47" ht="16" thickBot="1">
      <c r="O1" s="22"/>
      <c r="P1" s="22"/>
      <c r="Q1" s="22"/>
      <c r="R1" s="22"/>
      <c r="S1" s="22"/>
      <c r="T1" s="22"/>
      <c r="U1" s="22"/>
      <c r="V1" s="22"/>
      <c r="W1" s="22"/>
      <c r="X1" s="22"/>
      <c r="Y1" s="22"/>
      <c r="Z1" s="22"/>
      <c r="AA1" s="22"/>
      <c r="AB1" s="22"/>
      <c r="AC1" s="22"/>
    </row>
    <row r="2" spans="1:47" ht="15.75" customHeight="1" thickBot="1">
      <c r="E2" s="218" t="s">
        <v>3</v>
      </c>
      <c r="F2" s="219"/>
      <c r="G2" s="219"/>
      <c r="H2" s="219"/>
      <c r="I2" s="220"/>
      <c r="J2" s="234" t="s">
        <v>5</v>
      </c>
      <c r="K2" s="235"/>
      <c r="L2" s="235"/>
      <c r="M2" s="235"/>
      <c r="N2" s="235"/>
      <c r="O2" s="235"/>
      <c r="P2" s="235"/>
      <c r="Q2" s="235"/>
      <c r="R2" s="235"/>
      <c r="S2" s="235"/>
      <c r="T2" s="235"/>
      <c r="U2" s="235"/>
      <c r="V2" s="235"/>
      <c r="W2" s="235"/>
      <c r="X2" s="236"/>
      <c r="Y2" s="237" t="s">
        <v>6</v>
      </c>
      <c r="Z2" s="238"/>
      <c r="AA2" s="238"/>
      <c r="AB2" s="238"/>
      <c r="AC2" s="238"/>
      <c r="AD2" s="238"/>
      <c r="AE2" s="238"/>
      <c r="AF2" s="238"/>
      <c r="AG2" s="238"/>
      <c r="AH2" s="239"/>
      <c r="AJ2" s="153" t="s">
        <v>8</v>
      </c>
      <c r="AK2" s="154"/>
      <c r="AL2" s="154"/>
      <c r="AM2" s="154"/>
      <c r="AN2" s="154"/>
      <c r="AO2" s="154"/>
      <c r="AP2" s="154"/>
      <c r="AQ2" s="154"/>
      <c r="AR2" s="154"/>
      <c r="AS2" s="155"/>
    </row>
    <row r="3" spans="1:47" ht="15.75" customHeight="1" thickBot="1">
      <c r="E3" s="221"/>
      <c r="F3" s="222"/>
      <c r="G3" s="222"/>
      <c r="H3" s="222"/>
      <c r="I3" s="223"/>
      <c r="J3" s="213" t="s">
        <v>30</v>
      </c>
      <c r="K3" s="213"/>
      <c r="L3" s="213"/>
      <c r="M3" s="213"/>
      <c r="N3" s="213"/>
      <c r="O3" s="213"/>
      <c r="P3" s="213"/>
      <c r="Q3" s="213"/>
      <c r="R3" s="213"/>
      <c r="S3" s="213"/>
      <c r="T3" s="213"/>
      <c r="U3" s="213"/>
      <c r="V3" s="213"/>
      <c r="W3" s="213"/>
      <c r="X3" s="213"/>
      <c r="Y3" s="180" t="s">
        <v>26</v>
      </c>
      <c r="Z3" s="228"/>
      <c r="AA3" s="228"/>
      <c r="AB3" s="228"/>
      <c r="AC3" s="228"/>
      <c r="AD3" s="229" t="s">
        <v>27</v>
      </c>
      <c r="AE3" s="230"/>
      <c r="AF3" s="230"/>
      <c r="AG3" s="230"/>
      <c r="AH3" s="231"/>
      <c r="AJ3" s="156"/>
      <c r="AK3" s="157"/>
      <c r="AL3" s="157"/>
      <c r="AM3" s="157"/>
      <c r="AN3" s="157"/>
      <c r="AO3" s="157"/>
      <c r="AP3" s="157"/>
      <c r="AQ3" s="157"/>
      <c r="AR3" s="157"/>
      <c r="AS3" s="158"/>
    </row>
    <row r="4" spans="1:47" ht="29.25" customHeight="1" thickBot="1">
      <c r="A4" s="102" t="s">
        <v>95</v>
      </c>
      <c r="B4" s="103" t="s">
        <v>105</v>
      </c>
      <c r="E4" s="224" t="s">
        <v>4</v>
      </c>
      <c r="F4" s="225"/>
      <c r="G4" s="225"/>
      <c r="H4" s="225"/>
      <c r="I4" s="226"/>
      <c r="J4" s="186" t="s">
        <v>58</v>
      </c>
      <c r="K4" s="186"/>
      <c r="L4" s="186"/>
      <c r="M4" s="186"/>
      <c r="N4" s="187"/>
      <c r="O4" s="188" t="s">
        <v>59</v>
      </c>
      <c r="P4" s="186"/>
      <c r="Q4" s="186"/>
      <c r="R4" s="186"/>
      <c r="S4" s="187"/>
      <c r="T4" s="188" t="s">
        <v>60</v>
      </c>
      <c r="U4" s="186"/>
      <c r="V4" s="186"/>
      <c r="W4" s="186"/>
      <c r="X4" s="187"/>
      <c r="Y4" s="188" t="s">
        <v>57</v>
      </c>
      <c r="Z4" s="186"/>
      <c r="AA4" s="186"/>
      <c r="AB4" s="186"/>
      <c r="AC4" s="187"/>
      <c r="AD4" s="188" t="s">
        <v>56</v>
      </c>
      <c r="AE4" s="186"/>
      <c r="AF4" s="186"/>
      <c r="AG4" s="186"/>
      <c r="AH4" s="187"/>
      <c r="AJ4" s="202" t="s">
        <v>32</v>
      </c>
      <c r="AK4" s="227"/>
      <c r="AL4" s="227"/>
      <c r="AM4" s="227"/>
      <c r="AN4" s="227"/>
      <c r="AO4" s="227"/>
      <c r="AP4" s="52"/>
      <c r="AQ4" s="202" t="s">
        <v>33</v>
      </c>
      <c r="AR4" s="227"/>
      <c r="AS4" s="204"/>
      <c r="AT4" s="149" t="s">
        <v>137</v>
      </c>
      <c r="AU4" s="151" t="s">
        <v>138</v>
      </c>
    </row>
    <row r="5" spans="1:47" ht="15.75" customHeight="1">
      <c r="A5" s="23" t="s">
        <v>2</v>
      </c>
      <c r="B5" s="23" t="s">
        <v>0</v>
      </c>
      <c r="C5" s="54" t="s">
        <v>1</v>
      </c>
      <c r="D5" s="104" t="s">
        <v>135</v>
      </c>
      <c r="E5" s="24">
        <v>0</v>
      </c>
      <c r="F5" s="25">
        <v>1</v>
      </c>
      <c r="G5" s="25">
        <v>2</v>
      </c>
      <c r="H5" s="25">
        <v>3</v>
      </c>
      <c r="I5" s="26">
        <v>4</v>
      </c>
      <c r="J5" s="24">
        <v>0</v>
      </c>
      <c r="K5" s="25">
        <v>1</v>
      </c>
      <c r="L5" s="25">
        <v>2</v>
      </c>
      <c r="M5" s="25">
        <v>3</v>
      </c>
      <c r="N5" s="26">
        <v>4</v>
      </c>
      <c r="O5" s="24">
        <v>0</v>
      </c>
      <c r="P5" s="25">
        <v>1</v>
      </c>
      <c r="Q5" s="25">
        <v>2</v>
      </c>
      <c r="R5" s="25">
        <v>3</v>
      </c>
      <c r="S5" s="26">
        <v>4</v>
      </c>
      <c r="T5" s="24">
        <v>0</v>
      </c>
      <c r="U5" s="25">
        <v>1</v>
      </c>
      <c r="V5" s="25">
        <v>2</v>
      </c>
      <c r="W5" s="25">
        <v>3</v>
      </c>
      <c r="X5" s="26">
        <v>4</v>
      </c>
      <c r="Y5" s="24">
        <v>0</v>
      </c>
      <c r="Z5" s="25">
        <v>1</v>
      </c>
      <c r="AA5" s="25">
        <v>2</v>
      </c>
      <c r="AB5" s="25">
        <v>3</v>
      </c>
      <c r="AC5" s="26">
        <v>4</v>
      </c>
      <c r="AD5" s="24">
        <v>0</v>
      </c>
      <c r="AE5" s="25">
        <v>1</v>
      </c>
      <c r="AF5" s="25">
        <v>2</v>
      </c>
      <c r="AG5" s="25">
        <v>3</v>
      </c>
      <c r="AH5" s="26">
        <v>4</v>
      </c>
      <c r="AJ5" s="232" t="s">
        <v>31</v>
      </c>
      <c r="AK5" s="233"/>
      <c r="AL5" s="233"/>
      <c r="AM5" s="57" t="s">
        <v>20</v>
      </c>
      <c r="AN5" s="58" t="s">
        <v>26</v>
      </c>
      <c r="AO5" s="72" t="s">
        <v>26</v>
      </c>
      <c r="AP5" s="51"/>
      <c r="AQ5" s="57" t="s">
        <v>20</v>
      </c>
      <c r="AR5" s="60" t="s">
        <v>26</v>
      </c>
      <c r="AS5" s="73" t="s">
        <v>26</v>
      </c>
      <c r="AT5" s="150"/>
      <c r="AU5" s="152"/>
    </row>
    <row r="6" spans="1:47" ht="15" customHeight="1">
      <c r="A6" s="1" t="str">
        <f>'LISTE CLASSE'!$B$1</f>
        <v>3B</v>
      </c>
      <c r="B6" s="1" t="str">
        <f>'LISTE CLASSE'!A3</f>
        <v>A</v>
      </c>
      <c r="C6" s="53" t="str">
        <f>'LISTE CLASSE'!B3</f>
        <v>Toto</v>
      </c>
      <c r="D6" s="53" t="str">
        <f>'LISTE CLASSE'!C3</f>
        <v>A Toto</v>
      </c>
      <c r="E6" s="30"/>
      <c r="F6" s="28"/>
      <c r="G6" s="28"/>
      <c r="H6" s="3" t="s">
        <v>67</v>
      </c>
      <c r="I6" s="29"/>
      <c r="J6" s="27"/>
      <c r="K6" s="28"/>
      <c r="L6" s="3"/>
      <c r="M6" s="28"/>
      <c r="N6" s="29" t="s">
        <v>67</v>
      </c>
      <c r="O6" s="30"/>
      <c r="P6" s="28"/>
      <c r="Q6" s="3"/>
      <c r="R6" s="3" t="s">
        <v>67</v>
      </c>
      <c r="S6" s="29"/>
      <c r="T6" s="30"/>
      <c r="U6" s="28"/>
      <c r="V6" s="28"/>
      <c r="W6" s="3" t="s">
        <v>67</v>
      </c>
      <c r="X6" s="29"/>
      <c r="Y6" s="30"/>
      <c r="Z6" s="28"/>
      <c r="AA6" s="28"/>
      <c r="AB6" s="3"/>
      <c r="AC6" s="105" t="s">
        <v>67</v>
      </c>
      <c r="AD6" s="30"/>
      <c r="AE6" s="28"/>
      <c r="AF6" s="28"/>
      <c r="AG6" s="3" t="s">
        <v>67</v>
      </c>
      <c r="AH6" s="29"/>
      <c r="AJ6" s="31">
        <f>MATCH("x",K6:N6,4)</f>
        <v>4</v>
      </c>
      <c r="AK6" s="31">
        <f>MATCH("x",P6:S6,4)</f>
        <v>3</v>
      </c>
      <c r="AL6" s="31">
        <f>MATCH("x",U6:X6,4)</f>
        <v>3</v>
      </c>
      <c r="AM6" s="31">
        <f>AVERAGE(AJ6:AL6)</f>
        <v>3.3333333333333335</v>
      </c>
      <c r="AN6" s="31">
        <f>MATCH("x",Z6:AC6,4)</f>
        <v>4</v>
      </c>
      <c r="AO6" s="31">
        <f>MATCH("x",AE6:AH6,4)</f>
        <v>3</v>
      </c>
      <c r="AP6" s="50"/>
      <c r="AQ6" s="48">
        <f>ROUND(AM6,0)</f>
        <v>3</v>
      </c>
      <c r="AR6" s="48">
        <f>ROUND(AN6,0)</f>
        <v>4</v>
      </c>
      <c r="AS6" s="48">
        <f>ROUND(AO6,0)</f>
        <v>3</v>
      </c>
      <c r="AT6" s="110">
        <f>AVERAGE(AQ6:AS6)</f>
        <v>3.3333333333333335</v>
      </c>
      <c r="AU6" s="111">
        <v>2</v>
      </c>
    </row>
    <row r="7" spans="1:47">
      <c r="A7" s="1" t="str">
        <f>'LISTE CLASSE'!$B$1</f>
        <v>3B</v>
      </c>
      <c r="B7" s="1" t="str">
        <f>'LISTE CLASSE'!A4</f>
        <v>B</v>
      </c>
      <c r="C7" s="53" t="str">
        <f>'LISTE CLASSE'!B4</f>
        <v>Tata</v>
      </c>
      <c r="D7" s="53" t="str">
        <f>'LISTE CLASSE'!C4</f>
        <v>B Tata</v>
      </c>
      <c r="E7" s="30"/>
      <c r="F7" s="28"/>
      <c r="G7" s="3"/>
      <c r="H7" s="3" t="s">
        <v>67</v>
      </c>
      <c r="I7" s="8"/>
      <c r="J7" s="27"/>
      <c r="K7" s="28"/>
      <c r="L7" s="3"/>
      <c r="M7" s="28"/>
      <c r="N7" s="8" t="s">
        <v>67</v>
      </c>
      <c r="O7" s="30"/>
      <c r="P7" s="28"/>
      <c r="Q7" s="3"/>
      <c r="R7" s="28" t="s">
        <v>67</v>
      </c>
      <c r="S7" s="8"/>
      <c r="T7" s="30"/>
      <c r="U7" s="28"/>
      <c r="V7" s="3"/>
      <c r="W7" s="74" t="s">
        <v>67</v>
      </c>
      <c r="X7" s="8"/>
      <c r="Y7" s="30" t="s">
        <v>67</v>
      </c>
      <c r="Z7" s="28"/>
      <c r="AA7" s="28"/>
      <c r="AB7" s="28"/>
      <c r="AC7" s="8"/>
      <c r="AD7" s="30"/>
      <c r="AE7" s="28"/>
      <c r="AF7" s="28"/>
      <c r="AG7" s="74" t="s">
        <v>67</v>
      </c>
      <c r="AH7" s="8"/>
      <c r="AJ7" s="31">
        <f t="shared" ref="AJ7:AJ31" si="0">MATCH("x",K7:N7,4)</f>
        <v>4</v>
      </c>
      <c r="AK7" s="31">
        <f t="shared" ref="AK7:AK31" si="1">MATCH("x",P7:S7,4)</f>
        <v>3</v>
      </c>
      <c r="AL7" s="31">
        <f t="shared" ref="AL7:AL31" si="2">MATCH("x",U7:X7,4)</f>
        <v>3</v>
      </c>
      <c r="AM7" s="31">
        <f t="shared" ref="AM7:AM31" si="3">AVERAGE(AJ7:AL7)</f>
        <v>3.3333333333333335</v>
      </c>
      <c r="AN7" s="31" t="e">
        <f t="shared" ref="AN7:AN31" si="4">MATCH("x",Z7:AC7,4)</f>
        <v>#N/A</v>
      </c>
      <c r="AO7" s="31">
        <f t="shared" ref="AO7:AO31" si="5">MATCH("x",AE7:AH7,4)</f>
        <v>3</v>
      </c>
      <c r="AP7" s="50"/>
      <c r="AQ7" s="48">
        <f t="shared" ref="AQ7:AQ31" si="6">ROUND(AM7,0)</f>
        <v>3</v>
      </c>
      <c r="AR7" s="48" t="e">
        <f t="shared" ref="AR7:AR31" si="7">ROUND(AN7,0)</f>
        <v>#N/A</v>
      </c>
      <c r="AS7" s="48">
        <f t="shared" ref="AS7:AS31" si="8">ROUND(AO7,0)</f>
        <v>3</v>
      </c>
      <c r="AT7" s="110" t="e">
        <f t="shared" ref="AT7:AT34" si="9">AVERAGE(AQ7:AS7)</f>
        <v>#N/A</v>
      </c>
      <c r="AU7" s="111"/>
    </row>
    <row r="8" spans="1:47">
      <c r="A8" s="1" t="str">
        <f>'LISTE CLASSE'!$B$1</f>
        <v>3B</v>
      </c>
      <c r="B8" s="1" t="str">
        <f>'LISTE CLASSE'!A5</f>
        <v>C</v>
      </c>
      <c r="C8" s="53" t="str">
        <f>'LISTE CLASSE'!B5</f>
        <v>Riri</v>
      </c>
      <c r="D8" s="53" t="str">
        <f>'LISTE CLASSE'!C5</f>
        <v>C Riri</v>
      </c>
      <c r="E8" s="30"/>
      <c r="F8" s="28"/>
      <c r="G8" s="3"/>
      <c r="H8" s="28" t="s">
        <v>67</v>
      </c>
      <c r="I8" s="29"/>
      <c r="J8" s="27"/>
      <c r="K8" s="28"/>
      <c r="L8" s="3"/>
      <c r="M8" s="28" t="s">
        <v>67</v>
      </c>
      <c r="N8" s="29"/>
      <c r="O8" s="30"/>
      <c r="P8" s="28"/>
      <c r="Q8" s="3" t="s">
        <v>67</v>
      </c>
      <c r="R8" s="3"/>
      <c r="S8" s="29"/>
      <c r="T8" s="30"/>
      <c r="U8" s="28"/>
      <c r="V8" s="3"/>
      <c r="W8" s="3"/>
      <c r="X8" s="29" t="s">
        <v>67</v>
      </c>
      <c r="Y8" s="30" t="s">
        <v>67</v>
      </c>
      <c r="Z8" s="28"/>
      <c r="AA8" s="3"/>
      <c r="AB8" s="3"/>
      <c r="AC8" s="8"/>
      <c r="AD8" s="30"/>
      <c r="AE8" s="28"/>
      <c r="AF8" s="3" t="s">
        <v>67</v>
      </c>
      <c r="AG8" s="3"/>
      <c r="AH8" s="8"/>
      <c r="AJ8" s="31">
        <f t="shared" si="0"/>
        <v>3</v>
      </c>
      <c r="AK8" s="31">
        <f t="shared" si="1"/>
        <v>2</v>
      </c>
      <c r="AL8" s="31">
        <f t="shared" si="2"/>
        <v>4</v>
      </c>
      <c r="AM8" s="31">
        <f t="shared" si="3"/>
        <v>3</v>
      </c>
      <c r="AN8" s="31" t="e">
        <f t="shared" si="4"/>
        <v>#N/A</v>
      </c>
      <c r="AO8" s="31">
        <f t="shared" si="5"/>
        <v>2</v>
      </c>
      <c r="AP8" s="50"/>
      <c r="AQ8" s="48">
        <f t="shared" si="6"/>
        <v>3</v>
      </c>
      <c r="AR8" s="48" t="e">
        <f t="shared" si="7"/>
        <v>#N/A</v>
      </c>
      <c r="AS8" s="48">
        <f t="shared" si="8"/>
        <v>2</v>
      </c>
      <c r="AT8" s="110" t="e">
        <f t="shared" si="9"/>
        <v>#N/A</v>
      </c>
      <c r="AU8" s="111"/>
    </row>
    <row r="9" spans="1:47">
      <c r="A9" s="1" t="str">
        <f>'LISTE CLASSE'!$B$1</f>
        <v>3B</v>
      </c>
      <c r="B9" s="1" t="str">
        <f>'LISTE CLASSE'!A6</f>
        <v>D</v>
      </c>
      <c r="C9" s="53" t="str">
        <f>'LISTE CLASSE'!B6</f>
        <v>Fifi</v>
      </c>
      <c r="D9" s="53" t="str">
        <f>'LISTE CLASSE'!C6</f>
        <v>D Fifi</v>
      </c>
      <c r="E9" s="30"/>
      <c r="F9" s="28"/>
      <c r="G9" s="3"/>
      <c r="H9" s="3"/>
      <c r="I9" s="29" t="s">
        <v>67</v>
      </c>
      <c r="J9" s="27"/>
      <c r="K9" s="28"/>
      <c r="L9" s="3"/>
      <c r="M9" s="28"/>
      <c r="N9" s="29" t="s">
        <v>67</v>
      </c>
      <c r="O9" s="30"/>
      <c r="P9" s="28"/>
      <c r="Q9" s="3"/>
      <c r="R9" s="3"/>
      <c r="S9" s="29" t="s">
        <v>67</v>
      </c>
      <c r="T9" s="30"/>
      <c r="U9" s="28"/>
      <c r="V9" s="3"/>
      <c r="W9" s="28"/>
      <c r="X9" s="29" t="s">
        <v>67</v>
      </c>
      <c r="Y9" s="30" t="s">
        <v>67</v>
      </c>
      <c r="Z9" s="28"/>
      <c r="AA9" s="3"/>
      <c r="AB9" s="28"/>
      <c r="AC9" s="8"/>
      <c r="AD9" s="30"/>
      <c r="AE9" s="28"/>
      <c r="AF9" s="3"/>
      <c r="AG9" s="28" t="s">
        <v>67</v>
      </c>
      <c r="AH9" s="8"/>
      <c r="AJ9" s="31">
        <f t="shared" si="0"/>
        <v>4</v>
      </c>
      <c r="AK9" s="31">
        <f t="shared" si="1"/>
        <v>4</v>
      </c>
      <c r="AL9" s="31">
        <f t="shared" si="2"/>
        <v>4</v>
      </c>
      <c r="AM9" s="31">
        <f t="shared" si="3"/>
        <v>4</v>
      </c>
      <c r="AN9" s="31" t="e">
        <f t="shared" si="4"/>
        <v>#N/A</v>
      </c>
      <c r="AO9" s="31">
        <f t="shared" si="5"/>
        <v>3</v>
      </c>
      <c r="AP9" s="50"/>
      <c r="AQ9" s="48">
        <f t="shared" si="6"/>
        <v>4</v>
      </c>
      <c r="AR9" s="48" t="e">
        <f t="shared" si="7"/>
        <v>#N/A</v>
      </c>
      <c r="AS9" s="48">
        <f t="shared" si="8"/>
        <v>3</v>
      </c>
      <c r="AT9" s="110" t="e">
        <f t="shared" si="9"/>
        <v>#N/A</v>
      </c>
      <c r="AU9" s="111"/>
    </row>
    <row r="10" spans="1:47">
      <c r="A10" s="1" t="str">
        <f>'LISTE CLASSE'!$B$1</f>
        <v>3B</v>
      </c>
      <c r="B10" s="1" t="str">
        <f>'LISTE CLASSE'!A7</f>
        <v>E</v>
      </c>
      <c r="C10" s="53" t="str">
        <f>'LISTE CLASSE'!B7</f>
        <v>Loulou</v>
      </c>
      <c r="D10" s="53" t="str">
        <f>'LISTE CLASSE'!C7</f>
        <v>E Loulou</v>
      </c>
      <c r="E10" s="30"/>
      <c r="F10" s="28"/>
      <c r="G10" s="28"/>
      <c r="H10" s="3" t="s">
        <v>67</v>
      </c>
      <c r="I10" s="29"/>
      <c r="J10" s="27"/>
      <c r="K10" s="28"/>
      <c r="L10" s="28"/>
      <c r="M10" s="3" t="s">
        <v>67</v>
      </c>
      <c r="N10" s="29"/>
      <c r="O10" s="30"/>
      <c r="P10" s="28"/>
      <c r="Q10" s="28"/>
      <c r="R10" s="3" t="s">
        <v>67</v>
      </c>
      <c r="S10" s="8"/>
      <c r="T10" s="30"/>
      <c r="U10" s="28"/>
      <c r="V10" s="28" t="s">
        <v>67</v>
      </c>
      <c r="W10" s="3"/>
      <c r="X10" s="8"/>
      <c r="Y10" s="30" t="s">
        <v>67</v>
      </c>
      <c r="Z10" s="28"/>
      <c r="AA10" s="28"/>
      <c r="AB10" s="3"/>
      <c r="AC10" s="8"/>
      <c r="AD10" s="30"/>
      <c r="AE10" s="28"/>
      <c r="AF10" s="28"/>
      <c r="AG10" s="3" t="s">
        <v>67</v>
      </c>
      <c r="AH10" s="8"/>
      <c r="AJ10" s="31">
        <f t="shared" si="0"/>
        <v>3</v>
      </c>
      <c r="AK10" s="31">
        <f t="shared" si="1"/>
        <v>3</v>
      </c>
      <c r="AL10" s="31">
        <f t="shared" si="2"/>
        <v>2</v>
      </c>
      <c r="AM10" s="31">
        <f t="shared" si="3"/>
        <v>2.6666666666666665</v>
      </c>
      <c r="AN10" s="31" t="e">
        <f t="shared" si="4"/>
        <v>#N/A</v>
      </c>
      <c r="AO10" s="31">
        <f t="shared" si="5"/>
        <v>3</v>
      </c>
      <c r="AP10" s="50"/>
      <c r="AQ10" s="48">
        <f t="shared" si="6"/>
        <v>3</v>
      </c>
      <c r="AR10" s="48" t="e">
        <f t="shared" si="7"/>
        <v>#N/A</v>
      </c>
      <c r="AS10" s="48">
        <f t="shared" si="8"/>
        <v>3</v>
      </c>
      <c r="AT10" s="110" t="e">
        <f t="shared" si="9"/>
        <v>#N/A</v>
      </c>
      <c r="AU10" s="111"/>
    </row>
    <row r="11" spans="1:47">
      <c r="A11" s="1" t="str">
        <f>'LISTE CLASSE'!$B$1</f>
        <v>3B</v>
      </c>
      <c r="B11" s="1" t="str">
        <f>'LISTE CLASSE'!A8</f>
        <v>F</v>
      </c>
      <c r="C11" s="53" t="str">
        <f>'LISTE CLASSE'!B8</f>
        <v>Jaja</v>
      </c>
      <c r="D11" s="53" t="str">
        <f>'LISTE CLASSE'!C8</f>
        <v>F Jaja</v>
      </c>
      <c r="E11" s="30"/>
      <c r="F11" s="28"/>
      <c r="G11" s="28"/>
      <c r="H11" s="3" t="s">
        <v>67</v>
      </c>
      <c r="I11" s="8"/>
      <c r="J11" s="27"/>
      <c r="K11" s="28"/>
      <c r="L11" s="28"/>
      <c r="M11" s="28"/>
      <c r="N11" s="8" t="s">
        <v>67</v>
      </c>
      <c r="O11" s="30"/>
      <c r="P11" s="28"/>
      <c r="Q11" s="28"/>
      <c r="R11" s="3" t="s">
        <v>67</v>
      </c>
      <c r="S11" s="8"/>
      <c r="T11" s="30"/>
      <c r="U11" s="28"/>
      <c r="V11" s="28"/>
      <c r="W11" s="3" t="s">
        <v>67</v>
      </c>
      <c r="X11" s="8"/>
      <c r="Y11" s="30" t="s">
        <v>67</v>
      </c>
      <c r="Z11" s="28"/>
      <c r="AA11" s="28"/>
      <c r="AB11" s="3"/>
      <c r="AC11" s="8"/>
      <c r="AD11" s="30"/>
      <c r="AE11" s="28"/>
      <c r="AF11" s="28"/>
      <c r="AG11" s="3" t="s">
        <v>67</v>
      </c>
      <c r="AH11" s="8"/>
      <c r="AJ11" s="31">
        <f t="shared" si="0"/>
        <v>4</v>
      </c>
      <c r="AK11" s="31">
        <f t="shared" si="1"/>
        <v>3</v>
      </c>
      <c r="AL11" s="31">
        <f t="shared" si="2"/>
        <v>3</v>
      </c>
      <c r="AM11" s="31">
        <f t="shared" si="3"/>
        <v>3.3333333333333335</v>
      </c>
      <c r="AN11" s="31" t="e">
        <f t="shared" si="4"/>
        <v>#N/A</v>
      </c>
      <c r="AO11" s="31">
        <f t="shared" si="5"/>
        <v>3</v>
      </c>
      <c r="AP11" s="50"/>
      <c r="AQ11" s="48">
        <f t="shared" si="6"/>
        <v>3</v>
      </c>
      <c r="AR11" s="48" t="e">
        <f t="shared" si="7"/>
        <v>#N/A</v>
      </c>
      <c r="AS11" s="48">
        <f t="shared" si="8"/>
        <v>3</v>
      </c>
      <c r="AT11" s="110" t="e">
        <f t="shared" si="9"/>
        <v>#N/A</v>
      </c>
      <c r="AU11" s="111"/>
    </row>
    <row r="12" spans="1:47">
      <c r="A12" s="1" t="str">
        <f>'LISTE CLASSE'!$B$1</f>
        <v>3B</v>
      </c>
      <c r="B12" s="1" t="str">
        <f>'LISTE CLASSE'!A9</f>
        <v>G</v>
      </c>
      <c r="C12" s="53" t="str">
        <f>'LISTE CLASSE'!B9</f>
        <v>Juju</v>
      </c>
      <c r="D12" s="53" t="str">
        <f>'LISTE CLASSE'!C9</f>
        <v>G Juju</v>
      </c>
      <c r="E12" s="7"/>
      <c r="F12" s="28"/>
      <c r="G12" s="28"/>
      <c r="H12" s="3"/>
      <c r="I12" s="29" t="s">
        <v>67</v>
      </c>
      <c r="J12" s="49"/>
      <c r="K12" s="28"/>
      <c r="L12" s="3"/>
      <c r="M12" s="28"/>
      <c r="N12" s="29" t="s">
        <v>67</v>
      </c>
      <c r="O12" s="7"/>
      <c r="P12" s="28"/>
      <c r="Q12" s="28"/>
      <c r="R12" s="3" t="s">
        <v>67</v>
      </c>
      <c r="S12" s="29"/>
      <c r="T12" s="7"/>
      <c r="U12" s="28"/>
      <c r="V12" s="28"/>
      <c r="W12" s="28"/>
      <c r="X12" s="8" t="s">
        <v>67</v>
      </c>
      <c r="Y12" s="30" t="s">
        <v>67</v>
      </c>
      <c r="Z12" s="28"/>
      <c r="AA12" s="28"/>
      <c r="AB12" s="3"/>
      <c r="AC12" s="8"/>
      <c r="AD12" s="30"/>
      <c r="AE12" s="28"/>
      <c r="AF12" s="28"/>
      <c r="AG12" s="3" t="s">
        <v>67</v>
      </c>
      <c r="AH12" s="8"/>
      <c r="AJ12" s="31">
        <f t="shared" si="0"/>
        <v>4</v>
      </c>
      <c r="AK12" s="31">
        <f t="shared" si="1"/>
        <v>3</v>
      </c>
      <c r="AL12" s="31">
        <f t="shared" si="2"/>
        <v>4</v>
      </c>
      <c r="AM12" s="31">
        <f t="shared" si="3"/>
        <v>3.6666666666666665</v>
      </c>
      <c r="AN12" s="31" t="e">
        <f t="shared" si="4"/>
        <v>#N/A</v>
      </c>
      <c r="AO12" s="31">
        <f t="shared" si="5"/>
        <v>3</v>
      </c>
      <c r="AP12" s="50"/>
      <c r="AQ12" s="48">
        <f t="shared" si="6"/>
        <v>4</v>
      </c>
      <c r="AR12" s="48" t="e">
        <f t="shared" si="7"/>
        <v>#N/A</v>
      </c>
      <c r="AS12" s="48">
        <f t="shared" si="8"/>
        <v>3</v>
      </c>
      <c r="AT12" s="110" t="e">
        <f t="shared" si="9"/>
        <v>#N/A</v>
      </c>
      <c r="AU12" s="111"/>
    </row>
    <row r="13" spans="1:47">
      <c r="A13" s="1" t="str">
        <f>'LISTE CLASSE'!$B$1</f>
        <v>3B</v>
      </c>
      <c r="B13" s="1" t="str">
        <f>'LISTE CLASSE'!A10</f>
        <v>H</v>
      </c>
      <c r="C13" s="53" t="str">
        <f>'LISTE CLASSE'!B10</f>
        <v>Nono</v>
      </c>
      <c r="D13" s="53" t="str">
        <f>'LISTE CLASSE'!C10</f>
        <v>H Nono</v>
      </c>
      <c r="E13" s="30"/>
      <c r="F13" s="28"/>
      <c r="G13" s="3" t="s">
        <v>67</v>
      </c>
      <c r="H13" s="28"/>
      <c r="I13" s="29"/>
      <c r="J13" s="27"/>
      <c r="K13" s="28"/>
      <c r="L13" s="3"/>
      <c r="M13" s="28" t="s">
        <v>67</v>
      </c>
      <c r="N13" s="29"/>
      <c r="O13" s="30"/>
      <c r="P13" s="28"/>
      <c r="Q13" s="3" t="s">
        <v>67</v>
      </c>
      <c r="R13" s="3"/>
      <c r="S13" s="29"/>
      <c r="T13" s="30"/>
      <c r="U13" s="28"/>
      <c r="V13" s="3" t="s">
        <v>67</v>
      </c>
      <c r="W13" s="28"/>
      <c r="X13" s="8"/>
      <c r="Y13" s="30" t="s">
        <v>67</v>
      </c>
      <c r="Z13" s="28"/>
      <c r="AA13" s="3"/>
      <c r="AB13" s="28"/>
      <c r="AC13" s="29"/>
      <c r="AD13" s="30"/>
      <c r="AE13" s="28"/>
      <c r="AF13" s="3"/>
      <c r="AG13" s="28" t="s">
        <v>67</v>
      </c>
      <c r="AH13" s="29"/>
      <c r="AJ13" s="31">
        <f t="shared" si="0"/>
        <v>3</v>
      </c>
      <c r="AK13" s="31">
        <f t="shared" si="1"/>
        <v>2</v>
      </c>
      <c r="AL13" s="31">
        <f t="shared" si="2"/>
        <v>2</v>
      </c>
      <c r="AM13" s="31">
        <f t="shared" si="3"/>
        <v>2.3333333333333335</v>
      </c>
      <c r="AN13" s="31" t="e">
        <f t="shared" si="4"/>
        <v>#N/A</v>
      </c>
      <c r="AO13" s="31">
        <f t="shared" si="5"/>
        <v>3</v>
      </c>
      <c r="AP13" s="50"/>
      <c r="AQ13" s="48">
        <f t="shared" si="6"/>
        <v>2</v>
      </c>
      <c r="AR13" s="48" t="e">
        <f t="shared" si="7"/>
        <v>#N/A</v>
      </c>
      <c r="AS13" s="48">
        <f t="shared" si="8"/>
        <v>3</v>
      </c>
      <c r="AT13" s="110" t="e">
        <f t="shared" si="9"/>
        <v>#N/A</v>
      </c>
      <c r="AU13" s="111"/>
    </row>
    <row r="14" spans="1:47">
      <c r="A14" s="1" t="str">
        <f>'LISTE CLASSE'!$B$1</f>
        <v>3B</v>
      </c>
      <c r="B14" s="1" t="str">
        <f>'LISTE CLASSE'!A11</f>
        <v>I</v>
      </c>
      <c r="C14" s="53" t="str">
        <f>'LISTE CLASSE'!B11</f>
        <v>Flo</v>
      </c>
      <c r="D14" s="53" t="str">
        <f>'LISTE CLASSE'!C11</f>
        <v>I Flo</v>
      </c>
      <c r="E14" s="30"/>
      <c r="F14" s="28"/>
      <c r="G14" s="28" t="s">
        <v>67</v>
      </c>
      <c r="H14" s="3"/>
      <c r="I14" s="8"/>
      <c r="J14" s="27"/>
      <c r="K14" s="28"/>
      <c r="L14" s="28" t="s">
        <v>67</v>
      </c>
      <c r="M14" s="3"/>
      <c r="N14" s="8"/>
      <c r="O14" s="30"/>
      <c r="P14" s="28"/>
      <c r="Q14" s="28" t="s">
        <v>67</v>
      </c>
      <c r="R14" s="3"/>
      <c r="S14" s="8"/>
      <c r="T14" s="30"/>
      <c r="U14" s="28"/>
      <c r="V14" s="28"/>
      <c r="W14" s="28" t="s">
        <v>67</v>
      </c>
      <c r="X14" s="8"/>
      <c r="Y14" s="30" t="s">
        <v>67</v>
      </c>
      <c r="Z14" s="28"/>
      <c r="AA14" s="28"/>
      <c r="AB14" s="3"/>
      <c r="AC14" s="8"/>
      <c r="AD14" s="30"/>
      <c r="AE14" s="28"/>
      <c r="AF14" s="28"/>
      <c r="AG14" s="3" t="s">
        <v>67</v>
      </c>
      <c r="AH14" s="8"/>
      <c r="AJ14" s="31">
        <f t="shared" si="0"/>
        <v>2</v>
      </c>
      <c r="AK14" s="31">
        <f t="shared" si="1"/>
        <v>2</v>
      </c>
      <c r="AL14" s="31">
        <f t="shared" si="2"/>
        <v>3</v>
      </c>
      <c r="AM14" s="31">
        <f t="shared" si="3"/>
        <v>2.3333333333333335</v>
      </c>
      <c r="AN14" s="31" t="e">
        <f t="shared" si="4"/>
        <v>#N/A</v>
      </c>
      <c r="AO14" s="31">
        <f t="shared" si="5"/>
        <v>3</v>
      </c>
      <c r="AP14" s="50"/>
      <c r="AQ14" s="48">
        <f t="shared" si="6"/>
        <v>2</v>
      </c>
      <c r="AR14" s="48" t="e">
        <f t="shared" si="7"/>
        <v>#N/A</v>
      </c>
      <c r="AS14" s="48">
        <f t="shared" si="8"/>
        <v>3</v>
      </c>
      <c r="AT14" s="110" t="e">
        <f t="shared" si="9"/>
        <v>#N/A</v>
      </c>
      <c r="AU14" s="111">
        <v>3</v>
      </c>
    </row>
    <row r="15" spans="1:47">
      <c r="A15" s="1" t="str">
        <f>'LISTE CLASSE'!$B$1</f>
        <v>3B</v>
      </c>
      <c r="B15" s="1">
        <f>'LISTE CLASSE'!A12</f>
        <v>0</v>
      </c>
      <c r="C15" s="53">
        <f>'LISTE CLASSE'!B12</f>
        <v>0</v>
      </c>
      <c r="D15" s="53" t="str">
        <f>'LISTE CLASSE'!C12</f>
        <v xml:space="preserve"> </v>
      </c>
      <c r="E15" s="30"/>
      <c r="F15" s="28"/>
      <c r="G15" s="3"/>
      <c r="H15" s="3" t="s">
        <v>67</v>
      </c>
      <c r="I15" s="29"/>
      <c r="J15" s="27"/>
      <c r="K15" s="28"/>
      <c r="L15" s="28"/>
      <c r="M15" s="3"/>
      <c r="N15" s="8" t="s">
        <v>67</v>
      </c>
      <c r="O15" s="30"/>
      <c r="P15" s="28"/>
      <c r="Q15" s="3"/>
      <c r="R15" s="3" t="s">
        <v>67</v>
      </c>
      <c r="S15" s="8"/>
      <c r="T15" s="30"/>
      <c r="U15" s="28"/>
      <c r="V15" s="3"/>
      <c r="W15" s="28"/>
      <c r="X15" s="8" t="s">
        <v>67</v>
      </c>
      <c r="Y15" s="30" t="s">
        <v>67</v>
      </c>
      <c r="Z15" s="28"/>
      <c r="AA15" s="28"/>
      <c r="AB15" s="3"/>
      <c r="AC15" s="29"/>
      <c r="AD15" s="30"/>
      <c r="AE15" s="28"/>
      <c r="AF15" s="28"/>
      <c r="AG15" s="3" t="s">
        <v>67</v>
      </c>
      <c r="AH15" s="29"/>
      <c r="AJ15" s="31">
        <f t="shared" si="0"/>
        <v>4</v>
      </c>
      <c r="AK15" s="31">
        <f t="shared" si="1"/>
        <v>3</v>
      </c>
      <c r="AL15" s="31">
        <f t="shared" si="2"/>
        <v>4</v>
      </c>
      <c r="AM15" s="31">
        <f t="shared" si="3"/>
        <v>3.6666666666666665</v>
      </c>
      <c r="AN15" s="31" t="e">
        <f t="shared" si="4"/>
        <v>#N/A</v>
      </c>
      <c r="AO15" s="31">
        <f t="shared" si="5"/>
        <v>3</v>
      </c>
      <c r="AP15" s="50"/>
      <c r="AQ15" s="48">
        <f t="shared" si="6"/>
        <v>4</v>
      </c>
      <c r="AR15" s="48" t="e">
        <f t="shared" si="7"/>
        <v>#N/A</v>
      </c>
      <c r="AS15" s="48">
        <f t="shared" si="8"/>
        <v>3</v>
      </c>
      <c r="AT15" s="110" t="e">
        <f t="shared" si="9"/>
        <v>#N/A</v>
      </c>
      <c r="AU15" s="111"/>
    </row>
    <row r="16" spans="1:47">
      <c r="A16" s="1" t="str">
        <f>'LISTE CLASSE'!$B$1</f>
        <v>3B</v>
      </c>
      <c r="B16" s="1">
        <f>'LISTE CLASSE'!A13</f>
        <v>0</v>
      </c>
      <c r="C16" s="53">
        <f>'LISTE CLASSE'!B13</f>
        <v>0</v>
      </c>
      <c r="D16" s="53" t="str">
        <f>'LISTE CLASSE'!C13</f>
        <v xml:space="preserve"> </v>
      </c>
      <c r="E16" s="30"/>
      <c r="F16" s="28"/>
      <c r="G16" s="3"/>
      <c r="H16" s="3" t="s">
        <v>67</v>
      </c>
      <c r="I16" s="29"/>
      <c r="J16" s="27"/>
      <c r="K16" s="28"/>
      <c r="L16" s="3"/>
      <c r="M16" s="28"/>
      <c r="N16" s="29" t="s">
        <v>67</v>
      </c>
      <c r="O16" s="30"/>
      <c r="P16" s="28"/>
      <c r="Q16" s="3"/>
      <c r="R16" s="3" t="s">
        <v>67</v>
      </c>
      <c r="S16" s="29"/>
      <c r="T16" s="30"/>
      <c r="U16" s="28"/>
      <c r="V16" s="28"/>
      <c r="W16" s="3" t="s">
        <v>67</v>
      </c>
      <c r="X16" s="29"/>
      <c r="Y16" s="30" t="s">
        <v>67</v>
      </c>
      <c r="Z16" s="28"/>
      <c r="AA16" s="28"/>
      <c r="AB16" s="3"/>
      <c r="AC16" s="29"/>
      <c r="AD16" s="30"/>
      <c r="AE16" s="28"/>
      <c r="AF16" s="28"/>
      <c r="AG16" s="3" t="s">
        <v>67</v>
      </c>
      <c r="AH16" s="29"/>
      <c r="AJ16" s="31">
        <f t="shared" si="0"/>
        <v>4</v>
      </c>
      <c r="AK16" s="31">
        <f t="shared" si="1"/>
        <v>3</v>
      </c>
      <c r="AL16" s="31">
        <f t="shared" si="2"/>
        <v>3</v>
      </c>
      <c r="AM16" s="31">
        <f t="shared" si="3"/>
        <v>3.3333333333333335</v>
      </c>
      <c r="AN16" s="31" t="e">
        <f t="shared" si="4"/>
        <v>#N/A</v>
      </c>
      <c r="AO16" s="31">
        <f t="shared" si="5"/>
        <v>3</v>
      </c>
      <c r="AP16" s="50"/>
      <c r="AQ16" s="48">
        <f t="shared" si="6"/>
        <v>3</v>
      </c>
      <c r="AR16" s="48" t="e">
        <f t="shared" si="7"/>
        <v>#N/A</v>
      </c>
      <c r="AS16" s="48">
        <f t="shared" si="8"/>
        <v>3</v>
      </c>
      <c r="AT16" s="110" t="e">
        <f t="shared" si="9"/>
        <v>#N/A</v>
      </c>
      <c r="AU16" s="111"/>
    </row>
    <row r="17" spans="1:47">
      <c r="A17" s="1" t="str">
        <f>'LISTE CLASSE'!$B$1</f>
        <v>3B</v>
      </c>
      <c r="B17" s="1">
        <f>'LISTE CLASSE'!A14</f>
        <v>0</v>
      </c>
      <c r="C17" s="53">
        <f>'LISTE CLASSE'!B14</f>
        <v>0</v>
      </c>
      <c r="D17" s="53" t="str">
        <f>'LISTE CLASSE'!C14</f>
        <v xml:space="preserve"> </v>
      </c>
      <c r="E17" s="30"/>
      <c r="F17" s="28"/>
      <c r="G17" s="3" t="s">
        <v>67</v>
      </c>
      <c r="H17" s="28"/>
      <c r="I17" s="8"/>
      <c r="J17" s="27"/>
      <c r="K17" s="28"/>
      <c r="L17" s="28"/>
      <c r="M17" s="3" t="s">
        <v>67</v>
      </c>
      <c r="N17" s="8"/>
      <c r="O17" s="30"/>
      <c r="P17" s="28"/>
      <c r="Q17" s="3" t="s">
        <v>67</v>
      </c>
      <c r="R17" s="28"/>
      <c r="S17" s="8"/>
      <c r="T17" s="30"/>
      <c r="U17" s="3"/>
      <c r="V17" s="28"/>
      <c r="W17" s="28" t="s">
        <v>67</v>
      </c>
      <c r="X17" s="8"/>
      <c r="Y17" s="30" t="s">
        <v>67</v>
      </c>
      <c r="Z17" s="28"/>
      <c r="AA17" s="3"/>
      <c r="AB17" s="3"/>
      <c r="AC17" s="8"/>
      <c r="AD17" s="30"/>
      <c r="AE17" s="28"/>
      <c r="AF17" s="3"/>
      <c r="AG17" s="3" t="s">
        <v>67</v>
      </c>
      <c r="AH17" s="8"/>
      <c r="AJ17" s="31">
        <f t="shared" si="0"/>
        <v>3</v>
      </c>
      <c r="AK17" s="31">
        <f t="shared" si="1"/>
        <v>2</v>
      </c>
      <c r="AL17" s="31">
        <f t="shared" si="2"/>
        <v>3</v>
      </c>
      <c r="AM17" s="31">
        <f t="shared" si="3"/>
        <v>2.6666666666666665</v>
      </c>
      <c r="AN17" s="31" t="e">
        <f t="shared" si="4"/>
        <v>#N/A</v>
      </c>
      <c r="AO17" s="31">
        <f t="shared" si="5"/>
        <v>3</v>
      </c>
      <c r="AP17" s="50"/>
      <c r="AQ17" s="48">
        <f t="shared" si="6"/>
        <v>3</v>
      </c>
      <c r="AR17" s="48" t="e">
        <f t="shared" si="7"/>
        <v>#N/A</v>
      </c>
      <c r="AS17" s="48">
        <f t="shared" si="8"/>
        <v>3</v>
      </c>
      <c r="AT17" s="110" t="e">
        <f t="shared" si="9"/>
        <v>#N/A</v>
      </c>
      <c r="AU17" s="111"/>
    </row>
    <row r="18" spans="1:47">
      <c r="A18" s="1" t="str">
        <f>'LISTE CLASSE'!$B$1</f>
        <v>3B</v>
      </c>
      <c r="B18" s="1">
        <f>'LISTE CLASSE'!A15</f>
        <v>0</v>
      </c>
      <c r="C18" s="53">
        <f>'LISTE CLASSE'!B15</f>
        <v>0</v>
      </c>
      <c r="D18" s="53" t="str">
        <f>'LISTE CLASSE'!C15</f>
        <v xml:space="preserve"> </v>
      </c>
      <c r="E18" s="30"/>
      <c r="F18" s="28"/>
      <c r="G18" s="28"/>
      <c r="H18" s="3" t="s">
        <v>67</v>
      </c>
      <c r="I18" s="29"/>
      <c r="J18" s="27"/>
      <c r="K18" s="28"/>
      <c r="L18" s="3"/>
      <c r="M18" s="3"/>
      <c r="N18" s="29" t="s">
        <v>67</v>
      </c>
      <c r="O18" s="30"/>
      <c r="P18" s="28"/>
      <c r="Q18" s="3"/>
      <c r="R18" s="3" t="s">
        <v>67</v>
      </c>
      <c r="S18" s="29"/>
      <c r="T18" s="30"/>
      <c r="U18" s="28"/>
      <c r="V18" s="28"/>
      <c r="W18" s="3" t="s">
        <v>67</v>
      </c>
      <c r="X18" s="29"/>
      <c r="Y18" s="30" t="s">
        <v>67</v>
      </c>
      <c r="Z18" s="28"/>
      <c r="AA18" s="28"/>
      <c r="AB18" s="3"/>
      <c r="AC18" s="29"/>
      <c r="AD18" s="30"/>
      <c r="AE18" s="28"/>
      <c r="AF18" s="28"/>
      <c r="AG18" s="3" t="s">
        <v>67</v>
      </c>
      <c r="AH18" s="29"/>
      <c r="AJ18" s="31">
        <f t="shared" si="0"/>
        <v>4</v>
      </c>
      <c r="AK18" s="31">
        <f t="shared" si="1"/>
        <v>3</v>
      </c>
      <c r="AL18" s="31">
        <f t="shared" si="2"/>
        <v>3</v>
      </c>
      <c r="AM18" s="31">
        <f t="shared" si="3"/>
        <v>3.3333333333333335</v>
      </c>
      <c r="AN18" s="31" t="e">
        <f t="shared" si="4"/>
        <v>#N/A</v>
      </c>
      <c r="AO18" s="31">
        <f t="shared" si="5"/>
        <v>3</v>
      </c>
      <c r="AP18" s="50"/>
      <c r="AQ18" s="48">
        <f t="shared" si="6"/>
        <v>3</v>
      </c>
      <c r="AR18" s="48" t="e">
        <f t="shared" si="7"/>
        <v>#N/A</v>
      </c>
      <c r="AS18" s="48">
        <f t="shared" si="8"/>
        <v>3</v>
      </c>
      <c r="AT18" s="110" t="e">
        <f t="shared" si="9"/>
        <v>#N/A</v>
      </c>
      <c r="AU18" s="111"/>
    </row>
    <row r="19" spans="1:47">
      <c r="A19" s="1" t="str">
        <f>'LISTE CLASSE'!$B$1</f>
        <v>3B</v>
      </c>
      <c r="B19" s="1">
        <f>'LISTE CLASSE'!A16</f>
        <v>0</v>
      </c>
      <c r="C19" s="53">
        <f>'LISTE CLASSE'!B16</f>
        <v>0</v>
      </c>
      <c r="D19" s="53" t="str">
        <f>'LISTE CLASSE'!C16</f>
        <v xml:space="preserve"> </v>
      </c>
      <c r="E19" s="7"/>
      <c r="F19" s="28"/>
      <c r="G19" s="28"/>
      <c r="H19" s="3" t="s">
        <v>67</v>
      </c>
      <c r="I19" s="29"/>
      <c r="J19" s="49"/>
      <c r="K19" s="28"/>
      <c r="L19" s="28" t="s">
        <v>67</v>
      </c>
      <c r="M19" s="3"/>
      <c r="N19" s="29"/>
      <c r="O19" s="7"/>
      <c r="P19" s="28"/>
      <c r="Q19" s="28" t="s">
        <v>67</v>
      </c>
      <c r="R19" s="3"/>
      <c r="S19" s="29"/>
      <c r="T19" s="7"/>
      <c r="U19" s="28"/>
      <c r="V19" s="28"/>
      <c r="W19" s="3" t="s">
        <v>67</v>
      </c>
      <c r="X19" s="29"/>
      <c r="Y19" s="30" t="s">
        <v>67</v>
      </c>
      <c r="Z19" s="28"/>
      <c r="AA19" s="3"/>
      <c r="AB19" s="3"/>
      <c r="AC19" s="29"/>
      <c r="AD19" s="30"/>
      <c r="AE19" s="28"/>
      <c r="AF19" s="3"/>
      <c r="AG19" s="3" t="s">
        <v>67</v>
      </c>
      <c r="AH19" s="29"/>
      <c r="AJ19" s="31">
        <f t="shared" si="0"/>
        <v>2</v>
      </c>
      <c r="AK19" s="31">
        <f t="shared" si="1"/>
        <v>2</v>
      </c>
      <c r="AL19" s="31">
        <f t="shared" si="2"/>
        <v>3</v>
      </c>
      <c r="AM19" s="31">
        <f t="shared" si="3"/>
        <v>2.3333333333333335</v>
      </c>
      <c r="AN19" s="31" t="e">
        <f t="shared" si="4"/>
        <v>#N/A</v>
      </c>
      <c r="AO19" s="31">
        <f t="shared" si="5"/>
        <v>3</v>
      </c>
      <c r="AP19" s="50"/>
      <c r="AQ19" s="48">
        <f t="shared" si="6"/>
        <v>2</v>
      </c>
      <c r="AR19" s="48" t="e">
        <f t="shared" si="7"/>
        <v>#N/A</v>
      </c>
      <c r="AS19" s="48">
        <f t="shared" si="8"/>
        <v>3</v>
      </c>
      <c r="AT19" s="110" t="e">
        <f t="shared" si="9"/>
        <v>#N/A</v>
      </c>
      <c r="AU19" s="111"/>
    </row>
    <row r="20" spans="1:47">
      <c r="A20" s="1" t="str">
        <f>'LISTE CLASSE'!$B$1</f>
        <v>3B</v>
      </c>
      <c r="B20" s="1">
        <f>'LISTE CLASSE'!A17</f>
        <v>0</v>
      </c>
      <c r="C20" s="53">
        <f>'LISTE CLASSE'!B17</f>
        <v>0</v>
      </c>
      <c r="D20" s="53" t="str">
        <f>'LISTE CLASSE'!C17</f>
        <v xml:space="preserve"> </v>
      </c>
      <c r="E20" s="7"/>
      <c r="F20" s="28"/>
      <c r="G20" s="3"/>
      <c r="H20" s="3" t="s">
        <v>67</v>
      </c>
      <c r="I20" s="8"/>
      <c r="J20" s="27"/>
      <c r="K20" s="28"/>
      <c r="L20" s="3"/>
      <c r="M20" s="28"/>
      <c r="N20" s="8" t="s">
        <v>67</v>
      </c>
      <c r="O20" s="30"/>
      <c r="P20" s="28"/>
      <c r="Q20" s="3"/>
      <c r="R20" s="28" t="s">
        <v>67</v>
      </c>
      <c r="S20" s="8"/>
      <c r="T20" s="30"/>
      <c r="U20" s="28"/>
      <c r="V20" s="3"/>
      <c r="W20" s="74" t="s">
        <v>67</v>
      </c>
      <c r="X20" s="8"/>
      <c r="Y20" s="30" t="s">
        <v>67</v>
      </c>
      <c r="Z20" s="28"/>
      <c r="AA20" s="28"/>
      <c r="AB20" s="28"/>
      <c r="AC20" s="8"/>
      <c r="AD20" s="30"/>
      <c r="AE20" s="28"/>
      <c r="AF20" s="28"/>
      <c r="AG20" s="74" t="s">
        <v>67</v>
      </c>
      <c r="AH20" s="8"/>
      <c r="AJ20" s="31">
        <f t="shared" si="0"/>
        <v>4</v>
      </c>
      <c r="AK20" s="31">
        <f t="shared" si="1"/>
        <v>3</v>
      </c>
      <c r="AL20" s="31">
        <f t="shared" si="2"/>
        <v>3</v>
      </c>
      <c r="AM20" s="31">
        <f t="shared" si="3"/>
        <v>3.3333333333333335</v>
      </c>
      <c r="AN20" s="31" t="e">
        <f t="shared" si="4"/>
        <v>#N/A</v>
      </c>
      <c r="AO20" s="31">
        <f t="shared" si="5"/>
        <v>3</v>
      </c>
      <c r="AP20" s="50"/>
      <c r="AQ20" s="48">
        <f t="shared" si="6"/>
        <v>3</v>
      </c>
      <c r="AR20" s="48" t="e">
        <f t="shared" si="7"/>
        <v>#N/A</v>
      </c>
      <c r="AS20" s="48">
        <f t="shared" si="8"/>
        <v>3</v>
      </c>
      <c r="AT20" s="110" t="e">
        <f t="shared" si="9"/>
        <v>#N/A</v>
      </c>
      <c r="AU20" s="111"/>
    </row>
    <row r="21" spans="1:47">
      <c r="A21" s="1" t="str">
        <f>'LISTE CLASSE'!$B$1</f>
        <v>3B</v>
      </c>
      <c r="B21" s="1">
        <f>'LISTE CLASSE'!A18</f>
        <v>0</v>
      </c>
      <c r="C21" s="53">
        <f>'LISTE CLASSE'!B18</f>
        <v>0</v>
      </c>
      <c r="D21" s="53" t="str">
        <f>'LISTE CLASSE'!C18</f>
        <v xml:space="preserve"> </v>
      </c>
      <c r="E21" s="30"/>
      <c r="F21" s="28"/>
      <c r="G21" s="3"/>
      <c r="H21" s="3" t="s">
        <v>67</v>
      </c>
      <c r="I21" s="29"/>
      <c r="J21" s="27"/>
      <c r="K21" s="28"/>
      <c r="L21" s="3"/>
      <c r="M21" s="3"/>
      <c r="N21" s="29" t="s">
        <v>67</v>
      </c>
      <c r="O21" s="30"/>
      <c r="P21" s="28"/>
      <c r="Q21" s="3"/>
      <c r="R21" s="3" t="s">
        <v>67</v>
      </c>
      <c r="S21" s="29"/>
      <c r="T21" s="30"/>
      <c r="U21" s="28"/>
      <c r="V21" s="28"/>
      <c r="W21" s="3" t="s">
        <v>67</v>
      </c>
      <c r="X21" s="29"/>
      <c r="Y21" s="30" t="s">
        <v>67</v>
      </c>
      <c r="Z21" s="28"/>
      <c r="AA21" s="28"/>
      <c r="AB21" s="3"/>
      <c r="AC21" s="29"/>
      <c r="AD21" s="30"/>
      <c r="AE21" s="28"/>
      <c r="AF21" s="28"/>
      <c r="AG21" s="3" t="s">
        <v>67</v>
      </c>
      <c r="AH21" s="29"/>
      <c r="AJ21" s="31">
        <f t="shared" si="0"/>
        <v>4</v>
      </c>
      <c r="AK21" s="31">
        <f t="shared" si="1"/>
        <v>3</v>
      </c>
      <c r="AL21" s="31">
        <f t="shared" si="2"/>
        <v>3</v>
      </c>
      <c r="AM21" s="31">
        <f t="shared" si="3"/>
        <v>3.3333333333333335</v>
      </c>
      <c r="AN21" s="31" t="e">
        <f t="shared" si="4"/>
        <v>#N/A</v>
      </c>
      <c r="AO21" s="31">
        <f t="shared" si="5"/>
        <v>3</v>
      </c>
      <c r="AP21" s="50"/>
      <c r="AQ21" s="48">
        <f t="shared" si="6"/>
        <v>3</v>
      </c>
      <c r="AR21" s="48" t="e">
        <f t="shared" si="7"/>
        <v>#N/A</v>
      </c>
      <c r="AS21" s="48">
        <f t="shared" si="8"/>
        <v>3</v>
      </c>
      <c r="AT21" s="110" t="e">
        <f t="shared" si="9"/>
        <v>#N/A</v>
      </c>
      <c r="AU21" s="111"/>
    </row>
    <row r="22" spans="1:47">
      <c r="A22" s="1" t="str">
        <f>'LISTE CLASSE'!$B$1</f>
        <v>3B</v>
      </c>
      <c r="B22" s="1">
        <f>'LISTE CLASSE'!A19</f>
        <v>0</v>
      </c>
      <c r="C22" s="53">
        <f>'LISTE CLASSE'!B19</f>
        <v>0</v>
      </c>
      <c r="D22" s="53" t="str">
        <f>'LISTE CLASSE'!C19</f>
        <v xml:space="preserve"> </v>
      </c>
      <c r="E22" s="30"/>
      <c r="F22" s="28"/>
      <c r="G22" s="3"/>
      <c r="H22" s="28" t="s">
        <v>67</v>
      </c>
      <c r="I22" s="29"/>
      <c r="J22" s="27"/>
      <c r="K22" s="28"/>
      <c r="L22" s="3"/>
      <c r="M22" s="3"/>
      <c r="N22" s="29" t="s">
        <v>67</v>
      </c>
      <c r="O22" s="30"/>
      <c r="P22" s="28"/>
      <c r="Q22" s="3"/>
      <c r="R22" s="28" t="s">
        <v>67</v>
      </c>
      <c r="S22" s="29"/>
      <c r="T22" s="30"/>
      <c r="U22" s="28"/>
      <c r="V22" s="3"/>
      <c r="W22" s="28"/>
      <c r="X22" s="29" t="s">
        <v>67</v>
      </c>
      <c r="Y22" s="30" t="s">
        <v>67</v>
      </c>
      <c r="Z22" s="28"/>
      <c r="AA22" s="28"/>
      <c r="AB22" s="3"/>
      <c r="AC22" s="29"/>
      <c r="AD22" s="30"/>
      <c r="AE22" s="28"/>
      <c r="AF22" s="28"/>
      <c r="AG22" s="3" t="s">
        <v>67</v>
      </c>
      <c r="AH22" s="29"/>
      <c r="AJ22" s="31">
        <f t="shared" si="0"/>
        <v>4</v>
      </c>
      <c r="AK22" s="31">
        <f t="shared" si="1"/>
        <v>3</v>
      </c>
      <c r="AL22" s="31">
        <f t="shared" si="2"/>
        <v>4</v>
      </c>
      <c r="AM22" s="31">
        <f t="shared" si="3"/>
        <v>3.6666666666666665</v>
      </c>
      <c r="AN22" s="31" t="e">
        <f t="shared" si="4"/>
        <v>#N/A</v>
      </c>
      <c r="AO22" s="31">
        <f t="shared" si="5"/>
        <v>3</v>
      </c>
      <c r="AP22" s="50"/>
      <c r="AQ22" s="48">
        <f t="shared" si="6"/>
        <v>4</v>
      </c>
      <c r="AR22" s="48" t="e">
        <f t="shared" si="7"/>
        <v>#N/A</v>
      </c>
      <c r="AS22" s="48">
        <f t="shared" si="8"/>
        <v>3</v>
      </c>
      <c r="AT22" s="110" t="e">
        <f t="shared" si="9"/>
        <v>#N/A</v>
      </c>
      <c r="AU22" s="111"/>
    </row>
    <row r="23" spans="1:47">
      <c r="A23" s="1" t="str">
        <f>'LISTE CLASSE'!$B$1</f>
        <v>3B</v>
      </c>
      <c r="B23" s="1">
        <f>'LISTE CLASSE'!A20</f>
        <v>0</v>
      </c>
      <c r="C23" s="53">
        <f>'LISTE CLASSE'!B20</f>
        <v>0</v>
      </c>
      <c r="D23" s="53" t="str">
        <f>'LISTE CLASSE'!C20</f>
        <v xml:space="preserve"> </v>
      </c>
      <c r="E23" s="30"/>
      <c r="F23" s="28"/>
      <c r="G23" s="28"/>
      <c r="H23" s="28" t="s">
        <v>67</v>
      </c>
      <c r="I23" s="8"/>
      <c r="J23" s="27"/>
      <c r="K23" s="28"/>
      <c r="L23" s="28"/>
      <c r="M23" s="28"/>
      <c r="N23" s="8" t="s">
        <v>67</v>
      </c>
      <c r="O23" s="30"/>
      <c r="P23" s="28"/>
      <c r="Q23" s="28"/>
      <c r="R23" s="28" t="s">
        <v>67</v>
      </c>
      <c r="S23" s="8"/>
      <c r="T23" s="30"/>
      <c r="U23" s="28"/>
      <c r="V23" s="28"/>
      <c r="W23" s="3"/>
      <c r="X23" s="8" t="s">
        <v>67</v>
      </c>
      <c r="Y23" s="30" t="s">
        <v>67</v>
      </c>
      <c r="Z23" s="28"/>
      <c r="AA23" s="28"/>
      <c r="AB23" s="28"/>
      <c r="AC23" s="8"/>
      <c r="AD23" s="30"/>
      <c r="AE23" s="28"/>
      <c r="AF23" s="28"/>
      <c r="AG23" s="28" t="s">
        <v>67</v>
      </c>
      <c r="AH23" s="8"/>
      <c r="AJ23" s="31">
        <f t="shared" si="0"/>
        <v>4</v>
      </c>
      <c r="AK23" s="31">
        <f t="shared" si="1"/>
        <v>3</v>
      </c>
      <c r="AL23" s="31">
        <f t="shared" si="2"/>
        <v>4</v>
      </c>
      <c r="AM23" s="31">
        <f t="shared" si="3"/>
        <v>3.6666666666666665</v>
      </c>
      <c r="AN23" s="31" t="e">
        <f t="shared" si="4"/>
        <v>#N/A</v>
      </c>
      <c r="AO23" s="31">
        <f t="shared" si="5"/>
        <v>3</v>
      </c>
      <c r="AP23" s="50"/>
      <c r="AQ23" s="48">
        <f t="shared" si="6"/>
        <v>4</v>
      </c>
      <c r="AR23" s="48" t="e">
        <f t="shared" si="7"/>
        <v>#N/A</v>
      </c>
      <c r="AS23" s="48">
        <f t="shared" si="8"/>
        <v>3</v>
      </c>
      <c r="AT23" s="110" t="e">
        <f t="shared" si="9"/>
        <v>#N/A</v>
      </c>
      <c r="AU23" s="111"/>
    </row>
    <row r="24" spans="1:47">
      <c r="A24" s="1" t="str">
        <f>'LISTE CLASSE'!$B$1</f>
        <v>3B</v>
      </c>
      <c r="B24" s="1">
        <f>'LISTE CLASSE'!A21</f>
        <v>0</v>
      </c>
      <c r="C24" s="53">
        <f>'LISTE CLASSE'!B21</f>
        <v>0</v>
      </c>
      <c r="D24" s="53" t="str">
        <f>'LISTE CLASSE'!C21</f>
        <v xml:space="preserve"> </v>
      </c>
      <c r="E24" s="30"/>
      <c r="F24" s="28"/>
      <c r="G24" s="3" t="s">
        <v>67</v>
      </c>
      <c r="H24" s="28"/>
      <c r="I24" s="29"/>
      <c r="J24" s="27"/>
      <c r="K24" s="28"/>
      <c r="L24" s="3" t="s">
        <v>67</v>
      </c>
      <c r="M24" s="28"/>
      <c r="N24" s="29"/>
      <c r="O24" s="30"/>
      <c r="P24" s="28"/>
      <c r="Q24" s="3" t="s">
        <v>67</v>
      </c>
      <c r="R24" s="3"/>
      <c r="S24" s="29"/>
      <c r="T24" s="30"/>
      <c r="U24" s="28"/>
      <c r="V24" s="3" t="s">
        <v>67</v>
      </c>
      <c r="W24" s="3"/>
      <c r="X24" s="29"/>
      <c r="Y24" s="30" t="s">
        <v>67</v>
      </c>
      <c r="Z24" s="3"/>
      <c r="AA24" s="3"/>
      <c r="AB24" s="28"/>
      <c r="AC24" s="29"/>
      <c r="AD24" s="30"/>
      <c r="AE24" s="3"/>
      <c r="AF24" s="3" t="s">
        <v>67</v>
      </c>
      <c r="AG24" s="28"/>
      <c r="AH24" s="29"/>
      <c r="AJ24" s="31">
        <f t="shared" si="0"/>
        <v>2</v>
      </c>
      <c r="AK24" s="31">
        <f t="shared" si="1"/>
        <v>2</v>
      </c>
      <c r="AL24" s="31">
        <f t="shared" si="2"/>
        <v>2</v>
      </c>
      <c r="AM24" s="31">
        <f t="shared" si="3"/>
        <v>2</v>
      </c>
      <c r="AN24" s="31" t="e">
        <f t="shared" si="4"/>
        <v>#N/A</v>
      </c>
      <c r="AO24" s="31">
        <f t="shared" si="5"/>
        <v>2</v>
      </c>
      <c r="AP24" s="50"/>
      <c r="AQ24" s="48">
        <f t="shared" si="6"/>
        <v>2</v>
      </c>
      <c r="AR24" s="48" t="e">
        <f t="shared" si="7"/>
        <v>#N/A</v>
      </c>
      <c r="AS24" s="48">
        <f t="shared" si="8"/>
        <v>2</v>
      </c>
      <c r="AT24" s="110" t="e">
        <f t="shared" si="9"/>
        <v>#N/A</v>
      </c>
      <c r="AU24" s="111"/>
    </row>
    <row r="25" spans="1:47">
      <c r="A25" s="1" t="str">
        <f>'LISTE CLASSE'!$B$1</f>
        <v>3B</v>
      </c>
      <c r="B25" s="1">
        <f>'LISTE CLASSE'!A22</f>
        <v>0</v>
      </c>
      <c r="C25" s="53">
        <f>'LISTE CLASSE'!B22</f>
        <v>0</v>
      </c>
      <c r="D25" s="53" t="str">
        <f>'LISTE CLASSE'!C22</f>
        <v xml:space="preserve"> </v>
      </c>
      <c r="E25" s="30"/>
      <c r="F25" s="28"/>
      <c r="G25" s="74" t="s">
        <v>67</v>
      </c>
      <c r="H25" s="3"/>
      <c r="I25" s="29"/>
      <c r="J25" s="27"/>
      <c r="K25" s="28"/>
      <c r="L25" s="28"/>
      <c r="M25" s="3" t="s">
        <v>67</v>
      </c>
      <c r="N25" s="29"/>
      <c r="O25" s="30"/>
      <c r="P25" s="28"/>
      <c r="Q25" s="74" t="s">
        <v>67</v>
      </c>
      <c r="R25" s="3"/>
      <c r="S25" s="29"/>
      <c r="T25" s="30"/>
      <c r="U25" s="28"/>
      <c r="V25" s="3" t="s">
        <v>67</v>
      </c>
      <c r="W25" s="3"/>
      <c r="X25" s="29"/>
      <c r="Y25" s="75" t="s">
        <v>67</v>
      </c>
      <c r="Z25" s="28"/>
      <c r="AA25" s="28"/>
      <c r="AB25" s="3"/>
      <c r="AC25" s="8"/>
      <c r="AD25" s="30"/>
      <c r="AE25" s="28"/>
      <c r="AF25" s="74" t="s">
        <v>67</v>
      </c>
      <c r="AG25" s="3"/>
      <c r="AH25" s="8"/>
      <c r="AJ25" s="31">
        <f t="shared" si="0"/>
        <v>3</v>
      </c>
      <c r="AK25" s="31">
        <f t="shared" si="1"/>
        <v>2</v>
      </c>
      <c r="AL25" s="31">
        <f t="shared" si="2"/>
        <v>2</v>
      </c>
      <c r="AM25" s="31">
        <f t="shared" si="3"/>
        <v>2.3333333333333335</v>
      </c>
      <c r="AN25" s="31" t="e">
        <f t="shared" si="4"/>
        <v>#N/A</v>
      </c>
      <c r="AO25" s="31">
        <f t="shared" si="5"/>
        <v>2</v>
      </c>
      <c r="AP25" s="50"/>
      <c r="AQ25" s="48">
        <f t="shared" si="6"/>
        <v>2</v>
      </c>
      <c r="AR25" s="48" t="e">
        <f t="shared" si="7"/>
        <v>#N/A</v>
      </c>
      <c r="AS25" s="48">
        <f t="shared" si="8"/>
        <v>2</v>
      </c>
      <c r="AT25" s="110" t="e">
        <f t="shared" si="9"/>
        <v>#N/A</v>
      </c>
      <c r="AU25" s="111"/>
    </row>
    <row r="26" spans="1:47">
      <c r="A26" s="1" t="str">
        <f>'LISTE CLASSE'!$B$1</f>
        <v>3B</v>
      </c>
      <c r="B26" s="1">
        <f>'LISTE CLASSE'!A23</f>
        <v>0</v>
      </c>
      <c r="C26" s="53">
        <f>'LISTE CLASSE'!B23</f>
        <v>0</v>
      </c>
      <c r="D26" s="53" t="str">
        <f>'LISTE CLASSE'!C23</f>
        <v xml:space="preserve"> </v>
      </c>
      <c r="E26" s="30"/>
      <c r="F26" s="28" t="s">
        <v>67</v>
      </c>
      <c r="G26" s="28"/>
      <c r="H26" s="3"/>
      <c r="I26" s="8"/>
      <c r="J26" s="27"/>
      <c r="K26" s="28" t="s">
        <v>67</v>
      </c>
      <c r="L26" s="28"/>
      <c r="M26" s="3"/>
      <c r="N26" s="8"/>
      <c r="O26" s="30"/>
      <c r="P26" s="28" t="s">
        <v>67</v>
      </c>
      <c r="Q26" s="28"/>
      <c r="R26" s="3"/>
      <c r="S26" s="29"/>
      <c r="T26" s="30"/>
      <c r="U26" s="28"/>
      <c r="V26" s="28" t="s">
        <v>67</v>
      </c>
      <c r="W26" s="3"/>
      <c r="X26" s="8"/>
      <c r="Y26" s="30" t="s">
        <v>67</v>
      </c>
      <c r="Z26" s="28"/>
      <c r="AA26" s="28"/>
      <c r="AB26" s="28"/>
      <c r="AC26" s="8"/>
      <c r="AD26" s="30"/>
      <c r="AE26" s="28"/>
      <c r="AF26" s="28" t="s">
        <v>67</v>
      </c>
      <c r="AG26" s="28"/>
      <c r="AH26" s="8"/>
      <c r="AJ26" s="31">
        <f t="shared" si="0"/>
        <v>1</v>
      </c>
      <c r="AK26" s="31">
        <f t="shared" si="1"/>
        <v>1</v>
      </c>
      <c r="AL26" s="31">
        <f t="shared" si="2"/>
        <v>2</v>
      </c>
      <c r="AM26" s="31">
        <f t="shared" si="3"/>
        <v>1.3333333333333333</v>
      </c>
      <c r="AN26" s="31" t="e">
        <f t="shared" si="4"/>
        <v>#N/A</v>
      </c>
      <c r="AO26" s="31">
        <f t="shared" si="5"/>
        <v>2</v>
      </c>
      <c r="AP26" s="50"/>
      <c r="AQ26" s="48">
        <f t="shared" si="6"/>
        <v>1</v>
      </c>
      <c r="AR26" s="48" t="e">
        <f t="shared" si="7"/>
        <v>#N/A</v>
      </c>
      <c r="AS26" s="48">
        <f t="shared" si="8"/>
        <v>2</v>
      </c>
      <c r="AT26" s="110" t="e">
        <f t="shared" si="9"/>
        <v>#N/A</v>
      </c>
      <c r="AU26" s="111"/>
    </row>
    <row r="27" spans="1:47">
      <c r="A27" s="1" t="str">
        <f>'LISTE CLASSE'!$B$1</f>
        <v>3B</v>
      </c>
      <c r="B27" s="1">
        <f>'LISTE CLASSE'!A24</f>
        <v>0</v>
      </c>
      <c r="C27" s="53">
        <f>'LISTE CLASSE'!B24</f>
        <v>0</v>
      </c>
      <c r="D27" s="53" t="str">
        <f>'LISTE CLASSE'!C24</f>
        <v xml:space="preserve"> </v>
      </c>
      <c r="E27" s="30"/>
      <c r="F27" s="28"/>
      <c r="G27" s="28"/>
      <c r="H27" s="3" t="s">
        <v>67</v>
      </c>
      <c r="I27" s="29"/>
      <c r="J27" s="27"/>
      <c r="K27" s="28"/>
      <c r="L27" s="3"/>
      <c r="M27" s="28"/>
      <c r="N27" s="29" t="s">
        <v>67</v>
      </c>
      <c r="O27" s="30"/>
      <c r="P27" s="28"/>
      <c r="Q27" s="3" t="s">
        <v>67</v>
      </c>
      <c r="R27" s="3"/>
      <c r="S27" s="29"/>
      <c r="T27" s="30"/>
      <c r="U27" s="28"/>
      <c r="V27" s="28"/>
      <c r="W27" s="3" t="s">
        <v>67</v>
      </c>
      <c r="X27" s="29"/>
      <c r="Y27" s="30" t="s">
        <v>67</v>
      </c>
      <c r="Z27" s="28"/>
      <c r="AA27" s="28"/>
      <c r="AB27" s="3"/>
      <c r="AC27" s="8"/>
      <c r="AD27" s="30"/>
      <c r="AE27" s="28"/>
      <c r="AF27" s="28"/>
      <c r="AG27" s="3" t="s">
        <v>67</v>
      </c>
      <c r="AH27" s="8"/>
      <c r="AJ27" s="31">
        <f t="shared" si="0"/>
        <v>4</v>
      </c>
      <c r="AK27" s="31">
        <f t="shared" si="1"/>
        <v>2</v>
      </c>
      <c r="AL27" s="31">
        <f t="shared" si="2"/>
        <v>3</v>
      </c>
      <c r="AM27" s="31">
        <f t="shared" si="3"/>
        <v>3</v>
      </c>
      <c r="AN27" s="31" t="e">
        <f t="shared" si="4"/>
        <v>#N/A</v>
      </c>
      <c r="AO27" s="31">
        <f t="shared" si="5"/>
        <v>3</v>
      </c>
      <c r="AP27" s="50"/>
      <c r="AQ27" s="48">
        <f t="shared" si="6"/>
        <v>3</v>
      </c>
      <c r="AR27" s="48" t="e">
        <f t="shared" si="7"/>
        <v>#N/A</v>
      </c>
      <c r="AS27" s="48">
        <f t="shared" si="8"/>
        <v>3</v>
      </c>
      <c r="AT27" s="110" t="e">
        <f t="shared" si="9"/>
        <v>#N/A</v>
      </c>
      <c r="AU27" s="111"/>
    </row>
    <row r="28" spans="1:47">
      <c r="A28" s="1" t="str">
        <f>'LISTE CLASSE'!$B$1</f>
        <v>3B</v>
      </c>
      <c r="B28" s="1">
        <f>'LISTE CLASSE'!A25</f>
        <v>0</v>
      </c>
      <c r="C28" s="53">
        <f>'LISTE CLASSE'!B25</f>
        <v>0</v>
      </c>
      <c r="D28" s="53" t="str">
        <f>'LISTE CLASSE'!C25</f>
        <v xml:space="preserve"> </v>
      </c>
      <c r="E28" s="30"/>
      <c r="F28" s="28"/>
      <c r="G28" s="28"/>
      <c r="H28" s="3" t="s">
        <v>67</v>
      </c>
      <c r="I28" s="29"/>
      <c r="J28" s="27"/>
      <c r="K28" s="28"/>
      <c r="L28" s="28"/>
      <c r="M28" s="3"/>
      <c r="N28" s="29" t="s">
        <v>67</v>
      </c>
      <c r="O28" s="30"/>
      <c r="P28" s="28"/>
      <c r="Q28" s="28"/>
      <c r="R28" s="3" t="s">
        <v>67</v>
      </c>
      <c r="S28" s="29"/>
      <c r="T28" s="30"/>
      <c r="U28" s="28"/>
      <c r="V28" s="28"/>
      <c r="W28" s="3"/>
      <c r="X28" s="29" t="s">
        <v>67</v>
      </c>
      <c r="Y28" s="30" t="s">
        <v>67</v>
      </c>
      <c r="Z28" s="28"/>
      <c r="AA28" s="28"/>
      <c r="AB28" s="3"/>
      <c r="AC28" s="29"/>
      <c r="AD28" s="30"/>
      <c r="AE28" s="28"/>
      <c r="AF28" s="28"/>
      <c r="AG28" s="3" t="s">
        <v>67</v>
      </c>
      <c r="AH28" s="8"/>
      <c r="AJ28" s="31">
        <f t="shared" si="0"/>
        <v>4</v>
      </c>
      <c r="AK28" s="31">
        <f t="shared" si="1"/>
        <v>3</v>
      </c>
      <c r="AL28" s="31">
        <f t="shared" si="2"/>
        <v>4</v>
      </c>
      <c r="AM28" s="31">
        <f t="shared" si="3"/>
        <v>3.6666666666666665</v>
      </c>
      <c r="AN28" s="31" t="e">
        <f t="shared" si="4"/>
        <v>#N/A</v>
      </c>
      <c r="AO28" s="31">
        <f t="shared" si="5"/>
        <v>3</v>
      </c>
      <c r="AP28" s="50"/>
      <c r="AQ28" s="48">
        <f t="shared" si="6"/>
        <v>4</v>
      </c>
      <c r="AR28" s="48" t="e">
        <f t="shared" si="7"/>
        <v>#N/A</v>
      </c>
      <c r="AS28" s="48">
        <f t="shared" si="8"/>
        <v>3</v>
      </c>
      <c r="AT28" s="110" t="e">
        <f t="shared" si="9"/>
        <v>#N/A</v>
      </c>
      <c r="AU28" s="111"/>
    </row>
    <row r="29" spans="1:47">
      <c r="A29" s="1" t="str">
        <f>'LISTE CLASSE'!$B$1</f>
        <v>3B</v>
      </c>
      <c r="B29" s="1">
        <f>'LISTE CLASSE'!A26</f>
        <v>0</v>
      </c>
      <c r="C29" s="53">
        <f>'LISTE CLASSE'!B26</f>
        <v>0</v>
      </c>
      <c r="D29" s="53" t="str">
        <f>'LISTE CLASSE'!C26</f>
        <v xml:space="preserve"> </v>
      </c>
      <c r="E29" s="41"/>
      <c r="F29" s="74" t="s">
        <v>67</v>
      </c>
      <c r="G29" s="39"/>
      <c r="H29" s="39"/>
      <c r="I29" s="40"/>
      <c r="J29" s="43"/>
      <c r="K29" s="74" t="s">
        <v>67</v>
      </c>
      <c r="L29" s="39"/>
      <c r="M29" s="39"/>
      <c r="N29" s="40"/>
      <c r="O29" s="41"/>
      <c r="P29" s="74" t="s">
        <v>67</v>
      </c>
      <c r="Q29" s="39"/>
      <c r="R29" s="39"/>
      <c r="S29" s="40"/>
      <c r="T29" s="41"/>
      <c r="U29" s="74" t="s">
        <v>67</v>
      </c>
      <c r="V29" s="39"/>
      <c r="W29" s="39"/>
      <c r="X29" s="40"/>
      <c r="Y29" s="30" t="s">
        <v>67</v>
      </c>
      <c r="Z29" s="39"/>
      <c r="AA29" s="74"/>
      <c r="AB29" s="39"/>
      <c r="AC29" s="56"/>
      <c r="AD29" s="41"/>
      <c r="AE29" s="39"/>
      <c r="AF29" s="74" t="s">
        <v>67</v>
      </c>
      <c r="AG29" s="39"/>
      <c r="AH29" s="8"/>
      <c r="AJ29" s="31">
        <f t="shared" si="0"/>
        <v>1</v>
      </c>
      <c r="AK29" s="31">
        <f t="shared" si="1"/>
        <v>1</v>
      </c>
      <c r="AL29" s="31">
        <f t="shared" si="2"/>
        <v>1</v>
      </c>
      <c r="AM29" s="31">
        <f t="shared" si="3"/>
        <v>1</v>
      </c>
      <c r="AN29" s="31" t="e">
        <f t="shared" si="4"/>
        <v>#N/A</v>
      </c>
      <c r="AO29" s="31">
        <f t="shared" si="5"/>
        <v>2</v>
      </c>
      <c r="AP29" s="50"/>
      <c r="AQ29" s="48">
        <f t="shared" si="6"/>
        <v>1</v>
      </c>
      <c r="AR29" s="48" t="e">
        <f t="shared" si="7"/>
        <v>#N/A</v>
      </c>
      <c r="AS29" s="48">
        <f t="shared" si="8"/>
        <v>2</v>
      </c>
      <c r="AT29" s="110" t="e">
        <f t="shared" si="9"/>
        <v>#N/A</v>
      </c>
      <c r="AU29" s="111"/>
    </row>
    <row r="30" spans="1:47">
      <c r="A30" s="1" t="str">
        <f>'LISTE CLASSE'!$B$1</f>
        <v>3B</v>
      </c>
      <c r="B30" s="1">
        <f>'LISTE CLASSE'!A27</f>
        <v>0</v>
      </c>
      <c r="C30" s="53">
        <f>'LISTE CLASSE'!B27</f>
        <v>0</v>
      </c>
      <c r="D30" s="53" t="str">
        <f>'LISTE CLASSE'!C27</f>
        <v xml:space="preserve"> </v>
      </c>
      <c r="E30" s="41"/>
      <c r="F30" s="39"/>
      <c r="G30" s="39"/>
      <c r="H30" s="3" t="s">
        <v>67</v>
      </c>
      <c r="I30" s="8"/>
      <c r="J30" s="27"/>
      <c r="K30" s="28"/>
      <c r="L30" s="3"/>
      <c r="M30" s="28"/>
      <c r="N30" s="8" t="s">
        <v>67</v>
      </c>
      <c r="O30" s="30"/>
      <c r="P30" s="28"/>
      <c r="Q30" s="3"/>
      <c r="R30" s="28" t="s">
        <v>67</v>
      </c>
      <c r="S30" s="8"/>
      <c r="T30" s="30"/>
      <c r="U30" s="28"/>
      <c r="V30" s="3"/>
      <c r="W30" s="74" t="s">
        <v>67</v>
      </c>
      <c r="X30" s="8"/>
      <c r="Y30" s="30" t="s">
        <v>67</v>
      </c>
      <c r="Z30" s="28"/>
      <c r="AA30" s="28"/>
      <c r="AB30" s="28"/>
      <c r="AC30" s="8"/>
      <c r="AD30" s="30"/>
      <c r="AE30" s="28"/>
      <c r="AF30" s="28"/>
      <c r="AG30" s="74" t="s">
        <v>67</v>
      </c>
      <c r="AH30" s="8"/>
      <c r="AJ30" s="31">
        <f t="shared" si="0"/>
        <v>4</v>
      </c>
      <c r="AK30" s="31">
        <f t="shared" si="1"/>
        <v>3</v>
      </c>
      <c r="AL30" s="31">
        <f t="shared" si="2"/>
        <v>3</v>
      </c>
      <c r="AM30" s="31">
        <f t="shared" si="3"/>
        <v>3.3333333333333335</v>
      </c>
      <c r="AN30" s="31" t="e">
        <f t="shared" si="4"/>
        <v>#N/A</v>
      </c>
      <c r="AO30" s="31">
        <f t="shared" si="5"/>
        <v>3</v>
      </c>
      <c r="AP30" s="50"/>
      <c r="AQ30" s="48">
        <f t="shared" si="6"/>
        <v>3</v>
      </c>
      <c r="AR30" s="48" t="e">
        <f t="shared" si="7"/>
        <v>#N/A</v>
      </c>
      <c r="AS30" s="48">
        <f t="shared" si="8"/>
        <v>3</v>
      </c>
      <c r="AT30" s="110" t="e">
        <f t="shared" si="9"/>
        <v>#N/A</v>
      </c>
      <c r="AU30" s="111"/>
    </row>
    <row r="31" spans="1:47">
      <c r="A31" s="1" t="str">
        <f>'LISTE CLASSE'!$B$1</f>
        <v>3B</v>
      </c>
      <c r="B31" s="1">
        <f>'LISTE CLASSE'!A28</f>
        <v>0</v>
      </c>
      <c r="C31" s="53">
        <f>'LISTE CLASSE'!B28</f>
        <v>0</v>
      </c>
      <c r="D31" s="53">
        <f>'LISTE CLASSE'!C28</f>
        <v>0</v>
      </c>
      <c r="E31" s="41"/>
      <c r="F31" s="39"/>
      <c r="G31" s="39"/>
      <c r="H31" s="39"/>
      <c r="I31" s="40"/>
      <c r="J31" s="43"/>
      <c r="K31" s="39"/>
      <c r="L31" s="39"/>
      <c r="M31" s="39"/>
      <c r="N31" s="40"/>
      <c r="O31" s="41"/>
      <c r="P31" s="39"/>
      <c r="Q31" s="39"/>
      <c r="R31" s="39"/>
      <c r="S31" s="40"/>
      <c r="T31" s="41"/>
      <c r="U31" s="39"/>
      <c r="V31" s="39"/>
      <c r="W31" s="39"/>
      <c r="X31" s="40"/>
      <c r="Y31" s="41"/>
      <c r="Z31" s="39"/>
      <c r="AA31" s="39"/>
      <c r="AB31" s="39"/>
      <c r="AC31" s="56"/>
      <c r="AD31" s="41"/>
      <c r="AE31" s="39"/>
      <c r="AF31" s="39"/>
      <c r="AG31" s="39"/>
      <c r="AH31" s="8"/>
      <c r="AJ31" s="31" t="e">
        <f t="shared" si="0"/>
        <v>#N/A</v>
      </c>
      <c r="AK31" s="31" t="e">
        <f t="shared" si="1"/>
        <v>#N/A</v>
      </c>
      <c r="AL31" s="31" t="e">
        <f t="shared" si="2"/>
        <v>#N/A</v>
      </c>
      <c r="AM31" s="31" t="e">
        <f t="shared" si="3"/>
        <v>#N/A</v>
      </c>
      <c r="AN31" s="31" t="e">
        <f t="shared" si="4"/>
        <v>#N/A</v>
      </c>
      <c r="AO31" s="31" t="e">
        <f t="shared" si="5"/>
        <v>#N/A</v>
      </c>
      <c r="AP31" s="50"/>
      <c r="AQ31" s="48" t="e">
        <f t="shared" si="6"/>
        <v>#N/A</v>
      </c>
      <c r="AR31" s="48" t="e">
        <f t="shared" si="7"/>
        <v>#N/A</v>
      </c>
      <c r="AS31" s="48" t="e">
        <f t="shared" si="8"/>
        <v>#N/A</v>
      </c>
      <c r="AT31" s="110" t="e">
        <f t="shared" si="9"/>
        <v>#N/A</v>
      </c>
      <c r="AU31" s="111"/>
    </row>
    <row r="32" spans="1:47">
      <c r="A32" s="1" t="str">
        <f>'LISTE CLASSE'!$B$1</f>
        <v>3B</v>
      </c>
      <c r="B32" s="1">
        <f>'LISTE CLASSE'!A29</f>
        <v>0</v>
      </c>
      <c r="C32" s="53">
        <f>'LISTE CLASSE'!B29</f>
        <v>0</v>
      </c>
      <c r="D32" s="53">
        <f>'LISTE CLASSE'!C29</f>
        <v>0</v>
      </c>
      <c r="E32" s="41"/>
      <c r="F32" s="39"/>
      <c r="G32" s="39"/>
      <c r="H32" s="39"/>
      <c r="I32" s="40"/>
      <c r="J32" s="43"/>
      <c r="K32" s="39"/>
      <c r="L32" s="39"/>
      <c r="M32" s="39"/>
      <c r="N32" s="40"/>
      <c r="O32" s="41"/>
      <c r="P32" s="39"/>
      <c r="Q32" s="39"/>
      <c r="R32" s="39"/>
      <c r="S32" s="40"/>
      <c r="T32" s="41"/>
      <c r="U32" s="39"/>
      <c r="V32" s="39"/>
      <c r="W32" s="39"/>
      <c r="X32" s="40"/>
      <c r="Y32" s="41"/>
      <c r="Z32" s="39"/>
      <c r="AA32" s="39"/>
      <c r="AB32" s="39"/>
      <c r="AC32" s="56"/>
      <c r="AD32" s="41"/>
      <c r="AE32" s="39"/>
      <c r="AF32" s="39"/>
      <c r="AG32" s="39"/>
      <c r="AH32" s="8"/>
      <c r="AJ32" s="31" t="e">
        <f t="shared" ref="AJ32:AJ34" si="10">MATCH("x",K32:N32,4)</f>
        <v>#N/A</v>
      </c>
      <c r="AK32" s="31" t="e">
        <f t="shared" ref="AK32:AK34" si="11">MATCH("x",P32:S32,4)</f>
        <v>#N/A</v>
      </c>
      <c r="AL32" s="31" t="e">
        <f t="shared" ref="AL32:AL34" si="12">MATCH("x",U32:X32,4)</f>
        <v>#N/A</v>
      </c>
      <c r="AM32" s="31" t="e">
        <f t="shared" ref="AM32:AM34" si="13">AVERAGE(AJ32:AL32)</f>
        <v>#N/A</v>
      </c>
      <c r="AN32" s="31" t="e">
        <f t="shared" ref="AN32:AN34" si="14">MATCH("x",Z32:AC32,4)</f>
        <v>#N/A</v>
      </c>
      <c r="AO32" s="31" t="e">
        <f t="shared" ref="AO32:AO34" si="15">MATCH("x",AE32:AH32,4)</f>
        <v>#N/A</v>
      </c>
      <c r="AP32" s="50"/>
      <c r="AQ32" s="48" t="e">
        <f t="shared" ref="AQ32:AQ34" si="16">ROUND(AM32,0)</f>
        <v>#N/A</v>
      </c>
      <c r="AR32" s="48" t="e">
        <f t="shared" ref="AR32:AR34" si="17">ROUND(AN32,0)</f>
        <v>#N/A</v>
      </c>
      <c r="AS32" s="48" t="e">
        <f t="shared" ref="AS32:AS34" si="18">ROUND(AO32,0)</f>
        <v>#N/A</v>
      </c>
      <c r="AT32" s="110" t="e">
        <f t="shared" si="9"/>
        <v>#N/A</v>
      </c>
      <c r="AU32" s="111"/>
    </row>
    <row r="33" spans="1:47">
      <c r="A33" s="1" t="str">
        <f>'LISTE CLASSE'!$B$1</f>
        <v>3B</v>
      </c>
      <c r="B33" s="1">
        <f>'LISTE CLASSE'!A30</f>
        <v>0</v>
      </c>
      <c r="C33" s="53">
        <f>'LISTE CLASSE'!B30</f>
        <v>0</v>
      </c>
      <c r="D33" s="53">
        <f>'LISTE CLASSE'!C30</f>
        <v>0</v>
      </c>
      <c r="E33" s="41"/>
      <c r="F33" s="39"/>
      <c r="G33" s="39"/>
      <c r="H33" s="39"/>
      <c r="I33" s="40"/>
      <c r="J33" s="43"/>
      <c r="K33" s="39"/>
      <c r="L33" s="39"/>
      <c r="M33" s="39"/>
      <c r="N33" s="40"/>
      <c r="O33" s="41"/>
      <c r="P33" s="39"/>
      <c r="Q33" s="39"/>
      <c r="R33" s="39"/>
      <c r="S33" s="40"/>
      <c r="T33" s="41"/>
      <c r="U33" s="39"/>
      <c r="V33" s="39"/>
      <c r="W33" s="39"/>
      <c r="X33" s="40"/>
      <c r="Y33" s="41"/>
      <c r="Z33" s="39"/>
      <c r="AA33" s="39"/>
      <c r="AB33" s="39"/>
      <c r="AC33" s="56"/>
      <c r="AD33" s="41"/>
      <c r="AE33" s="39"/>
      <c r="AF33" s="39"/>
      <c r="AG33" s="39"/>
      <c r="AH33" s="40"/>
      <c r="AJ33" s="31" t="e">
        <f t="shared" si="10"/>
        <v>#N/A</v>
      </c>
      <c r="AK33" s="31" t="e">
        <f t="shared" si="11"/>
        <v>#N/A</v>
      </c>
      <c r="AL33" s="31" t="e">
        <f t="shared" si="12"/>
        <v>#N/A</v>
      </c>
      <c r="AM33" s="31" t="e">
        <f t="shared" si="13"/>
        <v>#N/A</v>
      </c>
      <c r="AN33" s="31" t="e">
        <f t="shared" si="14"/>
        <v>#N/A</v>
      </c>
      <c r="AO33" s="31" t="e">
        <f t="shared" si="15"/>
        <v>#N/A</v>
      </c>
      <c r="AP33" s="50"/>
      <c r="AQ33" s="48" t="e">
        <f t="shared" si="16"/>
        <v>#N/A</v>
      </c>
      <c r="AR33" s="48" t="e">
        <f t="shared" si="17"/>
        <v>#N/A</v>
      </c>
      <c r="AS33" s="48" t="e">
        <f t="shared" si="18"/>
        <v>#N/A</v>
      </c>
      <c r="AT33" s="110" t="e">
        <f t="shared" si="9"/>
        <v>#N/A</v>
      </c>
      <c r="AU33" s="111"/>
    </row>
    <row r="34" spans="1:47" ht="16" thickBot="1">
      <c r="A34" s="1" t="str">
        <f>'LISTE CLASSE'!$B$1</f>
        <v>3B</v>
      </c>
      <c r="B34" s="1">
        <f>'LISTE CLASSE'!A31</f>
        <v>0</v>
      </c>
      <c r="C34" s="53">
        <f>'LISTE CLASSE'!B31</f>
        <v>0</v>
      </c>
      <c r="D34" s="53">
        <f>'LISTE CLASSE'!C31</f>
        <v>0</v>
      </c>
      <c r="E34" s="41"/>
      <c r="F34" s="39"/>
      <c r="G34" s="39"/>
      <c r="H34" s="39"/>
      <c r="I34" s="40"/>
      <c r="J34" s="43"/>
      <c r="K34" s="39"/>
      <c r="L34" s="39"/>
      <c r="M34" s="39"/>
      <c r="N34" s="40"/>
      <c r="O34" s="41"/>
      <c r="P34" s="39"/>
      <c r="Q34" s="39"/>
      <c r="R34" s="39"/>
      <c r="S34" s="40"/>
      <c r="T34" s="41"/>
      <c r="U34" s="39"/>
      <c r="V34" s="39"/>
      <c r="W34" s="39"/>
      <c r="X34" s="40"/>
      <c r="Y34" s="41"/>
      <c r="Z34" s="39"/>
      <c r="AA34" s="39"/>
      <c r="AB34" s="39"/>
      <c r="AC34" s="56"/>
      <c r="AD34" s="41"/>
      <c r="AE34" s="39"/>
      <c r="AF34" s="39"/>
      <c r="AG34" s="39"/>
      <c r="AH34" s="40"/>
      <c r="AJ34" s="31" t="e">
        <f t="shared" si="10"/>
        <v>#N/A</v>
      </c>
      <c r="AK34" s="31" t="e">
        <f t="shared" si="11"/>
        <v>#N/A</v>
      </c>
      <c r="AL34" s="31" t="e">
        <f t="shared" si="12"/>
        <v>#N/A</v>
      </c>
      <c r="AM34" s="31" t="e">
        <f t="shared" si="13"/>
        <v>#N/A</v>
      </c>
      <c r="AN34" s="31" t="e">
        <f t="shared" si="14"/>
        <v>#N/A</v>
      </c>
      <c r="AO34" s="31" t="e">
        <f t="shared" si="15"/>
        <v>#N/A</v>
      </c>
      <c r="AP34" s="50"/>
      <c r="AQ34" s="48" t="e">
        <f t="shared" si="16"/>
        <v>#N/A</v>
      </c>
      <c r="AR34" s="48" t="e">
        <f t="shared" si="17"/>
        <v>#N/A</v>
      </c>
      <c r="AS34" s="48" t="e">
        <f t="shared" si="18"/>
        <v>#N/A</v>
      </c>
      <c r="AT34" s="110" t="e">
        <f t="shared" si="9"/>
        <v>#N/A</v>
      </c>
      <c r="AU34" s="112"/>
    </row>
  </sheetData>
  <mergeCells count="18">
    <mergeCell ref="J2:X2"/>
    <mergeCell ref="Y2:AH2"/>
    <mergeCell ref="Y4:AC4"/>
    <mergeCell ref="AT4:AT5"/>
    <mergeCell ref="AU4:AU5"/>
    <mergeCell ref="E2:I3"/>
    <mergeCell ref="E4:I4"/>
    <mergeCell ref="J4:N4"/>
    <mergeCell ref="O4:S4"/>
    <mergeCell ref="T4:X4"/>
    <mergeCell ref="AQ4:AS4"/>
    <mergeCell ref="AJ4:AO4"/>
    <mergeCell ref="J3:X3"/>
    <mergeCell ref="Y3:AC3"/>
    <mergeCell ref="AD3:AH3"/>
    <mergeCell ref="AJ2:AS3"/>
    <mergeCell ref="AJ5:AL5"/>
    <mergeCell ref="AD4:AH4"/>
  </mergeCells>
  <conditionalFormatting sqref="F6:F34 K6:K19 P6:P19 U6:U19 Z6:Z19 AE6:AE19 AE21:AE29 Z21:Z29 U21:U29 P21:P29 K21:K29 K31:K34 P31:P34 U31:U34 Z31:Z34 AE31:AE34">
    <cfRule type="containsText" dxfId="19" priority="13" operator="containsText" text="X">
      <formula>NOT(ISERROR(SEARCH("X",F6)))</formula>
    </cfRule>
  </conditionalFormatting>
  <conditionalFormatting sqref="G6:G34 L6:L19 Q6:Q19 V6:V19 AA6:AA19 AF6:AF19 AF21:AF29 AA21:AA29 V21:V29 Q21:Q29 L21:L29 L31:L34 Q31:Q34 V31:V34 AA31:AA34 AF31:AF34">
    <cfRule type="containsText" dxfId="18" priority="12" operator="containsText" text="X">
      <formula>NOT(ISERROR(SEARCH("X",G6)))</formula>
    </cfRule>
  </conditionalFormatting>
  <conditionalFormatting sqref="H6:H19 M6:M19 R6:R19 W6:W19 AB6:AB19 AG6:AG19 AG21:AG29 AB21:AB29 W21:W29 R21:R29 M21:M29 H21:H29 H31:H34 M31:M34 R31:R34 W31:W34 AB31:AB34 AG31:AG34">
    <cfRule type="containsText" dxfId="17" priority="11" operator="containsText" text="X">
      <formula>NOT(ISERROR(SEARCH("X",H6)))</formula>
    </cfRule>
  </conditionalFormatting>
  <conditionalFormatting sqref="I6:I19 N6:N19 S6:S19 X6:X19 AC6:AC19 AH6:AH19 AH21:AH29 AC21:AC29 X21:X29 S21:S29 N21:N29 I21:I29 I31:I34 N31:N34 S31:S34 X31:X34 AC31:AC34 AH31:AH34">
    <cfRule type="containsText" dxfId="16" priority="10" operator="containsText" text="X">
      <formula>NOT(ISERROR(SEARCH("X",I6)))</formula>
    </cfRule>
  </conditionalFormatting>
  <conditionalFormatting sqref="AJ6:AP34">
    <cfRule type="colorScale" priority="30">
      <colorScale>
        <cfvo type="num" val="1"/>
        <cfvo type="num" val="2"/>
        <cfvo type="num" val="4"/>
        <color rgb="FFFFC000"/>
        <color rgb="FFFFFF00"/>
        <color rgb="FF00B050"/>
      </colorScale>
    </cfRule>
  </conditionalFormatting>
  <conditionalFormatting sqref="AQ6:AS34">
    <cfRule type="colorScale" priority="9">
      <colorScale>
        <cfvo type="num" val="1"/>
        <cfvo type="num" val="2"/>
        <cfvo type="num" val="4"/>
        <color rgb="FFFFC000"/>
        <color rgb="FFFFFF00"/>
        <color rgb="FF00B050"/>
      </colorScale>
    </cfRule>
  </conditionalFormatting>
  <conditionalFormatting sqref="K20 P20 U20 Z20 AE20">
    <cfRule type="containsText" dxfId="15" priority="8" operator="containsText" text="X">
      <formula>NOT(ISERROR(SEARCH("X",K20)))</formula>
    </cfRule>
  </conditionalFormatting>
  <conditionalFormatting sqref="L20 Q20 V20 AA20 AF20">
    <cfRule type="containsText" dxfId="14" priority="7" operator="containsText" text="X">
      <formula>NOT(ISERROR(SEARCH("X",L20)))</formula>
    </cfRule>
  </conditionalFormatting>
  <conditionalFormatting sqref="H20 M20 R20 W20 AB20 AG20">
    <cfRule type="containsText" dxfId="13" priority="6" operator="containsText" text="X">
      <formula>NOT(ISERROR(SEARCH("X",H20)))</formula>
    </cfRule>
  </conditionalFormatting>
  <conditionalFormatting sqref="I20 N20 S20 X20 AC20 AH20">
    <cfRule type="containsText" dxfId="12" priority="5" operator="containsText" text="X">
      <formula>NOT(ISERROR(SEARCH("X",I20)))</formula>
    </cfRule>
  </conditionalFormatting>
  <conditionalFormatting sqref="K30 P30 U30 Z30 AE30">
    <cfRule type="containsText" dxfId="11" priority="4" operator="containsText" text="X">
      <formula>NOT(ISERROR(SEARCH("X",K30)))</formula>
    </cfRule>
  </conditionalFormatting>
  <conditionalFormatting sqref="L30 Q30 V30 AA30 AF30">
    <cfRule type="containsText" dxfId="10" priority="3" operator="containsText" text="X">
      <formula>NOT(ISERROR(SEARCH("X",L30)))</formula>
    </cfRule>
  </conditionalFormatting>
  <conditionalFormatting sqref="H30 M30 R30 W30 AB30 AG30">
    <cfRule type="containsText" dxfId="9" priority="2" operator="containsText" text="X">
      <formula>NOT(ISERROR(SEARCH("X",H30)))</formula>
    </cfRule>
  </conditionalFormatting>
  <conditionalFormatting sqref="I30 N30 S30 X30 AC30 AH30">
    <cfRule type="containsText" dxfId="8" priority="1" operator="containsText" text="X">
      <formula>NOT(ISERROR(SEARCH("X",I30)))</formula>
    </cfRule>
  </conditionalFormatting>
  <dataValidations count="1">
    <dataValidation type="list" allowBlank="1" showInputMessage="1" showErrorMessage="1" sqref="B1" xr:uid="{00000000-0002-0000-0300-000000000000}">
      <formula1>#REF!</formula1>
    </dataValidation>
  </dataValidations>
  <pageMargins left="0.25" right="0.25" top="0.75" bottom="0.75" header="0.3" footer="0.3"/>
  <pageSetup paperSize="9"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U34"/>
  <sheetViews>
    <sheetView zoomScale="80" zoomScaleNormal="80" workbookViewId="0">
      <pane xSplit="2" topLeftCell="C1" activePane="topRight" state="frozen"/>
      <selection activeCell="A4" sqref="A4"/>
      <selection pane="topRight" activeCell="AX37" sqref="AX37"/>
    </sheetView>
  </sheetViews>
  <sheetFormatPr baseColWidth="10" defaultColWidth="9.1640625" defaultRowHeight="15"/>
  <cols>
    <col min="1" max="1" width="7.33203125" style="32" customWidth="1"/>
    <col min="2" max="2" width="12.6640625" style="32" customWidth="1"/>
    <col min="3" max="3" width="12.5" style="32" customWidth="1"/>
    <col min="4" max="4" width="13.5" customWidth="1"/>
    <col min="5" max="14" width="2.5" style="33" customWidth="1"/>
    <col min="15" max="24" width="2.33203125" style="32" customWidth="1"/>
    <col min="25" max="34" width="2.5" style="33" customWidth="1"/>
    <col min="35" max="35" width="9.1640625" style="32"/>
    <col min="36" max="38" width="7.1640625" style="32" customWidth="1"/>
    <col min="39" max="39" width="7.1640625" style="32" bestFit="1" customWidth="1"/>
    <col min="40" max="40" width="7.83203125" style="32" customWidth="1"/>
    <col min="41" max="41" width="7.1640625" style="32" bestFit="1" customWidth="1"/>
    <col min="42" max="42" width="4.6640625" style="32" customWidth="1"/>
    <col min="43" max="43" width="8.83203125" style="32" customWidth="1"/>
    <col min="44" max="44" width="8.1640625" style="32" customWidth="1"/>
    <col min="45" max="45" width="8.1640625" style="32" bestFit="1" customWidth="1"/>
    <col min="46" max="46" width="9.1640625" style="4"/>
    <col min="47" max="47" width="14.1640625" style="4" customWidth="1"/>
    <col min="48" max="16384" width="9.1640625" style="32"/>
  </cols>
  <sheetData>
    <row r="1" spans="1:47" ht="16" thickBot="1">
      <c r="O1" s="34"/>
      <c r="P1" s="34"/>
      <c r="Q1" s="34"/>
      <c r="R1" s="34"/>
      <c r="S1" s="34"/>
      <c r="T1" s="34"/>
      <c r="U1" s="34"/>
      <c r="V1" s="34"/>
      <c r="W1" s="34"/>
      <c r="X1" s="34"/>
    </row>
    <row r="2" spans="1:47" ht="15.75" customHeight="1" thickBot="1">
      <c r="E2" s="196" t="s">
        <v>29</v>
      </c>
      <c r="F2" s="197"/>
      <c r="G2" s="197"/>
      <c r="H2" s="197"/>
      <c r="I2" s="198"/>
      <c r="J2" s="205" t="s">
        <v>5</v>
      </c>
      <c r="K2" s="205"/>
      <c r="L2" s="205"/>
      <c r="M2" s="205"/>
      <c r="N2" s="205"/>
      <c r="O2" s="205"/>
      <c r="P2" s="205"/>
      <c r="Q2" s="205"/>
      <c r="R2" s="205"/>
      <c r="S2" s="205"/>
      <c r="T2" s="205"/>
      <c r="U2" s="205"/>
      <c r="V2" s="205"/>
      <c r="W2" s="205"/>
      <c r="X2" s="205"/>
      <c r="Y2" s="209"/>
      <c r="Z2" s="209"/>
      <c r="AA2" s="209"/>
      <c r="AB2" s="209"/>
      <c r="AC2" s="209"/>
      <c r="AD2" s="209"/>
      <c r="AE2" s="209"/>
      <c r="AF2" s="209"/>
      <c r="AG2" s="209"/>
      <c r="AH2" s="210"/>
      <c r="AJ2" s="189" t="s">
        <v>8</v>
      </c>
      <c r="AK2" s="189"/>
      <c r="AL2" s="189"/>
      <c r="AM2" s="189"/>
      <c r="AN2" s="189"/>
      <c r="AO2" s="189"/>
      <c r="AP2" s="189"/>
      <c r="AQ2" s="189"/>
      <c r="AR2" s="189"/>
      <c r="AS2" s="190"/>
    </row>
    <row r="3" spans="1:47" ht="15.75" customHeight="1" thickBot="1">
      <c r="E3" s="199"/>
      <c r="F3" s="200"/>
      <c r="G3" s="200"/>
      <c r="H3" s="200"/>
      <c r="I3" s="201"/>
      <c r="J3" s="213" t="s">
        <v>30</v>
      </c>
      <c r="K3" s="213"/>
      <c r="L3" s="213"/>
      <c r="M3" s="213"/>
      <c r="N3" s="213"/>
      <c r="O3" s="213"/>
      <c r="P3" s="213"/>
      <c r="Q3" s="213"/>
      <c r="R3" s="213"/>
      <c r="S3" s="213"/>
      <c r="T3" s="213"/>
      <c r="U3" s="213"/>
      <c r="V3" s="213"/>
      <c r="W3" s="213"/>
      <c r="X3" s="213"/>
      <c r="Y3" s="180" t="s">
        <v>26</v>
      </c>
      <c r="Z3" s="214"/>
      <c r="AA3" s="214"/>
      <c r="AB3" s="214"/>
      <c r="AC3" s="215"/>
      <c r="AD3" s="183" t="s">
        <v>27</v>
      </c>
      <c r="AE3" s="216"/>
      <c r="AF3" s="216"/>
      <c r="AG3" s="216"/>
      <c r="AH3" s="217"/>
      <c r="AJ3" s="191"/>
      <c r="AK3" s="191"/>
      <c r="AL3" s="191"/>
      <c r="AM3" s="191"/>
      <c r="AN3" s="191"/>
      <c r="AO3" s="191"/>
      <c r="AP3" s="191"/>
      <c r="AQ3" s="191"/>
      <c r="AR3" s="191"/>
      <c r="AS3" s="192"/>
    </row>
    <row r="4" spans="1:47" ht="29.25" customHeight="1" thickBot="1">
      <c r="A4" s="102" t="s">
        <v>95</v>
      </c>
      <c r="B4" s="103" t="s">
        <v>61</v>
      </c>
      <c r="E4" s="188" t="s">
        <v>4</v>
      </c>
      <c r="F4" s="186"/>
      <c r="G4" s="186"/>
      <c r="H4" s="186"/>
      <c r="I4" s="187"/>
      <c r="J4" s="188" t="s">
        <v>64</v>
      </c>
      <c r="K4" s="186"/>
      <c r="L4" s="186"/>
      <c r="M4" s="186"/>
      <c r="N4" s="187"/>
      <c r="O4" s="188" t="s">
        <v>65</v>
      </c>
      <c r="P4" s="186"/>
      <c r="Q4" s="186"/>
      <c r="R4" s="186"/>
      <c r="S4" s="187"/>
      <c r="T4" s="188" t="s">
        <v>66</v>
      </c>
      <c r="U4" s="186"/>
      <c r="V4" s="186"/>
      <c r="W4" s="186"/>
      <c r="X4" s="187"/>
      <c r="Y4" s="188" t="s">
        <v>62</v>
      </c>
      <c r="Z4" s="186"/>
      <c r="AA4" s="186"/>
      <c r="AB4" s="186"/>
      <c r="AC4" s="187"/>
      <c r="AD4" s="188" t="s">
        <v>63</v>
      </c>
      <c r="AE4" s="186"/>
      <c r="AF4" s="186"/>
      <c r="AG4" s="186"/>
      <c r="AH4" s="187"/>
      <c r="AJ4" s="202" t="s">
        <v>32</v>
      </c>
      <c r="AK4" s="203"/>
      <c r="AL4" s="203"/>
      <c r="AM4" s="203"/>
      <c r="AN4" s="203"/>
      <c r="AO4" s="204"/>
      <c r="AQ4" s="202" t="s">
        <v>33</v>
      </c>
      <c r="AR4" s="203"/>
      <c r="AS4" s="203"/>
      <c r="AT4" s="149" t="s">
        <v>137</v>
      </c>
      <c r="AU4" s="151" t="s">
        <v>138</v>
      </c>
    </row>
    <row r="5" spans="1:47">
      <c r="A5" s="35" t="s">
        <v>2</v>
      </c>
      <c r="B5" s="35" t="s">
        <v>0</v>
      </c>
      <c r="C5" s="55" t="s">
        <v>1</v>
      </c>
      <c r="D5" s="104" t="s">
        <v>135</v>
      </c>
      <c r="E5" s="36">
        <v>0</v>
      </c>
      <c r="F5" s="37">
        <v>1</v>
      </c>
      <c r="G5" s="37">
        <v>2</v>
      </c>
      <c r="H5" s="37">
        <v>3</v>
      </c>
      <c r="I5" s="38">
        <v>4</v>
      </c>
      <c r="J5" s="36">
        <v>0</v>
      </c>
      <c r="K5" s="37">
        <v>1</v>
      </c>
      <c r="L5" s="37">
        <v>2</v>
      </c>
      <c r="M5" s="37">
        <v>3</v>
      </c>
      <c r="N5" s="38">
        <v>4</v>
      </c>
      <c r="O5" s="36">
        <v>0</v>
      </c>
      <c r="P5" s="37">
        <v>1</v>
      </c>
      <c r="Q5" s="37">
        <v>2</v>
      </c>
      <c r="R5" s="37">
        <v>3</v>
      </c>
      <c r="S5" s="38">
        <v>4</v>
      </c>
      <c r="T5" s="36">
        <v>0</v>
      </c>
      <c r="U5" s="37">
        <v>1</v>
      </c>
      <c r="V5" s="37">
        <v>2</v>
      </c>
      <c r="W5" s="37">
        <v>3</v>
      </c>
      <c r="X5" s="38">
        <v>4</v>
      </c>
      <c r="Y5" s="36">
        <v>0</v>
      </c>
      <c r="Z5" s="37">
        <v>1</v>
      </c>
      <c r="AA5" s="37">
        <v>2</v>
      </c>
      <c r="AB5" s="37">
        <v>3</v>
      </c>
      <c r="AC5" s="38">
        <v>4</v>
      </c>
      <c r="AD5" s="36">
        <v>0</v>
      </c>
      <c r="AE5" s="37">
        <v>1</v>
      </c>
      <c r="AF5" s="37">
        <v>2</v>
      </c>
      <c r="AG5" s="37">
        <v>3</v>
      </c>
      <c r="AH5" s="38">
        <v>4</v>
      </c>
      <c r="AJ5" s="211" t="s">
        <v>31</v>
      </c>
      <c r="AK5" s="212"/>
      <c r="AL5" s="212"/>
      <c r="AM5" s="57" t="s">
        <v>20</v>
      </c>
      <c r="AN5" s="58" t="s">
        <v>26</v>
      </c>
      <c r="AO5" s="59" t="s">
        <v>27</v>
      </c>
      <c r="AP5" s="45"/>
      <c r="AQ5" s="57" t="s">
        <v>20</v>
      </c>
      <c r="AR5" s="58" t="s">
        <v>26</v>
      </c>
      <c r="AS5" s="59" t="s">
        <v>27</v>
      </c>
      <c r="AT5" s="150"/>
      <c r="AU5" s="152"/>
    </row>
    <row r="6" spans="1:47" ht="15" customHeight="1">
      <c r="A6" s="1" t="str">
        <f>'LISTE CLASSE'!$B$1</f>
        <v>3B</v>
      </c>
      <c r="B6" s="1" t="str">
        <f>'LISTE CLASSE'!A3</f>
        <v>A</v>
      </c>
      <c r="C6" s="53" t="str">
        <f>'LISTE CLASSE'!B3</f>
        <v>Toto</v>
      </c>
      <c r="D6" s="53" t="str">
        <f>'LISTE CLASSE'!C3</f>
        <v>A Toto</v>
      </c>
      <c r="E6" s="30"/>
      <c r="F6" s="28"/>
      <c r="G6" s="28"/>
      <c r="H6" s="3"/>
      <c r="I6" s="29"/>
      <c r="J6" s="27"/>
      <c r="K6" s="28"/>
      <c r="L6" s="3" t="s">
        <v>67</v>
      </c>
      <c r="M6" s="28"/>
      <c r="N6" s="29"/>
      <c r="O6" s="30"/>
      <c r="P6" s="28"/>
      <c r="Q6" s="3"/>
      <c r="R6" s="3"/>
      <c r="S6" s="29"/>
      <c r="T6" s="30"/>
      <c r="U6" s="28"/>
      <c r="V6" s="28"/>
      <c r="W6" s="3"/>
      <c r="X6" s="29"/>
      <c r="Y6" s="30"/>
      <c r="Z6" s="28"/>
      <c r="AA6" s="28"/>
      <c r="AB6" s="3"/>
      <c r="AC6" s="29"/>
      <c r="AD6" s="30"/>
      <c r="AE6" s="28"/>
      <c r="AF6" s="28"/>
      <c r="AG6" s="3"/>
      <c r="AH6" s="8"/>
      <c r="AJ6" s="42">
        <f t="shared" ref="AJ6:AJ34" si="0">MATCH("x",K6:N6,4)</f>
        <v>2</v>
      </c>
      <c r="AK6" s="42" t="e">
        <f t="shared" ref="AK6:AK34" si="1">MATCH("x",P6:S6,4)</f>
        <v>#N/A</v>
      </c>
      <c r="AL6" s="42" t="e">
        <f t="shared" ref="AL6:AL34" si="2">MATCH("x",U6:X6,4)</f>
        <v>#N/A</v>
      </c>
      <c r="AM6" s="46" t="e">
        <f t="shared" ref="AM6:AM31" si="3">AVERAGE(AJ6:AL6)</f>
        <v>#N/A</v>
      </c>
      <c r="AN6" s="47" t="e">
        <f t="shared" ref="AN6:AN34" si="4">MATCH("x",Z6:AC6,4)</f>
        <v>#N/A</v>
      </c>
      <c r="AO6" s="47" t="e">
        <f t="shared" ref="AO6:AO34" si="5">MATCH("x",AE6:AH6,4)</f>
        <v>#N/A</v>
      </c>
      <c r="AQ6" s="48" t="e">
        <f>ROUND(AM6,0)</f>
        <v>#N/A</v>
      </c>
      <c r="AR6" s="48" t="e">
        <f>ROUND(AN6,0)</f>
        <v>#N/A</v>
      </c>
      <c r="AS6" s="48" t="e">
        <f>ROUND(AO6,0)</f>
        <v>#N/A</v>
      </c>
      <c r="AT6" s="110" t="e">
        <f>AVERAGE(AQ6:AS6)</f>
        <v>#N/A</v>
      </c>
      <c r="AU6" s="111"/>
    </row>
    <row r="7" spans="1:47">
      <c r="A7" s="1" t="str">
        <f>'LISTE CLASSE'!$B$1</f>
        <v>3B</v>
      </c>
      <c r="B7" s="1" t="str">
        <f>'LISTE CLASSE'!A4</f>
        <v>B</v>
      </c>
      <c r="C7" s="53" t="str">
        <f>'LISTE CLASSE'!B4</f>
        <v>Tata</v>
      </c>
      <c r="D7" s="53" t="str">
        <f>'LISTE CLASSE'!C4</f>
        <v>B Tata</v>
      </c>
      <c r="E7" s="30"/>
      <c r="F7" s="28"/>
      <c r="G7" s="3"/>
      <c r="H7" s="3"/>
      <c r="I7" s="8"/>
      <c r="J7" s="27"/>
      <c r="K7" s="28"/>
      <c r="L7" s="3"/>
      <c r="M7" s="28"/>
      <c r="N7" s="8"/>
      <c r="O7" s="30"/>
      <c r="P7" s="28"/>
      <c r="Q7" s="3"/>
      <c r="R7" s="28"/>
      <c r="S7" s="8"/>
      <c r="T7" s="30"/>
      <c r="U7" s="28"/>
      <c r="V7" s="3"/>
      <c r="W7" s="28"/>
      <c r="X7" s="8"/>
      <c r="Y7" s="30"/>
      <c r="Z7" s="28"/>
      <c r="AA7" s="28"/>
      <c r="AB7" s="3"/>
      <c r="AC7" s="8"/>
      <c r="AD7" s="30"/>
      <c r="AE7" s="28"/>
      <c r="AF7" s="28"/>
      <c r="AG7" s="28"/>
      <c r="AH7" s="8"/>
      <c r="AJ7" s="42" t="e">
        <f t="shared" si="0"/>
        <v>#N/A</v>
      </c>
      <c r="AK7" s="42" t="e">
        <f t="shared" si="1"/>
        <v>#N/A</v>
      </c>
      <c r="AL7" s="42" t="e">
        <f t="shared" si="2"/>
        <v>#N/A</v>
      </c>
      <c r="AM7" s="46" t="e">
        <f t="shared" si="3"/>
        <v>#N/A</v>
      </c>
      <c r="AN7" s="47" t="e">
        <f t="shared" si="4"/>
        <v>#N/A</v>
      </c>
      <c r="AO7" s="47" t="e">
        <f t="shared" si="5"/>
        <v>#N/A</v>
      </c>
      <c r="AQ7" s="48" t="e">
        <f t="shared" ref="AQ7:AQ31" si="6">ROUND(AM7,0)</f>
        <v>#N/A</v>
      </c>
      <c r="AR7" s="48" t="e">
        <f t="shared" ref="AR7:AS31" si="7">ROUND(AN7,0)</f>
        <v>#N/A</v>
      </c>
      <c r="AS7" s="48" t="e">
        <f t="shared" si="7"/>
        <v>#N/A</v>
      </c>
      <c r="AT7" s="110" t="e">
        <f t="shared" ref="AT7:AT34" si="8">AVERAGE(AQ7:AS7)</f>
        <v>#N/A</v>
      </c>
      <c r="AU7" s="111"/>
    </row>
    <row r="8" spans="1:47">
      <c r="A8" s="1" t="str">
        <f>'LISTE CLASSE'!$B$1</f>
        <v>3B</v>
      </c>
      <c r="B8" s="1" t="str">
        <f>'LISTE CLASSE'!A5</f>
        <v>C</v>
      </c>
      <c r="C8" s="53" t="str">
        <f>'LISTE CLASSE'!B5</f>
        <v>Riri</v>
      </c>
      <c r="D8" s="53" t="str">
        <f>'LISTE CLASSE'!C5</f>
        <v>C Riri</v>
      </c>
      <c r="E8" s="30"/>
      <c r="F8" s="28"/>
      <c r="G8" s="3"/>
      <c r="H8" s="28"/>
      <c r="I8" s="29"/>
      <c r="J8" s="27"/>
      <c r="K8" s="28"/>
      <c r="L8" s="3"/>
      <c r="M8" s="28"/>
      <c r="N8" s="29"/>
      <c r="O8" s="30"/>
      <c r="P8" s="28"/>
      <c r="Q8" s="3"/>
      <c r="R8" s="3"/>
      <c r="S8" s="29"/>
      <c r="T8" s="30"/>
      <c r="U8" s="28"/>
      <c r="V8" s="3"/>
      <c r="W8" s="3"/>
      <c r="X8" s="29"/>
      <c r="Y8" s="30"/>
      <c r="Z8" s="28"/>
      <c r="AA8" s="3"/>
      <c r="AB8" s="28"/>
      <c r="AC8" s="8"/>
      <c r="AD8" s="30"/>
      <c r="AE8" s="28"/>
      <c r="AF8" s="3"/>
      <c r="AG8" s="3"/>
      <c r="AH8" s="29"/>
      <c r="AJ8" s="42" t="e">
        <f t="shared" si="0"/>
        <v>#N/A</v>
      </c>
      <c r="AK8" s="42" t="e">
        <f t="shared" si="1"/>
        <v>#N/A</v>
      </c>
      <c r="AL8" s="42" t="e">
        <f t="shared" si="2"/>
        <v>#N/A</v>
      </c>
      <c r="AM8" s="46" t="e">
        <f t="shared" si="3"/>
        <v>#N/A</v>
      </c>
      <c r="AN8" s="47" t="e">
        <f t="shared" si="4"/>
        <v>#N/A</v>
      </c>
      <c r="AO8" s="47" t="e">
        <f t="shared" si="5"/>
        <v>#N/A</v>
      </c>
      <c r="AQ8" s="48" t="e">
        <f t="shared" si="6"/>
        <v>#N/A</v>
      </c>
      <c r="AR8" s="48" t="e">
        <f t="shared" si="7"/>
        <v>#N/A</v>
      </c>
      <c r="AS8" s="48" t="e">
        <f t="shared" si="7"/>
        <v>#N/A</v>
      </c>
      <c r="AT8" s="110" t="e">
        <f t="shared" si="8"/>
        <v>#N/A</v>
      </c>
      <c r="AU8" s="111"/>
    </row>
    <row r="9" spans="1:47">
      <c r="A9" s="1" t="str">
        <f>'LISTE CLASSE'!$B$1</f>
        <v>3B</v>
      </c>
      <c r="B9" s="1" t="str">
        <f>'LISTE CLASSE'!A6</f>
        <v>D</v>
      </c>
      <c r="C9" s="53" t="str">
        <f>'LISTE CLASSE'!B6</f>
        <v>Fifi</v>
      </c>
      <c r="D9" s="53" t="str">
        <f>'LISTE CLASSE'!C6</f>
        <v>D Fifi</v>
      </c>
      <c r="E9" s="30"/>
      <c r="F9" s="28"/>
      <c r="G9" s="3"/>
      <c r="H9" s="3"/>
      <c r="I9" s="29"/>
      <c r="J9" s="27"/>
      <c r="K9" s="28"/>
      <c r="L9" s="3"/>
      <c r="M9" s="28"/>
      <c r="N9" s="29"/>
      <c r="O9" s="30"/>
      <c r="P9" s="28"/>
      <c r="Q9" s="3"/>
      <c r="R9" s="3"/>
      <c r="S9" s="29"/>
      <c r="T9" s="30"/>
      <c r="U9" s="28"/>
      <c r="V9" s="3"/>
      <c r="W9" s="28"/>
      <c r="X9" s="29"/>
      <c r="Y9" s="30"/>
      <c r="Z9" s="28"/>
      <c r="AA9" s="3"/>
      <c r="AB9" s="28"/>
      <c r="AC9" s="8"/>
      <c r="AD9" s="30"/>
      <c r="AE9" s="28"/>
      <c r="AF9" s="3"/>
      <c r="AG9" s="28"/>
      <c r="AH9" s="8"/>
      <c r="AJ9" s="42" t="e">
        <f t="shared" si="0"/>
        <v>#N/A</v>
      </c>
      <c r="AK9" s="42" t="e">
        <f t="shared" si="1"/>
        <v>#N/A</v>
      </c>
      <c r="AL9" s="42" t="e">
        <f t="shared" si="2"/>
        <v>#N/A</v>
      </c>
      <c r="AM9" s="46" t="e">
        <f t="shared" si="3"/>
        <v>#N/A</v>
      </c>
      <c r="AN9" s="47" t="e">
        <f t="shared" si="4"/>
        <v>#N/A</v>
      </c>
      <c r="AO9" s="47" t="e">
        <f t="shared" si="5"/>
        <v>#N/A</v>
      </c>
      <c r="AQ9" s="48" t="e">
        <f t="shared" si="6"/>
        <v>#N/A</v>
      </c>
      <c r="AR9" s="48" t="e">
        <f t="shared" si="7"/>
        <v>#N/A</v>
      </c>
      <c r="AS9" s="48" t="e">
        <f t="shared" si="7"/>
        <v>#N/A</v>
      </c>
      <c r="AT9" s="110" t="e">
        <f t="shared" si="8"/>
        <v>#N/A</v>
      </c>
      <c r="AU9" s="111"/>
    </row>
    <row r="10" spans="1:47">
      <c r="A10" s="1" t="str">
        <f>'LISTE CLASSE'!$B$1</f>
        <v>3B</v>
      </c>
      <c r="B10" s="1" t="str">
        <f>'LISTE CLASSE'!A7</f>
        <v>E</v>
      </c>
      <c r="C10" s="53" t="str">
        <f>'LISTE CLASSE'!B7</f>
        <v>Loulou</v>
      </c>
      <c r="D10" s="53" t="str">
        <f>'LISTE CLASSE'!C7</f>
        <v>E Loulou</v>
      </c>
      <c r="E10" s="30"/>
      <c r="F10" s="28"/>
      <c r="G10" s="28"/>
      <c r="H10" s="3"/>
      <c r="I10" s="29"/>
      <c r="J10" s="27"/>
      <c r="K10" s="28"/>
      <c r="L10" s="28"/>
      <c r="M10" s="3"/>
      <c r="N10" s="29"/>
      <c r="O10" s="30"/>
      <c r="P10" s="28"/>
      <c r="Q10" s="28"/>
      <c r="R10" s="3"/>
      <c r="S10" s="8"/>
      <c r="T10" s="30"/>
      <c r="U10" s="28"/>
      <c r="V10" s="28"/>
      <c r="W10" s="3"/>
      <c r="X10" s="8"/>
      <c r="Y10" s="30"/>
      <c r="Z10" s="28"/>
      <c r="AA10" s="28"/>
      <c r="AB10" s="3"/>
      <c r="AC10" s="8"/>
      <c r="AD10" s="30"/>
      <c r="AE10" s="28"/>
      <c r="AF10" s="28"/>
      <c r="AG10" s="3"/>
      <c r="AH10" s="8"/>
      <c r="AJ10" s="42" t="e">
        <f t="shared" si="0"/>
        <v>#N/A</v>
      </c>
      <c r="AK10" s="42" t="e">
        <f t="shared" si="1"/>
        <v>#N/A</v>
      </c>
      <c r="AL10" s="42" t="e">
        <f t="shared" si="2"/>
        <v>#N/A</v>
      </c>
      <c r="AM10" s="46" t="e">
        <f t="shared" si="3"/>
        <v>#N/A</v>
      </c>
      <c r="AN10" s="47" t="e">
        <f t="shared" si="4"/>
        <v>#N/A</v>
      </c>
      <c r="AO10" s="47" t="e">
        <f t="shared" si="5"/>
        <v>#N/A</v>
      </c>
      <c r="AQ10" s="48" t="e">
        <f t="shared" si="6"/>
        <v>#N/A</v>
      </c>
      <c r="AR10" s="48" t="e">
        <f t="shared" si="7"/>
        <v>#N/A</v>
      </c>
      <c r="AS10" s="48" t="e">
        <f t="shared" si="7"/>
        <v>#N/A</v>
      </c>
      <c r="AT10" s="110" t="e">
        <f t="shared" si="8"/>
        <v>#N/A</v>
      </c>
      <c r="AU10" s="111"/>
    </row>
    <row r="11" spans="1:47">
      <c r="A11" s="1" t="str">
        <f>'LISTE CLASSE'!$B$1</f>
        <v>3B</v>
      </c>
      <c r="B11" s="1" t="str">
        <f>'LISTE CLASSE'!A8</f>
        <v>F</v>
      </c>
      <c r="C11" s="53" t="str">
        <f>'LISTE CLASSE'!B8</f>
        <v>Jaja</v>
      </c>
      <c r="D11" s="53" t="str">
        <f>'LISTE CLASSE'!C8</f>
        <v>F Jaja</v>
      </c>
      <c r="E11" s="30"/>
      <c r="F11" s="28"/>
      <c r="G11" s="28"/>
      <c r="H11" s="3"/>
      <c r="I11" s="8"/>
      <c r="J11" s="27"/>
      <c r="K11" s="28"/>
      <c r="L11" s="28"/>
      <c r="M11" s="28"/>
      <c r="N11" s="8"/>
      <c r="O11" s="30"/>
      <c r="P11" s="28"/>
      <c r="Q11" s="28"/>
      <c r="R11" s="3"/>
      <c r="S11" s="8"/>
      <c r="T11" s="30"/>
      <c r="U11" s="28"/>
      <c r="V11" s="28"/>
      <c r="W11" s="3"/>
      <c r="X11" s="8"/>
      <c r="Y11" s="30"/>
      <c r="Z11" s="28"/>
      <c r="AA11" s="28"/>
      <c r="AB11" s="3"/>
      <c r="AC11" s="8"/>
      <c r="AD11" s="30"/>
      <c r="AE11" s="28"/>
      <c r="AF11" s="28"/>
      <c r="AG11" s="3"/>
      <c r="AH11" s="8"/>
      <c r="AJ11" s="42" t="e">
        <f t="shared" si="0"/>
        <v>#N/A</v>
      </c>
      <c r="AK11" s="42" t="e">
        <f t="shared" si="1"/>
        <v>#N/A</v>
      </c>
      <c r="AL11" s="42" t="e">
        <f t="shared" si="2"/>
        <v>#N/A</v>
      </c>
      <c r="AM11" s="46" t="e">
        <f t="shared" si="3"/>
        <v>#N/A</v>
      </c>
      <c r="AN11" s="47" t="e">
        <f t="shared" si="4"/>
        <v>#N/A</v>
      </c>
      <c r="AO11" s="47" t="e">
        <f t="shared" si="5"/>
        <v>#N/A</v>
      </c>
      <c r="AQ11" s="48" t="e">
        <f t="shared" si="6"/>
        <v>#N/A</v>
      </c>
      <c r="AR11" s="48" t="e">
        <f t="shared" si="7"/>
        <v>#N/A</v>
      </c>
      <c r="AS11" s="48" t="e">
        <f t="shared" si="7"/>
        <v>#N/A</v>
      </c>
      <c r="AT11" s="110" t="e">
        <f t="shared" si="8"/>
        <v>#N/A</v>
      </c>
      <c r="AU11" s="111"/>
    </row>
    <row r="12" spans="1:47">
      <c r="A12" s="1" t="str">
        <f>'LISTE CLASSE'!$B$1</f>
        <v>3B</v>
      </c>
      <c r="B12" s="1" t="str">
        <f>'LISTE CLASSE'!A9</f>
        <v>G</v>
      </c>
      <c r="C12" s="53" t="str">
        <f>'LISTE CLASSE'!B9</f>
        <v>Juju</v>
      </c>
      <c r="D12" s="53" t="str">
        <f>'LISTE CLASSE'!C9</f>
        <v>G Juju</v>
      </c>
      <c r="E12" s="7"/>
      <c r="F12" s="28"/>
      <c r="G12" s="28"/>
      <c r="H12" s="3"/>
      <c r="I12" s="29"/>
      <c r="J12" s="49"/>
      <c r="K12" s="28"/>
      <c r="L12" s="3"/>
      <c r="M12" s="28"/>
      <c r="N12" s="29"/>
      <c r="O12" s="7"/>
      <c r="P12" s="28"/>
      <c r="Q12" s="28"/>
      <c r="R12" s="3"/>
      <c r="S12" s="29"/>
      <c r="T12" s="7"/>
      <c r="U12" s="28"/>
      <c r="V12" s="28"/>
      <c r="W12" s="28"/>
      <c r="X12" s="8"/>
      <c r="Y12" s="7"/>
      <c r="Z12" s="28"/>
      <c r="AA12" s="28"/>
      <c r="AB12" s="28"/>
      <c r="AC12" s="8"/>
      <c r="AD12" s="30"/>
      <c r="AE12" s="28"/>
      <c r="AF12" s="28"/>
      <c r="AG12" s="3"/>
      <c r="AH12" s="8"/>
      <c r="AJ12" s="42" t="e">
        <f t="shared" si="0"/>
        <v>#N/A</v>
      </c>
      <c r="AK12" s="42" t="e">
        <f t="shared" si="1"/>
        <v>#N/A</v>
      </c>
      <c r="AL12" s="42" t="e">
        <f t="shared" si="2"/>
        <v>#N/A</v>
      </c>
      <c r="AM12" s="46" t="e">
        <f t="shared" si="3"/>
        <v>#N/A</v>
      </c>
      <c r="AN12" s="47" t="e">
        <f t="shared" si="4"/>
        <v>#N/A</v>
      </c>
      <c r="AO12" s="47" t="e">
        <f t="shared" si="5"/>
        <v>#N/A</v>
      </c>
      <c r="AQ12" s="48" t="e">
        <f t="shared" si="6"/>
        <v>#N/A</v>
      </c>
      <c r="AR12" s="48" t="e">
        <f t="shared" si="7"/>
        <v>#N/A</v>
      </c>
      <c r="AS12" s="48" t="e">
        <f t="shared" si="7"/>
        <v>#N/A</v>
      </c>
      <c r="AT12" s="110" t="e">
        <f t="shared" si="8"/>
        <v>#N/A</v>
      </c>
      <c r="AU12" s="111"/>
    </row>
    <row r="13" spans="1:47">
      <c r="A13" s="1" t="str">
        <f>'LISTE CLASSE'!$B$1</f>
        <v>3B</v>
      </c>
      <c r="B13" s="1" t="str">
        <f>'LISTE CLASSE'!A10</f>
        <v>H</v>
      </c>
      <c r="C13" s="53" t="str">
        <f>'LISTE CLASSE'!B10</f>
        <v>Nono</v>
      </c>
      <c r="D13" s="53" t="str">
        <f>'LISTE CLASSE'!C10</f>
        <v>H Nono</v>
      </c>
      <c r="E13" s="30"/>
      <c r="F13" s="28"/>
      <c r="G13" s="3"/>
      <c r="H13" s="28"/>
      <c r="I13" s="29"/>
      <c r="J13" s="27"/>
      <c r="K13" s="28"/>
      <c r="L13" s="3"/>
      <c r="M13" s="28"/>
      <c r="N13" s="29"/>
      <c r="O13" s="30"/>
      <c r="P13" s="28"/>
      <c r="Q13" s="3"/>
      <c r="R13" s="3"/>
      <c r="S13" s="29"/>
      <c r="T13" s="30"/>
      <c r="U13" s="28"/>
      <c r="V13" s="3"/>
      <c r="W13" s="28"/>
      <c r="X13" s="8"/>
      <c r="Y13" s="30"/>
      <c r="Z13" s="28"/>
      <c r="AA13" s="28"/>
      <c r="AB13" s="3"/>
      <c r="AC13" s="29"/>
      <c r="AD13" s="30"/>
      <c r="AE13" s="28"/>
      <c r="AF13" s="3"/>
      <c r="AG13" s="28"/>
      <c r="AH13" s="8"/>
      <c r="AJ13" s="42" t="e">
        <f t="shared" si="0"/>
        <v>#N/A</v>
      </c>
      <c r="AK13" s="42" t="e">
        <f t="shared" si="1"/>
        <v>#N/A</v>
      </c>
      <c r="AL13" s="42" t="e">
        <f t="shared" si="2"/>
        <v>#N/A</v>
      </c>
      <c r="AM13" s="46" t="e">
        <f t="shared" si="3"/>
        <v>#N/A</v>
      </c>
      <c r="AN13" s="47" t="e">
        <f t="shared" si="4"/>
        <v>#N/A</v>
      </c>
      <c r="AO13" s="47" t="e">
        <f t="shared" si="5"/>
        <v>#N/A</v>
      </c>
      <c r="AQ13" s="48" t="e">
        <f t="shared" si="6"/>
        <v>#N/A</v>
      </c>
      <c r="AR13" s="48" t="e">
        <f t="shared" si="7"/>
        <v>#N/A</v>
      </c>
      <c r="AS13" s="48" t="e">
        <f t="shared" si="7"/>
        <v>#N/A</v>
      </c>
      <c r="AT13" s="110" t="e">
        <f t="shared" si="8"/>
        <v>#N/A</v>
      </c>
      <c r="AU13" s="111"/>
    </row>
    <row r="14" spans="1:47">
      <c r="A14" s="1" t="str">
        <f>'LISTE CLASSE'!$B$1</f>
        <v>3B</v>
      </c>
      <c r="B14" s="1" t="str">
        <f>'LISTE CLASSE'!A11</f>
        <v>I</v>
      </c>
      <c r="C14" s="53" t="str">
        <f>'LISTE CLASSE'!B11</f>
        <v>Flo</v>
      </c>
      <c r="D14" s="53" t="str">
        <f>'LISTE CLASSE'!C11</f>
        <v>I Flo</v>
      </c>
      <c r="E14" s="30"/>
      <c r="F14" s="28"/>
      <c r="G14" s="28"/>
      <c r="H14" s="3"/>
      <c r="I14" s="8"/>
      <c r="J14" s="27"/>
      <c r="K14" s="28"/>
      <c r="L14" s="28"/>
      <c r="M14" s="3"/>
      <c r="N14" s="8"/>
      <c r="O14" s="30"/>
      <c r="P14" s="28"/>
      <c r="Q14" s="28"/>
      <c r="R14" s="3"/>
      <c r="S14" s="8"/>
      <c r="T14" s="30"/>
      <c r="U14" s="28"/>
      <c r="V14" s="28"/>
      <c r="W14" s="28"/>
      <c r="X14" s="8"/>
      <c r="Y14" s="30"/>
      <c r="Z14" s="28"/>
      <c r="AA14" s="28"/>
      <c r="AB14" s="28"/>
      <c r="AC14" s="8"/>
      <c r="AD14" s="30"/>
      <c r="AE14" s="28"/>
      <c r="AF14" s="28"/>
      <c r="AG14" s="3"/>
      <c r="AH14" s="8"/>
      <c r="AJ14" s="42" t="e">
        <f t="shared" si="0"/>
        <v>#N/A</v>
      </c>
      <c r="AK14" s="42" t="e">
        <f t="shared" si="1"/>
        <v>#N/A</v>
      </c>
      <c r="AL14" s="42" t="e">
        <f t="shared" si="2"/>
        <v>#N/A</v>
      </c>
      <c r="AM14" s="46" t="e">
        <f t="shared" si="3"/>
        <v>#N/A</v>
      </c>
      <c r="AN14" s="47" t="e">
        <f t="shared" si="4"/>
        <v>#N/A</v>
      </c>
      <c r="AO14" s="47" t="e">
        <f t="shared" si="5"/>
        <v>#N/A</v>
      </c>
      <c r="AQ14" s="48" t="e">
        <f t="shared" si="6"/>
        <v>#N/A</v>
      </c>
      <c r="AR14" s="48" t="e">
        <f t="shared" si="7"/>
        <v>#N/A</v>
      </c>
      <c r="AS14" s="48" t="e">
        <f t="shared" si="7"/>
        <v>#N/A</v>
      </c>
      <c r="AT14" s="110" t="e">
        <f t="shared" si="8"/>
        <v>#N/A</v>
      </c>
      <c r="AU14" s="111"/>
    </row>
    <row r="15" spans="1:47">
      <c r="A15" s="1" t="str">
        <f>'LISTE CLASSE'!$B$1</f>
        <v>3B</v>
      </c>
      <c r="B15" s="1">
        <f>'LISTE CLASSE'!A12</f>
        <v>0</v>
      </c>
      <c r="C15" s="53">
        <f>'LISTE CLASSE'!B12</f>
        <v>0</v>
      </c>
      <c r="D15" s="53" t="str">
        <f>'LISTE CLASSE'!C12</f>
        <v xml:space="preserve"> </v>
      </c>
      <c r="E15" s="30"/>
      <c r="F15" s="28"/>
      <c r="G15" s="3"/>
      <c r="H15" s="3"/>
      <c r="I15" s="29"/>
      <c r="J15" s="27"/>
      <c r="K15" s="28"/>
      <c r="L15" s="28"/>
      <c r="M15" s="3"/>
      <c r="N15" s="8"/>
      <c r="O15" s="30"/>
      <c r="P15" s="28"/>
      <c r="Q15" s="3"/>
      <c r="R15" s="3"/>
      <c r="S15" s="8"/>
      <c r="T15" s="30"/>
      <c r="U15" s="28"/>
      <c r="V15" s="3"/>
      <c r="W15" s="28"/>
      <c r="X15" s="8"/>
      <c r="Y15" s="30"/>
      <c r="Z15" s="3"/>
      <c r="AA15" s="28"/>
      <c r="AB15" s="3"/>
      <c r="AC15" s="29"/>
      <c r="AD15" s="30"/>
      <c r="AE15" s="28"/>
      <c r="AF15" s="28"/>
      <c r="AG15" s="3"/>
      <c r="AH15" s="8"/>
      <c r="AJ15" s="42" t="e">
        <f t="shared" si="0"/>
        <v>#N/A</v>
      </c>
      <c r="AK15" s="42" t="e">
        <f t="shared" si="1"/>
        <v>#N/A</v>
      </c>
      <c r="AL15" s="42" t="e">
        <f t="shared" si="2"/>
        <v>#N/A</v>
      </c>
      <c r="AM15" s="46" t="e">
        <f t="shared" si="3"/>
        <v>#N/A</v>
      </c>
      <c r="AN15" s="47" t="e">
        <f t="shared" si="4"/>
        <v>#N/A</v>
      </c>
      <c r="AO15" s="47" t="e">
        <f t="shared" si="5"/>
        <v>#N/A</v>
      </c>
      <c r="AQ15" s="48" t="e">
        <f t="shared" si="6"/>
        <v>#N/A</v>
      </c>
      <c r="AR15" s="48" t="e">
        <f t="shared" si="7"/>
        <v>#N/A</v>
      </c>
      <c r="AS15" s="48" t="e">
        <f t="shared" si="7"/>
        <v>#N/A</v>
      </c>
      <c r="AT15" s="110" t="e">
        <f t="shared" si="8"/>
        <v>#N/A</v>
      </c>
      <c r="AU15" s="111"/>
    </row>
    <row r="16" spans="1:47">
      <c r="A16" s="1" t="str">
        <f>'LISTE CLASSE'!$B$1</f>
        <v>3B</v>
      </c>
      <c r="B16" s="1">
        <f>'LISTE CLASSE'!A13</f>
        <v>0</v>
      </c>
      <c r="C16" s="53">
        <f>'LISTE CLASSE'!B13</f>
        <v>0</v>
      </c>
      <c r="D16" s="53" t="str">
        <f>'LISTE CLASSE'!C13</f>
        <v xml:space="preserve"> </v>
      </c>
      <c r="E16" s="30"/>
      <c r="F16" s="28"/>
      <c r="G16" s="3"/>
      <c r="H16" s="3"/>
      <c r="I16" s="29"/>
      <c r="J16" s="27"/>
      <c r="K16" s="28"/>
      <c r="L16" s="3"/>
      <c r="M16" s="28"/>
      <c r="N16" s="8"/>
      <c r="O16" s="30"/>
      <c r="P16" s="28"/>
      <c r="Q16" s="28"/>
      <c r="R16" s="3"/>
      <c r="S16" s="29"/>
      <c r="T16" s="30"/>
      <c r="U16" s="28"/>
      <c r="V16" s="3"/>
      <c r="W16" s="28"/>
      <c r="X16" s="8"/>
      <c r="Y16" s="30"/>
      <c r="Z16" s="28"/>
      <c r="AA16" s="28"/>
      <c r="AB16" s="3"/>
      <c r="AC16" s="8"/>
      <c r="AD16" s="30"/>
      <c r="AE16" s="28"/>
      <c r="AF16" s="28"/>
      <c r="AG16" s="3"/>
      <c r="AH16" s="8"/>
      <c r="AJ16" s="42" t="e">
        <f t="shared" si="0"/>
        <v>#N/A</v>
      </c>
      <c r="AK16" s="42" t="e">
        <f t="shared" si="1"/>
        <v>#N/A</v>
      </c>
      <c r="AL16" s="42" t="e">
        <f t="shared" si="2"/>
        <v>#N/A</v>
      </c>
      <c r="AM16" s="46" t="e">
        <f t="shared" si="3"/>
        <v>#N/A</v>
      </c>
      <c r="AN16" s="47" t="e">
        <f t="shared" si="4"/>
        <v>#N/A</v>
      </c>
      <c r="AO16" s="47" t="e">
        <f t="shared" si="5"/>
        <v>#N/A</v>
      </c>
      <c r="AQ16" s="48" t="e">
        <f t="shared" si="6"/>
        <v>#N/A</v>
      </c>
      <c r="AR16" s="48" t="e">
        <f t="shared" si="7"/>
        <v>#N/A</v>
      </c>
      <c r="AS16" s="48" t="e">
        <f t="shared" si="7"/>
        <v>#N/A</v>
      </c>
      <c r="AT16" s="110" t="e">
        <f t="shared" si="8"/>
        <v>#N/A</v>
      </c>
      <c r="AU16" s="111"/>
    </row>
    <row r="17" spans="1:47">
      <c r="A17" s="1" t="str">
        <f>'LISTE CLASSE'!$B$1</f>
        <v>3B</v>
      </c>
      <c r="B17" s="1">
        <f>'LISTE CLASSE'!A14</f>
        <v>0</v>
      </c>
      <c r="C17" s="53">
        <f>'LISTE CLASSE'!B14</f>
        <v>0</v>
      </c>
      <c r="D17" s="53" t="str">
        <f>'LISTE CLASSE'!C14</f>
        <v xml:space="preserve"> </v>
      </c>
      <c r="E17" s="30"/>
      <c r="F17" s="28"/>
      <c r="G17" s="3"/>
      <c r="H17" s="28"/>
      <c r="I17" s="8"/>
      <c r="J17" s="27"/>
      <c r="K17" s="28"/>
      <c r="L17" s="28"/>
      <c r="M17" s="3"/>
      <c r="N17" s="8"/>
      <c r="O17" s="30"/>
      <c r="P17" s="28"/>
      <c r="Q17" s="3"/>
      <c r="R17" s="28"/>
      <c r="S17" s="8"/>
      <c r="T17" s="30"/>
      <c r="U17" s="3"/>
      <c r="V17" s="28"/>
      <c r="W17" s="28"/>
      <c r="X17" s="8"/>
      <c r="Y17" s="30"/>
      <c r="Z17" s="28"/>
      <c r="AA17" s="3"/>
      <c r="AB17" s="28"/>
      <c r="AC17" s="8"/>
      <c r="AD17" s="30"/>
      <c r="AE17" s="28"/>
      <c r="AF17" s="3"/>
      <c r="AG17" s="3"/>
      <c r="AH17" s="29"/>
      <c r="AJ17" s="42" t="e">
        <f t="shared" si="0"/>
        <v>#N/A</v>
      </c>
      <c r="AK17" s="42" t="e">
        <f t="shared" si="1"/>
        <v>#N/A</v>
      </c>
      <c r="AL17" s="42" t="e">
        <f t="shared" si="2"/>
        <v>#N/A</v>
      </c>
      <c r="AM17" s="46" t="e">
        <f t="shared" si="3"/>
        <v>#N/A</v>
      </c>
      <c r="AN17" s="47" t="e">
        <f t="shared" si="4"/>
        <v>#N/A</v>
      </c>
      <c r="AO17" s="47" t="e">
        <f t="shared" si="5"/>
        <v>#N/A</v>
      </c>
      <c r="AQ17" s="48" t="e">
        <f t="shared" si="6"/>
        <v>#N/A</v>
      </c>
      <c r="AR17" s="48" t="e">
        <f t="shared" si="7"/>
        <v>#N/A</v>
      </c>
      <c r="AS17" s="48" t="e">
        <f t="shared" si="7"/>
        <v>#N/A</v>
      </c>
      <c r="AT17" s="110" t="e">
        <f t="shared" si="8"/>
        <v>#N/A</v>
      </c>
      <c r="AU17" s="111"/>
    </row>
    <row r="18" spans="1:47">
      <c r="A18" s="1" t="str">
        <f>'LISTE CLASSE'!$B$1</f>
        <v>3B</v>
      </c>
      <c r="B18" s="1">
        <f>'LISTE CLASSE'!A15</f>
        <v>0</v>
      </c>
      <c r="C18" s="53">
        <f>'LISTE CLASSE'!B15</f>
        <v>0</v>
      </c>
      <c r="D18" s="53" t="str">
        <f>'LISTE CLASSE'!C15</f>
        <v xml:space="preserve"> </v>
      </c>
      <c r="E18" s="30"/>
      <c r="F18" s="28"/>
      <c r="G18" s="28"/>
      <c r="H18" s="3"/>
      <c r="I18" s="29"/>
      <c r="J18" s="27"/>
      <c r="K18" s="28"/>
      <c r="L18" s="3"/>
      <c r="M18" s="3"/>
      <c r="N18" s="29"/>
      <c r="O18" s="30"/>
      <c r="P18" s="28"/>
      <c r="Q18" s="28"/>
      <c r="R18" s="3"/>
      <c r="S18" s="29"/>
      <c r="T18" s="30"/>
      <c r="U18" s="28"/>
      <c r="V18" s="3"/>
      <c r="W18" s="3"/>
      <c r="X18" s="29"/>
      <c r="Y18" s="30"/>
      <c r="Z18" s="28"/>
      <c r="AA18" s="28"/>
      <c r="AB18" s="3"/>
      <c r="AC18" s="29"/>
      <c r="AD18" s="30"/>
      <c r="AE18" s="28"/>
      <c r="AF18" s="28"/>
      <c r="AG18" s="28"/>
      <c r="AH18" s="8"/>
      <c r="AJ18" s="42" t="e">
        <f t="shared" si="0"/>
        <v>#N/A</v>
      </c>
      <c r="AK18" s="42" t="e">
        <f t="shared" si="1"/>
        <v>#N/A</v>
      </c>
      <c r="AL18" s="42" t="e">
        <f t="shared" si="2"/>
        <v>#N/A</v>
      </c>
      <c r="AM18" s="46" t="e">
        <f t="shared" si="3"/>
        <v>#N/A</v>
      </c>
      <c r="AN18" s="47" t="e">
        <f t="shared" si="4"/>
        <v>#N/A</v>
      </c>
      <c r="AO18" s="47" t="e">
        <f t="shared" si="5"/>
        <v>#N/A</v>
      </c>
      <c r="AQ18" s="48" t="e">
        <f t="shared" si="6"/>
        <v>#N/A</v>
      </c>
      <c r="AR18" s="48" t="e">
        <f t="shared" si="7"/>
        <v>#N/A</v>
      </c>
      <c r="AS18" s="48" t="e">
        <f t="shared" si="7"/>
        <v>#N/A</v>
      </c>
      <c r="AT18" s="110" t="e">
        <f t="shared" si="8"/>
        <v>#N/A</v>
      </c>
      <c r="AU18" s="111"/>
    </row>
    <row r="19" spans="1:47">
      <c r="A19" s="1" t="str">
        <f>'LISTE CLASSE'!$B$1</f>
        <v>3B</v>
      </c>
      <c r="B19" s="1">
        <f>'LISTE CLASSE'!A16</f>
        <v>0</v>
      </c>
      <c r="C19" s="53">
        <f>'LISTE CLASSE'!B16</f>
        <v>0</v>
      </c>
      <c r="D19" s="53" t="str">
        <f>'LISTE CLASSE'!C16</f>
        <v xml:space="preserve"> </v>
      </c>
      <c r="E19" s="7"/>
      <c r="F19" s="28"/>
      <c r="G19" s="28"/>
      <c r="H19" s="3"/>
      <c r="I19" s="29"/>
      <c r="J19" s="49"/>
      <c r="K19" s="28"/>
      <c r="L19" s="28"/>
      <c r="M19" s="3"/>
      <c r="N19" s="29"/>
      <c r="O19" s="7"/>
      <c r="P19" s="28"/>
      <c r="Q19" s="28"/>
      <c r="R19" s="3"/>
      <c r="S19" s="29"/>
      <c r="T19" s="7"/>
      <c r="U19" s="28"/>
      <c r="V19" s="28"/>
      <c r="W19" s="3"/>
      <c r="X19" s="29"/>
      <c r="Y19" s="7"/>
      <c r="Z19" s="28"/>
      <c r="AA19" s="28"/>
      <c r="AB19" s="3"/>
      <c r="AC19" s="29"/>
      <c r="AD19" s="30"/>
      <c r="AE19" s="28"/>
      <c r="AF19" s="3"/>
      <c r="AG19" s="3"/>
      <c r="AH19" s="29"/>
      <c r="AJ19" s="42" t="e">
        <f t="shared" si="0"/>
        <v>#N/A</v>
      </c>
      <c r="AK19" s="42" t="e">
        <f t="shared" si="1"/>
        <v>#N/A</v>
      </c>
      <c r="AL19" s="42" t="e">
        <f t="shared" si="2"/>
        <v>#N/A</v>
      </c>
      <c r="AM19" s="46" t="e">
        <f t="shared" si="3"/>
        <v>#N/A</v>
      </c>
      <c r="AN19" s="47" t="e">
        <f t="shared" si="4"/>
        <v>#N/A</v>
      </c>
      <c r="AO19" s="47" t="e">
        <f t="shared" si="5"/>
        <v>#N/A</v>
      </c>
      <c r="AQ19" s="48" t="e">
        <f t="shared" si="6"/>
        <v>#N/A</v>
      </c>
      <c r="AR19" s="48" t="e">
        <f t="shared" si="7"/>
        <v>#N/A</v>
      </c>
      <c r="AS19" s="48" t="e">
        <f t="shared" si="7"/>
        <v>#N/A</v>
      </c>
      <c r="AT19" s="110" t="e">
        <f t="shared" si="8"/>
        <v>#N/A</v>
      </c>
      <c r="AU19" s="111"/>
    </row>
    <row r="20" spans="1:47">
      <c r="A20" s="1" t="str">
        <f>'LISTE CLASSE'!$B$1</f>
        <v>3B</v>
      </c>
      <c r="B20" s="1">
        <f>'LISTE CLASSE'!A17</f>
        <v>0</v>
      </c>
      <c r="C20" s="53">
        <f>'LISTE CLASSE'!B17</f>
        <v>0</v>
      </c>
      <c r="D20" s="53" t="str">
        <f>'LISTE CLASSE'!C17</f>
        <v xml:space="preserve"> </v>
      </c>
      <c r="E20" s="7"/>
      <c r="F20" s="28"/>
      <c r="G20" s="3"/>
      <c r="H20" s="3"/>
      <c r="I20" s="8"/>
      <c r="J20" s="49"/>
      <c r="K20" s="28"/>
      <c r="L20" s="3"/>
      <c r="M20" s="28"/>
      <c r="N20" s="8"/>
      <c r="O20" s="7"/>
      <c r="P20" s="28"/>
      <c r="Q20" s="3"/>
      <c r="R20" s="28"/>
      <c r="S20" s="8"/>
      <c r="T20" s="7"/>
      <c r="U20" s="28"/>
      <c r="V20" s="3"/>
      <c r="W20" s="28"/>
      <c r="X20" s="8"/>
      <c r="Y20" s="7"/>
      <c r="Z20" s="28"/>
      <c r="AA20" s="28"/>
      <c r="AB20" s="3"/>
      <c r="AC20" s="8"/>
      <c r="AD20" s="30"/>
      <c r="AE20" s="28"/>
      <c r="AF20" s="28"/>
      <c r="AG20" s="3"/>
      <c r="AH20" s="8"/>
      <c r="AJ20" s="42" t="e">
        <f t="shared" si="0"/>
        <v>#N/A</v>
      </c>
      <c r="AK20" s="42" t="e">
        <f t="shared" si="1"/>
        <v>#N/A</v>
      </c>
      <c r="AL20" s="42" t="e">
        <f t="shared" si="2"/>
        <v>#N/A</v>
      </c>
      <c r="AM20" s="46" t="e">
        <f t="shared" si="3"/>
        <v>#N/A</v>
      </c>
      <c r="AN20" s="47" t="e">
        <f t="shared" si="4"/>
        <v>#N/A</v>
      </c>
      <c r="AO20" s="47" t="e">
        <f t="shared" si="5"/>
        <v>#N/A</v>
      </c>
      <c r="AQ20" s="48" t="e">
        <f t="shared" si="6"/>
        <v>#N/A</v>
      </c>
      <c r="AR20" s="48" t="e">
        <f t="shared" si="7"/>
        <v>#N/A</v>
      </c>
      <c r="AS20" s="48" t="e">
        <f t="shared" si="7"/>
        <v>#N/A</v>
      </c>
      <c r="AT20" s="110" t="e">
        <f t="shared" si="8"/>
        <v>#N/A</v>
      </c>
      <c r="AU20" s="111"/>
    </row>
    <row r="21" spans="1:47">
      <c r="A21" s="1" t="str">
        <f>'LISTE CLASSE'!$B$1</f>
        <v>3B</v>
      </c>
      <c r="B21" s="1">
        <f>'LISTE CLASSE'!A18</f>
        <v>0</v>
      </c>
      <c r="C21" s="53">
        <f>'LISTE CLASSE'!B18</f>
        <v>0</v>
      </c>
      <c r="D21" s="53" t="str">
        <f>'LISTE CLASSE'!C18</f>
        <v xml:space="preserve"> </v>
      </c>
      <c r="E21" s="30"/>
      <c r="F21" s="28"/>
      <c r="G21" s="3"/>
      <c r="H21" s="3"/>
      <c r="I21" s="29"/>
      <c r="J21" s="27"/>
      <c r="K21" s="28"/>
      <c r="L21" s="3"/>
      <c r="M21" s="3"/>
      <c r="N21" s="29"/>
      <c r="O21" s="30"/>
      <c r="P21" s="28"/>
      <c r="Q21" s="28"/>
      <c r="R21" s="3"/>
      <c r="S21" s="29"/>
      <c r="T21" s="30"/>
      <c r="U21" s="28"/>
      <c r="V21" s="3"/>
      <c r="W21" s="28"/>
      <c r="X21" s="8"/>
      <c r="Y21" s="30"/>
      <c r="Z21" s="28"/>
      <c r="AA21" s="3"/>
      <c r="AB21" s="28"/>
      <c r="AC21" s="29"/>
      <c r="AD21" s="30"/>
      <c r="AE21" s="28"/>
      <c r="AF21" s="28"/>
      <c r="AG21" s="28"/>
      <c r="AH21" s="8"/>
      <c r="AJ21" s="42" t="e">
        <f t="shared" si="0"/>
        <v>#N/A</v>
      </c>
      <c r="AK21" s="42" t="e">
        <f t="shared" si="1"/>
        <v>#N/A</v>
      </c>
      <c r="AL21" s="42" t="e">
        <f t="shared" si="2"/>
        <v>#N/A</v>
      </c>
      <c r="AM21" s="46" t="e">
        <f t="shared" si="3"/>
        <v>#N/A</v>
      </c>
      <c r="AN21" s="47" t="e">
        <f t="shared" si="4"/>
        <v>#N/A</v>
      </c>
      <c r="AO21" s="47" t="e">
        <f t="shared" si="5"/>
        <v>#N/A</v>
      </c>
      <c r="AQ21" s="48" t="e">
        <f t="shared" si="6"/>
        <v>#N/A</v>
      </c>
      <c r="AR21" s="48" t="e">
        <f t="shared" si="7"/>
        <v>#N/A</v>
      </c>
      <c r="AS21" s="48" t="e">
        <f t="shared" si="7"/>
        <v>#N/A</v>
      </c>
      <c r="AT21" s="110" t="e">
        <f t="shared" si="8"/>
        <v>#N/A</v>
      </c>
      <c r="AU21" s="111"/>
    </row>
    <row r="22" spans="1:47">
      <c r="A22" s="1" t="str">
        <f>'LISTE CLASSE'!$B$1</f>
        <v>3B</v>
      </c>
      <c r="B22" s="1">
        <f>'LISTE CLASSE'!A19</f>
        <v>0</v>
      </c>
      <c r="C22" s="53">
        <f>'LISTE CLASSE'!B19</f>
        <v>0</v>
      </c>
      <c r="D22" s="53" t="str">
        <f>'LISTE CLASSE'!C19</f>
        <v xml:space="preserve"> </v>
      </c>
      <c r="E22" s="30"/>
      <c r="F22" s="28"/>
      <c r="G22" s="3"/>
      <c r="H22" s="28"/>
      <c r="I22" s="29"/>
      <c r="J22" s="27"/>
      <c r="K22" s="28"/>
      <c r="L22" s="3"/>
      <c r="M22" s="3"/>
      <c r="N22" s="29"/>
      <c r="O22" s="30"/>
      <c r="P22" s="28"/>
      <c r="Q22" s="3"/>
      <c r="R22" s="28"/>
      <c r="S22" s="29"/>
      <c r="T22" s="30"/>
      <c r="U22" s="28"/>
      <c r="V22" s="3"/>
      <c r="W22" s="28"/>
      <c r="X22" s="29"/>
      <c r="Y22" s="30"/>
      <c r="Z22" s="28"/>
      <c r="AA22" s="3"/>
      <c r="AB22" s="28"/>
      <c r="AC22" s="29"/>
      <c r="AD22" s="30"/>
      <c r="AE22" s="28"/>
      <c r="AF22" s="28"/>
      <c r="AG22" s="3"/>
      <c r="AH22" s="29"/>
      <c r="AJ22" s="42" t="e">
        <f t="shared" si="0"/>
        <v>#N/A</v>
      </c>
      <c r="AK22" s="42" t="e">
        <f t="shared" si="1"/>
        <v>#N/A</v>
      </c>
      <c r="AL22" s="42" t="e">
        <f t="shared" si="2"/>
        <v>#N/A</v>
      </c>
      <c r="AM22" s="46" t="e">
        <f t="shared" si="3"/>
        <v>#N/A</v>
      </c>
      <c r="AN22" s="47" t="e">
        <f t="shared" si="4"/>
        <v>#N/A</v>
      </c>
      <c r="AO22" s="47" t="e">
        <f t="shared" si="5"/>
        <v>#N/A</v>
      </c>
      <c r="AQ22" s="48" t="e">
        <f t="shared" si="6"/>
        <v>#N/A</v>
      </c>
      <c r="AR22" s="48" t="e">
        <f t="shared" si="7"/>
        <v>#N/A</v>
      </c>
      <c r="AS22" s="48" t="e">
        <f t="shared" si="7"/>
        <v>#N/A</v>
      </c>
      <c r="AT22" s="110" t="e">
        <f t="shared" si="8"/>
        <v>#N/A</v>
      </c>
      <c r="AU22" s="111"/>
    </row>
    <row r="23" spans="1:47">
      <c r="A23" s="1" t="str">
        <f>'LISTE CLASSE'!$B$1</f>
        <v>3B</v>
      </c>
      <c r="B23" s="1">
        <f>'LISTE CLASSE'!A20</f>
        <v>0</v>
      </c>
      <c r="C23" s="53">
        <f>'LISTE CLASSE'!B20</f>
        <v>0</v>
      </c>
      <c r="D23" s="53" t="str">
        <f>'LISTE CLASSE'!C20</f>
        <v xml:space="preserve"> </v>
      </c>
      <c r="E23" s="30"/>
      <c r="F23" s="28"/>
      <c r="G23" s="28"/>
      <c r="H23" s="28"/>
      <c r="I23" s="8"/>
      <c r="J23" s="27"/>
      <c r="K23" s="28"/>
      <c r="L23" s="28"/>
      <c r="M23" s="28"/>
      <c r="N23" s="8"/>
      <c r="O23" s="30"/>
      <c r="P23" s="28"/>
      <c r="Q23" s="28"/>
      <c r="R23" s="28"/>
      <c r="S23" s="8"/>
      <c r="T23" s="30"/>
      <c r="U23" s="28"/>
      <c r="V23" s="28"/>
      <c r="W23" s="3"/>
      <c r="X23" s="8"/>
      <c r="Y23" s="30"/>
      <c r="Z23" s="28"/>
      <c r="AA23" s="28"/>
      <c r="AB23" s="28"/>
      <c r="AC23" s="8"/>
      <c r="AD23" s="30"/>
      <c r="AE23" s="28"/>
      <c r="AF23" s="28"/>
      <c r="AG23" s="28"/>
      <c r="AH23" s="8"/>
      <c r="AJ23" s="42" t="e">
        <f t="shared" si="0"/>
        <v>#N/A</v>
      </c>
      <c r="AK23" s="42" t="e">
        <f t="shared" si="1"/>
        <v>#N/A</v>
      </c>
      <c r="AL23" s="42" t="e">
        <f t="shared" si="2"/>
        <v>#N/A</v>
      </c>
      <c r="AM23" s="46" t="e">
        <f t="shared" si="3"/>
        <v>#N/A</v>
      </c>
      <c r="AN23" s="47" t="e">
        <f t="shared" si="4"/>
        <v>#N/A</v>
      </c>
      <c r="AO23" s="47" t="e">
        <f t="shared" si="5"/>
        <v>#N/A</v>
      </c>
      <c r="AQ23" s="48" t="e">
        <f t="shared" si="6"/>
        <v>#N/A</v>
      </c>
      <c r="AR23" s="48" t="e">
        <f t="shared" si="7"/>
        <v>#N/A</v>
      </c>
      <c r="AS23" s="48" t="e">
        <f t="shared" si="7"/>
        <v>#N/A</v>
      </c>
      <c r="AT23" s="110" t="e">
        <f t="shared" si="8"/>
        <v>#N/A</v>
      </c>
      <c r="AU23" s="111"/>
    </row>
    <row r="24" spans="1:47">
      <c r="A24" s="1" t="str">
        <f>'LISTE CLASSE'!$B$1</f>
        <v>3B</v>
      </c>
      <c r="B24" s="1">
        <f>'LISTE CLASSE'!A21</f>
        <v>0</v>
      </c>
      <c r="C24" s="53">
        <f>'LISTE CLASSE'!B21</f>
        <v>0</v>
      </c>
      <c r="D24" s="53" t="str">
        <f>'LISTE CLASSE'!C21</f>
        <v xml:space="preserve"> </v>
      </c>
      <c r="E24" s="30"/>
      <c r="F24" s="28"/>
      <c r="G24" s="3"/>
      <c r="H24" s="28"/>
      <c r="I24" s="29"/>
      <c r="J24" s="27"/>
      <c r="K24" s="28"/>
      <c r="L24" s="3"/>
      <c r="M24" s="28"/>
      <c r="N24" s="29"/>
      <c r="O24" s="30"/>
      <c r="P24" s="28"/>
      <c r="Q24" s="3"/>
      <c r="R24" s="3"/>
      <c r="S24" s="29"/>
      <c r="T24" s="30"/>
      <c r="U24" s="28"/>
      <c r="V24" s="3"/>
      <c r="W24" s="3"/>
      <c r="X24" s="29"/>
      <c r="Y24" s="30"/>
      <c r="Z24" s="28"/>
      <c r="AA24" s="3"/>
      <c r="AB24" s="3"/>
      <c r="AC24" s="29"/>
      <c r="AD24" s="30"/>
      <c r="AE24" s="3"/>
      <c r="AF24" s="3"/>
      <c r="AG24" s="28"/>
      <c r="AH24" s="29"/>
      <c r="AJ24" s="42" t="e">
        <f t="shared" si="0"/>
        <v>#N/A</v>
      </c>
      <c r="AK24" s="42" t="e">
        <f t="shared" si="1"/>
        <v>#N/A</v>
      </c>
      <c r="AL24" s="42" t="e">
        <f t="shared" si="2"/>
        <v>#N/A</v>
      </c>
      <c r="AM24" s="46" t="e">
        <f t="shared" si="3"/>
        <v>#N/A</v>
      </c>
      <c r="AN24" s="47" t="e">
        <f t="shared" si="4"/>
        <v>#N/A</v>
      </c>
      <c r="AO24" s="47" t="e">
        <f t="shared" si="5"/>
        <v>#N/A</v>
      </c>
      <c r="AQ24" s="48" t="e">
        <f t="shared" si="6"/>
        <v>#N/A</v>
      </c>
      <c r="AR24" s="48" t="e">
        <f t="shared" si="7"/>
        <v>#N/A</v>
      </c>
      <c r="AS24" s="48" t="e">
        <f t="shared" si="7"/>
        <v>#N/A</v>
      </c>
      <c r="AT24" s="110" t="e">
        <f t="shared" si="8"/>
        <v>#N/A</v>
      </c>
      <c r="AU24" s="111"/>
    </row>
    <row r="25" spans="1:47">
      <c r="A25" s="1" t="str">
        <f>'LISTE CLASSE'!$B$1</f>
        <v>3B</v>
      </c>
      <c r="B25" s="1">
        <f>'LISTE CLASSE'!A22</f>
        <v>0</v>
      </c>
      <c r="C25" s="53">
        <f>'LISTE CLASSE'!B22</f>
        <v>0</v>
      </c>
      <c r="D25" s="53" t="str">
        <f>'LISTE CLASSE'!C22</f>
        <v xml:space="preserve"> </v>
      </c>
      <c r="E25" s="30"/>
      <c r="F25" s="28"/>
      <c r="G25" s="28"/>
      <c r="H25" s="3"/>
      <c r="I25" s="29"/>
      <c r="J25" s="27"/>
      <c r="K25" s="28"/>
      <c r="L25" s="28"/>
      <c r="M25" s="3"/>
      <c r="N25" s="29"/>
      <c r="O25" s="30"/>
      <c r="P25" s="28"/>
      <c r="Q25" s="28"/>
      <c r="R25" s="3"/>
      <c r="S25" s="29"/>
      <c r="T25" s="30"/>
      <c r="U25" s="28"/>
      <c r="V25" s="3"/>
      <c r="W25" s="3"/>
      <c r="X25" s="29"/>
      <c r="Y25" s="30"/>
      <c r="Z25" s="28"/>
      <c r="AA25" s="28"/>
      <c r="AB25" s="3"/>
      <c r="AC25" s="8"/>
      <c r="AD25" s="30"/>
      <c r="AE25" s="28"/>
      <c r="AF25" s="28"/>
      <c r="AG25" s="3"/>
      <c r="AH25" s="8"/>
      <c r="AJ25" s="42" t="e">
        <f t="shared" si="0"/>
        <v>#N/A</v>
      </c>
      <c r="AK25" s="42" t="e">
        <f t="shared" si="1"/>
        <v>#N/A</v>
      </c>
      <c r="AL25" s="42" t="e">
        <f t="shared" si="2"/>
        <v>#N/A</v>
      </c>
      <c r="AM25" s="46" t="e">
        <f t="shared" si="3"/>
        <v>#N/A</v>
      </c>
      <c r="AN25" s="47" t="e">
        <f t="shared" si="4"/>
        <v>#N/A</v>
      </c>
      <c r="AO25" s="47" t="e">
        <f t="shared" si="5"/>
        <v>#N/A</v>
      </c>
      <c r="AQ25" s="48" t="e">
        <f t="shared" si="6"/>
        <v>#N/A</v>
      </c>
      <c r="AR25" s="48" t="e">
        <f t="shared" si="7"/>
        <v>#N/A</v>
      </c>
      <c r="AS25" s="48" t="e">
        <f t="shared" si="7"/>
        <v>#N/A</v>
      </c>
      <c r="AT25" s="110" t="e">
        <f t="shared" si="8"/>
        <v>#N/A</v>
      </c>
      <c r="AU25" s="111"/>
    </row>
    <row r="26" spans="1:47">
      <c r="A26" s="1" t="str">
        <f>'LISTE CLASSE'!$B$1</f>
        <v>3B</v>
      </c>
      <c r="B26" s="1">
        <f>'LISTE CLASSE'!A23</f>
        <v>0</v>
      </c>
      <c r="C26" s="53">
        <f>'LISTE CLASSE'!B23</f>
        <v>0</v>
      </c>
      <c r="D26" s="53" t="str">
        <f>'LISTE CLASSE'!C23</f>
        <v xml:space="preserve"> </v>
      </c>
      <c r="E26" s="30"/>
      <c r="F26" s="28"/>
      <c r="G26" s="28"/>
      <c r="H26" s="3"/>
      <c r="I26" s="8"/>
      <c r="J26" s="27"/>
      <c r="K26" s="28"/>
      <c r="L26" s="28"/>
      <c r="M26" s="3"/>
      <c r="N26" s="8"/>
      <c r="O26" s="30"/>
      <c r="P26" s="28"/>
      <c r="Q26" s="28"/>
      <c r="R26" s="3"/>
      <c r="S26" s="29"/>
      <c r="T26" s="30"/>
      <c r="U26" s="28"/>
      <c r="V26" s="28"/>
      <c r="W26" s="3"/>
      <c r="X26" s="8"/>
      <c r="Y26" s="30"/>
      <c r="Z26" s="28"/>
      <c r="AA26" s="28"/>
      <c r="AB26" s="3"/>
      <c r="AC26" s="8"/>
      <c r="AD26" s="30"/>
      <c r="AE26" s="28"/>
      <c r="AF26" s="28"/>
      <c r="AG26" s="28"/>
      <c r="AH26" s="8"/>
      <c r="AJ26" s="42" t="e">
        <f t="shared" si="0"/>
        <v>#N/A</v>
      </c>
      <c r="AK26" s="42" t="e">
        <f t="shared" si="1"/>
        <v>#N/A</v>
      </c>
      <c r="AL26" s="42" t="e">
        <f t="shared" si="2"/>
        <v>#N/A</v>
      </c>
      <c r="AM26" s="46" t="e">
        <f t="shared" si="3"/>
        <v>#N/A</v>
      </c>
      <c r="AN26" s="47" t="e">
        <f t="shared" si="4"/>
        <v>#N/A</v>
      </c>
      <c r="AO26" s="47" t="e">
        <f t="shared" si="5"/>
        <v>#N/A</v>
      </c>
      <c r="AQ26" s="48" t="e">
        <f t="shared" si="6"/>
        <v>#N/A</v>
      </c>
      <c r="AR26" s="48" t="e">
        <f t="shared" si="7"/>
        <v>#N/A</v>
      </c>
      <c r="AS26" s="48" t="e">
        <f t="shared" si="7"/>
        <v>#N/A</v>
      </c>
      <c r="AT26" s="110" t="e">
        <f t="shared" si="8"/>
        <v>#N/A</v>
      </c>
      <c r="AU26" s="111"/>
    </row>
    <row r="27" spans="1:47">
      <c r="A27" s="1" t="str">
        <f>'LISTE CLASSE'!$B$1</f>
        <v>3B</v>
      </c>
      <c r="B27" s="1">
        <f>'LISTE CLASSE'!A24</f>
        <v>0</v>
      </c>
      <c r="C27" s="53">
        <f>'LISTE CLASSE'!B24</f>
        <v>0</v>
      </c>
      <c r="D27" s="53" t="str">
        <f>'LISTE CLASSE'!C24</f>
        <v xml:space="preserve"> </v>
      </c>
      <c r="E27" s="30"/>
      <c r="F27" s="28"/>
      <c r="G27" s="28"/>
      <c r="H27" s="3"/>
      <c r="I27" s="29"/>
      <c r="J27" s="27"/>
      <c r="K27" s="28"/>
      <c r="L27" s="3"/>
      <c r="M27" s="28"/>
      <c r="N27" s="29"/>
      <c r="O27" s="30"/>
      <c r="P27" s="28"/>
      <c r="Q27" s="3"/>
      <c r="R27" s="3"/>
      <c r="S27" s="29"/>
      <c r="T27" s="30"/>
      <c r="U27" s="28"/>
      <c r="V27" s="28"/>
      <c r="W27" s="3"/>
      <c r="X27" s="29"/>
      <c r="Y27" s="30"/>
      <c r="Z27" s="28"/>
      <c r="AA27" s="28"/>
      <c r="AB27" s="3"/>
      <c r="AC27" s="8"/>
      <c r="AD27" s="30"/>
      <c r="AE27" s="28"/>
      <c r="AF27" s="28"/>
      <c r="AG27" s="3"/>
      <c r="AH27" s="8"/>
      <c r="AJ27" s="42" t="e">
        <f t="shared" si="0"/>
        <v>#N/A</v>
      </c>
      <c r="AK27" s="42" t="e">
        <f t="shared" si="1"/>
        <v>#N/A</v>
      </c>
      <c r="AL27" s="42" t="e">
        <f t="shared" si="2"/>
        <v>#N/A</v>
      </c>
      <c r="AM27" s="46" t="e">
        <f t="shared" si="3"/>
        <v>#N/A</v>
      </c>
      <c r="AN27" s="47" t="e">
        <f t="shared" si="4"/>
        <v>#N/A</v>
      </c>
      <c r="AO27" s="47" t="e">
        <f t="shared" si="5"/>
        <v>#N/A</v>
      </c>
      <c r="AQ27" s="48" t="e">
        <f t="shared" si="6"/>
        <v>#N/A</v>
      </c>
      <c r="AR27" s="48" t="e">
        <f t="shared" si="7"/>
        <v>#N/A</v>
      </c>
      <c r="AS27" s="48" t="e">
        <f t="shared" si="7"/>
        <v>#N/A</v>
      </c>
      <c r="AT27" s="110" t="e">
        <f t="shared" si="8"/>
        <v>#N/A</v>
      </c>
      <c r="AU27" s="111"/>
    </row>
    <row r="28" spans="1:47">
      <c r="A28" s="1" t="str">
        <f>'LISTE CLASSE'!$B$1</f>
        <v>3B</v>
      </c>
      <c r="B28" s="1">
        <f>'LISTE CLASSE'!A25</f>
        <v>0</v>
      </c>
      <c r="C28" s="53">
        <f>'LISTE CLASSE'!B25</f>
        <v>0</v>
      </c>
      <c r="D28" s="53" t="str">
        <f>'LISTE CLASSE'!C25</f>
        <v xml:space="preserve"> </v>
      </c>
      <c r="E28" s="30"/>
      <c r="F28" s="28"/>
      <c r="G28" s="28"/>
      <c r="H28" s="3"/>
      <c r="I28" s="29"/>
      <c r="J28" s="27"/>
      <c r="K28" s="28"/>
      <c r="L28" s="28"/>
      <c r="M28" s="3"/>
      <c r="N28" s="29"/>
      <c r="O28" s="30"/>
      <c r="P28" s="28"/>
      <c r="Q28" s="28"/>
      <c r="R28" s="3"/>
      <c r="S28" s="29"/>
      <c r="T28" s="30"/>
      <c r="U28" s="28"/>
      <c r="V28" s="28"/>
      <c r="W28" s="3"/>
      <c r="X28" s="29"/>
      <c r="Y28" s="30"/>
      <c r="Z28" s="28"/>
      <c r="AA28" s="3"/>
      <c r="AB28" s="28"/>
      <c r="AC28" s="29"/>
      <c r="AD28" s="30"/>
      <c r="AE28" s="28"/>
      <c r="AF28" s="28"/>
      <c r="AG28" s="3"/>
      <c r="AH28" s="29"/>
      <c r="AJ28" s="42" t="e">
        <f t="shared" si="0"/>
        <v>#N/A</v>
      </c>
      <c r="AK28" s="42" t="e">
        <f t="shared" si="1"/>
        <v>#N/A</v>
      </c>
      <c r="AL28" s="42" t="e">
        <f t="shared" si="2"/>
        <v>#N/A</v>
      </c>
      <c r="AM28" s="46" t="e">
        <f t="shared" si="3"/>
        <v>#N/A</v>
      </c>
      <c r="AN28" s="47" t="e">
        <f t="shared" si="4"/>
        <v>#N/A</v>
      </c>
      <c r="AO28" s="47" t="e">
        <f t="shared" si="5"/>
        <v>#N/A</v>
      </c>
      <c r="AQ28" s="48" t="e">
        <f t="shared" si="6"/>
        <v>#N/A</v>
      </c>
      <c r="AR28" s="48" t="e">
        <f t="shared" si="7"/>
        <v>#N/A</v>
      </c>
      <c r="AS28" s="48" t="e">
        <f t="shared" si="7"/>
        <v>#N/A</v>
      </c>
      <c r="AT28" s="110" t="e">
        <f t="shared" si="8"/>
        <v>#N/A</v>
      </c>
      <c r="AU28" s="111"/>
    </row>
    <row r="29" spans="1:47">
      <c r="A29" s="1" t="str">
        <f>'LISTE CLASSE'!$B$1</f>
        <v>3B</v>
      </c>
      <c r="B29" s="1">
        <f>'LISTE CLASSE'!A26</f>
        <v>0</v>
      </c>
      <c r="C29" s="53">
        <f>'LISTE CLASSE'!B26</f>
        <v>0</v>
      </c>
      <c r="D29" s="53" t="str">
        <f>'LISTE CLASSE'!C26</f>
        <v xml:space="preserve"> </v>
      </c>
      <c r="E29" s="41"/>
      <c r="F29" s="39"/>
      <c r="G29" s="39"/>
      <c r="H29" s="39"/>
      <c r="I29" s="40"/>
      <c r="J29" s="43"/>
      <c r="K29" s="39"/>
      <c r="L29" s="39"/>
      <c r="M29" s="39"/>
      <c r="N29" s="40"/>
      <c r="O29" s="41"/>
      <c r="P29" s="39"/>
      <c r="Q29" s="39"/>
      <c r="R29" s="39"/>
      <c r="S29" s="40"/>
      <c r="T29" s="41"/>
      <c r="U29" s="39"/>
      <c r="V29" s="39"/>
      <c r="W29" s="39"/>
      <c r="X29" s="40"/>
      <c r="Y29" s="41"/>
      <c r="Z29" s="39"/>
      <c r="AA29" s="39"/>
      <c r="AB29" s="39"/>
      <c r="AC29" s="40"/>
      <c r="AD29" s="41"/>
      <c r="AE29" s="39"/>
      <c r="AF29" s="39"/>
      <c r="AG29" s="39"/>
      <c r="AH29" s="40"/>
      <c r="AJ29" s="42" t="e">
        <f t="shared" si="0"/>
        <v>#N/A</v>
      </c>
      <c r="AK29" s="42" t="e">
        <f t="shared" si="1"/>
        <v>#N/A</v>
      </c>
      <c r="AL29" s="42" t="e">
        <f t="shared" si="2"/>
        <v>#N/A</v>
      </c>
      <c r="AM29" s="46" t="e">
        <f t="shared" si="3"/>
        <v>#N/A</v>
      </c>
      <c r="AN29" s="47" t="e">
        <f t="shared" si="4"/>
        <v>#N/A</v>
      </c>
      <c r="AO29" s="47" t="e">
        <f t="shared" si="5"/>
        <v>#N/A</v>
      </c>
      <c r="AQ29" s="48" t="e">
        <f t="shared" si="6"/>
        <v>#N/A</v>
      </c>
      <c r="AR29" s="48" t="e">
        <f t="shared" si="7"/>
        <v>#N/A</v>
      </c>
      <c r="AS29" s="48" t="e">
        <f t="shared" si="7"/>
        <v>#N/A</v>
      </c>
      <c r="AT29" s="110" t="e">
        <f t="shared" si="8"/>
        <v>#N/A</v>
      </c>
      <c r="AU29" s="111"/>
    </row>
    <row r="30" spans="1:47">
      <c r="A30" s="1" t="str">
        <f>'LISTE CLASSE'!$B$1</f>
        <v>3B</v>
      </c>
      <c r="B30" s="1">
        <f>'LISTE CLASSE'!A27</f>
        <v>0</v>
      </c>
      <c r="C30" s="53">
        <f>'LISTE CLASSE'!B27</f>
        <v>0</v>
      </c>
      <c r="D30" s="53" t="str">
        <f>'LISTE CLASSE'!C27</f>
        <v xml:space="preserve"> </v>
      </c>
      <c r="E30" s="41"/>
      <c r="F30" s="39"/>
      <c r="G30" s="39"/>
      <c r="H30" s="39"/>
      <c r="I30" s="40"/>
      <c r="J30" s="43"/>
      <c r="K30" s="39"/>
      <c r="L30" s="39"/>
      <c r="M30" s="39"/>
      <c r="N30" s="40"/>
      <c r="O30" s="41"/>
      <c r="P30" s="39"/>
      <c r="Q30" s="39"/>
      <c r="R30" s="39"/>
      <c r="S30" s="40"/>
      <c r="T30" s="41"/>
      <c r="U30" s="39"/>
      <c r="V30" s="39"/>
      <c r="W30" s="39"/>
      <c r="X30" s="40"/>
      <c r="Y30" s="41"/>
      <c r="Z30" s="39"/>
      <c r="AA30" s="39"/>
      <c r="AB30" s="39"/>
      <c r="AC30" s="40"/>
      <c r="AD30" s="41"/>
      <c r="AE30" s="39"/>
      <c r="AF30" s="39"/>
      <c r="AG30" s="39"/>
      <c r="AH30" s="40"/>
      <c r="AJ30" s="42" t="e">
        <f t="shared" si="0"/>
        <v>#N/A</v>
      </c>
      <c r="AK30" s="42" t="e">
        <f t="shared" si="1"/>
        <v>#N/A</v>
      </c>
      <c r="AL30" s="42" t="e">
        <f t="shared" si="2"/>
        <v>#N/A</v>
      </c>
      <c r="AM30" s="46" t="e">
        <f t="shared" si="3"/>
        <v>#N/A</v>
      </c>
      <c r="AN30" s="47" t="e">
        <f t="shared" si="4"/>
        <v>#N/A</v>
      </c>
      <c r="AO30" s="47" t="e">
        <f t="shared" si="5"/>
        <v>#N/A</v>
      </c>
      <c r="AQ30" s="48" t="e">
        <f t="shared" si="6"/>
        <v>#N/A</v>
      </c>
      <c r="AR30" s="48" t="e">
        <f t="shared" si="7"/>
        <v>#N/A</v>
      </c>
      <c r="AS30" s="48" t="e">
        <f t="shared" si="7"/>
        <v>#N/A</v>
      </c>
      <c r="AT30" s="110" t="e">
        <f t="shared" si="8"/>
        <v>#N/A</v>
      </c>
      <c r="AU30" s="111"/>
    </row>
    <row r="31" spans="1:47">
      <c r="A31" s="1" t="str">
        <f>'LISTE CLASSE'!$B$1</f>
        <v>3B</v>
      </c>
      <c r="B31" s="1">
        <f>'LISTE CLASSE'!A28</f>
        <v>0</v>
      </c>
      <c r="C31" s="53">
        <f>'LISTE CLASSE'!B28</f>
        <v>0</v>
      </c>
      <c r="D31" s="53">
        <f>'LISTE CLASSE'!C28</f>
        <v>0</v>
      </c>
      <c r="E31" s="41"/>
      <c r="F31" s="39"/>
      <c r="G31" s="39"/>
      <c r="H31" s="39"/>
      <c r="I31" s="40"/>
      <c r="J31" s="43"/>
      <c r="K31" s="39"/>
      <c r="L31" s="39"/>
      <c r="M31" s="39"/>
      <c r="N31" s="40"/>
      <c r="O31" s="41"/>
      <c r="P31" s="39"/>
      <c r="Q31" s="39"/>
      <c r="R31" s="39"/>
      <c r="S31" s="40"/>
      <c r="T31" s="41"/>
      <c r="U31" s="39"/>
      <c r="V31" s="39"/>
      <c r="W31" s="39"/>
      <c r="X31" s="40"/>
      <c r="Y31" s="41"/>
      <c r="Z31" s="39"/>
      <c r="AA31" s="39"/>
      <c r="AB31" s="39"/>
      <c r="AC31" s="40"/>
      <c r="AD31" s="41"/>
      <c r="AE31" s="39"/>
      <c r="AF31" s="39"/>
      <c r="AG31" s="39"/>
      <c r="AH31" s="40"/>
      <c r="AJ31" s="42" t="e">
        <f t="shared" si="0"/>
        <v>#N/A</v>
      </c>
      <c r="AK31" s="42" t="e">
        <f t="shared" si="1"/>
        <v>#N/A</v>
      </c>
      <c r="AL31" s="42" t="e">
        <f t="shared" si="2"/>
        <v>#N/A</v>
      </c>
      <c r="AM31" s="46" t="e">
        <f t="shared" si="3"/>
        <v>#N/A</v>
      </c>
      <c r="AN31" s="47" t="e">
        <f t="shared" si="4"/>
        <v>#N/A</v>
      </c>
      <c r="AO31" s="47" t="e">
        <f t="shared" si="5"/>
        <v>#N/A</v>
      </c>
      <c r="AQ31" s="48" t="e">
        <f t="shared" si="6"/>
        <v>#N/A</v>
      </c>
      <c r="AR31" s="48" t="e">
        <f t="shared" si="7"/>
        <v>#N/A</v>
      </c>
      <c r="AS31" s="48" t="e">
        <f t="shared" si="7"/>
        <v>#N/A</v>
      </c>
      <c r="AT31" s="110" t="e">
        <f t="shared" si="8"/>
        <v>#N/A</v>
      </c>
      <c r="AU31" s="111"/>
    </row>
    <row r="32" spans="1:47">
      <c r="A32" s="1" t="str">
        <f>'LISTE CLASSE'!$B$1</f>
        <v>3B</v>
      </c>
      <c r="B32" s="1">
        <f>'LISTE CLASSE'!A29</f>
        <v>0</v>
      </c>
      <c r="C32" s="53">
        <f>'LISTE CLASSE'!B29</f>
        <v>0</v>
      </c>
      <c r="D32" s="53">
        <f>'LISTE CLASSE'!C29</f>
        <v>0</v>
      </c>
      <c r="E32" s="41"/>
      <c r="F32" s="39"/>
      <c r="G32" s="39"/>
      <c r="H32" s="39"/>
      <c r="I32" s="40"/>
      <c r="J32" s="43"/>
      <c r="K32" s="39"/>
      <c r="L32" s="39"/>
      <c r="M32" s="39"/>
      <c r="N32" s="40"/>
      <c r="O32" s="41"/>
      <c r="P32" s="39"/>
      <c r="Q32" s="39"/>
      <c r="R32" s="39"/>
      <c r="S32" s="40"/>
      <c r="T32" s="41"/>
      <c r="U32" s="39"/>
      <c r="V32" s="39"/>
      <c r="W32" s="39"/>
      <c r="X32" s="40"/>
      <c r="Y32" s="41"/>
      <c r="Z32" s="39"/>
      <c r="AA32" s="39"/>
      <c r="AB32" s="39"/>
      <c r="AC32" s="40"/>
      <c r="AD32" s="41"/>
      <c r="AE32" s="39"/>
      <c r="AF32" s="39"/>
      <c r="AG32" s="39"/>
      <c r="AH32" s="40"/>
      <c r="AJ32" s="42" t="e">
        <f t="shared" si="0"/>
        <v>#N/A</v>
      </c>
      <c r="AK32" s="42" t="e">
        <f t="shared" si="1"/>
        <v>#N/A</v>
      </c>
      <c r="AL32" s="42" t="e">
        <f t="shared" si="2"/>
        <v>#N/A</v>
      </c>
      <c r="AM32" s="46" t="e">
        <f t="shared" ref="AM32:AM34" si="9">AVERAGE(AJ32:AL32)</f>
        <v>#N/A</v>
      </c>
      <c r="AN32" s="47" t="e">
        <f t="shared" si="4"/>
        <v>#N/A</v>
      </c>
      <c r="AO32" s="47" t="e">
        <f t="shared" si="5"/>
        <v>#N/A</v>
      </c>
      <c r="AQ32" s="48" t="e">
        <f t="shared" ref="AQ32:AQ34" si="10">ROUND(AM32,0)</f>
        <v>#N/A</v>
      </c>
      <c r="AR32" s="48" t="e">
        <f t="shared" ref="AR32:AR34" si="11">ROUND(AN32,0)</f>
        <v>#N/A</v>
      </c>
      <c r="AS32" s="48" t="e">
        <f t="shared" ref="AS32:AS34" si="12">ROUND(AO32,0)</f>
        <v>#N/A</v>
      </c>
      <c r="AT32" s="110" t="e">
        <f t="shared" si="8"/>
        <v>#N/A</v>
      </c>
      <c r="AU32" s="111"/>
    </row>
    <row r="33" spans="1:47">
      <c r="A33" s="1" t="str">
        <f>'LISTE CLASSE'!$B$1</f>
        <v>3B</v>
      </c>
      <c r="B33" s="1">
        <f>'LISTE CLASSE'!A30</f>
        <v>0</v>
      </c>
      <c r="C33" s="53">
        <f>'LISTE CLASSE'!B30</f>
        <v>0</v>
      </c>
      <c r="D33" s="53">
        <f>'LISTE CLASSE'!C30</f>
        <v>0</v>
      </c>
      <c r="E33" s="41"/>
      <c r="F33" s="39"/>
      <c r="G33" s="39"/>
      <c r="H33" s="39"/>
      <c r="I33" s="40"/>
      <c r="J33" s="43"/>
      <c r="K33" s="39"/>
      <c r="L33" s="39"/>
      <c r="M33" s="39"/>
      <c r="N33" s="40"/>
      <c r="O33" s="41"/>
      <c r="P33" s="39"/>
      <c r="Q33" s="39"/>
      <c r="R33" s="39"/>
      <c r="S33" s="40"/>
      <c r="T33" s="41"/>
      <c r="U33" s="39"/>
      <c r="V33" s="39"/>
      <c r="W33" s="39"/>
      <c r="X33" s="40"/>
      <c r="Y33" s="41"/>
      <c r="Z33" s="39"/>
      <c r="AA33" s="39"/>
      <c r="AB33" s="39"/>
      <c r="AC33" s="40"/>
      <c r="AD33" s="41"/>
      <c r="AE33" s="39"/>
      <c r="AF33" s="39"/>
      <c r="AG33" s="39"/>
      <c r="AH33" s="40"/>
      <c r="AJ33" s="42" t="e">
        <f t="shared" si="0"/>
        <v>#N/A</v>
      </c>
      <c r="AK33" s="42" t="e">
        <f t="shared" si="1"/>
        <v>#N/A</v>
      </c>
      <c r="AL33" s="42" t="e">
        <f t="shared" si="2"/>
        <v>#N/A</v>
      </c>
      <c r="AM33" s="46" t="e">
        <f t="shared" si="9"/>
        <v>#N/A</v>
      </c>
      <c r="AN33" s="47" t="e">
        <f t="shared" si="4"/>
        <v>#N/A</v>
      </c>
      <c r="AO33" s="47" t="e">
        <f t="shared" si="5"/>
        <v>#N/A</v>
      </c>
      <c r="AQ33" s="48" t="e">
        <f t="shared" si="10"/>
        <v>#N/A</v>
      </c>
      <c r="AR33" s="48" t="e">
        <f t="shared" si="11"/>
        <v>#N/A</v>
      </c>
      <c r="AS33" s="48" t="e">
        <f t="shared" si="12"/>
        <v>#N/A</v>
      </c>
      <c r="AT33" s="110" t="e">
        <f t="shared" si="8"/>
        <v>#N/A</v>
      </c>
      <c r="AU33" s="111"/>
    </row>
    <row r="34" spans="1:47" ht="16" thickBot="1">
      <c r="A34" s="1" t="str">
        <f>'LISTE CLASSE'!$B$1</f>
        <v>3B</v>
      </c>
      <c r="B34" s="1">
        <f>'LISTE CLASSE'!A31</f>
        <v>0</v>
      </c>
      <c r="C34" s="53">
        <f>'LISTE CLASSE'!B31</f>
        <v>0</v>
      </c>
      <c r="D34" s="53">
        <f>'LISTE CLASSE'!C31</f>
        <v>0</v>
      </c>
      <c r="E34" s="41"/>
      <c r="F34" s="39"/>
      <c r="G34" s="39"/>
      <c r="H34" s="39"/>
      <c r="I34" s="40"/>
      <c r="J34" s="43"/>
      <c r="K34" s="39"/>
      <c r="L34" s="39"/>
      <c r="M34" s="39"/>
      <c r="N34" s="40"/>
      <c r="O34" s="41"/>
      <c r="P34" s="39"/>
      <c r="Q34" s="39"/>
      <c r="R34" s="39"/>
      <c r="S34" s="40"/>
      <c r="T34" s="41"/>
      <c r="U34" s="39"/>
      <c r="V34" s="39"/>
      <c r="W34" s="39"/>
      <c r="X34" s="40"/>
      <c r="Y34" s="41"/>
      <c r="Z34" s="39"/>
      <c r="AA34" s="39"/>
      <c r="AB34" s="39"/>
      <c r="AC34" s="40"/>
      <c r="AD34" s="41"/>
      <c r="AE34" s="39"/>
      <c r="AF34" s="39"/>
      <c r="AG34" s="39"/>
      <c r="AH34" s="40"/>
      <c r="AJ34" s="42" t="e">
        <f t="shared" si="0"/>
        <v>#N/A</v>
      </c>
      <c r="AK34" s="42" t="e">
        <f t="shared" si="1"/>
        <v>#N/A</v>
      </c>
      <c r="AL34" s="42" t="e">
        <f t="shared" si="2"/>
        <v>#N/A</v>
      </c>
      <c r="AM34" s="46" t="e">
        <f t="shared" si="9"/>
        <v>#N/A</v>
      </c>
      <c r="AN34" s="47" t="e">
        <f t="shared" si="4"/>
        <v>#N/A</v>
      </c>
      <c r="AO34" s="47" t="e">
        <f t="shared" si="5"/>
        <v>#N/A</v>
      </c>
      <c r="AQ34" s="48" t="e">
        <f t="shared" si="10"/>
        <v>#N/A</v>
      </c>
      <c r="AR34" s="48" t="e">
        <f t="shared" si="11"/>
        <v>#N/A</v>
      </c>
      <c r="AS34" s="48" t="e">
        <f t="shared" si="12"/>
        <v>#N/A</v>
      </c>
      <c r="AT34" s="110" t="e">
        <f t="shared" si="8"/>
        <v>#N/A</v>
      </c>
      <c r="AU34" s="112"/>
    </row>
  </sheetData>
  <mergeCells count="18">
    <mergeCell ref="AD3:AH3"/>
    <mergeCell ref="Y4:AC4"/>
    <mergeCell ref="AJ2:AS3"/>
    <mergeCell ref="AT4:AT5"/>
    <mergeCell ref="AU4:AU5"/>
    <mergeCell ref="E2:I3"/>
    <mergeCell ref="Y3:AC3"/>
    <mergeCell ref="E4:I4"/>
    <mergeCell ref="J4:N4"/>
    <mergeCell ref="O4:S4"/>
    <mergeCell ref="T4:X4"/>
    <mergeCell ref="AD4:AH4"/>
    <mergeCell ref="AJ4:AO4"/>
    <mergeCell ref="AQ4:AS4"/>
    <mergeCell ref="AJ5:AL5"/>
    <mergeCell ref="J2:X2"/>
    <mergeCell ref="Y2:AH2"/>
    <mergeCell ref="J3:X3"/>
  </mergeCells>
  <conditionalFormatting sqref="F6:F34 K6:K34 P6:P34 U6:U34">
    <cfRule type="containsText" dxfId="7" priority="12" operator="containsText" text="X">
      <formula>NOT(ISERROR(SEARCH("X",F6)))</formula>
    </cfRule>
  </conditionalFormatting>
  <conditionalFormatting sqref="G6:G34 L6:L34 Q6:Q34 V6:V34">
    <cfRule type="containsText" dxfId="6" priority="11" operator="containsText" text="X">
      <formula>NOT(ISERROR(SEARCH("X",G6)))</formula>
    </cfRule>
  </conditionalFormatting>
  <conditionalFormatting sqref="H6:H34 M6:M34 R6:R34 W6:W34">
    <cfRule type="containsText" dxfId="5" priority="10" operator="containsText" text="X">
      <formula>NOT(ISERROR(SEARCH("X",H6)))</formula>
    </cfRule>
  </conditionalFormatting>
  <conditionalFormatting sqref="I6:I34 N6:N34 S6:S34 X6:X34">
    <cfRule type="containsText" dxfId="4" priority="9" operator="containsText" text="X">
      <formula>NOT(ISERROR(SEARCH("X",I6)))</formula>
    </cfRule>
  </conditionalFormatting>
  <conditionalFormatting sqref="Z6:Z34 AE6:AE34">
    <cfRule type="containsText" dxfId="3" priority="4" operator="containsText" text="X">
      <formula>NOT(ISERROR(SEARCH("X",Z6)))</formula>
    </cfRule>
  </conditionalFormatting>
  <conditionalFormatting sqref="AA6:AA34 AF6:AF34">
    <cfRule type="containsText" dxfId="2" priority="3" operator="containsText" text="X">
      <formula>NOT(ISERROR(SEARCH("X",AA6)))</formula>
    </cfRule>
  </conditionalFormatting>
  <conditionalFormatting sqref="AB6:AB34 AG6:AG34">
    <cfRule type="containsText" dxfId="1" priority="2" operator="containsText" text="X">
      <formula>NOT(ISERROR(SEARCH("X",AB6)))</formula>
    </cfRule>
  </conditionalFormatting>
  <conditionalFormatting sqref="AC6:AC34 AH6:AH34">
    <cfRule type="containsText" dxfId="0" priority="1" operator="containsText" text="X">
      <formula>NOT(ISERROR(SEARCH("X",AC6)))</formula>
    </cfRule>
  </conditionalFormatting>
  <conditionalFormatting sqref="AO6:AO34">
    <cfRule type="colorScale" priority="17">
      <colorScale>
        <cfvo type="num" val="1"/>
        <cfvo type="num" val="2"/>
        <cfvo type="num" val="4"/>
        <color rgb="FFFFC000"/>
        <color rgb="FFFFFF00"/>
        <color rgb="FF00B050"/>
      </colorScale>
    </cfRule>
  </conditionalFormatting>
  <conditionalFormatting sqref="AQ6:AS34 AJ6:AN34">
    <cfRule type="colorScale" priority="30">
      <colorScale>
        <cfvo type="num" val="1"/>
        <cfvo type="num" val="2"/>
        <cfvo type="num" val="4"/>
        <color rgb="FFFFC000"/>
        <color rgb="FFFFFF00"/>
        <color rgb="FF00B050"/>
      </colorScale>
    </cfRule>
  </conditionalFormatting>
  <dataValidations count="1">
    <dataValidation type="list" allowBlank="1" showInputMessage="1" showErrorMessage="1" sqref="B1" xr:uid="{A5B26E84-DC53-4596-B30A-7EFCF882B1DE}">
      <formula1>#REF!</formula1>
    </dataValidation>
  </dataValidations>
  <pageMargins left="0.25" right="0.25" top="0.75" bottom="0.75" header="0.3" footer="0.3"/>
  <pageSetup paperSize="9"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24C8C-463E-4849-BEB4-138A5CEA70B9}">
  <dimension ref="B3:H10"/>
  <sheetViews>
    <sheetView workbookViewId="0">
      <selection activeCell="H3" sqref="H3:H7"/>
    </sheetView>
  </sheetViews>
  <sheetFormatPr baseColWidth="10" defaultRowHeight="15"/>
  <sheetData>
    <row r="3" spans="2:8" ht="19">
      <c r="B3" s="1" t="s">
        <v>88</v>
      </c>
      <c r="C3" s="1" t="s">
        <v>89</v>
      </c>
      <c r="D3" s="1" t="s">
        <v>90</v>
      </c>
      <c r="E3" s="1" t="s">
        <v>91</v>
      </c>
      <c r="F3" s="1" t="s">
        <v>92</v>
      </c>
      <c r="H3" s="86" t="s">
        <v>95</v>
      </c>
    </row>
    <row r="4" spans="2:8" ht="16">
      <c r="B4" s="3">
        <v>0.5</v>
      </c>
      <c r="C4" s="3">
        <v>1.5</v>
      </c>
      <c r="D4" s="3">
        <v>2.5</v>
      </c>
      <c r="E4" s="3">
        <v>3.5</v>
      </c>
      <c r="F4" s="3">
        <v>4.5</v>
      </c>
      <c r="H4" s="87" t="s">
        <v>105</v>
      </c>
    </row>
    <row r="5" spans="2:8" ht="16">
      <c r="B5" s="3">
        <v>0.5</v>
      </c>
      <c r="C5" s="3">
        <v>1.5</v>
      </c>
      <c r="D5" s="3">
        <v>2.5</v>
      </c>
      <c r="E5" s="3">
        <v>3.5</v>
      </c>
      <c r="F5" s="3">
        <v>4.5</v>
      </c>
      <c r="H5" s="87" t="s">
        <v>61</v>
      </c>
    </row>
    <row r="6" spans="2:8" ht="16">
      <c r="B6" s="3">
        <v>0.5</v>
      </c>
      <c r="C6" s="3">
        <v>1.5</v>
      </c>
      <c r="D6" s="3">
        <v>2.5</v>
      </c>
      <c r="E6" s="3">
        <v>3.5</v>
      </c>
      <c r="F6" s="3">
        <v>4.5</v>
      </c>
      <c r="H6" s="87" t="s">
        <v>115</v>
      </c>
    </row>
    <row r="7" spans="2:8" ht="16">
      <c r="B7" s="3">
        <v>0.5</v>
      </c>
      <c r="C7" s="3">
        <v>1.5</v>
      </c>
      <c r="D7" s="3">
        <v>2.5</v>
      </c>
      <c r="E7" s="3">
        <v>3.5</v>
      </c>
      <c r="F7" s="3">
        <v>4.5</v>
      </c>
      <c r="H7" s="87" t="s">
        <v>43</v>
      </c>
    </row>
    <row r="8" spans="2:8">
      <c r="B8" s="3">
        <v>0.5</v>
      </c>
      <c r="C8" s="3">
        <v>1.5</v>
      </c>
      <c r="D8" s="3">
        <v>2.5</v>
      </c>
      <c r="E8" s="3">
        <v>3.5</v>
      </c>
      <c r="F8" s="3">
        <v>4.5</v>
      </c>
    </row>
    <row r="9" spans="2:8">
      <c r="B9" s="3">
        <v>0.5</v>
      </c>
      <c r="C9" s="3">
        <v>1.5</v>
      </c>
      <c r="D9" s="3">
        <v>2.5</v>
      </c>
      <c r="E9" s="3">
        <v>3.5</v>
      </c>
      <c r="F9" s="3">
        <v>4.5</v>
      </c>
    </row>
    <row r="10" spans="2:8">
      <c r="B10" s="3">
        <v>0.5</v>
      </c>
      <c r="C10" s="3">
        <v>1.5</v>
      </c>
      <c r="D10" s="3">
        <v>2.5</v>
      </c>
      <c r="E10" s="3">
        <v>3.5</v>
      </c>
      <c r="F10" s="3">
        <v>4.5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02FB3-4204-CA46-905F-A4F79EC88950}">
  <dimension ref="A1:F13"/>
  <sheetViews>
    <sheetView tabSelected="1" zoomScale="86" workbookViewId="0">
      <selection activeCell="I5" sqref="I5"/>
    </sheetView>
  </sheetViews>
  <sheetFormatPr baseColWidth="10" defaultRowHeight="15"/>
  <cols>
    <col min="1" max="1" width="15.83203125" customWidth="1"/>
    <col min="2" max="4" width="17.83203125" customWidth="1"/>
    <col min="5" max="5" width="34.1640625" customWidth="1"/>
    <col min="6" max="6" width="32.5" customWidth="1"/>
    <col min="7" max="9" width="17.83203125" customWidth="1"/>
  </cols>
  <sheetData>
    <row r="1" spans="1:6" ht="47" customHeight="1" thickBot="1">
      <c r="A1" s="107" t="s">
        <v>136</v>
      </c>
      <c r="B1" s="250" t="s">
        <v>159</v>
      </c>
      <c r="C1" s="251"/>
      <c r="D1" s="107" t="s">
        <v>94</v>
      </c>
      <c r="E1" s="106" t="str">
        <f>'LISTE CLASSE'!B1</f>
        <v>3B</v>
      </c>
      <c r="F1" s="77"/>
    </row>
    <row r="2" spans="1:6" s="76" customFormat="1" ht="44" customHeight="1" thickBot="1">
      <c r="A2" s="256" t="s">
        <v>68</v>
      </c>
      <c r="B2" s="257"/>
      <c r="C2" s="253" t="s">
        <v>69</v>
      </c>
      <c r="D2" s="254"/>
      <c r="E2" s="254"/>
      <c r="F2" s="255"/>
    </row>
    <row r="3" spans="1:6" ht="33" customHeight="1" thickBot="1">
      <c r="A3" s="261" t="s">
        <v>3</v>
      </c>
      <c r="B3" s="262"/>
      <c r="C3" s="262"/>
      <c r="D3" s="262"/>
      <c r="E3" s="262"/>
      <c r="F3" s="263"/>
    </row>
    <row r="4" spans="1:6" ht="51" customHeight="1">
      <c r="A4" s="264" t="s">
        <v>93</v>
      </c>
      <c r="B4" s="265"/>
      <c r="C4" s="265"/>
      <c r="D4" s="265"/>
      <c r="E4" s="266"/>
      <c r="F4" s="258">
        <f>IF($C$7="Acrosport",LOOKUP($B1,Acrosport!$D$6:$D$34,Acrosport!AU6:AU34),IF($C$7="Demi-Fond",LOOKUP($B1,'Demi-Fond'!$D$6:$D$34,'Demi-Fond'!AU6:AU34),IF($C$7="Volley-Ball",LOOKUP($B1,Volleyball!$D$6:$D$34,Volleyball!AU6:AU34),IF($C$7="Badminton",LOOKUP($B1,Badminton!$D$6:$D$34,Badminton!AU6:AU34),"Vide"))))</f>
        <v>0</v>
      </c>
    </row>
    <row r="5" spans="1:6" ht="51" customHeight="1">
      <c r="A5" s="267" t="s">
        <v>70</v>
      </c>
      <c r="B5" s="268"/>
      <c r="C5" s="268"/>
      <c r="D5" s="268"/>
      <c r="E5" s="269"/>
      <c r="F5" s="259"/>
    </row>
    <row r="6" spans="1:6" ht="51" customHeight="1" thickBot="1">
      <c r="A6" s="270" t="s">
        <v>71</v>
      </c>
      <c r="B6" s="271"/>
      <c r="C6" s="271"/>
      <c r="D6" s="271"/>
      <c r="E6" s="272"/>
      <c r="F6" s="260"/>
    </row>
    <row r="7" spans="1:6" ht="51" customHeight="1" thickBot="1">
      <c r="B7" s="85" t="s">
        <v>116</v>
      </c>
      <c r="C7" s="252" t="s">
        <v>43</v>
      </c>
      <c r="D7" s="252"/>
    </row>
    <row r="8" spans="1:6" ht="28" customHeight="1">
      <c r="A8" s="95" t="s">
        <v>114</v>
      </c>
      <c r="B8" s="243" t="s">
        <v>20</v>
      </c>
      <c r="C8" s="243"/>
      <c r="D8" s="244"/>
      <c r="E8" s="80" t="s">
        <v>26</v>
      </c>
      <c r="F8" s="96" t="s">
        <v>27</v>
      </c>
    </row>
    <row r="9" spans="1:6" ht="33" customHeight="1">
      <c r="A9" s="89" t="s">
        <v>113</v>
      </c>
      <c r="B9" s="245" t="str">
        <f>IF($C$7='Zone couleur'!H4,'Base de données'!B2:D2,IF($C$7='Zone couleur'!H5,'Base de données'!B8:D8,IF($C$7='Zone couleur'!H6,'Base de données'!B14:D14,IF($C$7='Zone couleur'!H7,'Base de données'!B20:D20,"vide"))))</f>
        <v>PRATIQUER DES ACTIVITES PHYSIQUES ET SPORTIVES</v>
      </c>
      <c r="C9" s="245"/>
      <c r="D9" s="246"/>
      <c r="E9" s="81" t="str">
        <f>IF($C$7='Zone couleur'!H4,'Base de données'!E2:F2,IF($C$7='Zone couleur'!H5,'Base de données'!E8:F8,IF($C$7='Zone couleur'!H6,'Base de données'!E14:F14,IF($C$7='Zone couleur'!H7,'Base de données'!E20:F20,"vide"))))</f>
        <v>ORGANISER SON TRAAIL PERSONNEL</v>
      </c>
      <c r="F9" s="92" t="str">
        <f>IF($C$7='Zone couleur'!H4,'Base de données'!G2,IF($C$7='Zone couleur'!H5,'Base de données'!G8,IF($C$7='Zone couleur'!H6,'Base de données'!G14,IF($C$7='Zone couleur'!H7,'Base de données'!G20,"vide"))))</f>
        <v xml:space="preserve">FAIRE PREUVE DE RESPONSABILITE, RESPECTER LES REGLES DE LA VIE COLLECTIVE, </v>
      </c>
    </row>
    <row r="10" spans="1:6" ht="33" customHeight="1">
      <c r="A10" s="89" t="s">
        <v>106</v>
      </c>
      <c r="B10" s="247" t="str">
        <f>IF($C$7='Zone couleur'!H4,'Base de données'!B3:D3,IF($C$7='Zone couleur'!H5,'Base de données'!B9:D9,IF($C$7='Zone couleur'!H6,'Base de données'!B15:D15,IF($C$7='Zone couleur'!H7,'Base de données'!B21:D21,"vide"))))</f>
        <v>Gérer son effort, faire des choix pour réaliser la meilleure performance</v>
      </c>
      <c r="C10" s="248"/>
      <c r="D10" s="249"/>
      <c r="E10" s="82" t="str">
        <f>IF($C$7="Acrosport",'Base de données'!E3:F3,IF($C$7="Badminton",'Base de données'!E9:F9,IF($C$7="Volley-Ball",'Base de données'!E15:F15,IF($C$7="Demi-Fond",'Base de données'!E21:F21,"vide"))))</f>
        <v>Accepter le résultat de ses actions et savoir l’analyser</v>
      </c>
      <c r="F10" s="93" t="str">
        <f>IF($C$7="Acrosport",'Base de données'!G3,IF($C$7="Badminton",'Base de données'!G9,IF($C$7="Volley-Ball",'Base de données'!G15,IF($C$7="Demi-Fond",'Base de données'!G21,"vide"))))</f>
        <v>Être solidaire de ses partenaires et respectueux de son adversaire et de l’arbitre</v>
      </c>
    </row>
    <row r="11" spans="1:6" ht="27" customHeight="1">
      <c r="A11" s="89" t="s">
        <v>107</v>
      </c>
      <c r="B11" s="240" t="str">
        <f>IF($C$7='Zone couleur'!H4,'Base de données'!B4:D4,IF($C$7='Zone couleur'!H5,'Base de données'!B10:D10,IF($C$7='Zone couleur'!H6,'Base de données'!B16:D16,IF($C$7='Zone couleur'!H7,'Base de données'!B22:D22,"vide"))))</f>
        <v>L'athlète</v>
      </c>
      <c r="C11" s="241"/>
      <c r="D11" s="242"/>
      <c r="E11" s="84" t="str">
        <f>IF($C$7="Acrosport",'Base de données'!E4:F4,IF($C$7="Badminton",'Base de données'!E10:F10,IF($C$7="Volley-Ball",'Base de données'!E16:F16,IF($C$7="Demi-Fond",'Base de données'!E22:F22,"vide"))))</f>
        <v>Le Stratège</v>
      </c>
      <c r="F11" s="113" t="str">
        <f>IF($C$7="Acrosport",'Base de données'!G4,IF($C$7="Badminton",'Base de données'!G10,IF($C$7="Volley-Ball",'Base de données'!G16,IF($C$7="Demi-Fond",'Base de données'!G22,"vide"))))</f>
        <v>Le Coach / L’Observateur</v>
      </c>
    </row>
    <row r="12" spans="1:6" ht="80" customHeight="1" thickBot="1">
      <c r="A12" s="89" t="s">
        <v>111</v>
      </c>
      <c r="B12" s="83" t="str">
        <f>IF($C$7='Zone couleur'!$H4,'Base de données'!B5,IF($C$7='Zone couleur'!$H5,'Base de données'!B11,IF($C$7='Zone couleur'!$H6,'Base de données'!B17,IF($C$7='Zone couleur'!$H7,'Base de données'!B23,"vide"))))</f>
        <v xml:space="preserve">S’échauffer avant un effort </v>
      </c>
      <c r="C12" s="83" t="str">
        <f>IF($C$7='Zone couleur'!$H4,'Base de données'!C5,IF($C$7='Zone couleur'!$H5,'Base de données'!C11,IF($C$7='Zone couleur'!$H6,'Base de données'!C17,IF($C$7='Zone couleur'!$H7,'Base de données'!C23,"vide"))))</f>
        <v>S’engager dans un projet de performance maximale</v>
      </c>
      <c r="D12" s="83" t="str">
        <f>IF($C$7='Zone couleur'!$H4,'Base de données'!D5,IF($C$7='Zone couleur'!$H5,'Base de données'!D11,IF($C$7='Zone couleur'!$H6,'Base de données'!D17,IF($C$7='Zone couleur'!$H7,'Base de données'!D23,"vide"))))</f>
        <v>Construire des repères sur soi et des repères extérieurs.
Être capable de réaliser son projet de course</v>
      </c>
      <c r="E12" s="94" t="str">
        <f>IF($C$7='Zone couleur'!H4,'Base de données'!E5,IF($C$7='Zone couleur'!H5,'Base de données'!E11,IF($C$7='Zone couleur'!H6,'Base de données'!E17,IF($C$7='Zone couleur'!H7,'Base de données'!E23,"vide"))))</f>
        <v>S’investir dans son projet de course.</v>
      </c>
      <c r="F12" s="97" t="str">
        <f>IF($C$7='Zone couleur'!H4,'Base de données'!G5,IF($C$7='Zone couleur'!H5,'Base de données'!G11,IF($C$7='Zone couleur'!H6,'Base de données'!G17,IF($C$7='Zone couleur'!H7,'Base de données'!G23,"vide"))))</f>
        <v>Observer, apprécier et conseiller son camarade.</v>
      </c>
    </row>
    <row r="13" spans="1:6" s="4" customFormat="1" ht="28" customHeight="1" thickBot="1">
      <c r="A13" s="98" t="s">
        <v>112</v>
      </c>
      <c r="B13" s="114">
        <f>IF($C$7="Acrosport",LOOKUP($B1,Acrosport!$D$6:$D$34,Acrosport!AJ6:AJ34),IF($C$7="Demi-Fond",LOOKUP($B1,'Demi-Fond'!$D$6:$D$34,'Demi-Fond'!AJ6:AJ34),IF($C$7="Volley-Ball",LOOKUP($B1,Volleyball!$D$6:$D$34,Volleyball!AJ6:AJ34),IF($C$7="Badminton",LOOKUP($B1,Badminton!$D$6:$D$34,Badminton!AJ6:AJ34),"Vide"))))</f>
        <v>3</v>
      </c>
      <c r="C13" s="114">
        <f>IF($C$7="Acrosport",LOOKUP($B1,Acrosport!$D$6:$D$34,Acrosport!AK6:AK34),IF($C$7="Demi-Fond",LOOKUP($B1,'Demi-Fond'!$D$6:$D$34,'Demi-Fond'!AK6:AK34),IF($C$7="Volley-Ball",LOOKUP($B1,Volleyball!$D$6:$D$34,Volleyball!AK6:AK34),IF($C$7="Badminton",LOOKUP($B1,Badminton!$D$6:$D$34,Badminton!AK6:AK34),"Vide"))))</f>
        <v>2</v>
      </c>
      <c r="D13" s="114">
        <f>IF($C$7="Acrosport",LOOKUP($B1,Acrosport!$D$6:$D$34,Acrosport!AL6:AL34),IF($C$7="Demi-Fond",LOOKUP($B1,'Demi-Fond'!$D$6:$D$34,'Demi-Fond'!AL6:AL34),IF($C$7="Volley-Ball",LOOKUP($B1,Volleyball!$D$6:$D$34,Volleyball!AL6:AL34),IF($C$7="Badminton",LOOKUP($B1,Badminton!$D$6:$D$34,Badminton!AL6:AL34),"Vide"))))</f>
        <v>2</v>
      </c>
      <c r="E13" s="114">
        <f>IF($C$7="Acrosport",LOOKUP($B1,Acrosport!$D$6:$D$34,Acrosport!AN6:AN34),IF($C$7="Demi-Fond",LOOKUP($B1,'Demi-Fond'!$D$6:$D$34,'Demi-Fond'!AN6:AN34),IF($C$7="Volley-Ball",LOOKUP($B1,Volleyball!$D$6:$D$34,Volleyball!AN6:AN34),IF($C$7="Badminton",LOOKUP($B1,Badminton!$D$6:$D$34,Badminton!AN6:AN34),"Vide"))))</f>
        <v>3</v>
      </c>
      <c r="F13" s="114">
        <f>IF($C$7="Acrosport",LOOKUP($B1,Acrosport!$D$6:$D$34,Acrosport!AO6:AO34),IF($C$7="Demi-Fond",LOOKUP($B1,'Demi-Fond'!$D$6:$D$34,'Demi-Fond'!AO6:AO34),IF($C$7="Volley-Ball",LOOKUP($B1,Volleyball!$D$6:$D$34,Volleyball!AO6:AO34),IF($C$7="Badminton",LOOKUP($B1,Badminton!$D$6:$D$34,Badminton!AO6:AO34),"Vide"))))</f>
        <v>3</v>
      </c>
    </row>
  </sheetData>
  <dataConsolidate/>
  <mergeCells count="13">
    <mergeCell ref="B11:D11"/>
    <mergeCell ref="B8:D8"/>
    <mergeCell ref="B9:D9"/>
    <mergeCell ref="B10:D10"/>
    <mergeCell ref="B1:C1"/>
    <mergeCell ref="C7:D7"/>
    <mergeCell ref="C2:F2"/>
    <mergeCell ref="A2:B2"/>
    <mergeCell ref="F4:F6"/>
    <mergeCell ref="A3:F3"/>
    <mergeCell ref="A4:E4"/>
    <mergeCell ref="A5:E5"/>
    <mergeCell ref="A6:E6"/>
  </mergeCells>
  <conditionalFormatting sqref="F4:F6">
    <cfRule type="colorScale" priority="3">
      <colorScale>
        <cfvo type="num" val="2"/>
        <cfvo type="num" val="3"/>
        <cfvo type="num" val="4"/>
        <color rgb="FFFFC000"/>
        <color rgb="FF37E95B"/>
        <color rgb="FF00AC0C"/>
      </colorScale>
    </cfRule>
    <cfRule type="colorScale" priority="4">
      <colorScale>
        <cfvo type="num" val="0"/>
        <cfvo type="num" val="1"/>
        <color theme="0"/>
        <color rgb="FFFFFC00"/>
      </colorScale>
    </cfRule>
  </conditionalFormatting>
  <conditionalFormatting sqref="B13:F13">
    <cfRule type="colorScale" priority="1">
      <colorScale>
        <cfvo type="num" val="2"/>
        <cfvo type="num" val="3"/>
        <cfvo type="num" val="4"/>
        <color rgb="FFFFC000"/>
        <color rgb="FF37E95B"/>
        <color rgb="FF00AC0C"/>
      </colorScale>
    </cfRule>
    <cfRule type="colorScale" priority="2">
      <colorScale>
        <cfvo type="num" val="0"/>
        <cfvo type="num" val="1"/>
        <color theme="0"/>
        <color rgb="FFFFFC00"/>
      </colorScale>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BEF142E0-6162-3046-8F28-BCE508ECED28}">
          <x14:formula1>
            <xm:f>'Zone couleur'!$H$4:$H$7</xm:f>
          </x14:formula1>
          <xm:sqref>C7:D7</xm:sqref>
        </x14:dataValidation>
        <x14:dataValidation type="list" allowBlank="1" showInputMessage="1" showErrorMessage="1" xr:uid="{8B83257B-376C-3747-BD5C-5BE615F826DE}">
          <x14:formula1>
            <xm:f>'LISTE CLASSE'!$C$3:$C$31</xm:f>
          </x14:formula1>
          <xm:sqref>B1:C1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021F-9A86-6B4E-A1D7-A31CF884867B}">
  <sheetPr>
    <pageSetUpPr fitToPage="1"/>
  </sheetPr>
  <dimension ref="B1:F12"/>
  <sheetViews>
    <sheetView zoomScale="63" workbookViewId="0">
      <selection activeCell="P18" sqref="P18"/>
    </sheetView>
  </sheetViews>
  <sheetFormatPr baseColWidth="10" defaultRowHeight="15"/>
  <cols>
    <col min="2" max="2" width="14.6640625" customWidth="1"/>
    <col min="3" max="3" width="71.83203125" customWidth="1"/>
    <col min="4" max="4" width="15.6640625" customWidth="1"/>
    <col min="5" max="5" width="21.83203125" customWidth="1"/>
    <col min="6" max="6" width="14.83203125" customWidth="1"/>
  </cols>
  <sheetData>
    <row r="1" spans="2:6" ht="46" customHeight="1" thickBot="1"/>
    <row r="2" spans="2:6" s="79" customFormat="1" ht="27" customHeight="1" thickBot="1">
      <c r="B2" s="115" t="str">
        <f>'Fiche individu'!A1</f>
        <v>Nom, Prénom:</v>
      </c>
      <c r="C2" s="116" t="str">
        <f>'Fiche individu'!B1</f>
        <v>D Fifi</v>
      </c>
      <c r="D2" s="119" t="s">
        <v>94</v>
      </c>
      <c r="E2" s="273" t="str">
        <f>'Fiche individu'!E1</f>
        <v>3B</v>
      </c>
      <c r="F2" s="274"/>
    </row>
    <row r="3" spans="2:6" ht="43" customHeight="1" thickBot="1">
      <c r="B3" s="118" t="s">
        <v>139</v>
      </c>
      <c r="C3" s="117" t="str">
        <f>'Fiche individu'!C7:D7</f>
        <v>Demi-Fond</v>
      </c>
      <c r="D3" s="275" t="str">
        <f>'Fiche individu'!A2</f>
        <v xml:space="preserve">    Champ d’Apprentissage 4</v>
      </c>
      <c r="E3" s="276"/>
      <c r="F3" s="277"/>
    </row>
    <row r="4" spans="2:6" ht="33" customHeight="1" thickBot="1">
      <c r="B4" s="261" t="str">
        <f>'Fiche individu'!A3</f>
        <v>Compétence visée</v>
      </c>
      <c r="C4" s="262"/>
      <c r="D4" s="262"/>
      <c r="E4" s="262"/>
      <c r="F4" s="263"/>
    </row>
    <row r="5" spans="2:6" s="78" customFormat="1" ht="51" customHeight="1">
      <c r="B5" s="278" t="str">
        <f>'Fiche individu'!A4</f>
        <v>Dans le respect du règlement, de l’arbitre et du fair-play, rechercher le gain d’un match en adaptant son jeu en fonction de son statut dans l’échange, en orientant le jeu en dehors du centre du terrain et loin de l’adversaire, en exploitant les volants favorables jusqu’au mi-court.</v>
      </c>
      <c r="C5" s="279"/>
      <c r="D5" s="279"/>
      <c r="E5" s="280"/>
      <c r="F5" s="258">
        <f>'Fiche individu'!F4</f>
        <v>0</v>
      </c>
    </row>
    <row r="6" spans="2:6" s="78" customFormat="1" ht="46" customHeight="1">
      <c r="B6" s="267" t="str">
        <f>'Fiche individu'!A5</f>
        <v>Sur la base d’une observation analyser et conseiller un camarade afin de faire évoluer le rapport de force.</v>
      </c>
      <c r="C6" s="268"/>
      <c r="D6" s="268"/>
      <c r="E6" s="269"/>
      <c r="F6" s="259"/>
    </row>
    <row r="7" spans="2:6" s="78" customFormat="1" ht="46" customHeight="1" thickBot="1">
      <c r="B7" s="270" t="str">
        <f>'Fiche individu'!A6</f>
        <v>Être capable de diriger une rencontre en tant qu’arbitre.</v>
      </c>
      <c r="C7" s="271"/>
      <c r="D7" s="271"/>
      <c r="E7" s="272"/>
      <c r="F7" s="260"/>
    </row>
    <row r="8" spans="2:6" ht="39" customHeight="1"/>
    <row r="9" spans="2:6" ht="39" customHeight="1"/>
    <row r="10" spans="2:6" ht="71" customHeight="1"/>
    <row r="12" spans="2:6" ht="45" customHeight="1"/>
  </sheetData>
  <mergeCells count="7">
    <mergeCell ref="E2:F2"/>
    <mergeCell ref="D3:F3"/>
    <mergeCell ref="B5:E5"/>
    <mergeCell ref="B6:E6"/>
    <mergeCell ref="B7:E7"/>
    <mergeCell ref="F5:F7"/>
    <mergeCell ref="B4:F4"/>
  </mergeCells>
  <conditionalFormatting sqref="F5:F7">
    <cfRule type="colorScale" priority="1">
      <colorScale>
        <cfvo type="num" val="2"/>
        <cfvo type="num" val="3"/>
        <cfvo type="num" val="4"/>
        <color rgb="FFFFC000"/>
        <color rgb="FF37E95B"/>
        <color rgb="FF00AC0C"/>
      </colorScale>
    </cfRule>
    <cfRule type="colorScale" priority="2">
      <colorScale>
        <cfvo type="num" val="0"/>
        <cfvo type="num" val="1"/>
        <color theme="0"/>
        <color rgb="FFFFFC00"/>
      </colorScale>
    </cfRule>
  </conditionalFormatting>
  <pageMargins left="0.2" right="0.2" top="0.25" bottom="0.25" header="0.05" footer="0.05"/>
  <pageSetup paperSize="9" scale="70"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10</vt:i4>
      </vt:variant>
      <vt:variant>
        <vt:lpstr>Plages nommées</vt:lpstr>
      </vt:variant>
      <vt:variant>
        <vt:i4>1</vt:i4>
      </vt:variant>
    </vt:vector>
  </HeadingPairs>
  <TitlesOfParts>
    <vt:vector size="11" baseType="lpstr">
      <vt:lpstr>LISTE CLASSE</vt:lpstr>
      <vt:lpstr>BILAN SC</vt:lpstr>
      <vt:lpstr>Base de données</vt:lpstr>
      <vt:lpstr>Demi-Fond</vt:lpstr>
      <vt:lpstr>Volleyball</vt:lpstr>
      <vt:lpstr>Acrosport</vt:lpstr>
      <vt:lpstr>Badminton</vt:lpstr>
      <vt:lpstr>Zone couleur</vt:lpstr>
      <vt:lpstr>Fiche individu</vt:lpstr>
      <vt:lpstr>A imprimer</vt:lpstr>
      <vt:lpstr>'A imprimer'!Zone_d_impression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2024-08-18T13:26:47Z</dcterms:modified>
</cp:coreProperties>
</file>