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29\Desktop\"/>
    </mc:Choice>
  </mc:AlternateContent>
  <xr:revisionPtr revIDLastSave="0" documentId="13_ncr:1_{BFD06F1A-4354-47B8-A211-1856756BA699}" xr6:coauthVersionLast="47" xr6:coauthVersionMax="47" xr10:uidLastSave="{00000000-0000-0000-0000-000000000000}"/>
  <bookViews>
    <workbookView xWindow="25017" yWindow="-118" windowWidth="25370" windowHeight="13654" xr2:uid="{3DF8EDAF-2B59-48CE-B22C-5D4676F39193}"/>
  </bookViews>
  <sheets>
    <sheet name="Feuil1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7" i="1" l="1"/>
  <c r="Z7" i="1"/>
  <c r="AA7" i="1"/>
  <c r="AB7" i="1"/>
  <c r="AC7" i="1"/>
  <c r="AD7" i="1"/>
  <c r="AE7" i="1"/>
  <c r="Y11" i="1"/>
  <c r="Z11" i="1"/>
  <c r="AA11" i="1"/>
  <c r="AB11" i="1"/>
  <c r="AC11" i="1"/>
  <c r="Y12" i="1"/>
  <c r="Z12" i="1"/>
  <c r="AA12" i="1"/>
  <c r="AB12" i="1"/>
  <c r="AC12" i="1"/>
  <c r="Y13" i="1"/>
  <c r="Y15" i="1" s="1"/>
  <c r="Y16" i="1" s="1"/>
  <c r="Z13" i="1"/>
  <c r="Z15" i="1" s="1"/>
  <c r="Z16" i="1" s="1"/>
  <c r="AA13" i="1"/>
  <c r="AA15" i="1" s="1"/>
  <c r="AA16" i="1" s="1"/>
  <c r="AB13" i="1"/>
  <c r="AB15" i="1" s="1"/>
  <c r="AB16" i="1" s="1"/>
  <c r="AC13" i="1"/>
  <c r="Y14" i="1"/>
  <c r="Z14" i="1"/>
  <c r="AA14" i="1"/>
  <c r="AB14" i="1"/>
  <c r="AC14" i="1"/>
  <c r="AC15" i="1"/>
  <c r="AC16" i="1" s="1"/>
  <c r="Y20" i="1"/>
  <c r="Z20" i="1"/>
  <c r="AA20" i="1"/>
  <c r="AB20" i="1"/>
  <c r="AC20" i="1"/>
  <c r="Y21" i="1"/>
  <c r="Z21" i="1"/>
  <c r="AA21" i="1"/>
  <c r="AB21" i="1"/>
  <c r="AC21" i="1"/>
  <c r="Y22" i="1"/>
  <c r="Y24" i="1" s="1"/>
  <c r="Y25" i="1" s="1"/>
  <c r="Z22" i="1"/>
  <c r="AA22" i="1"/>
  <c r="AA24" i="1" s="1"/>
  <c r="AA25" i="1" s="1"/>
  <c r="AB22" i="1"/>
  <c r="AC22" i="1"/>
  <c r="AC24" i="1" s="1"/>
  <c r="AC25" i="1" s="1"/>
  <c r="Y23" i="1"/>
  <c r="Z23" i="1"/>
  <c r="AA23" i="1"/>
  <c r="AB23" i="1"/>
  <c r="AC23" i="1"/>
  <c r="AB24" i="1"/>
  <c r="AB25" i="1" s="1"/>
  <c r="AD26" i="1"/>
  <c r="Y29" i="1"/>
  <c r="Z29" i="1"/>
  <c r="AA29" i="1"/>
  <c r="AB29" i="1"/>
  <c r="AC29" i="1"/>
  <c r="Y30" i="1"/>
  <c r="Z30" i="1"/>
  <c r="AA30" i="1"/>
  <c r="AB30" i="1"/>
  <c r="AC30" i="1"/>
  <c r="AD31" i="1"/>
  <c r="Y34" i="1"/>
  <c r="Z34" i="1"/>
  <c r="AA34" i="1"/>
  <c r="AB34" i="1"/>
  <c r="AC34" i="1"/>
  <c r="Y35" i="1"/>
  <c r="Z35" i="1"/>
  <c r="AA35" i="1"/>
  <c r="AB35" i="1"/>
  <c r="AC35" i="1"/>
  <c r="Y36" i="1"/>
  <c r="Z36" i="1"/>
  <c r="AA36" i="1"/>
  <c r="AB36" i="1"/>
  <c r="AC36" i="1"/>
  <c r="Y37" i="1"/>
  <c r="Z37" i="1"/>
  <c r="AA37" i="1"/>
  <c r="AB37" i="1"/>
  <c r="AC37" i="1"/>
  <c r="Y38" i="1"/>
  <c r="Z38" i="1"/>
  <c r="AA38" i="1"/>
  <c r="AB38" i="1"/>
  <c r="AC38" i="1"/>
  <c r="Y39" i="1"/>
  <c r="Z39" i="1"/>
  <c r="AA39" i="1"/>
  <c r="AB39" i="1"/>
  <c r="AC39" i="1"/>
  <c r="Y40" i="1"/>
  <c r="Z40" i="1"/>
  <c r="AA40" i="1"/>
  <c r="AB40" i="1"/>
  <c r="AC40" i="1"/>
  <c r="Y41" i="1"/>
  <c r="Z41" i="1"/>
  <c r="AA41" i="1"/>
  <c r="AB41" i="1"/>
  <c r="AC41" i="1"/>
  <c r="AD42" i="1"/>
  <c r="Y45" i="1"/>
  <c r="Z45" i="1"/>
  <c r="AA45" i="1"/>
  <c r="AB45" i="1"/>
  <c r="AC45" i="1"/>
  <c r="Y46" i="1"/>
  <c r="Z46" i="1"/>
  <c r="AA46" i="1"/>
  <c r="AB46" i="1"/>
  <c r="AC46" i="1"/>
  <c r="AD47" i="1"/>
  <c r="Y50" i="1"/>
  <c r="Z50" i="1"/>
  <c r="AA50" i="1"/>
  <c r="AB50" i="1"/>
  <c r="AC50" i="1"/>
  <c r="Y51" i="1"/>
  <c r="Z51" i="1"/>
  <c r="AA51" i="1"/>
  <c r="AB51" i="1"/>
  <c r="AC51" i="1"/>
  <c r="AD52" i="1"/>
  <c r="AD57" i="1"/>
  <c r="V14" i="1"/>
  <c r="U14" i="1"/>
  <c r="T14" i="1"/>
  <c r="S14" i="1"/>
  <c r="R14" i="1"/>
  <c r="V13" i="1"/>
  <c r="V15" i="1" s="1"/>
  <c r="V16" i="1" s="1"/>
  <c r="U13" i="1"/>
  <c r="U15" i="1" s="1"/>
  <c r="U16" i="1" s="1"/>
  <c r="T13" i="1"/>
  <c r="T15" i="1" s="1"/>
  <c r="T16" i="1" s="1"/>
  <c r="S13" i="1"/>
  <c r="S15" i="1" s="1"/>
  <c r="S16" i="1" s="1"/>
  <c r="R13" i="1"/>
  <c r="R15" i="1" s="1"/>
  <c r="R16" i="1" s="1"/>
  <c r="V12" i="1"/>
  <c r="U12" i="1"/>
  <c r="T12" i="1"/>
  <c r="S12" i="1"/>
  <c r="R12" i="1"/>
  <c r="V11" i="1"/>
  <c r="U11" i="1"/>
  <c r="T11" i="1"/>
  <c r="S11" i="1"/>
  <c r="R11" i="1"/>
  <c r="O14" i="1"/>
  <c r="N14" i="1"/>
  <c r="M14" i="1"/>
  <c r="L14" i="1"/>
  <c r="O13" i="1"/>
  <c r="O15" i="1" s="1"/>
  <c r="O16" i="1" s="1"/>
  <c r="N13" i="1"/>
  <c r="N15" i="1" s="1"/>
  <c r="N16" i="1" s="1"/>
  <c r="M13" i="1"/>
  <c r="M15" i="1" s="1"/>
  <c r="M16" i="1" s="1"/>
  <c r="L13" i="1"/>
  <c r="L15" i="1" s="1"/>
  <c r="L16" i="1" s="1"/>
  <c r="O12" i="1"/>
  <c r="N12" i="1"/>
  <c r="M12" i="1"/>
  <c r="L12" i="1"/>
  <c r="O11" i="1"/>
  <c r="N11" i="1"/>
  <c r="M11" i="1"/>
  <c r="L11" i="1"/>
  <c r="V23" i="1"/>
  <c r="U23" i="1"/>
  <c r="T23" i="1"/>
  <c r="S23" i="1"/>
  <c r="R23" i="1"/>
  <c r="V22" i="1"/>
  <c r="V24" i="1" s="1"/>
  <c r="V25" i="1" s="1"/>
  <c r="U22" i="1"/>
  <c r="U24" i="1" s="1"/>
  <c r="U25" i="1" s="1"/>
  <c r="T22" i="1"/>
  <c r="T24" i="1" s="1"/>
  <c r="T25" i="1" s="1"/>
  <c r="S22" i="1"/>
  <c r="S24" i="1" s="1"/>
  <c r="S25" i="1" s="1"/>
  <c r="R22" i="1"/>
  <c r="R24" i="1" s="1"/>
  <c r="R25" i="1" s="1"/>
  <c r="V21" i="1"/>
  <c r="U21" i="1"/>
  <c r="T21" i="1"/>
  <c r="S21" i="1"/>
  <c r="R21" i="1"/>
  <c r="V20" i="1"/>
  <c r="U20" i="1"/>
  <c r="T20" i="1"/>
  <c r="S20" i="1"/>
  <c r="R20" i="1"/>
  <c r="O23" i="1"/>
  <c r="N23" i="1"/>
  <c r="M23" i="1"/>
  <c r="L23" i="1"/>
  <c r="O22" i="1"/>
  <c r="O24" i="1" s="1"/>
  <c r="O25" i="1" s="1"/>
  <c r="N22" i="1"/>
  <c r="N24" i="1" s="1"/>
  <c r="N25" i="1" s="1"/>
  <c r="M22" i="1"/>
  <c r="M24" i="1" s="1"/>
  <c r="M25" i="1" s="1"/>
  <c r="L22" i="1"/>
  <c r="L24" i="1" s="1"/>
  <c r="L25" i="1" s="1"/>
  <c r="O21" i="1"/>
  <c r="N21" i="1"/>
  <c r="M21" i="1"/>
  <c r="L21" i="1"/>
  <c r="O20" i="1"/>
  <c r="N20" i="1"/>
  <c r="M20" i="1"/>
  <c r="L20" i="1"/>
  <c r="V30" i="1"/>
  <c r="U30" i="1"/>
  <c r="T30" i="1"/>
  <c r="S30" i="1"/>
  <c r="R30" i="1"/>
  <c r="V29" i="1"/>
  <c r="U29" i="1"/>
  <c r="T29" i="1"/>
  <c r="S29" i="1"/>
  <c r="R29" i="1"/>
  <c r="O30" i="1"/>
  <c r="N30" i="1"/>
  <c r="M30" i="1"/>
  <c r="L30" i="1"/>
  <c r="O29" i="1"/>
  <c r="N29" i="1"/>
  <c r="M29" i="1"/>
  <c r="L29" i="1"/>
  <c r="V41" i="1"/>
  <c r="U41" i="1"/>
  <c r="T41" i="1"/>
  <c r="S41" i="1"/>
  <c r="R41" i="1"/>
  <c r="V40" i="1"/>
  <c r="U40" i="1"/>
  <c r="T40" i="1"/>
  <c r="S40" i="1"/>
  <c r="R40" i="1"/>
  <c r="V39" i="1"/>
  <c r="U39" i="1"/>
  <c r="T39" i="1"/>
  <c r="S39" i="1"/>
  <c r="R39" i="1"/>
  <c r="V38" i="1"/>
  <c r="U38" i="1"/>
  <c r="T38" i="1"/>
  <c r="S38" i="1"/>
  <c r="R38" i="1"/>
  <c r="V37" i="1"/>
  <c r="U37" i="1"/>
  <c r="T37" i="1"/>
  <c r="S37" i="1"/>
  <c r="R37" i="1"/>
  <c r="V36" i="1"/>
  <c r="U36" i="1"/>
  <c r="T36" i="1"/>
  <c r="S36" i="1"/>
  <c r="R36" i="1"/>
  <c r="V35" i="1"/>
  <c r="U35" i="1"/>
  <c r="T35" i="1"/>
  <c r="S35" i="1"/>
  <c r="R35" i="1"/>
  <c r="V34" i="1"/>
  <c r="U34" i="1"/>
  <c r="T34" i="1"/>
  <c r="S34" i="1"/>
  <c r="R34" i="1"/>
  <c r="O41" i="1"/>
  <c r="N41" i="1"/>
  <c r="M41" i="1"/>
  <c r="L41" i="1"/>
  <c r="O40" i="1"/>
  <c r="N40" i="1"/>
  <c r="M40" i="1"/>
  <c r="L40" i="1"/>
  <c r="O39" i="1"/>
  <c r="N39" i="1"/>
  <c r="M39" i="1"/>
  <c r="L39" i="1"/>
  <c r="O38" i="1"/>
  <c r="N38" i="1"/>
  <c r="M38" i="1"/>
  <c r="L38" i="1"/>
  <c r="O37" i="1"/>
  <c r="N37" i="1"/>
  <c r="M37" i="1"/>
  <c r="L37" i="1"/>
  <c r="O36" i="1"/>
  <c r="N36" i="1"/>
  <c r="M36" i="1"/>
  <c r="L36" i="1"/>
  <c r="O35" i="1"/>
  <c r="N35" i="1"/>
  <c r="M35" i="1"/>
  <c r="L35" i="1"/>
  <c r="O34" i="1"/>
  <c r="N34" i="1"/>
  <c r="M34" i="1"/>
  <c r="L34" i="1"/>
  <c r="V46" i="1"/>
  <c r="U46" i="1"/>
  <c r="T46" i="1"/>
  <c r="S46" i="1"/>
  <c r="R46" i="1"/>
  <c r="V45" i="1"/>
  <c r="U45" i="1"/>
  <c r="T45" i="1"/>
  <c r="S45" i="1"/>
  <c r="R45" i="1"/>
  <c r="O46" i="1"/>
  <c r="N46" i="1"/>
  <c r="M46" i="1"/>
  <c r="L46" i="1"/>
  <c r="O45" i="1"/>
  <c r="N45" i="1"/>
  <c r="M45" i="1"/>
  <c r="L45" i="1"/>
  <c r="V51" i="1"/>
  <c r="U51" i="1"/>
  <c r="T51" i="1"/>
  <c r="S51" i="1"/>
  <c r="R51" i="1"/>
  <c r="V50" i="1"/>
  <c r="U50" i="1"/>
  <c r="T50" i="1"/>
  <c r="S50" i="1"/>
  <c r="R50" i="1"/>
  <c r="O51" i="1"/>
  <c r="N51" i="1"/>
  <c r="M51" i="1"/>
  <c r="L51" i="1"/>
  <c r="O50" i="1"/>
  <c r="N50" i="1"/>
  <c r="M50" i="1"/>
  <c r="L50" i="1"/>
  <c r="K51" i="1"/>
  <c r="K50" i="1"/>
  <c r="K46" i="1"/>
  <c r="K45" i="1"/>
  <c r="K41" i="1"/>
  <c r="K40" i="1"/>
  <c r="K39" i="1"/>
  <c r="K38" i="1"/>
  <c r="K37" i="1"/>
  <c r="K36" i="1"/>
  <c r="K35" i="1"/>
  <c r="K34" i="1"/>
  <c r="K29" i="1"/>
  <c r="K30" i="1"/>
  <c r="K23" i="1"/>
  <c r="K21" i="1"/>
  <c r="K22" i="1"/>
  <c r="K24" i="1" s="1"/>
  <c r="K25" i="1" s="1"/>
  <c r="K20" i="1"/>
  <c r="K14" i="1"/>
  <c r="K12" i="1"/>
  <c r="K13" i="1"/>
  <c r="K15" i="1" s="1"/>
  <c r="K16" i="1" s="1"/>
  <c r="K11" i="1"/>
  <c r="R7" i="1"/>
  <c r="S7" i="1"/>
  <c r="T7" i="1"/>
  <c r="U7" i="1"/>
  <c r="V7" i="1"/>
  <c r="W7" i="1"/>
  <c r="X7" i="1"/>
  <c r="W26" i="1"/>
  <c r="W31" i="1"/>
  <c r="W42" i="1"/>
  <c r="W47" i="1"/>
  <c r="W52" i="1"/>
  <c r="W57" i="1"/>
  <c r="K7" i="1"/>
  <c r="L7" i="1"/>
  <c r="M7" i="1"/>
  <c r="N7" i="1"/>
  <c r="O7" i="1"/>
  <c r="P7" i="1"/>
  <c r="Q7" i="1"/>
  <c r="P26" i="1"/>
  <c r="P31" i="1"/>
  <c r="P42" i="1"/>
  <c r="P47" i="1"/>
  <c r="P52" i="1"/>
  <c r="P57" i="1"/>
  <c r="D7" i="1"/>
  <c r="E7" i="1"/>
  <c r="F7" i="1"/>
  <c r="G7" i="1"/>
  <c r="H7" i="1"/>
  <c r="I7" i="1"/>
  <c r="J7" i="1"/>
  <c r="AD37" i="1" l="1"/>
  <c r="AD41" i="1"/>
  <c r="AD39" i="1"/>
  <c r="AD38" i="1"/>
  <c r="AD36" i="1"/>
  <c r="AD35" i="1"/>
  <c r="AD45" i="1"/>
  <c r="AD40" i="1"/>
  <c r="AD56" i="1"/>
  <c r="AE55" i="1" s="1"/>
  <c r="AD20" i="1"/>
  <c r="AD22" i="1"/>
  <c r="AD17" i="1"/>
  <c r="AE17" i="1" s="1"/>
  <c r="AD50" i="1"/>
  <c r="AD46" i="1"/>
  <c r="AE45" i="1" s="1"/>
  <c r="AD34" i="1"/>
  <c r="AD30" i="1"/>
  <c r="AD23" i="1"/>
  <c r="AD55" i="1"/>
  <c r="AD11" i="1"/>
  <c r="AD29" i="1"/>
  <c r="AE29" i="1" s="1"/>
  <c r="Z24" i="1"/>
  <c r="AD21" i="1"/>
  <c r="AD51" i="1"/>
  <c r="AE50" i="1" s="1"/>
  <c r="AD16" i="1"/>
  <c r="AD15" i="1"/>
  <c r="AD14" i="1"/>
  <c r="AD13" i="1"/>
  <c r="AD12" i="1"/>
  <c r="K32" i="1"/>
  <c r="L32" i="1" s="1"/>
  <c r="M32" i="1" s="1"/>
  <c r="N32" i="1" s="1"/>
  <c r="O32" i="1" s="1"/>
  <c r="R32" i="1" s="1"/>
  <c r="S32" i="1" s="1"/>
  <c r="T32" i="1" s="1"/>
  <c r="U32" i="1" s="1"/>
  <c r="V32" i="1" s="1"/>
  <c r="Y32" i="1" s="1"/>
  <c r="Z32" i="1" s="1"/>
  <c r="AA32" i="1" s="1"/>
  <c r="AB32" i="1" s="1"/>
  <c r="AC32" i="1" s="1"/>
  <c r="P56" i="1"/>
  <c r="Q55" i="1" s="1"/>
  <c r="K58" i="1"/>
  <c r="L58" i="1" s="1"/>
  <c r="M58" i="1" s="1"/>
  <c r="N58" i="1" s="1"/>
  <c r="O58" i="1" s="1"/>
  <c r="R58" i="1" s="1"/>
  <c r="S58" i="1" s="1"/>
  <c r="T58" i="1" s="1"/>
  <c r="U58" i="1" s="1"/>
  <c r="V58" i="1" s="1"/>
  <c r="Y58" i="1" s="1"/>
  <c r="Z58" i="1" s="1"/>
  <c r="AA58" i="1" s="1"/>
  <c r="AB58" i="1" s="1"/>
  <c r="AC58" i="1" s="1"/>
  <c r="K53" i="1"/>
  <c r="L53" i="1" s="1"/>
  <c r="M53" i="1" s="1"/>
  <c r="N53" i="1" s="1"/>
  <c r="O53" i="1" s="1"/>
  <c r="R53" i="1" s="1"/>
  <c r="S53" i="1" s="1"/>
  <c r="T53" i="1" s="1"/>
  <c r="U53" i="1" s="1"/>
  <c r="V53" i="1" s="1"/>
  <c r="Y53" i="1" s="1"/>
  <c r="K48" i="1"/>
  <c r="L48" i="1" s="1"/>
  <c r="M48" i="1" s="1"/>
  <c r="N48" i="1" s="1"/>
  <c r="O48" i="1" s="1"/>
  <c r="R48" i="1" s="1"/>
  <c r="S48" i="1" s="1"/>
  <c r="T48" i="1" s="1"/>
  <c r="U48" i="1" s="1"/>
  <c r="V48" i="1" s="1"/>
  <c r="Y48" i="1" s="1"/>
  <c r="Z48" i="1" s="1"/>
  <c r="AA48" i="1" s="1"/>
  <c r="AB48" i="1" s="1"/>
  <c r="AC48" i="1" s="1"/>
  <c r="K27" i="1"/>
  <c r="L27" i="1" s="1"/>
  <c r="M27" i="1" s="1"/>
  <c r="N27" i="1" s="1"/>
  <c r="O27" i="1" s="1"/>
  <c r="R27" i="1" s="1"/>
  <c r="K18" i="1"/>
  <c r="L18" i="1" s="1"/>
  <c r="M18" i="1" s="1"/>
  <c r="N18" i="1" s="1"/>
  <c r="O18" i="1" s="1"/>
  <c r="R18" i="1" s="1"/>
  <c r="S18" i="1" s="1"/>
  <c r="T18" i="1" s="1"/>
  <c r="U18" i="1" s="1"/>
  <c r="V18" i="1" s="1"/>
  <c r="Y18" i="1" s="1"/>
  <c r="Z18" i="1" s="1"/>
  <c r="AA18" i="1" s="1"/>
  <c r="AB18" i="1" s="1"/>
  <c r="AC18" i="1" s="1"/>
  <c r="K43" i="1"/>
  <c r="L43" i="1" s="1"/>
  <c r="M43" i="1" s="1"/>
  <c r="N43" i="1" s="1"/>
  <c r="O43" i="1" s="1"/>
  <c r="R43" i="1" s="1"/>
  <c r="S43" i="1" s="1"/>
  <c r="T43" i="1" s="1"/>
  <c r="U43" i="1" s="1"/>
  <c r="V43" i="1" s="1"/>
  <c r="Y43" i="1" s="1"/>
  <c r="Z43" i="1" s="1"/>
  <c r="AA43" i="1" s="1"/>
  <c r="AB43" i="1" s="1"/>
  <c r="AC43" i="1" s="1"/>
  <c r="W46" i="1"/>
  <c r="X45" i="1" s="1"/>
  <c r="W22" i="1"/>
  <c r="W15" i="1"/>
  <c r="W14" i="1"/>
  <c r="W38" i="1"/>
  <c r="W30" i="1"/>
  <c r="W51" i="1"/>
  <c r="X50" i="1" s="1"/>
  <c r="W45" i="1"/>
  <c r="W37" i="1"/>
  <c r="W21" i="1"/>
  <c r="W55" i="1"/>
  <c r="W50" i="1"/>
  <c r="W36" i="1"/>
  <c r="W20" i="1"/>
  <c r="W12" i="1"/>
  <c r="W41" i="1"/>
  <c r="W35" i="1"/>
  <c r="W25" i="1"/>
  <c r="W17" i="1"/>
  <c r="X17" i="1" s="1"/>
  <c r="W56" i="1"/>
  <c r="X55" i="1" s="1"/>
  <c r="W13" i="1"/>
  <c r="W40" i="1"/>
  <c r="W34" i="1"/>
  <c r="W24" i="1"/>
  <c r="W16" i="1"/>
  <c r="W39" i="1"/>
  <c r="W29" i="1"/>
  <c r="X29" i="1" s="1"/>
  <c r="W23" i="1"/>
  <c r="W11" i="1"/>
  <c r="P14" i="1"/>
  <c r="P11" i="1"/>
  <c r="P16" i="1"/>
  <c r="P40" i="1"/>
  <c r="P50" i="1"/>
  <c r="P39" i="1"/>
  <c r="P37" i="1"/>
  <c r="P24" i="1"/>
  <c r="P15" i="1"/>
  <c r="P35" i="1"/>
  <c r="P23" i="1"/>
  <c r="P13" i="1"/>
  <c r="P34" i="1"/>
  <c r="P21" i="1"/>
  <c r="P51" i="1"/>
  <c r="Q50" i="1" s="1"/>
  <c r="P41" i="1"/>
  <c r="P17" i="1"/>
  <c r="Q17" i="1" s="1"/>
  <c r="P55" i="1"/>
  <c r="P45" i="1"/>
  <c r="P36" i="1"/>
  <c r="P29" i="1"/>
  <c r="Q29" i="1" s="1"/>
  <c r="P25" i="1"/>
  <c r="P20" i="1"/>
  <c r="P12" i="1"/>
  <c r="P46" i="1"/>
  <c r="Q45" i="1" s="1"/>
  <c r="P38" i="1"/>
  <c r="P30" i="1"/>
  <c r="P22" i="1"/>
  <c r="AE34" i="1" l="1"/>
  <c r="Z53" i="1"/>
  <c r="AD24" i="1"/>
  <c r="Z25" i="1"/>
  <c r="AE11" i="1"/>
  <c r="S27" i="1"/>
  <c r="T27" i="1" s="1"/>
  <c r="U27" i="1" s="1"/>
  <c r="V27" i="1" s="1"/>
  <c r="Y27" i="1" s="1"/>
  <c r="Y60" i="1" s="1"/>
  <c r="X34" i="1"/>
  <c r="X20" i="1"/>
  <c r="X11" i="1"/>
  <c r="Q11" i="1"/>
  <c r="Q20" i="1"/>
  <c r="Q34" i="1"/>
  <c r="AD25" i="1" l="1"/>
  <c r="AE20" i="1" s="1"/>
  <c r="Z27" i="1"/>
  <c r="AA27" i="1" s="1"/>
  <c r="AB27" i="1" s="1"/>
  <c r="AC27" i="1" s="1"/>
  <c r="AA53" i="1"/>
  <c r="K60" i="1"/>
  <c r="Z60" i="1" l="1"/>
  <c r="AA60" i="1"/>
  <c r="AB53" i="1"/>
  <c r="L60" i="1"/>
  <c r="AC53" i="1" l="1"/>
  <c r="AC60" i="1" s="1"/>
  <c r="AB60" i="1"/>
  <c r="M60" i="1"/>
  <c r="N60" i="1" l="1"/>
  <c r="O60" i="1" l="1"/>
  <c r="R60" i="1" l="1"/>
  <c r="S60" i="1" l="1"/>
  <c r="T60" i="1" l="1"/>
  <c r="V60" i="1" l="1"/>
  <c r="U60" i="1"/>
</calcChain>
</file>

<file path=xl/sharedStrings.xml><?xml version="1.0" encoding="utf-8"?>
<sst xmlns="http://schemas.openxmlformats.org/spreadsheetml/2006/main" count="76" uniqueCount="5">
  <si>
    <t>6,5</t>
  </si>
  <si>
    <t>7,5</t>
  </si>
  <si>
    <t>Détail
 Charges</t>
  </si>
  <si>
    <t>Total
 Heures
Charges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</si>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</sst>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9"/>
      <color theme="0"/>
      <name val="Aptos Narrow"/>
      <family val="2"/>
      <scheme val="minor"/>
    </font>
    <font>
      <sz val="11"/>
      <color rgb="FF333399"/>
      <name val="Aptos Narrow"/>
      <family val="2"/>
      <scheme val="minor"/>
    </font>
    <font>
      <sz val="11"/>
      <color theme="2" tint="-0.499984740745262"/>
      <name val="Aptos Narrow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16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3" fillId="9" borderId="1" xfId="0" applyFont="1" applyFill="1" applyBorder="1" applyAlignment="1">
      <alignment horizontal="right" vertical="center"/>
    </xf>
    <xf numFmtId="0" fontId="3" fillId="8" borderId="1" xfId="0" applyFont="1" applyFill="1" applyBorder="1" applyAlignment="1">
      <alignment horizontal="right" vertical="center"/>
    </xf>
    <xf numFmtId="0" fontId="1" fillId="7" borderId="1" xfId="0" applyFont="1" applyFill="1" applyBorder="1" applyAlignment="1">
      <alignment horizontal="right" vertical="center"/>
    </xf>
    <xf numFmtId="0" fontId="1" fillId="6" borderId="1" xfId="0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right" vertical="center"/>
    </xf>
    <xf numFmtId="0" fontId="3" fillId="10" borderId="1" xfId="0" applyFont="1" applyFill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1" fillId="13" borderId="1" xfId="0" applyFont="1" applyFill="1" applyBorder="1" applyAlignment="1">
      <alignment horizontal="right" vertical="center"/>
    </xf>
    <xf numFmtId="0" fontId="1" fillId="13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right" vertical="center"/>
    </xf>
    <xf numFmtId="0" fontId="1" fillId="14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1" fillId="14" borderId="2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color theme="3" tint="0.749961851863155"/>
      </font>
    </dxf>
    <dxf>
      <font>
        <color theme="3" tint="0.749961851863155"/>
      </font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4" tint="-0.499984740745262"/>
      </font>
    </dxf>
    <dxf>
      <font>
        <color theme="3" tint="9.9948118533890809E-2"/>
      </font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3" tint="0.24994659260841701"/>
      </font>
    </dxf>
    <dxf>
      <font>
        <color theme="1"/>
      </font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3" tint="0.499984740745262"/>
      </font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1"/>
      </font>
      <fill>
        <patternFill>
          <bgColor theme="0"/>
        </patternFill>
      </fill>
    </dxf>
    <dxf>
      <font>
        <color theme="3" tint="0.749961851863155"/>
      </font>
    </dxf>
    <dxf>
      <fill>
        <patternFill>
          <bgColor rgb="FFFFC000"/>
        </patternFill>
      </fill>
    </dxf>
    <dxf>
      <font>
        <color auto="1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3" tint="0.89996032593768116"/>
      </font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333399"/>
      <color rgb="FF666633"/>
      <color rgb="FF666699"/>
      <color rgb="FF996633"/>
      <color rgb="FFB2B2B2"/>
      <color rgb="FF336699"/>
      <color rgb="FF800080"/>
      <color rgb="FF660066"/>
      <color rgb="FFCC00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</xdr:colOff>
      <xdr:row>0</xdr:row>
      <xdr:rowOff>77189</xdr:rowOff>
    </xdr:from>
    <xdr:to>
      <xdr:col>3</xdr:col>
      <xdr:colOff>0</xdr:colOff>
      <xdr:row>2</xdr:row>
      <xdr:rowOff>213757</xdr:rowOff>
    </xdr:to>
    <xdr:sp macro="[2]!INVERSER" textlink="">
      <xdr:nvSpPr>
        <xdr:cNvPr id="2" name="Rectangle : carré corné 1" descr="Heures&#10;supplémentaires ?&#10;">
          <a:extLst>
            <a:ext uri="{FF2B5EF4-FFF2-40B4-BE49-F238E27FC236}">
              <a16:creationId xmlns:a16="http://schemas.microsoft.com/office/drawing/2014/main" id="{E4E11769-263E-09EF-DD27-D6DDD09236C1}"/>
            </a:ext>
          </a:extLst>
        </xdr:cNvPr>
        <xdr:cNvSpPr/>
      </xdr:nvSpPr>
      <xdr:spPr>
        <a:xfrm>
          <a:off x="1520043" y="77189"/>
          <a:ext cx="1686295" cy="516578"/>
        </a:xfrm>
        <a:prstGeom prst="foldedCorner">
          <a:avLst>
            <a:gd name="adj" fmla="val 41386"/>
          </a:avLst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800" b="1" i="0" strike="noStrike" kern="0" cap="all" normalizeH="1">
            <a:solidFill>
              <a:schemeClr val="bg1"/>
            </a:solidFill>
          </a:endParaRPr>
        </a:p>
        <a:p>
          <a:pPr algn="ctr"/>
          <a:endParaRPr lang="fr-FR" sz="800" b="1" i="0" strike="noStrike" kern="0" cap="all" normalizeH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srvgti\gr\04GR\ESP%20TAILLANDIER%20Jerome\ALLGAMEX\ALLGAMEX.xlsx" TargetMode="External"/><Relationship Id="rId1" Type="http://schemas.openxmlformats.org/officeDocument/2006/relationships/externalLinkPath" Target="file:///\\srvgti\gr\04GR\ESP%20TAILLANDIER%20Jerome\ALLGAMEX\ALLGAMEX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29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rut"/>
      <sheetName val="A"/>
      <sheetName val="S Standard"/>
      <sheetName val="S Harnais"/>
      <sheetName val="S Auto"/>
      <sheetName val="I Standard"/>
      <sheetName val="I Harnais"/>
      <sheetName val="Auto"/>
      <sheetName val="Couture Manchettes"/>
      <sheetName val="Couture I TAM"/>
      <sheetName val="Couture Autres"/>
      <sheetName val="Couture S TAM"/>
      <sheetName val="S-Protec+"/>
      <sheetName val="E.I."/>
      <sheetName val="Fx-G + Mono"/>
      <sheetName val="Autres"/>
    </sheetNames>
    <sheetDataSet>
      <sheetData sheetId="0"/>
      <sheetData sheetId="1"/>
      <sheetData sheetId="2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45674</v>
          </cell>
          <cell r="J2">
            <v>290</v>
          </cell>
          <cell r="S2">
            <v>5.2780000000000005</v>
          </cell>
        </row>
        <row r="3">
          <cell r="A3">
            <v>45674</v>
          </cell>
          <cell r="J3">
            <v>500</v>
          </cell>
          <cell r="S3">
            <v>9.1</v>
          </cell>
        </row>
        <row r="4">
          <cell r="A4">
            <v>45677</v>
          </cell>
          <cell r="J4">
            <v>100</v>
          </cell>
          <cell r="S4">
            <v>1.82</v>
          </cell>
        </row>
        <row r="5">
          <cell r="A5">
            <v>45677</v>
          </cell>
          <cell r="J5">
            <v>20</v>
          </cell>
          <cell r="S5">
            <v>0.36399999999999999</v>
          </cell>
        </row>
        <row r="6">
          <cell r="A6">
            <v>45678</v>
          </cell>
          <cell r="J6">
            <v>200</v>
          </cell>
          <cell r="S6">
            <v>3.64</v>
          </cell>
        </row>
        <row r="7">
          <cell r="A7">
            <v>45678</v>
          </cell>
          <cell r="J7">
            <v>30</v>
          </cell>
          <cell r="S7">
            <v>0.54600000000000004</v>
          </cell>
        </row>
        <row r="8">
          <cell r="A8">
            <v>45678</v>
          </cell>
          <cell r="J8">
            <v>100</v>
          </cell>
          <cell r="S8">
            <v>1.82</v>
          </cell>
        </row>
        <row r="9">
          <cell r="A9">
            <v>45678</v>
          </cell>
          <cell r="J9">
            <v>30</v>
          </cell>
          <cell r="S9">
            <v>0.54600000000000004</v>
          </cell>
        </row>
        <row r="10">
          <cell r="A10">
            <v>45678</v>
          </cell>
          <cell r="J10">
            <v>10</v>
          </cell>
          <cell r="S10">
            <v>0.182</v>
          </cell>
        </row>
        <row r="11">
          <cell r="A11">
            <v>45678</v>
          </cell>
          <cell r="J11">
            <v>30</v>
          </cell>
          <cell r="S11">
            <v>0.54600000000000004</v>
          </cell>
        </row>
        <row r="12">
          <cell r="A12">
            <v>45679</v>
          </cell>
          <cell r="J12">
            <v>100</v>
          </cell>
          <cell r="S12">
            <v>1.82</v>
          </cell>
        </row>
        <row r="13">
          <cell r="A13">
            <v>45681</v>
          </cell>
          <cell r="J13">
            <v>20</v>
          </cell>
          <cell r="S13">
            <v>0.36399999999999999</v>
          </cell>
        </row>
        <row r="14">
          <cell r="A14">
            <v>45681</v>
          </cell>
          <cell r="J14">
            <v>100</v>
          </cell>
          <cell r="S14">
            <v>1.82</v>
          </cell>
        </row>
        <row r="15">
          <cell r="A15">
            <v>45681</v>
          </cell>
          <cell r="J15">
            <v>20</v>
          </cell>
          <cell r="S15">
            <v>0.36399999999999999</v>
          </cell>
        </row>
        <row r="16">
          <cell r="A16">
            <v>45684</v>
          </cell>
          <cell r="J16">
            <v>20</v>
          </cell>
          <cell r="S16">
            <v>0.36399999999999999</v>
          </cell>
        </row>
        <row r="17">
          <cell r="A17">
            <v>45685</v>
          </cell>
          <cell r="J17">
            <v>120</v>
          </cell>
          <cell r="S17">
            <v>2.1840000000000002</v>
          </cell>
        </row>
        <row r="18">
          <cell r="A18">
            <v>45685</v>
          </cell>
          <cell r="J18">
            <v>100</v>
          </cell>
          <cell r="S18">
            <v>1.82</v>
          </cell>
        </row>
        <row r="19">
          <cell r="A19">
            <v>45686</v>
          </cell>
          <cell r="J19">
            <v>200</v>
          </cell>
          <cell r="S19">
            <v>3.64</v>
          </cell>
        </row>
        <row r="20">
          <cell r="A20">
            <v>45686</v>
          </cell>
          <cell r="J20">
            <v>700</v>
          </cell>
          <cell r="S20">
            <v>12.74</v>
          </cell>
        </row>
        <row r="21">
          <cell r="A21">
            <v>45687</v>
          </cell>
          <cell r="J21">
            <v>50</v>
          </cell>
          <cell r="S21">
            <v>0.91</v>
          </cell>
        </row>
        <row r="22">
          <cell r="A22">
            <v>45687</v>
          </cell>
          <cell r="J22">
            <v>170</v>
          </cell>
          <cell r="S22">
            <v>3.0940000000000003</v>
          </cell>
        </row>
        <row r="23">
          <cell r="A23">
            <v>45688</v>
          </cell>
          <cell r="J23">
            <v>30</v>
          </cell>
          <cell r="S23">
            <v>0.54600000000000004</v>
          </cell>
        </row>
        <row r="24">
          <cell r="A24">
            <v>45688</v>
          </cell>
          <cell r="J24">
            <v>30</v>
          </cell>
          <cell r="S24">
            <v>0.54600000000000004</v>
          </cell>
        </row>
        <row r="25">
          <cell r="A25">
            <v>45688</v>
          </cell>
          <cell r="J25">
            <v>10</v>
          </cell>
          <cell r="S25">
            <v>0.182</v>
          </cell>
        </row>
        <row r="26">
          <cell r="A26">
            <v>45688</v>
          </cell>
          <cell r="J26">
            <v>500</v>
          </cell>
          <cell r="S26">
            <v>9.1</v>
          </cell>
        </row>
        <row r="27">
          <cell r="A27">
            <v>45693</v>
          </cell>
          <cell r="J27">
            <v>80</v>
          </cell>
          <cell r="S27">
            <v>1.456</v>
          </cell>
        </row>
        <row r="28">
          <cell r="A28">
            <v>45693</v>
          </cell>
          <cell r="J28">
            <v>10</v>
          </cell>
          <cell r="S28">
            <v>0.182</v>
          </cell>
        </row>
        <row r="29">
          <cell r="A29">
            <v>45693</v>
          </cell>
          <cell r="J29">
            <v>60</v>
          </cell>
          <cell r="S29">
            <v>1.0920000000000001</v>
          </cell>
        </row>
        <row r="30">
          <cell r="A30">
            <v>45693</v>
          </cell>
          <cell r="J30">
            <v>50</v>
          </cell>
          <cell r="S30">
            <v>0.91</v>
          </cell>
        </row>
        <row r="31">
          <cell r="A31">
            <v>45694</v>
          </cell>
          <cell r="J31">
            <v>200</v>
          </cell>
          <cell r="S31">
            <v>3.64</v>
          </cell>
        </row>
        <row r="32">
          <cell r="A32">
            <v>45694</v>
          </cell>
          <cell r="J32">
            <v>10</v>
          </cell>
          <cell r="S32">
            <v>0.182</v>
          </cell>
        </row>
        <row r="33">
          <cell r="A33">
            <v>45694</v>
          </cell>
          <cell r="J33">
            <v>10</v>
          </cell>
          <cell r="S33">
            <v>0.182</v>
          </cell>
        </row>
        <row r="34">
          <cell r="A34">
            <v>45695</v>
          </cell>
          <cell r="J34">
            <v>12</v>
          </cell>
          <cell r="S34">
            <v>0.21840000000000001</v>
          </cell>
        </row>
        <row r="35">
          <cell r="A35">
            <v>45695</v>
          </cell>
          <cell r="J35">
            <v>50</v>
          </cell>
          <cell r="S35">
            <v>0.91</v>
          </cell>
        </row>
        <row r="36">
          <cell r="A36">
            <v>45695</v>
          </cell>
          <cell r="J36">
            <v>20</v>
          </cell>
          <cell r="S36">
            <v>0.36399999999999999</v>
          </cell>
        </row>
        <row r="37">
          <cell r="A37">
            <v>45695</v>
          </cell>
          <cell r="J37">
            <v>10</v>
          </cell>
          <cell r="S37">
            <v>0.182</v>
          </cell>
        </row>
        <row r="38">
          <cell r="A38">
            <v>45695</v>
          </cell>
          <cell r="J38">
            <v>20</v>
          </cell>
          <cell r="S38">
            <v>0.36399999999999999</v>
          </cell>
        </row>
        <row r="39">
          <cell r="A39">
            <v>45695</v>
          </cell>
          <cell r="J39">
            <v>10</v>
          </cell>
          <cell r="S39">
            <v>0.182</v>
          </cell>
        </row>
        <row r="40">
          <cell r="A40">
            <v>45698</v>
          </cell>
          <cell r="J40">
            <v>100</v>
          </cell>
          <cell r="S40">
            <v>1.82</v>
          </cell>
        </row>
        <row r="41">
          <cell r="A41">
            <v>45698</v>
          </cell>
          <cell r="J41">
            <v>250</v>
          </cell>
          <cell r="S41">
            <v>4.55</v>
          </cell>
        </row>
        <row r="42">
          <cell r="A42">
            <v>45698</v>
          </cell>
          <cell r="J42">
            <v>10</v>
          </cell>
          <cell r="S42">
            <v>0.182</v>
          </cell>
        </row>
        <row r="43">
          <cell r="A43">
            <v>45698</v>
          </cell>
          <cell r="J43">
            <v>10</v>
          </cell>
          <cell r="S43">
            <v>0.182</v>
          </cell>
        </row>
        <row r="44">
          <cell r="A44">
            <v>45699</v>
          </cell>
          <cell r="J44">
            <v>10</v>
          </cell>
          <cell r="S44">
            <v>0.182</v>
          </cell>
        </row>
        <row r="45">
          <cell r="A45">
            <v>45699</v>
          </cell>
          <cell r="J45">
            <v>10</v>
          </cell>
          <cell r="S45">
            <v>0.182</v>
          </cell>
        </row>
        <row r="46">
          <cell r="A46">
            <v>45700</v>
          </cell>
          <cell r="J46">
            <v>300</v>
          </cell>
          <cell r="S46">
            <v>5.46</v>
          </cell>
        </row>
        <row r="47">
          <cell r="A47">
            <v>45702</v>
          </cell>
          <cell r="J47">
            <v>100</v>
          </cell>
          <cell r="S47">
            <v>1.82</v>
          </cell>
        </row>
        <row r="48">
          <cell r="A48">
            <v>45708</v>
          </cell>
          <cell r="J48">
            <v>20</v>
          </cell>
          <cell r="S48">
            <v>0.36399999999999999</v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3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45678</v>
          </cell>
          <cell r="J2">
            <v>100</v>
          </cell>
          <cell r="S2">
            <v>2.5</v>
          </cell>
        </row>
        <row r="3">
          <cell r="A3">
            <v>45678</v>
          </cell>
          <cell r="J3">
            <v>20</v>
          </cell>
          <cell r="S3">
            <v>0.5</v>
          </cell>
        </row>
        <row r="4">
          <cell r="A4">
            <v>45678</v>
          </cell>
          <cell r="J4">
            <v>60</v>
          </cell>
          <cell r="S4">
            <v>1.5</v>
          </cell>
        </row>
        <row r="5">
          <cell r="A5">
            <v>45678</v>
          </cell>
          <cell r="J5">
            <v>40</v>
          </cell>
          <cell r="S5">
            <v>1</v>
          </cell>
        </row>
        <row r="6">
          <cell r="A6">
            <v>45684</v>
          </cell>
          <cell r="J6">
            <v>30</v>
          </cell>
          <cell r="S6">
            <v>0.75</v>
          </cell>
        </row>
        <row r="7">
          <cell r="A7">
            <v>45686</v>
          </cell>
          <cell r="J7">
            <v>40</v>
          </cell>
          <cell r="S7">
            <v>1</v>
          </cell>
        </row>
        <row r="8">
          <cell r="A8">
            <v>45686</v>
          </cell>
          <cell r="J8">
            <v>20</v>
          </cell>
          <cell r="S8">
            <v>0.5</v>
          </cell>
        </row>
        <row r="9">
          <cell r="A9">
            <v>45687</v>
          </cell>
          <cell r="J9">
            <v>30</v>
          </cell>
          <cell r="S9">
            <v>0.75</v>
          </cell>
        </row>
        <row r="10">
          <cell r="A10">
            <v>45693</v>
          </cell>
          <cell r="J10">
            <v>50</v>
          </cell>
          <cell r="S10">
            <v>1.25</v>
          </cell>
        </row>
        <row r="11">
          <cell r="A11">
            <v>45693</v>
          </cell>
          <cell r="J11">
            <v>50</v>
          </cell>
          <cell r="S11">
            <v>1.25</v>
          </cell>
        </row>
        <row r="12">
          <cell r="A12">
            <v>45693</v>
          </cell>
          <cell r="J12">
            <v>30</v>
          </cell>
          <cell r="S12">
            <v>0.75</v>
          </cell>
        </row>
        <row r="13">
          <cell r="A13">
            <v>45693</v>
          </cell>
          <cell r="J13">
            <v>150</v>
          </cell>
          <cell r="S13">
            <v>3.75</v>
          </cell>
        </row>
        <row r="14">
          <cell r="A14">
            <v>45695</v>
          </cell>
          <cell r="J14">
            <v>100</v>
          </cell>
          <cell r="S14">
            <v>2.5</v>
          </cell>
        </row>
        <row r="15">
          <cell r="A15">
            <v>45695</v>
          </cell>
          <cell r="J15">
            <v>20</v>
          </cell>
          <cell r="S15">
            <v>0.5</v>
          </cell>
        </row>
        <row r="16">
          <cell r="A16">
            <v>45695</v>
          </cell>
          <cell r="J16">
            <v>20</v>
          </cell>
          <cell r="S16">
            <v>0.5</v>
          </cell>
        </row>
        <row r="17">
          <cell r="A17">
            <v>45698</v>
          </cell>
          <cell r="J17">
            <v>100</v>
          </cell>
          <cell r="S17">
            <v>2.5</v>
          </cell>
        </row>
        <row r="18">
          <cell r="A18">
            <v>45698</v>
          </cell>
          <cell r="J18">
            <v>150</v>
          </cell>
          <cell r="S18">
            <v>3.75</v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4"/>
      <sheetData sheetId="5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45672</v>
          </cell>
          <cell r="J2">
            <v>20</v>
          </cell>
          <cell r="S2">
            <v>0.5</v>
          </cell>
        </row>
        <row r="3">
          <cell r="A3">
            <v>45672</v>
          </cell>
          <cell r="J3">
            <v>10</v>
          </cell>
          <cell r="S3">
            <v>0.25</v>
          </cell>
        </row>
        <row r="4">
          <cell r="A4">
            <v>45673</v>
          </cell>
          <cell r="J4">
            <v>55</v>
          </cell>
          <cell r="S4">
            <v>1.375</v>
          </cell>
        </row>
        <row r="5">
          <cell r="A5">
            <v>45674</v>
          </cell>
          <cell r="J5">
            <v>30</v>
          </cell>
          <cell r="S5">
            <v>0.75</v>
          </cell>
        </row>
        <row r="6">
          <cell r="A6">
            <v>45674</v>
          </cell>
          <cell r="J6">
            <v>10</v>
          </cell>
          <cell r="S6">
            <v>0.25</v>
          </cell>
        </row>
        <row r="7">
          <cell r="A7">
            <v>45674</v>
          </cell>
          <cell r="J7">
            <v>100</v>
          </cell>
          <cell r="S7">
            <v>2.5</v>
          </cell>
        </row>
        <row r="8">
          <cell r="A8">
            <v>45674</v>
          </cell>
          <cell r="J8">
            <v>10</v>
          </cell>
          <cell r="S8">
            <v>0.25</v>
          </cell>
        </row>
        <row r="9">
          <cell r="A9">
            <v>45674</v>
          </cell>
          <cell r="J9">
            <v>10</v>
          </cell>
          <cell r="S9">
            <v>0.25</v>
          </cell>
        </row>
        <row r="10">
          <cell r="A10">
            <v>45674</v>
          </cell>
          <cell r="J10">
            <v>50</v>
          </cell>
          <cell r="S10">
            <v>1.25</v>
          </cell>
        </row>
        <row r="11">
          <cell r="A11">
            <v>45674</v>
          </cell>
          <cell r="J11">
            <v>500</v>
          </cell>
          <cell r="S11">
            <v>12.5</v>
          </cell>
        </row>
        <row r="12">
          <cell r="A12">
            <v>45677</v>
          </cell>
          <cell r="J12">
            <v>10</v>
          </cell>
          <cell r="S12">
            <v>0.25</v>
          </cell>
        </row>
        <row r="13">
          <cell r="A13">
            <v>45677</v>
          </cell>
          <cell r="J13">
            <v>20</v>
          </cell>
          <cell r="S13">
            <v>0.5</v>
          </cell>
        </row>
        <row r="14">
          <cell r="A14">
            <v>45677</v>
          </cell>
          <cell r="J14">
            <v>20</v>
          </cell>
          <cell r="S14">
            <v>0.5</v>
          </cell>
        </row>
        <row r="15">
          <cell r="A15">
            <v>45677</v>
          </cell>
          <cell r="J15">
            <v>200</v>
          </cell>
          <cell r="S15">
            <v>5</v>
          </cell>
        </row>
        <row r="16">
          <cell r="A16">
            <v>45677</v>
          </cell>
          <cell r="J16">
            <v>10</v>
          </cell>
          <cell r="S16">
            <v>0.25</v>
          </cell>
        </row>
        <row r="17">
          <cell r="A17">
            <v>45677</v>
          </cell>
          <cell r="J17">
            <v>10</v>
          </cell>
          <cell r="S17">
            <v>0.25</v>
          </cell>
        </row>
        <row r="18">
          <cell r="A18">
            <v>45677</v>
          </cell>
          <cell r="J18">
            <v>10</v>
          </cell>
          <cell r="S18">
            <v>0.25</v>
          </cell>
        </row>
        <row r="19">
          <cell r="A19">
            <v>45677</v>
          </cell>
          <cell r="J19">
            <v>20</v>
          </cell>
          <cell r="S19">
            <v>0.5</v>
          </cell>
        </row>
        <row r="20">
          <cell r="A20">
            <v>45677</v>
          </cell>
          <cell r="J20">
            <v>10</v>
          </cell>
          <cell r="S20">
            <v>0.25</v>
          </cell>
        </row>
        <row r="21">
          <cell r="A21">
            <v>45677</v>
          </cell>
          <cell r="J21">
            <v>10</v>
          </cell>
          <cell r="S21">
            <v>0.2</v>
          </cell>
        </row>
        <row r="22">
          <cell r="A22">
            <v>45677</v>
          </cell>
          <cell r="J22">
            <v>2</v>
          </cell>
          <cell r="S22">
            <v>0.05</v>
          </cell>
        </row>
        <row r="23">
          <cell r="A23">
            <v>45678</v>
          </cell>
          <cell r="J23">
            <v>50</v>
          </cell>
          <cell r="S23">
            <v>1.25</v>
          </cell>
        </row>
        <row r="24">
          <cell r="A24">
            <v>45678</v>
          </cell>
          <cell r="J24">
            <v>50</v>
          </cell>
          <cell r="S24">
            <v>1.25</v>
          </cell>
        </row>
        <row r="25">
          <cell r="A25">
            <v>45678</v>
          </cell>
          <cell r="J25">
            <v>10</v>
          </cell>
          <cell r="S25">
            <v>0.25</v>
          </cell>
        </row>
        <row r="26">
          <cell r="A26">
            <v>45678</v>
          </cell>
          <cell r="J26">
            <v>50</v>
          </cell>
          <cell r="S26">
            <v>1.25</v>
          </cell>
        </row>
        <row r="27">
          <cell r="A27">
            <v>45678</v>
          </cell>
          <cell r="J27">
            <v>10</v>
          </cell>
          <cell r="S27">
            <v>0.25</v>
          </cell>
        </row>
        <row r="28">
          <cell r="A28">
            <v>45678</v>
          </cell>
          <cell r="J28">
            <v>200</v>
          </cell>
          <cell r="S28">
            <v>5</v>
          </cell>
        </row>
        <row r="29">
          <cell r="A29">
            <v>45678</v>
          </cell>
          <cell r="J29">
            <v>10</v>
          </cell>
          <cell r="S29">
            <v>0.2</v>
          </cell>
        </row>
        <row r="30">
          <cell r="A30">
            <v>45678</v>
          </cell>
          <cell r="J30">
            <v>100</v>
          </cell>
          <cell r="S30">
            <v>2.5</v>
          </cell>
        </row>
        <row r="31">
          <cell r="A31">
            <v>45678</v>
          </cell>
          <cell r="J31">
            <v>10</v>
          </cell>
          <cell r="S31">
            <v>0.25</v>
          </cell>
        </row>
        <row r="32">
          <cell r="A32">
            <v>45678</v>
          </cell>
          <cell r="J32">
            <v>10</v>
          </cell>
          <cell r="S32">
            <v>0.25</v>
          </cell>
        </row>
        <row r="33">
          <cell r="A33">
            <v>45678</v>
          </cell>
          <cell r="J33">
            <v>10</v>
          </cell>
          <cell r="S33">
            <v>0.25</v>
          </cell>
        </row>
        <row r="34">
          <cell r="A34">
            <v>45678</v>
          </cell>
          <cell r="J34">
            <v>5</v>
          </cell>
          <cell r="S34">
            <v>0.125</v>
          </cell>
        </row>
        <row r="35">
          <cell r="A35">
            <v>45678</v>
          </cell>
          <cell r="J35">
            <v>20</v>
          </cell>
          <cell r="S35">
            <v>0.5</v>
          </cell>
        </row>
        <row r="36">
          <cell r="A36">
            <v>45678</v>
          </cell>
          <cell r="J36">
            <v>20</v>
          </cell>
          <cell r="S36">
            <v>0.5</v>
          </cell>
        </row>
        <row r="37">
          <cell r="A37">
            <v>45678</v>
          </cell>
          <cell r="J37">
            <v>20</v>
          </cell>
          <cell r="S37">
            <v>0.5</v>
          </cell>
        </row>
        <row r="38">
          <cell r="A38">
            <v>45679</v>
          </cell>
          <cell r="J38">
            <v>200</v>
          </cell>
          <cell r="S38">
            <v>5</v>
          </cell>
        </row>
        <row r="39">
          <cell r="A39">
            <v>45679</v>
          </cell>
          <cell r="J39">
            <v>100</v>
          </cell>
          <cell r="S39">
            <v>2.5</v>
          </cell>
        </row>
        <row r="40">
          <cell r="A40">
            <v>45680</v>
          </cell>
          <cell r="J40">
            <v>100</v>
          </cell>
          <cell r="S40">
            <v>2.5</v>
          </cell>
        </row>
        <row r="41">
          <cell r="A41">
            <v>45680</v>
          </cell>
          <cell r="J41">
            <v>150</v>
          </cell>
          <cell r="S41">
            <v>3.75</v>
          </cell>
        </row>
        <row r="42">
          <cell r="A42">
            <v>45680</v>
          </cell>
          <cell r="J42">
            <v>100</v>
          </cell>
          <cell r="S42">
            <v>2.5</v>
          </cell>
        </row>
        <row r="43">
          <cell r="A43">
            <v>45680</v>
          </cell>
          <cell r="J43">
            <v>80</v>
          </cell>
          <cell r="S43">
            <v>2.6640000000000001</v>
          </cell>
        </row>
        <row r="44">
          <cell r="A44">
            <v>45680</v>
          </cell>
          <cell r="J44">
            <v>10</v>
          </cell>
          <cell r="S44">
            <v>0.33300000000000002</v>
          </cell>
        </row>
        <row r="45">
          <cell r="A45">
            <v>45680</v>
          </cell>
          <cell r="J45">
            <v>10</v>
          </cell>
          <cell r="S45">
            <v>0.33300000000000002</v>
          </cell>
        </row>
        <row r="46">
          <cell r="A46">
            <v>45680</v>
          </cell>
          <cell r="J46">
            <v>10</v>
          </cell>
          <cell r="S46">
            <v>0.33300000000000002</v>
          </cell>
        </row>
        <row r="47">
          <cell r="A47">
            <v>45680</v>
          </cell>
          <cell r="J47">
            <v>10</v>
          </cell>
          <cell r="S47">
            <v>0.33300000000000002</v>
          </cell>
        </row>
        <row r="48">
          <cell r="A48">
            <v>45680</v>
          </cell>
          <cell r="J48">
            <v>60</v>
          </cell>
          <cell r="S48">
            <v>1.9980000000000002</v>
          </cell>
        </row>
        <row r="49">
          <cell r="A49">
            <v>45680</v>
          </cell>
          <cell r="J49">
            <v>10</v>
          </cell>
          <cell r="S49">
            <v>0.33300000000000002</v>
          </cell>
        </row>
        <row r="50">
          <cell r="A50">
            <v>45680</v>
          </cell>
          <cell r="J50">
            <v>10</v>
          </cell>
          <cell r="S50">
            <v>0.33300000000000002</v>
          </cell>
        </row>
        <row r="51">
          <cell r="A51">
            <v>45680</v>
          </cell>
          <cell r="J51">
            <v>10</v>
          </cell>
          <cell r="S51">
            <v>0.33300000000000002</v>
          </cell>
        </row>
        <row r="52">
          <cell r="A52">
            <v>45680</v>
          </cell>
          <cell r="J52">
            <v>10</v>
          </cell>
          <cell r="S52">
            <v>0.33300000000000002</v>
          </cell>
        </row>
        <row r="53">
          <cell r="A53">
            <v>45680</v>
          </cell>
          <cell r="J53">
            <v>400</v>
          </cell>
          <cell r="S53">
            <v>13.320000000000002</v>
          </cell>
        </row>
        <row r="54">
          <cell r="A54">
            <v>45680</v>
          </cell>
          <cell r="J54">
            <v>10</v>
          </cell>
          <cell r="S54">
            <v>0.33300000000000002</v>
          </cell>
        </row>
        <row r="55">
          <cell r="A55">
            <v>45680</v>
          </cell>
          <cell r="J55">
            <v>10</v>
          </cell>
          <cell r="S55">
            <v>0.33300000000000002</v>
          </cell>
        </row>
        <row r="56">
          <cell r="A56">
            <v>45680</v>
          </cell>
          <cell r="J56">
            <v>30</v>
          </cell>
          <cell r="S56">
            <v>0.99900000000000011</v>
          </cell>
        </row>
        <row r="57">
          <cell r="A57">
            <v>45680</v>
          </cell>
          <cell r="J57">
            <v>60</v>
          </cell>
          <cell r="S57">
            <v>1.5</v>
          </cell>
        </row>
        <row r="58">
          <cell r="A58">
            <v>45681</v>
          </cell>
          <cell r="J58">
            <v>150</v>
          </cell>
          <cell r="S58">
            <v>3.75</v>
          </cell>
        </row>
        <row r="59">
          <cell r="A59">
            <v>45681</v>
          </cell>
          <cell r="J59">
            <v>50</v>
          </cell>
          <cell r="S59">
            <v>1.25</v>
          </cell>
        </row>
        <row r="60">
          <cell r="A60">
            <v>45681</v>
          </cell>
          <cell r="J60">
            <v>10</v>
          </cell>
          <cell r="S60">
            <v>0.25</v>
          </cell>
        </row>
        <row r="61">
          <cell r="A61">
            <v>45681</v>
          </cell>
          <cell r="J61">
            <v>10</v>
          </cell>
          <cell r="S61">
            <v>0.25</v>
          </cell>
        </row>
        <row r="62">
          <cell r="A62">
            <v>45681</v>
          </cell>
          <cell r="J62">
            <v>40</v>
          </cell>
          <cell r="S62">
            <v>1</v>
          </cell>
        </row>
        <row r="63">
          <cell r="A63">
            <v>45681</v>
          </cell>
          <cell r="J63">
            <v>10</v>
          </cell>
          <cell r="S63">
            <v>0.25</v>
          </cell>
        </row>
        <row r="64">
          <cell r="A64">
            <v>45681</v>
          </cell>
          <cell r="J64">
            <v>10</v>
          </cell>
          <cell r="S64">
            <v>0.25</v>
          </cell>
        </row>
        <row r="65">
          <cell r="A65">
            <v>45681</v>
          </cell>
          <cell r="J65">
            <v>10</v>
          </cell>
          <cell r="S65">
            <v>0.25</v>
          </cell>
        </row>
        <row r="66">
          <cell r="A66">
            <v>45684</v>
          </cell>
          <cell r="J66">
            <v>40</v>
          </cell>
          <cell r="S66">
            <v>1</v>
          </cell>
        </row>
        <row r="67">
          <cell r="A67">
            <v>45684</v>
          </cell>
          <cell r="J67">
            <v>70</v>
          </cell>
          <cell r="S67">
            <v>1.75</v>
          </cell>
        </row>
        <row r="68">
          <cell r="A68">
            <v>45684</v>
          </cell>
          <cell r="J68">
            <v>10</v>
          </cell>
          <cell r="S68">
            <v>0.25</v>
          </cell>
        </row>
        <row r="69">
          <cell r="A69">
            <v>45685</v>
          </cell>
          <cell r="J69">
            <v>20</v>
          </cell>
          <cell r="S69">
            <v>0.5</v>
          </cell>
        </row>
        <row r="70">
          <cell r="A70">
            <v>45685</v>
          </cell>
          <cell r="J70">
            <v>50</v>
          </cell>
          <cell r="S70">
            <v>1.25</v>
          </cell>
        </row>
        <row r="71">
          <cell r="A71">
            <v>45685</v>
          </cell>
          <cell r="J71">
            <v>30</v>
          </cell>
          <cell r="S71">
            <v>0.75</v>
          </cell>
        </row>
        <row r="72">
          <cell r="A72">
            <v>45685</v>
          </cell>
          <cell r="J72">
            <v>30</v>
          </cell>
          <cell r="S72">
            <v>0.75</v>
          </cell>
        </row>
        <row r="73">
          <cell r="A73">
            <v>45685</v>
          </cell>
          <cell r="J73">
            <v>10</v>
          </cell>
          <cell r="S73">
            <v>0.25</v>
          </cell>
        </row>
        <row r="74">
          <cell r="A74">
            <v>45685</v>
          </cell>
          <cell r="J74">
            <v>50</v>
          </cell>
          <cell r="S74">
            <v>1.25</v>
          </cell>
        </row>
        <row r="75">
          <cell r="A75">
            <v>45685</v>
          </cell>
          <cell r="J75">
            <v>10</v>
          </cell>
          <cell r="S75">
            <v>0.25</v>
          </cell>
        </row>
        <row r="76">
          <cell r="A76">
            <v>45685</v>
          </cell>
          <cell r="J76">
            <v>10</v>
          </cell>
          <cell r="S76">
            <v>0.25</v>
          </cell>
        </row>
        <row r="77">
          <cell r="A77">
            <v>45685</v>
          </cell>
          <cell r="J77">
            <v>50</v>
          </cell>
          <cell r="S77">
            <v>1.25</v>
          </cell>
        </row>
        <row r="78">
          <cell r="A78">
            <v>45685</v>
          </cell>
          <cell r="J78">
            <v>20</v>
          </cell>
          <cell r="S78">
            <v>0.5</v>
          </cell>
        </row>
        <row r="79">
          <cell r="A79">
            <v>45685</v>
          </cell>
          <cell r="J79">
            <v>10</v>
          </cell>
          <cell r="S79">
            <v>0.25</v>
          </cell>
        </row>
        <row r="80">
          <cell r="A80">
            <v>45685</v>
          </cell>
          <cell r="J80">
            <v>10</v>
          </cell>
          <cell r="S80">
            <v>0.25</v>
          </cell>
        </row>
        <row r="81">
          <cell r="A81">
            <v>45685</v>
          </cell>
          <cell r="J81">
            <v>1</v>
          </cell>
          <cell r="S81">
            <v>2.5000000000000001E-2</v>
          </cell>
        </row>
        <row r="82">
          <cell r="A82">
            <v>45686</v>
          </cell>
          <cell r="J82">
            <v>20</v>
          </cell>
          <cell r="S82">
            <v>0.5</v>
          </cell>
        </row>
        <row r="83">
          <cell r="A83">
            <v>45686</v>
          </cell>
          <cell r="J83">
            <v>20</v>
          </cell>
          <cell r="S83">
            <v>0.5</v>
          </cell>
        </row>
        <row r="84">
          <cell r="A84">
            <v>45686</v>
          </cell>
          <cell r="J84">
            <v>50</v>
          </cell>
          <cell r="S84">
            <v>1.25</v>
          </cell>
        </row>
        <row r="85">
          <cell r="A85">
            <v>45686</v>
          </cell>
          <cell r="J85">
            <v>150</v>
          </cell>
          <cell r="S85">
            <v>3.75</v>
          </cell>
        </row>
        <row r="86">
          <cell r="A86">
            <v>45686</v>
          </cell>
          <cell r="J86">
            <v>400</v>
          </cell>
          <cell r="S86">
            <v>10</v>
          </cell>
        </row>
        <row r="87">
          <cell r="A87">
            <v>45686</v>
          </cell>
          <cell r="J87">
            <v>100</v>
          </cell>
          <cell r="S87">
            <v>2.5</v>
          </cell>
        </row>
        <row r="88">
          <cell r="A88">
            <v>45686</v>
          </cell>
          <cell r="J88">
            <v>30</v>
          </cell>
          <cell r="S88">
            <v>0.75</v>
          </cell>
        </row>
        <row r="89">
          <cell r="A89">
            <v>45686</v>
          </cell>
          <cell r="J89">
            <v>20</v>
          </cell>
          <cell r="S89">
            <v>0.5</v>
          </cell>
        </row>
        <row r="90">
          <cell r="A90">
            <v>45687</v>
          </cell>
          <cell r="J90">
            <v>160</v>
          </cell>
          <cell r="S90">
            <v>4</v>
          </cell>
        </row>
        <row r="91">
          <cell r="A91">
            <v>45687</v>
          </cell>
          <cell r="J91">
            <v>40</v>
          </cell>
          <cell r="S91">
            <v>1</v>
          </cell>
        </row>
        <row r="92">
          <cell r="A92">
            <v>45687</v>
          </cell>
          <cell r="J92">
            <v>20</v>
          </cell>
          <cell r="S92">
            <v>0.5</v>
          </cell>
        </row>
        <row r="93">
          <cell r="A93">
            <v>45687</v>
          </cell>
          <cell r="J93">
            <v>10</v>
          </cell>
          <cell r="S93">
            <v>0.25</v>
          </cell>
        </row>
        <row r="94">
          <cell r="A94">
            <v>45687</v>
          </cell>
          <cell r="J94">
            <v>10</v>
          </cell>
          <cell r="S94">
            <v>0.25</v>
          </cell>
        </row>
        <row r="95">
          <cell r="A95">
            <v>45687</v>
          </cell>
          <cell r="J95">
            <v>40</v>
          </cell>
          <cell r="S95">
            <v>1</v>
          </cell>
        </row>
        <row r="96">
          <cell r="A96">
            <v>45687</v>
          </cell>
          <cell r="J96">
            <v>40</v>
          </cell>
          <cell r="S96">
            <v>0.8</v>
          </cell>
        </row>
        <row r="97">
          <cell r="A97">
            <v>45687</v>
          </cell>
          <cell r="J97">
            <v>60</v>
          </cell>
          <cell r="S97">
            <v>1.5</v>
          </cell>
        </row>
        <row r="98">
          <cell r="A98">
            <v>45688</v>
          </cell>
          <cell r="J98">
            <v>500</v>
          </cell>
          <cell r="S98">
            <v>10</v>
          </cell>
        </row>
        <row r="99">
          <cell r="A99">
            <v>45688</v>
          </cell>
          <cell r="J99">
            <v>50</v>
          </cell>
          <cell r="S99">
            <v>1.25</v>
          </cell>
        </row>
        <row r="100">
          <cell r="A100">
            <v>45688</v>
          </cell>
          <cell r="J100">
            <v>50</v>
          </cell>
          <cell r="S100">
            <v>1.25</v>
          </cell>
        </row>
        <row r="101">
          <cell r="A101">
            <v>45688</v>
          </cell>
          <cell r="J101">
            <v>20</v>
          </cell>
          <cell r="S101">
            <v>0.5</v>
          </cell>
        </row>
        <row r="102">
          <cell r="A102">
            <v>45688</v>
          </cell>
          <cell r="J102">
            <v>10</v>
          </cell>
          <cell r="S102">
            <v>0.25</v>
          </cell>
        </row>
        <row r="103">
          <cell r="A103">
            <v>45688</v>
          </cell>
          <cell r="J103">
            <v>20</v>
          </cell>
          <cell r="S103">
            <v>0.5</v>
          </cell>
        </row>
        <row r="104">
          <cell r="A104">
            <v>45688</v>
          </cell>
          <cell r="J104">
            <v>10</v>
          </cell>
          <cell r="S104">
            <v>0.25</v>
          </cell>
        </row>
        <row r="105">
          <cell r="A105">
            <v>45688</v>
          </cell>
          <cell r="J105">
            <v>500</v>
          </cell>
          <cell r="S105">
            <v>12.5</v>
          </cell>
        </row>
        <row r="106">
          <cell r="A106">
            <v>45693</v>
          </cell>
          <cell r="J106">
            <v>50</v>
          </cell>
          <cell r="S106">
            <v>1.25</v>
          </cell>
        </row>
        <row r="107">
          <cell r="A107">
            <v>45693</v>
          </cell>
          <cell r="J107">
            <v>30</v>
          </cell>
          <cell r="S107">
            <v>0.75</v>
          </cell>
        </row>
        <row r="108">
          <cell r="A108">
            <v>45693</v>
          </cell>
          <cell r="J108">
            <v>400</v>
          </cell>
          <cell r="S108">
            <v>10</v>
          </cell>
        </row>
        <row r="109">
          <cell r="A109">
            <v>45693</v>
          </cell>
          <cell r="J109">
            <v>50</v>
          </cell>
          <cell r="S109">
            <v>1.25</v>
          </cell>
        </row>
        <row r="110">
          <cell r="A110">
            <v>45694</v>
          </cell>
          <cell r="J110">
            <v>20</v>
          </cell>
          <cell r="S110">
            <v>0.5</v>
          </cell>
        </row>
        <row r="111">
          <cell r="A111">
            <v>45694</v>
          </cell>
          <cell r="J111">
            <v>30</v>
          </cell>
          <cell r="S111">
            <v>0.75</v>
          </cell>
        </row>
        <row r="112">
          <cell r="A112">
            <v>45694</v>
          </cell>
          <cell r="J112">
            <v>10</v>
          </cell>
          <cell r="S112">
            <v>0.25</v>
          </cell>
        </row>
        <row r="113">
          <cell r="A113">
            <v>45695</v>
          </cell>
          <cell r="J113">
            <v>200</v>
          </cell>
          <cell r="S113">
            <v>5</v>
          </cell>
        </row>
        <row r="114">
          <cell r="A114">
            <v>45695</v>
          </cell>
          <cell r="J114">
            <v>80</v>
          </cell>
          <cell r="S114">
            <v>2</v>
          </cell>
        </row>
        <row r="115">
          <cell r="A115">
            <v>45695</v>
          </cell>
          <cell r="J115">
            <v>10</v>
          </cell>
          <cell r="S115">
            <v>0.25</v>
          </cell>
        </row>
        <row r="116">
          <cell r="A116">
            <v>45698</v>
          </cell>
          <cell r="J116">
            <v>10</v>
          </cell>
          <cell r="S116">
            <v>0.25</v>
          </cell>
        </row>
        <row r="117">
          <cell r="A117">
            <v>45698</v>
          </cell>
          <cell r="J117">
            <v>10</v>
          </cell>
          <cell r="S117">
            <v>0.25</v>
          </cell>
        </row>
        <row r="118">
          <cell r="A118">
            <v>45700</v>
          </cell>
          <cell r="J118">
            <v>2600</v>
          </cell>
          <cell r="S118">
            <v>65</v>
          </cell>
        </row>
        <row r="119">
          <cell r="A119">
            <v>45705</v>
          </cell>
          <cell r="J119">
            <v>2000</v>
          </cell>
          <cell r="S119">
            <v>50</v>
          </cell>
        </row>
        <row r="120">
          <cell r="A120">
            <v>45705</v>
          </cell>
          <cell r="J120">
            <v>1000</v>
          </cell>
          <cell r="S120">
            <v>25</v>
          </cell>
        </row>
        <row r="121">
          <cell r="A121">
            <v>45709</v>
          </cell>
          <cell r="J121">
            <v>500</v>
          </cell>
          <cell r="S121">
            <v>12.5</v>
          </cell>
        </row>
        <row r="122">
          <cell r="A122">
            <v>45723</v>
          </cell>
          <cell r="J122">
            <v>300</v>
          </cell>
          <cell r="S122">
            <v>7.5</v>
          </cell>
        </row>
        <row r="123">
          <cell r="A123">
            <v>45793</v>
          </cell>
          <cell r="J123">
            <v>500</v>
          </cell>
          <cell r="S123">
            <v>12.5</v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6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45674</v>
          </cell>
          <cell r="J2">
            <v>10</v>
          </cell>
          <cell r="S2">
            <v>0.33</v>
          </cell>
        </row>
        <row r="3">
          <cell r="A3">
            <v>45674</v>
          </cell>
          <cell r="J3">
            <v>20</v>
          </cell>
          <cell r="S3">
            <v>0.66</v>
          </cell>
        </row>
        <row r="4">
          <cell r="A4">
            <v>45678</v>
          </cell>
          <cell r="J4">
            <v>10</v>
          </cell>
          <cell r="S4">
            <v>0.33</v>
          </cell>
        </row>
        <row r="5">
          <cell r="A5">
            <v>45678</v>
          </cell>
          <cell r="J5">
            <v>5</v>
          </cell>
          <cell r="S5">
            <v>0.16500000000000001</v>
          </cell>
        </row>
        <row r="6">
          <cell r="A6">
            <v>45678</v>
          </cell>
          <cell r="J6">
            <v>30</v>
          </cell>
          <cell r="S6">
            <v>0.99</v>
          </cell>
        </row>
        <row r="7">
          <cell r="A7">
            <v>45678</v>
          </cell>
          <cell r="J7">
            <v>10</v>
          </cell>
          <cell r="S7">
            <v>0.33</v>
          </cell>
        </row>
        <row r="8">
          <cell r="A8">
            <v>45678</v>
          </cell>
          <cell r="J8">
            <v>10</v>
          </cell>
          <cell r="S8">
            <v>0.33</v>
          </cell>
        </row>
        <row r="9">
          <cell r="A9">
            <v>45681</v>
          </cell>
          <cell r="J9">
            <v>50</v>
          </cell>
          <cell r="S9">
            <v>1.6500000000000001</v>
          </cell>
        </row>
        <row r="10">
          <cell r="A10">
            <v>45681</v>
          </cell>
          <cell r="J10">
            <v>50</v>
          </cell>
          <cell r="S10">
            <v>1.6500000000000001</v>
          </cell>
        </row>
        <row r="11">
          <cell r="A11">
            <v>45681</v>
          </cell>
          <cell r="J11">
            <v>200</v>
          </cell>
          <cell r="S11">
            <v>6.6000000000000005</v>
          </cell>
        </row>
        <row r="12">
          <cell r="A12">
            <v>45681</v>
          </cell>
          <cell r="J12">
            <v>10</v>
          </cell>
          <cell r="S12">
            <v>0.33</v>
          </cell>
        </row>
        <row r="13">
          <cell r="A13">
            <v>45685</v>
          </cell>
          <cell r="J13">
            <v>10</v>
          </cell>
          <cell r="S13">
            <v>0.33</v>
          </cell>
        </row>
        <row r="14">
          <cell r="A14">
            <v>45686</v>
          </cell>
          <cell r="J14">
            <v>200</v>
          </cell>
          <cell r="S14">
            <v>6.6000000000000005</v>
          </cell>
        </row>
        <row r="15">
          <cell r="A15">
            <v>45688</v>
          </cell>
          <cell r="J15">
            <v>10</v>
          </cell>
          <cell r="S15">
            <v>0.33</v>
          </cell>
        </row>
        <row r="16">
          <cell r="A16">
            <v>45688</v>
          </cell>
          <cell r="J16">
            <v>40</v>
          </cell>
          <cell r="S16">
            <v>1.32</v>
          </cell>
        </row>
        <row r="17">
          <cell r="A17">
            <v>45688</v>
          </cell>
          <cell r="J17">
            <v>20</v>
          </cell>
          <cell r="S17">
            <v>0.66</v>
          </cell>
        </row>
        <row r="18">
          <cell r="A18">
            <v>45688</v>
          </cell>
          <cell r="J18">
            <v>20</v>
          </cell>
          <cell r="S18">
            <v>0.66</v>
          </cell>
        </row>
        <row r="19">
          <cell r="A19">
            <v>45693</v>
          </cell>
          <cell r="J19">
            <v>200</v>
          </cell>
          <cell r="S19">
            <v>6.6000000000000005</v>
          </cell>
        </row>
        <row r="20">
          <cell r="A20">
            <v>45693</v>
          </cell>
          <cell r="J20">
            <v>150</v>
          </cell>
          <cell r="S20">
            <v>4.95</v>
          </cell>
        </row>
        <row r="21">
          <cell r="A21">
            <v>45693</v>
          </cell>
          <cell r="J21">
            <v>20</v>
          </cell>
          <cell r="S21">
            <v>0.66</v>
          </cell>
        </row>
        <row r="22">
          <cell r="A22">
            <v>45694</v>
          </cell>
          <cell r="J22">
            <v>10</v>
          </cell>
          <cell r="S22">
            <v>0.33</v>
          </cell>
        </row>
        <row r="23">
          <cell r="A23">
            <v>45698</v>
          </cell>
          <cell r="J23">
            <v>10</v>
          </cell>
          <cell r="S23">
            <v>0.33</v>
          </cell>
        </row>
        <row r="24">
          <cell r="A24">
            <v>45698</v>
          </cell>
          <cell r="J24">
            <v>50</v>
          </cell>
          <cell r="S24">
            <v>1.6500000000000001</v>
          </cell>
        </row>
        <row r="25">
          <cell r="A25">
            <v>45700</v>
          </cell>
          <cell r="J25">
            <v>10</v>
          </cell>
          <cell r="S25">
            <v>0.33</v>
          </cell>
        </row>
        <row r="26">
          <cell r="A26">
            <v>45716</v>
          </cell>
          <cell r="J26">
            <v>10</v>
          </cell>
          <cell r="S26">
            <v>0.33</v>
          </cell>
        </row>
        <row r="27">
          <cell r="A27">
            <v>45716</v>
          </cell>
          <cell r="J27">
            <v>10</v>
          </cell>
          <cell r="S27">
            <v>0.33</v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7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45672</v>
          </cell>
          <cell r="J2">
            <v>20</v>
          </cell>
          <cell r="S2">
            <v>0.8</v>
          </cell>
        </row>
        <row r="3">
          <cell r="A3">
            <v>45672</v>
          </cell>
          <cell r="J3">
            <v>20</v>
          </cell>
          <cell r="S3">
            <v>0.8</v>
          </cell>
        </row>
        <row r="4">
          <cell r="A4">
            <v>45672</v>
          </cell>
          <cell r="J4">
            <v>20</v>
          </cell>
          <cell r="S4">
            <v>0.8</v>
          </cell>
        </row>
        <row r="5">
          <cell r="A5">
            <v>45672</v>
          </cell>
          <cell r="J5">
            <v>100</v>
          </cell>
          <cell r="S5">
            <v>4</v>
          </cell>
        </row>
        <row r="6">
          <cell r="A6">
            <v>45672</v>
          </cell>
          <cell r="J6">
            <v>50</v>
          </cell>
          <cell r="S6">
            <v>2</v>
          </cell>
        </row>
        <row r="7">
          <cell r="A7">
            <v>45672</v>
          </cell>
          <cell r="J7">
            <v>50</v>
          </cell>
          <cell r="S7">
            <v>2</v>
          </cell>
        </row>
        <row r="8">
          <cell r="A8">
            <v>45678</v>
          </cell>
          <cell r="J8">
            <v>10</v>
          </cell>
          <cell r="S8">
            <v>0.4</v>
          </cell>
        </row>
        <row r="9">
          <cell r="A9">
            <v>45678</v>
          </cell>
          <cell r="J9">
            <v>10</v>
          </cell>
          <cell r="S9">
            <v>0.4</v>
          </cell>
        </row>
        <row r="10">
          <cell r="A10">
            <v>45678</v>
          </cell>
          <cell r="J10">
            <v>20</v>
          </cell>
          <cell r="S10">
            <v>0.8</v>
          </cell>
        </row>
        <row r="11">
          <cell r="A11">
            <v>45678</v>
          </cell>
          <cell r="J11">
            <v>40</v>
          </cell>
          <cell r="S11">
            <v>1.6</v>
          </cell>
        </row>
        <row r="12">
          <cell r="A12">
            <v>45678</v>
          </cell>
          <cell r="J12">
            <v>50</v>
          </cell>
          <cell r="S12">
            <v>2</v>
          </cell>
        </row>
        <row r="13">
          <cell r="A13">
            <v>45678</v>
          </cell>
          <cell r="J13">
            <v>80</v>
          </cell>
          <cell r="S13">
            <v>3.2</v>
          </cell>
        </row>
        <row r="14">
          <cell r="A14">
            <v>45678</v>
          </cell>
          <cell r="J14">
            <v>20</v>
          </cell>
          <cell r="S14">
            <v>0.8</v>
          </cell>
        </row>
        <row r="15">
          <cell r="A15">
            <v>45678</v>
          </cell>
          <cell r="J15">
            <v>50</v>
          </cell>
          <cell r="S15">
            <v>2</v>
          </cell>
        </row>
        <row r="16">
          <cell r="A16">
            <v>45678</v>
          </cell>
          <cell r="J16">
            <v>90</v>
          </cell>
          <cell r="S16">
            <v>3.6</v>
          </cell>
        </row>
        <row r="17">
          <cell r="A17">
            <v>45678</v>
          </cell>
          <cell r="J17">
            <v>50</v>
          </cell>
          <cell r="S17">
            <v>2</v>
          </cell>
        </row>
        <row r="18">
          <cell r="A18">
            <v>45678</v>
          </cell>
          <cell r="J18">
            <v>50</v>
          </cell>
          <cell r="S18">
            <v>2</v>
          </cell>
        </row>
        <row r="19">
          <cell r="A19">
            <v>45678</v>
          </cell>
          <cell r="J19">
            <v>60</v>
          </cell>
          <cell r="S19">
            <v>2.4</v>
          </cell>
        </row>
        <row r="20">
          <cell r="A20">
            <v>45678</v>
          </cell>
          <cell r="J20">
            <v>20</v>
          </cell>
          <cell r="S20">
            <v>0.8</v>
          </cell>
        </row>
        <row r="21">
          <cell r="A21">
            <v>45678</v>
          </cell>
          <cell r="J21">
            <v>40</v>
          </cell>
          <cell r="S21">
            <v>1.6</v>
          </cell>
        </row>
        <row r="22">
          <cell r="A22">
            <v>45679</v>
          </cell>
          <cell r="J22">
            <v>500</v>
          </cell>
          <cell r="S22">
            <v>20</v>
          </cell>
        </row>
        <row r="23">
          <cell r="A23">
            <v>45679</v>
          </cell>
          <cell r="J23">
            <v>100</v>
          </cell>
          <cell r="S23">
            <v>4</v>
          </cell>
        </row>
        <row r="24">
          <cell r="A24">
            <v>45679</v>
          </cell>
          <cell r="J24">
            <v>300</v>
          </cell>
          <cell r="S24">
            <v>12</v>
          </cell>
        </row>
        <row r="25">
          <cell r="A25">
            <v>45681</v>
          </cell>
          <cell r="J25">
            <v>80</v>
          </cell>
          <cell r="S25">
            <v>3.2</v>
          </cell>
        </row>
        <row r="26">
          <cell r="A26">
            <v>45684</v>
          </cell>
          <cell r="J26">
            <v>10</v>
          </cell>
          <cell r="S26">
            <v>0.4</v>
          </cell>
        </row>
        <row r="27">
          <cell r="A27">
            <v>45684</v>
          </cell>
          <cell r="J27">
            <v>50</v>
          </cell>
          <cell r="S27">
            <v>2</v>
          </cell>
        </row>
        <row r="28">
          <cell r="A28">
            <v>45684</v>
          </cell>
          <cell r="J28">
            <v>30</v>
          </cell>
          <cell r="S28">
            <v>1.2</v>
          </cell>
        </row>
        <row r="29">
          <cell r="A29">
            <v>45686</v>
          </cell>
          <cell r="J29">
            <v>100</v>
          </cell>
          <cell r="S29">
            <v>3</v>
          </cell>
        </row>
        <row r="30">
          <cell r="A30">
            <v>45686</v>
          </cell>
          <cell r="J30">
            <v>150</v>
          </cell>
          <cell r="S30">
            <v>6</v>
          </cell>
        </row>
        <row r="31">
          <cell r="A31">
            <v>45686</v>
          </cell>
          <cell r="J31">
            <v>100</v>
          </cell>
          <cell r="S31">
            <v>3</v>
          </cell>
        </row>
        <row r="32">
          <cell r="A32">
            <v>45686</v>
          </cell>
          <cell r="J32">
            <v>10</v>
          </cell>
          <cell r="S32">
            <v>0.4</v>
          </cell>
        </row>
        <row r="33">
          <cell r="A33">
            <v>45686</v>
          </cell>
          <cell r="J33">
            <v>10</v>
          </cell>
          <cell r="S33">
            <v>0.4</v>
          </cell>
        </row>
        <row r="34">
          <cell r="A34">
            <v>45686</v>
          </cell>
          <cell r="J34">
            <v>30</v>
          </cell>
          <cell r="S34">
            <v>1.2</v>
          </cell>
        </row>
        <row r="35">
          <cell r="A35">
            <v>45686</v>
          </cell>
          <cell r="J35">
            <v>10</v>
          </cell>
          <cell r="S35">
            <v>0.4</v>
          </cell>
        </row>
        <row r="36">
          <cell r="A36">
            <v>45686</v>
          </cell>
          <cell r="J36">
            <v>30</v>
          </cell>
          <cell r="S36">
            <v>1.2</v>
          </cell>
        </row>
        <row r="37">
          <cell r="A37">
            <v>45686</v>
          </cell>
          <cell r="J37">
            <v>40</v>
          </cell>
          <cell r="S37">
            <v>1.6</v>
          </cell>
        </row>
        <row r="38">
          <cell r="A38">
            <v>45686</v>
          </cell>
          <cell r="J38">
            <v>80</v>
          </cell>
          <cell r="S38">
            <v>3.2</v>
          </cell>
        </row>
        <row r="39">
          <cell r="A39">
            <v>45686</v>
          </cell>
          <cell r="J39">
            <v>500</v>
          </cell>
          <cell r="S39">
            <v>20</v>
          </cell>
        </row>
        <row r="40">
          <cell r="A40">
            <v>45687</v>
          </cell>
          <cell r="J40">
            <v>10</v>
          </cell>
          <cell r="S40">
            <v>0.4</v>
          </cell>
        </row>
        <row r="41">
          <cell r="A41">
            <v>45687</v>
          </cell>
          <cell r="J41">
            <v>40</v>
          </cell>
          <cell r="S41">
            <v>1.6</v>
          </cell>
        </row>
        <row r="42">
          <cell r="A42">
            <v>45687</v>
          </cell>
          <cell r="J42">
            <v>20</v>
          </cell>
          <cell r="S42">
            <v>0.8</v>
          </cell>
        </row>
        <row r="43">
          <cell r="A43">
            <v>45687</v>
          </cell>
          <cell r="J43">
            <v>30</v>
          </cell>
          <cell r="S43">
            <v>1.2</v>
          </cell>
        </row>
        <row r="44">
          <cell r="A44">
            <v>45687</v>
          </cell>
          <cell r="J44">
            <v>50</v>
          </cell>
          <cell r="S44">
            <v>2</v>
          </cell>
        </row>
        <row r="45">
          <cell r="A45">
            <v>45693</v>
          </cell>
          <cell r="J45">
            <v>500</v>
          </cell>
          <cell r="S45">
            <v>20</v>
          </cell>
        </row>
        <row r="46">
          <cell r="A46">
            <v>45693</v>
          </cell>
          <cell r="J46">
            <v>10</v>
          </cell>
          <cell r="S46">
            <v>0.3</v>
          </cell>
        </row>
        <row r="47">
          <cell r="A47">
            <v>45693</v>
          </cell>
          <cell r="J47">
            <v>50</v>
          </cell>
          <cell r="S47">
            <v>2</v>
          </cell>
        </row>
        <row r="48">
          <cell r="A48">
            <v>45693</v>
          </cell>
          <cell r="J48">
            <v>50</v>
          </cell>
          <cell r="S48">
            <v>2</v>
          </cell>
        </row>
        <row r="49">
          <cell r="A49">
            <v>45693</v>
          </cell>
          <cell r="J49">
            <v>30</v>
          </cell>
          <cell r="S49">
            <v>1.2</v>
          </cell>
        </row>
        <row r="50">
          <cell r="A50">
            <v>45694</v>
          </cell>
          <cell r="J50">
            <v>40</v>
          </cell>
          <cell r="S50">
            <v>1.6</v>
          </cell>
        </row>
        <row r="51">
          <cell r="A51">
            <v>45695</v>
          </cell>
          <cell r="J51">
            <v>80</v>
          </cell>
          <cell r="S51">
            <v>3.2</v>
          </cell>
        </row>
        <row r="52">
          <cell r="A52">
            <v>45695</v>
          </cell>
          <cell r="J52">
            <v>50</v>
          </cell>
          <cell r="S52">
            <v>2</v>
          </cell>
        </row>
        <row r="53">
          <cell r="A53">
            <v>45695</v>
          </cell>
          <cell r="J53">
            <v>10</v>
          </cell>
          <cell r="S53">
            <v>0.4</v>
          </cell>
        </row>
        <row r="54">
          <cell r="A54">
            <v>45695</v>
          </cell>
          <cell r="J54">
            <v>10</v>
          </cell>
          <cell r="S54">
            <v>0.4</v>
          </cell>
        </row>
        <row r="55">
          <cell r="A55">
            <v>45700</v>
          </cell>
          <cell r="J55">
            <v>100</v>
          </cell>
          <cell r="S55">
            <v>3</v>
          </cell>
        </row>
        <row r="56">
          <cell r="A56">
            <v>45700</v>
          </cell>
          <cell r="J56">
            <v>600</v>
          </cell>
          <cell r="S56">
            <v>24</v>
          </cell>
        </row>
        <row r="57">
          <cell r="A57">
            <v>45716</v>
          </cell>
          <cell r="J57">
            <v>10</v>
          </cell>
          <cell r="S57">
            <v>0.4</v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8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45671</v>
          </cell>
          <cell r="J2">
            <v>15</v>
          </cell>
          <cell r="S2">
            <v>1.7999999999999998</v>
          </cell>
        </row>
        <row r="3">
          <cell r="A3">
            <v>45674</v>
          </cell>
          <cell r="J3">
            <v>5</v>
          </cell>
          <cell r="S3">
            <v>0.6</v>
          </cell>
        </row>
        <row r="4">
          <cell r="A4">
            <v>45678</v>
          </cell>
          <cell r="J4">
            <v>5</v>
          </cell>
          <cell r="S4">
            <v>0.6</v>
          </cell>
        </row>
        <row r="5">
          <cell r="A5">
            <v>45680</v>
          </cell>
          <cell r="J5">
            <v>30</v>
          </cell>
          <cell r="S5">
            <v>3.5999999999999996</v>
          </cell>
        </row>
        <row r="6">
          <cell r="A6">
            <v>45681</v>
          </cell>
          <cell r="J6">
            <v>100</v>
          </cell>
          <cell r="S6">
            <v>12</v>
          </cell>
        </row>
        <row r="7">
          <cell r="A7">
            <v>45681</v>
          </cell>
          <cell r="J7">
            <v>50</v>
          </cell>
          <cell r="S7">
            <v>6</v>
          </cell>
        </row>
        <row r="8">
          <cell r="A8">
            <v>45681</v>
          </cell>
          <cell r="J8">
            <v>10</v>
          </cell>
          <cell r="S8">
            <v>1.2</v>
          </cell>
        </row>
        <row r="9">
          <cell r="A9">
            <v>45686</v>
          </cell>
          <cell r="J9">
            <v>20</v>
          </cell>
          <cell r="S9">
            <v>3.8</v>
          </cell>
        </row>
        <row r="10">
          <cell r="A10">
            <v>45687</v>
          </cell>
          <cell r="J10">
            <v>50</v>
          </cell>
          <cell r="S10">
            <v>6</v>
          </cell>
        </row>
        <row r="11">
          <cell r="A11">
            <v>45687</v>
          </cell>
          <cell r="J11">
            <v>5</v>
          </cell>
          <cell r="S11">
            <v>0.6</v>
          </cell>
        </row>
        <row r="12">
          <cell r="A12">
            <v>45688</v>
          </cell>
          <cell r="J12">
            <v>50</v>
          </cell>
          <cell r="S12">
            <v>6</v>
          </cell>
        </row>
        <row r="13">
          <cell r="A13">
            <v>45688</v>
          </cell>
          <cell r="J13">
            <v>500</v>
          </cell>
          <cell r="S13">
            <v>60</v>
          </cell>
        </row>
        <row r="14">
          <cell r="A14">
            <v>45693</v>
          </cell>
          <cell r="J14">
            <v>50</v>
          </cell>
          <cell r="S14">
            <v>9.5</v>
          </cell>
        </row>
        <row r="15">
          <cell r="A15">
            <v>45693</v>
          </cell>
          <cell r="J15">
            <v>50</v>
          </cell>
          <cell r="S15">
            <v>6</v>
          </cell>
        </row>
        <row r="16">
          <cell r="A16">
            <v>45695</v>
          </cell>
          <cell r="J16">
            <v>50</v>
          </cell>
          <cell r="S16">
            <v>6</v>
          </cell>
        </row>
        <row r="17">
          <cell r="A17">
            <v>45700</v>
          </cell>
          <cell r="J17">
            <v>80</v>
          </cell>
          <cell r="S17">
            <v>9.6</v>
          </cell>
        </row>
        <row r="18">
          <cell r="S18" t="str">
            <v/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9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45671</v>
          </cell>
          <cell r="J2">
            <v>1</v>
          </cell>
          <cell r="S2">
            <v>0.27</v>
          </cell>
        </row>
        <row r="3">
          <cell r="A3">
            <v>45671</v>
          </cell>
          <cell r="J3">
            <v>8</v>
          </cell>
          <cell r="S3">
            <v>2.16</v>
          </cell>
        </row>
        <row r="4">
          <cell r="A4">
            <v>45673</v>
          </cell>
          <cell r="J4">
            <v>20</v>
          </cell>
          <cell r="S4">
            <v>5.4</v>
          </cell>
        </row>
        <row r="5">
          <cell r="A5">
            <v>45673</v>
          </cell>
          <cell r="J5">
            <v>10</v>
          </cell>
          <cell r="S5">
            <v>2.7</v>
          </cell>
        </row>
        <row r="6">
          <cell r="A6">
            <v>45673</v>
          </cell>
          <cell r="J6">
            <v>3</v>
          </cell>
          <cell r="S6">
            <v>0.81</v>
          </cell>
        </row>
        <row r="7">
          <cell r="A7">
            <v>45673</v>
          </cell>
          <cell r="J7">
            <v>15</v>
          </cell>
          <cell r="S7">
            <v>4.0500000000000007</v>
          </cell>
        </row>
        <row r="8">
          <cell r="A8">
            <v>45673</v>
          </cell>
          <cell r="J8">
            <v>15</v>
          </cell>
          <cell r="S8">
            <v>4.0500000000000007</v>
          </cell>
        </row>
        <row r="9">
          <cell r="A9">
            <v>45674</v>
          </cell>
          <cell r="J9">
            <v>2</v>
          </cell>
          <cell r="S9">
            <v>0.54</v>
          </cell>
        </row>
        <row r="10">
          <cell r="A10">
            <v>45674</v>
          </cell>
          <cell r="J10">
            <v>2</v>
          </cell>
          <cell r="S10">
            <v>0.54</v>
          </cell>
        </row>
        <row r="11">
          <cell r="A11">
            <v>45678</v>
          </cell>
          <cell r="J11">
            <v>3</v>
          </cell>
          <cell r="S11">
            <v>0.81</v>
          </cell>
        </row>
        <row r="12">
          <cell r="A12">
            <v>45678</v>
          </cell>
          <cell r="J12">
            <v>3</v>
          </cell>
          <cell r="S12">
            <v>0.81</v>
          </cell>
        </row>
        <row r="13">
          <cell r="A13">
            <v>45681</v>
          </cell>
          <cell r="J13">
            <v>10</v>
          </cell>
          <cell r="S13">
            <v>2.7</v>
          </cell>
        </row>
        <row r="14">
          <cell r="A14">
            <v>45681</v>
          </cell>
          <cell r="J14">
            <v>20</v>
          </cell>
          <cell r="S14">
            <v>5.4</v>
          </cell>
        </row>
        <row r="15">
          <cell r="A15">
            <v>45681</v>
          </cell>
          <cell r="J15">
            <v>20</v>
          </cell>
          <cell r="S15">
            <v>5.4</v>
          </cell>
        </row>
        <row r="16">
          <cell r="A16">
            <v>45681</v>
          </cell>
          <cell r="J16">
            <v>10</v>
          </cell>
          <cell r="S16">
            <v>2.7</v>
          </cell>
        </row>
        <row r="17">
          <cell r="A17">
            <v>45681</v>
          </cell>
          <cell r="J17">
            <v>10</v>
          </cell>
          <cell r="S17">
            <v>2.7</v>
          </cell>
        </row>
        <row r="18">
          <cell r="A18">
            <v>45681</v>
          </cell>
          <cell r="J18">
            <v>10</v>
          </cell>
          <cell r="S18">
            <v>2.7</v>
          </cell>
        </row>
        <row r="19">
          <cell r="A19">
            <v>45681</v>
          </cell>
          <cell r="J19">
            <v>10</v>
          </cell>
          <cell r="S19">
            <v>2.7</v>
          </cell>
        </row>
        <row r="20">
          <cell r="A20">
            <v>45681</v>
          </cell>
          <cell r="J20">
            <v>1</v>
          </cell>
          <cell r="S20">
            <v>0.27</v>
          </cell>
        </row>
        <row r="21">
          <cell r="A21">
            <v>45687</v>
          </cell>
          <cell r="J21">
            <v>40</v>
          </cell>
          <cell r="S21">
            <v>10.8</v>
          </cell>
        </row>
        <row r="22">
          <cell r="A22">
            <v>45687</v>
          </cell>
          <cell r="J22">
            <v>2</v>
          </cell>
          <cell r="S22">
            <v>0.54</v>
          </cell>
        </row>
        <row r="23">
          <cell r="A23">
            <v>45688</v>
          </cell>
          <cell r="J23">
            <v>20</v>
          </cell>
          <cell r="S23">
            <v>5.4</v>
          </cell>
        </row>
        <row r="24">
          <cell r="A24">
            <v>45688</v>
          </cell>
          <cell r="J24">
            <v>20</v>
          </cell>
          <cell r="S24">
            <v>5.4</v>
          </cell>
        </row>
        <row r="25">
          <cell r="A25">
            <v>45688</v>
          </cell>
          <cell r="J25">
            <v>1</v>
          </cell>
          <cell r="S25">
            <v>0.27</v>
          </cell>
        </row>
        <row r="26">
          <cell r="A26">
            <v>45693</v>
          </cell>
          <cell r="J26">
            <v>10</v>
          </cell>
          <cell r="S26">
            <v>2.7</v>
          </cell>
        </row>
        <row r="27">
          <cell r="A27">
            <v>45693</v>
          </cell>
          <cell r="J27">
            <v>10</v>
          </cell>
          <cell r="S27">
            <v>2.7</v>
          </cell>
        </row>
        <row r="28">
          <cell r="A28">
            <v>45693</v>
          </cell>
          <cell r="J28">
            <v>20</v>
          </cell>
          <cell r="S28">
            <v>5.4</v>
          </cell>
        </row>
        <row r="29">
          <cell r="A29">
            <v>45693</v>
          </cell>
          <cell r="J29">
            <v>10</v>
          </cell>
          <cell r="S29">
            <v>2.7</v>
          </cell>
        </row>
        <row r="30">
          <cell r="A30">
            <v>45693</v>
          </cell>
          <cell r="J30">
            <v>10</v>
          </cell>
          <cell r="S30">
            <v>2.7</v>
          </cell>
        </row>
        <row r="31">
          <cell r="A31">
            <v>45694</v>
          </cell>
          <cell r="J31">
            <v>20</v>
          </cell>
          <cell r="S31">
            <v>5.4</v>
          </cell>
        </row>
        <row r="32">
          <cell r="A32">
            <v>45694</v>
          </cell>
          <cell r="J32">
            <v>20</v>
          </cell>
          <cell r="S32">
            <v>5.4</v>
          </cell>
        </row>
        <row r="33">
          <cell r="A33">
            <v>45694</v>
          </cell>
          <cell r="J33">
            <v>20</v>
          </cell>
          <cell r="S33">
            <v>5.4</v>
          </cell>
        </row>
        <row r="34">
          <cell r="A34">
            <v>45700</v>
          </cell>
          <cell r="J34">
            <v>40</v>
          </cell>
          <cell r="S34">
            <v>10.8</v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10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45681</v>
          </cell>
          <cell r="J2">
            <v>10</v>
          </cell>
          <cell r="S2">
            <v>0.6</v>
          </cell>
        </row>
        <row r="3">
          <cell r="A3">
            <v>45686</v>
          </cell>
          <cell r="J3">
            <v>20</v>
          </cell>
          <cell r="S3">
            <v>1.2</v>
          </cell>
        </row>
        <row r="4">
          <cell r="A4">
            <v>45694</v>
          </cell>
          <cell r="J4">
            <v>10</v>
          </cell>
          <cell r="S4">
            <v>0.6</v>
          </cell>
        </row>
        <row r="5">
          <cell r="S5" t="str">
            <v/>
          </cell>
        </row>
        <row r="6">
          <cell r="S6" t="str">
            <v/>
          </cell>
        </row>
        <row r="7">
          <cell r="S7" t="str">
            <v/>
          </cell>
        </row>
        <row r="8">
          <cell r="S8" t="str">
            <v/>
          </cell>
        </row>
        <row r="9">
          <cell r="S9" t="str">
            <v/>
          </cell>
        </row>
        <row r="10">
          <cell r="S10" t="str">
            <v/>
          </cell>
        </row>
        <row r="11">
          <cell r="S11" t="str">
            <v/>
          </cell>
        </row>
        <row r="12">
          <cell r="S12" t="str">
            <v/>
          </cell>
        </row>
        <row r="13">
          <cell r="S13" t="str">
            <v/>
          </cell>
        </row>
        <row r="14">
          <cell r="S14" t="str">
            <v/>
          </cell>
        </row>
        <row r="15">
          <cell r="S15" t="str">
            <v/>
          </cell>
        </row>
        <row r="16">
          <cell r="S16" t="str">
            <v/>
          </cell>
        </row>
        <row r="17">
          <cell r="S17" t="str">
            <v/>
          </cell>
        </row>
        <row r="18">
          <cell r="S18" t="str">
            <v/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11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45671</v>
          </cell>
          <cell r="J2">
            <v>5</v>
          </cell>
          <cell r="S2">
            <v>1.45</v>
          </cell>
        </row>
        <row r="3">
          <cell r="A3">
            <v>45673</v>
          </cell>
          <cell r="J3">
            <v>10</v>
          </cell>
          <cell r="S3">
            <v>2.9</v>
          </cell>
        </row>
        <row r="4">
          <cell r="A4">
            <v>45674</v>
          </cell>
          <cell r="J4">
            <v>1</v>
          </cell>
          <cell r="S4">
            <v>0.28999999999999998</v>
          </cell>
        </row>
        <row r="5">
          <cell r="A5">
            <v>45678</v>
          </cell>
          <cell r="J5">
            <v>50</v>
          </cell>
          <cell r="S5">
            <v>14.499999999999998</v>
          </cell>
        </row>
        <row r="6">
          <cell r="A6">
            <v>45678</v>
          </cell>
          <cell r="J6">
            <v>10</v>
          </cell>
          <cell r="S6">
            <v>2.9</v>
          </cell>
        </row>
        <row r="7">
          <cell r="A7">
            <v>45678</v>
          </cell>
          <cell r="J7">
            <v>15</v>
          </cell>
          <cell r="S7">
            <v>4.3499999999999996</v>
          </cell>
        </row>
        <row r="8">
          <cell r="A8">
            <v>45678</v>
          </cell>
          <cell r="J8">
            <v>15</v>
          </cell>
          <cell r="S8">
            <v>4.3499999999999996</v>
          </cell>
        </row>
        <row r="9">
          <cell r="A9">
            <v>45702</v>
          </cell>
          <cell r="J9">
            <v>10</v>
          </cell>
          <cell r="S9">
            <v>2.9</v>
          </cell>
        </row>
        <row r="10">
          <cell r="A10">
            <v>45702</v>
          </cell>
          <cell r="J10">
            <v>10</v>
          </cell>
          <cell r="S10">
            <v>2.9</v>
          </cell>
        </row>
        <row r="11">
          <cell r="S11" t="str">
            <v/>
          </cell>
        </row>
        <row r="12">
          <cell r="S12" t="str">
            <v/>
          </cell>
        </row>
        <row r="13">
          <cell r="S13" t="str">
            <v/>
          </cell>
        </row>
        <row r="14">
          <cell r="S14" t="str">
            <v/>
          </cell>
        </row>
        <row r="15">
          <cell r="S15" t="str">
            <v/>
          </cell>
        </row>
        <row r="16">
          <cell r="S16" t="str">
            <v/>
          </cell>
        </row>
        <row r="17">
          <cell r="S17" t="str">
            <v/>
          </cell>
        </row>
        <row r="18">
          <cell r="S18" t="str">
            <v/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12"/>
      <sheetData sheetId="13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45671</v>
          </cell>
          <cell r="J2">
            <v>15</v>
          </cell>
          <cell r="S2">
            <v>0.34799999999999998</v>
          </cell>
        </row>
        <row r="3">
          <cell r="A3">
            <v>45674</v>
          </cell>
          <cell r="J3">
            <v>30</v>
          </cell>
          <cell r="S3">
            <v>0.69599999999999995</v>
          </cell>
        </row>
        <row r="4">
          <cell r="A4">
            <v>45674</v>
          </cell>
          <cell r="J4">
            <v>10</v>
          </cell>
          <cell r="S4">
            <v>0.23199999999999998</v>
          </cell>
        </row>
        <row r="5">
          <cell r="A5">
            <v>45674</v>
          </cell>
          <cell r="J5">
            <v>100</v>
          </cell>
          <cell r="S5">
            <v>2.3199999999999998</v>
          </cell>
        </row>
        <row r="6">
          <cell r="A6">
            <v>45677</v>
          </cell>
          <cell r="J6">
            <v>2</v>
          </cell>
          <cell r="S6">
            <v>4.6399999999999997E-2</v>
          </cell>
        </row>
        <row r="7">
          <cell r="A7">
            <v>45678</v>
          </cell>
          <cell r="J7">
            <v>200</v>
          </cell>
          <cell r="S7">
            <v>4.6399999999999997</v>
          </cell>
        </row>
        <row r="8">
          <cell r="A8">
            <v>45678</v>
          </cell>
          <cell r="J8">
            <v>15</v>
          </cell>
          <cell r="S8">
            <v>0.34799999999999998</v>
          </cell>
        </row>
        <row r="9">
          <cell r="A9">
            <v>45678</v>
          </cell>
          <cell r="J9">
            <v>4</v>
          </cell>
          <cell r="S9">
            <v>9.2799999999999994E-2</v>
          </cell>
        </row>
        <row r="10">
          <cell r="A10">
            <v>45678</v>
          </cell>
          <cell r="J10">
            <v>10</v>
          </cell>
          <cell r="S10">
            <v>0.23199999999999998</v>
          </cell>
        </row>
        <row r="11">
          <cell r="A11">
            <v>45678</v>
          </cell>
          <cell r="J11">
            <v>5</v>
          </cell>
          <cell r="S11">
            <v>0.11599999999999999</v>
          </cell>
        </row>
        <row r="12">
          <cell r="A12">
            <v>45678</v>
          </cell>
          <cell r="J12">
            <v>30</v>
          </cell>
          <cell r="S12">
            <v>0.69599999999999995</v>
          </cell>
        </row>
        <row r="13">
          <cell r="A13">
            <v>45678</v>
          </cell>
          <cell r="J13">
            <v>10</v>
          </cell>
          <cell r="S13">
            <v>0.23199999999999998</v>
          </cell>
        </row>
        <row r="14">
          <cell r="A14">
            <v>45678</v>
          </cell>
          <cell r="J14">
            <v>5</v>
          </cell>
          <cell r="S14">
            <v>0.11599999999999999</v>
          </cell>
        </row>
        <row r="15">
          <cell r="A15">
            <v>45678</v>
          </cell>
          <cell r="J15">
            <v>100</v>
          </cell>
          <cell r="S15">
            <v>2.3199999999999998</v>
          </cell>
        </row>
        <row r="16">
          <cell r="A16">
            <v>45680</v>
          </cell>
          <cell r="J16">
            <v>100</v>
          </cell>
          <cell r="S16">
            <v>2.3199999999999998</v>
          </cell>
        </row>
        <row r="17">
          <cell r="A17">
            <v>45680</v>
          </cell>
          <cell r="J17">
            <v>150</v>
          </cell>
          <cell r="S17">
            <v>3.4799999999999995</v>
          </cell>
        </row>
        <row r="18">
          <cell r="A18">
            <v>45680</v>
          </cell>
          <cell r="J18">
            <v>100</v>
          </cell>
          <cell r="S18">
            <v>2.3199999999999998</v>
          </cell>
        </row>
        <row r="19">
          <cell r="A19">
            <v>45680</v>
          </cell>
          <cell r="J19">
            <v>60</v>
          </cell>
          <cell r="S19">
            <v>1.3919999999999999</v>
          </cell>
        </row>
        <row r="20">
          <cell r="A20">
            <v>45681</v>
          </cell>
          <cell r="J20">
            <v>100</v>
          </cell>
          <cell r="S20">
            <v>2.3199999999999998</v>
          </cell>
        </row>
        <row r="21">
          <cell r="A21">
            <v>45681</v>
          </cell>
          <cell r="J21">
            <v>150</v>
          </cell>
          <cell r="S21">
            <v>3.4799999999999995</v>
          </cell>
        </row>
        <row r="22">
          <cell r="A22">
            <v>45681</v>
          </cell>
          <cell r="J22">
            <v>50</v>
          </cell>
          <cell r="S22">
            <v>1.1599999999999999</v>
          </cell>
        </row>
        <row r="23">
          <cell r="A23">
            <v>45681</v>
          </cell>
          <cell r="J23">
            <v>10</v>
          </cell>
          <cell r="S23">
            <v>0.23199999999999998</v>
          </cell>
        </row>
        <row r="24">
          <cell r="A24">
            <v>45681</v>
          </cell>
          <cell r="J24">
            <v>10</v>
          </cell>
          <cell r="S24">
            <v>0.23199999999999998</v>
          </cell>
        </row>
        <row r="25">
          <cell r="A25">
            <v>45684</v>
          </cell>
          <cell r="J25">
            <v>40</v>
          </cell>
          <cell r="S25">
            <v>0.92799999999999994</v>
          </cell>
        </row>
        <row r="26">
          <cell r="A26">
            <v>45684</v>
          </cell>
          <cell r="J26">
            <v>70</v>
          </cell>
          <cell r="S26">
            <v>1.6239999999999999</v>
          </cell>
        </row>
        <row r="27">
          <cell r="A27">
            <v>45684</v>
          </cell>
          <cell r="J27">
            <v>10</v>
          </cell>
          <cell r="S27">
            <v>0.23199999999999998</v>
          </cell>
        </row>
        <row r="28">
          <cell r="A28">
            <v>45684</v>
          </cell>
          <cell r="J28">
            <v>50</v>
          </cell>
          <cell r="S28">
            <v>1.1599999999999999</v>
          </cell>
        </row>
        <row r="29">
          <cell r="A29">
            <v>45684</v>
          </cell>
          <cell r="J29">
            <v>30</v>
          </cell>
          <cell r="S29">
            <v>0.69599999999999995</v>
          </cell>
        </row>
        <row r="30">
          <cell r="A30">
            <v>45684</v>
          </cell>
          <cell r="J30">
            <v>20</v>
          </cell>
          <cell r="S30">
            <v>0.46399999999999997</v>
          </cell>
        </row>
        <row r="31">
          <cell r="A31">
            <v>45685</v>
          </cell>
          <cell r="J31">
            <v>50</v>
          </cell>
          <cell r="S31">
            <v>1.1599999999999999</v>
          </cell>
        </row>
        <row r="32">
          <cell r="A32">
            <v>45685</v>
          </cell>
          <cell r="J32">
            <v>20</v>
          </cell>
          <cell r="S32">
            <v>0.46399999999999997</v>
          </cell>
        </row>
        <row r="33">
          <cell r="A33">
            <v>45685</v>
          </cell>
          <cell r="J33">
            <v>10</v>
          </cell>
          <cell r="S33">
            <v>0.23199999999999998</v>
          </cell>
        </row>
        <row r="34">
          <cell r="A34">
            <v>45685</v>
          </cell>
          <cell r="J34">
            <v>10</v>
          </cell>
          <cell r="S34">
            <v>0.23199999999999998</v>
          </cell>
        </row>
        <row r="35">
          <cell r="A35">
            <v>45685</v>
          </cell>
          <cell r="J35">
            <v>1</v>
          </cell>
          <cell r="S35">
            <v>2.3199999999999998E-2</v>
          </cell>
        </row>
        <row r="36">
          <cell r="A36">
            <v>45687</v>
          </cell>
          <cell r="J36">
            <v>160</v>
          </cell>
          <cell r="S36">
            <v>3.7119999999999997</v>
          </cell>
        </row>
        <row r="37">
          <cell r="A37">
            <v>45688</v>
          </cell>
          <cell r="J37">
            <v>500</v>
          </cell>
          <cell r="S37">
            <v>11.6</v>
          </cell>
        </row>
        <row r="38">
          <cell r="A38">
            <v>45694</v>
          </cell>
          <cell r="J38">
            <v>20</v>
          </cell>
          <cell r="S38">
            <v>0.46399999999999997</v>
          </cell>
        </row>
        <row r="39">
          <cell r="A39">
            <v>45694</v>
          </cell>
          <cell r="J39">
            <v>30</v>
          </cell>
          <cell r="S39">
            <v>0.69599999999999995</v>
          </cell>
        </row>
        <row r="40">
          <cell r="A40">
            <v>45695</v>
          </cell>
          <cell r="J40">
            <v>12</v>
          </cell>
          <cell r="S40">
            <v>0.27839999999999998</v>
          </cell>
        </row>
        <row r="41">
          <cell r="A41">
            <v>45698</v>
          </cell>
          <cell r="J41">
            <v>10</v>
          </cell>
          <cell r="S41">
            <v>0.23199999999999998</v>
          </cell>
        </row>
        <row r="42">
          <cell r="A42">
            <v>45698</v>
          </cell>
          <cell r="J42">
            <v>250</v>
          </cell>
          <cell r="S42">
            <v>5.8</v>
          </cell>
        </row>
        <row r="43">
          <cell r="A43">
            <v>45698</v>
          </cell>
          <cell r="J43">
            <v>10</v>
          </cell>
          <cell r="S43">
            <v>0.23199999999999998</v>
          </cell>
        </row>
        <row r="44">
          <cell r="A44">
            <v>45698</v>
          </cell>
          <cell r="J44">
            <v>10</v>
          </cell>
          <cell r="S44">
            <v>0.23199999999999998</v>
          </cell>
        </row>
        <row r="45">
          <cell r="A45">
            <v>45698</v>
          </cell>
          <cell r="J45">
            <v>100</v>
          </cell>
          <cell r="S45">
            <v>2.3199999999999998</v>
          </cell>
        </row>
        <row r="46">
          <cell r="A46">
            <v>45698</v>
          </cell>
          <cell r="J46">
            <v>10</v>
          </cell>
          <cell r="S46">
            <v>0.23199999999999998</v>
          </cell>
        </row>
        <row r="47">
          <cell r="A47">
            <v>45698</v>
          </cell>
          <cell r="J47">
            <v>150</v>
          </cell>
          <cell r="S47">
            <v>3.4799999999999995</v>
          </cell>
        </row>
        <row r="48">
          <cell r="A48">
            <v>45705</v>
          </cell>
          <cell r="J48">
            <v>1000</v>
          </cell>
          <cell r="S48">
            <v>23.2</v>
          </cell>
        </row>
        <row r="49">
          <cell r="A49">
            <v>45723</v>
          </cell>
          <cell r="J49">
            <v>300</v>
          </cell>
          <cell r="S49">
            <v>6.9599999999999991</v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  <sheetData sheetId="14"/>
      <sheetData sheetId="15">
        <row r="1">
          <cell r="A1" t="str">
            <v>Delai Jour</v>
          </cell>
          <cell r="J1" t="str">
            <v>Reste à Fabr.</v>
          </cell>
          <cell r="S1" t="str">
            <v>Tps restant</v>
          </cell>
        </row>
        <row r="2">
          <cell r="A2">
            <v>45678</v>
          </cell>
          <cell r="J2">
            <v>100</v>
          </cell>
          <cell r="S2">
            <v>3.5999999999999996</v>
          </cell>
        </row>
        <row r="3">
          <cell r="S3" t="str">
            <v/>
          </cell>
        </row>
        <row r="4">
          <cell r="S4" t="str">
            <v/>
          </cell>
        </row>
        <row r="5">
          <cell r="S5" t="str">
            <v/>
          </cell>
        </row>
        <row r="6">
          <cell r="S6" t="str">
            <v/>
          </cell>
        </row>
        <row r="7">
          <cell r="S7" t="str">
            <v/>
          </cell>
        </row>
        <row r="8">
          <cell r="S8" t="str">
            <v/>
          </cell>
        </row>
        <row r="9">
          <cell r="S9" t="str">
            <v/>
          </cell>
        </row>
        <row r="10">
          <cell r="S10" t="str">
            <v/>
          </cell>
        </row>
        <row r="11">
          <cell r="S11" t="str">
            <v/>
          </cell>
        </row>
        <row r="12">
          <cell r="S12" t="str">
            <v/>
          </cell>
        </row>
        <row r="13">
          <cell r="S13" t="str">
            <v/>
          </cell>
        </row>
        <row r="14">
          <cell r="S14" t="str">
            <v/>
          </cell>
        </row>
        <row r="15">
          <cell r="S15" t="str">
            <v/>
          </cell>
        </row>
        <row r="16">
          <cell r="S16" t="str">
            <v/>
          </cell>
        </row>
        <row r="17">
          <cell r="S17" t="str">
            <v/>
          </cell>
        </row>
        <row r="18">
          <cell r="S18" t="str">
            <v/>
          </cell>
        </row>
        <row r="19">
          <cell r="S19" t="str">
            <v/>
          </cell>
        </row>
        <row r="20">
          <cell r="S20" t="str">
            <v/>
          </cell>
        </row>
        <row r="21">
          <cell r="S21" t="str">
            <v/>
          </cell>
        </row>
        <row r="22">
          <cell r="S22" t="str">
            <v/>
          </cell>
        </row>
        <row r="23">
          <cell r="S23" t="str">
            <v/>
          </cell>
        </row>
        <row r="24">
          <cell r="S24" t="str">
            <v/>
          </cell>
        </row>
        <row r="25">
          <cell r="S25" t="str">
            <v/>
          </cell>
        </row>
        <row r="26">
          <cell r="S26" t="str">
            <v/>
          </cell>
        </row>
        <row r="27">
          <cell r="S27" t="str">
            <v/>
          </cell>
        </row>
        <row r="28">
          <cell r="S28" t="str">
            <v/>
          </cell>
        </row>
        <row r="29">
          <cell r="S29" t="str">
            <v/>
          </cell>
        </row>
        <row r="30">
          <cell r="S30" t="str">
            <v/>
          </cell>
        </row>
        <row r="31">
          <cell r="S31" t="str">
            <v/>
          </cell>
        </row>
        <row r="32">
          <cell r="S32" t="str">
            <v/>
          </cell>
        </row>
        <row r="33">
          <cell r="S33" t="str">
            <v/>
          </cell>
        </row>
        <row r="34">
          <cell r="S34" t="str">
            <v/>
          </cell>
        </row>
        <row r="35">
          <cell r="S35" t="str">
            <v/>
          </cell>
        </row>
        <row r="36">
          <cell r="S36" t="str">
            <v/>
          </cell>
        </row>
        <row r="37">
          <cell r="S37" t="str">
            <v/>
          </cell>
        </row>
        <row r="38">
          <cell r="S38" t="str">
            <v/>
          </cell>
        </row>
        <row r="39">
          <cell r="S39" t="str">
            <v/>
          </cell>
        </row>
        <row r="40">
          <cell r="S40" t="str">
            <v/>
          </cell>
        </row>
        <row r="41">
          <cell r="S41" t="str">
            <v/>
          </cell>
        </row>
        <row r="42">
          <cell r="S42" t="str">
            <v/>
          </cell>
        </row>
        <row r="43">
          <cell r="S43" t="str">
            <v/>
          </cell>
        </row>
        <row r="44">
          <cell r="S44" t="str">
            <v/>
          </cell>
        </row>
        <row r="45">
          <cell r="S45" t="str">
            <v/>
          </cell>
        </row>
        <row r="46">
          <cell r="S46" t="str">
            <v/>
          </cell>
        </row>
        <row r="47">
          <cell r="S47" t="str">
            <v/>
          </cell>
        </row>
        <row r="48">
          <cell r="S48" t="str">
            <v/>
          </cell>
        </row>
        <row r="49">
          <cell r="S49" t="str">
            <v/>
          </cell>
        </row>
        <row r="50">
          <cell r="S50" t="str">
            <v/>
          </cell>
        </row>
        <row r="51">
          <cell r="S51" t="str">
            <v/>
          </cell>
        </row>
        <row r="52">
          <cell r="S52" t="str">
            <v/>
          </cell>
        </row>
        <row r="53">
          <cell r="S53" t="str">
            <v/>
          </cell>
        </row>
        <row r="54">
          <cell r="S54" t="str">
            <v/>
          </cell>
        </row>
        <row r="55">
          <cell r="S55" t="str">
            <v/>
          </cell>
        </row>
        <row r="56">
          <cell r="S56" t="str">
            <v/>
          </cell>
        </row>
        <row r="57">
          <cell r="S57" t="str">
            <v/>
          </cell>
        </row>
        <row r="58">
          <cell r="S58" t="str">
            <v/>
          </cell>
        </row>
        <row r="59">
          <cell r="S59" t="str">
            <v/>
          </cell>
        </row>
        <row r="60">
          <cell r="S60" t="str">
            <v/>
          </cell>
        </row>
        <row r="61">
          <cell r="S61" t="str">
            <v/>
          </cell>
        </row>
        <row r="62">
          <cell r="S62" t="str">
            <v/>
          </cell>
        </row>
        <row r="63">
          <cell r="S63" t="str">
            <v/>
          </cell>
        </row>
        <row r="64">
          <cell r="S64" t="str">
            <v/>
          </cell>
        </row>
        <row r="65">
          <cell r="S65" t="str">
            <v/>
          </cell>
        </row>
        <row r="66">
          <cell r="S66" t="str">
            <v/>
          </cell>
        </row>
        <row r="67">
          <cell r="S67" t="str">
            <v/>
          </cell>
        </row>
        <row r="68">
          <cell r="S68" t="str">
            <v/>
          </cell>
        </row>
        <row r="69">
          <cell r="S69" t="str">
            <v/>
          </cell>
        </row>
        <row r="70">
          <cell r="S70" t="str">
            <v/>
          </cell>
        </row>
        <row r="71">
          <cell r="S71" t="str">
            <v/>
          </cell>
        </row>
        <row r="72">
          <cell r="S72" t="str">
            <v/>
          </cell>
        </row>
        <row r="73">
          <cell r="S73" t="str">
            <v/>
          </cell>
        </row>
        <row r="74">
          <cell r="S74" t="str">
            <v/>
          </cell>
        </row>
        <row r="75">
          <cell r="S75" t="str">
            <v/>
          </cell>
        </row>
        <row r="76">
          <cell r="S76" t="str">
            <v/>
          </cell>
        </row>
        <row r="77">
          <cell r="S77" t="str">
            <v/>
          </cell>
        </row>
        <row r="78">
          <cell r="S78" t="str">
            <v/>
          </cell>
        </row>
        <row r="79">
          <cell r="S79" t="str">
            <v/>
          </cell>
        </row>
        <row r="80">
          <cell r="S80" t="str">
            <v/>
          </cell>
        </row>
        <row r="81">
          <cell r="S81" t="str">
            <v/>
          </cell>
        </row>
        <row r="82">
          <cell r="S82" t="str">
            <v/>
          </cell>
        </row>
        <row r="83">
          <cell r="S83" t="str">
            <v/>
          </cell>
        </row>
        <row r="84">
          <cell r="S84" t="str">
            <v/>
          </cell>
        </row>
        <row r="85">
          <cell r="S85" t="str">
            <v/>
          </cell>
        </row>
        <row r="86">
          <cell r="S86" t="str">
            <v/>
          </cell>
        </row>
        <row r="87">
          <cell r="S87" t="str">
            <v/>
          </cell>
        </row>
        <row r="88">
          <cell r="S88" t="str">
            <v/>
          </cell>
        </row>
        <row r="89">
          <cell r="S89" t="str">
            <v/>
          </cell>
        </row>
        <row r="90">
          <cell r="S90" t="str">
            <v/>
          </cell>
        </row>
        <row r="91">
          <cell r="S91" t="str">
            <v/>
          </cell>
        </row>
        <row r="92">
          <cell r="S92" t="str">
            <v/>
          </cell>
        </row>
        <row r="93">
          <cell r="S93" t="str">
            <v/>
          </cell>
        </row>
        <row r="94">
          <cell r="S94" t="str">
            <v/>
          </cell>
        </row>
        <row r="95">
          <cell r="S95" t="str">
            <v/>
          </cell>
        </row>
        <row r="96">
          <cell r="S96" t="str">
            <v/>
          </cell>
        </row>
        <row r="97">
          <cell r="S97" t="str">
            <v/>
          </cell>
        </row>
        <row r="98">
          <cell r="S98" t="str">
            <v/>
          </cell>
        </row>
        <row r="99">
          <cell r="S99" t="str">
            <v/>
          </cell>
        </row>
        <row r="100">
          <cell r="S100" t="str">
            <v/>
          </cell>
        </row>
        <row r="101">
          <cell r="S101" t="str">
            <v/>
          </cell>
        </row>
        <row r="102">
          <cell r="S102" t="str">
            <v/>
          </cell>
        </row>
        <row r="103">
          <cell r="S103" t="str">
            <v/>
          </cell>
        </row>
        <row r="104">
          <cell r="S104" t="str">
            <v/>
          </cell>
        </row>
        <row r="105">
          <cell r="S105" t="str">
            <v/>
          </cell>
        </row>
        <row r="106">
          <cell r="S106" t="str">
            <v/>
          </cell>
        </row>
        <row r="107">
          <cell r="S107" t="str">
            <v/>
          </cell>
        </row>
        <row r="108">
          <cell r="S108" t="str">
            <v/>
          </cell>
        </row>
        <row r="109">
          <cell r="S109" t="str">
            <v/>
          </cell>
        </row>
        <row r="110">
          <cell r="S110" t="str">
            <v/>
          </cell>
        </row>
        <row r="111">
          <cell r="S111" t="str">
            <v/>
          </cell>
        </row>
        <row r="112">
          <cell r="S112" t="str">
            <v/>
          </cell>
        </row>
        <row r="113">
          <cell r="S113" t="str">
            <v/>
          </cell>
        </row>
        <row r="114">
          <cell r="S114" t="str">
            <v/>
          </cell>
        </row>
        <row r="115">
          <cell r="S115" t="str">
            <v/>
          </cell>
        </row>
        <row r="116">
          <cell r="S116" t="str">
            <v/>
          </cell>
        </row>
        <row r="117">
          <cell r="S117" t="str">
            <v/>
          </cell>
        </row>
        <row r="118">
          <cell r="S118" t="str">
            <v/>
          </cell>
        </row>
        <row r="119">
          <cell r="S119" t="str">
            <v/>
          </cell>
        </row>
        <row r="120">
          <cell r="S120" t="str">
            <v/>
          </cell>
        </row>
        <row r="121">
          <cell r="S121" t="str">
            <v/>
          </cell>
        </row>
        <row r="122">
          <cell r="S122" t="str">
            <v/>
          </cell>
        </row>
        <row r="123">
          <cell r="S123" t="str">
            <v/>
          </cell>
        </row>
        <row r="124">
          <cell r="S124" t="str">
            <v/>
          </cell>
        </row>
        <row r="125">
          <cell r="S125" t="str">
            <v/>
          </cell>
        </row>
        <row r="126">
          <cell r="S126" t="str">
            <v/>
          </cell>
        </row>
        <row r="127">
          <cell r="S127" t="str">
            <v/>
          </cell>
        </row>
        <row r="128">
          <cell r="S128" t="str">
            <v/>
          </cell>
        </row>
        <row r="129">
          <cell r="S129" t="str">
            <v/>
          </cell>
        </row>
        <row r="130">
          <cell r="S130" t="str">
            <v/>
          </cell>
        </row>
        <row r="131">
          <cell r="S131" t="str">
            <v/>
          </cell>
        </row>
        <row r="132">
          <cell r="S132" t="str">
            <v/>
          </cell>
        </row>
        <row r="133">
          <cell r="S133" t="str">
            <v/>
          </cell>
        </row>
        <row r="134">
          <cell r="S134" t="str">
            <v/>
          </cell>
        </row>
        <row r="135">
          <cell r="S135" t="str">
            <v/>
          </cell>
        </row>
        <row r="136">
          <cell r="S136" t="str">
            <v/>
          </cell>
        </row>
        <row r="137">
          <cell r="S137" t="str">
            <v/>
          </cell>
        </row>
        <row r="138">
          <cell r="S138" t="str">
            <v/>
          </cell>
        </row>
        <row r="139">
          <cell r="S139" t="str">
            <v/>
          </cell>
        </row>
        <row r="140">
          <cell r="S140" t="str">
            <v/>
          </cell>
        </row>
        <row r="141">
          <cell r="S141" t="str">
            <v/>
          </cell>
        </row>
        <row r="142">
          <cell r="S142" t="str">
            <v/>
          </cell>
        </row>
        <row r="143">
          <cell r="S143" t="str">
            <v/>
          </cell>
        </row>
        <row r="144">
          <cell r="S144" t="str">
            <v/>
          </cell>
        </row>
        <row r="145">
          <cell r="S145" t="str">
            <v/>
          </cell>
        </row>
        <row r="146">
          <cell r="S146" t="str">
            <v/>
          </cell>
        </row>
        <row r="147">
          <cell r="S147" t="str">
            <v/>
          </cell>
        </row>
        <row r="148">
          <cell r="S148" t="str">
            <v/>
          </cell>
        </row>
        <row r="149">
          <cell r="S149" t="str">
            <v/>
          </cell>
        </row>
        <row r="150">
          <cell r="S150" t="str">
            <v/>
          </cell>
        </row>
        <row r="151">
          <cell r="S151" t="str">
            <v/>
          </cell>
        </row>
        <row r="152">
          <cell r="S152" t="str">
            <v/>
          </cell>
        </row>
        <row r="153">
          <cell r="S153" t="str">
            <v/>
          </cell>
        </row>
        <row r="154">
          <cell r="S154" t="str">
            <v/>
          </cell>
        </row>
        <row r="155">
          <cell r="S155" t="str">
            <v/>
          </cell>
        </row>
        <row r="156">
          <cell r="S156" t="str">
            <v/>
          </cell>
        </row>
        <row r="157">
          <cell r="S157" t="str">
            <v/>
          </cell>
        </row>
        <row r="158">
          <cell r="S158" t="str">
            <v/>
          </cell>
        </row>
        <row r="159">
          <cell r="S159" t="str">
            <v/>
          </cell>
        </row>
        <row r="160">
          <cell r="S160" t="str">
            <v/>
          </cell>
        </row>
        <row r="161">
          <cell r="S161" t="str">
            <v/>
          </cell>
        </row>
        <row r="162">
          <cell r="S162" t="str">
            <v/>
          </cell>
        </row>
        <row r="163">
          <cell r="S163" t="str">
            <v/>
          </cell>
        </row>
        <row r="164">
          <cell r="S164" t="str">
            <v/>
          </cell>
        </row>
        <row r="165">
          <cell r="S165" t="str">
            <v/>
          </cell>
        </row>
        <row r="166">
          <cell r="S166" t="str">
            <v/>
          </cell>
        </row>
        <row r="167">
          <cell r="S167" t="str">
            <v/>
          </cell>
        </row>
        <row r="168">
          <cell r="S168" t="str">
            <v/>
          </cell>
        </row>
        <row r="169">
          <cell r="S169" t="str">
            <v/>
          </cell>
        </row>
        <row r="170">
          <cell r="S170" t="str">
            <v/>
          </cell>
        </row>
        <row r="171">
          <cell r="S171" t="str">
            <v/>
          </cell>
        </row>
        <row r="172">
          <cell r="S172" t="str">
            <v/>
          </cell>
        </row>
        <row r="173">
          <cell r="S173" t="str">
            <v/>
          </cell>
        </row>
        <row r="174">
          <cell r="S174" t="str">
            <v/>
          </cell>
        </row>
        <row r="175">
          <cell r="S175" t="str">
            <v/>
          </cell>
        </row>
        <row r="176">
          <cell r="S176" t="str">
            <v/>
          </cell>
        </row>
        <row r="177">
          <cell r="S177" t="str">
            <v/>
          </cell>
        </row>
        <row r="178">
          <cell r="S178" t="str">
            <v/>
          </cell>
        </row>
        <row r="179">
          <cell r="S179" t="str">
            <v/>
          </cell>
        </row>
        <row r="180">
          <cell r="S180" t="str">
            <v/>
          </cell>
        </row>
        <row r="181">
          <cell r="S181" t="str">
            <v/>
          </cell>
        </row>
        <row r="182">
          <cell r="S182" t="str">
            <v/>
          </cell>
        </row>
        <row r="183">
          <cell r="S183" t="str">
            <v/>
          </cell>
        </row>
        <row r="184">
          <cell r="S184" t="str">
            <v/>
          </cell>
        </row>
        <row r="185">
          <cell r="S185" t="str">
            <v/>
          </cell>
        </row>
        <row r="186">
          <cell r="S186" t="str">
            <v/>
          </cell>
        </row>
        <row r="187">
          <cell r="S187" t="str">
            <v/>
          </cell>
        </row>
        <row r="188">
          <cell r="S188" t="str">
            <v/>
          </cell>
        </row>
        <row r="189">
          <cell r="S189" t="str">
            <v/>
          </cell>
        </row>
        <row r="190">
          <cell r="S190" t="str">
            <v/>
          </cell>
        </row>
        <row r="191">
          <cell r="S191" t="str">
            <v/>
          </cell>
        </row>
        <row r="192">
          <cell r="S192" t="str">
            <v/>
          </cell>
        </row>
        <row r="193">
          <cell r="S193" t="str">
            <v/>
          </cell>
        </row>
        <row r="194">
          <cell r="S194" t="str">
            <v/>
          </cell>
        </row>
        <row r="195">
          <cell r="S195" t="str">
            <v/>
          </cell>
        </row>
        <row r="196">
          <cell r="S196" t="str">
            <v/>
          </cell>
        </row>
        <row r="197">
          <cell r="S197" t="str">
            <v/>
          </cell>
        </row>
        <row r="198">
          <cell r="S198" t="str">
            <v/>
          </cell>
        </row>
        <row r="199">
          <cell r="S199" t="str">
            <v/>
          </cell>
        </row>
        <row r="200">
          <cell r="S200" t="str">
            <v/>
          </cell>
        </row>
        <row r="201">
          <cell r="S201" t="str">
            <v/>
          </cell>
        </row>
        <row r="202">
          <cell r="S202" t="str">
            <v/>
          </cell>
        </row>
        <row r="203">
          <cell r="S203" t="str">
            <v/>
          </cell>
        </row>
        <row r="204">
          <cell r="S204" t="str">
            <v/>
          </cell>
        </row>
        <row r="205">
          <cell r="S205" t="str">
            <v/>
          </cell>
        </row>
        <row r="206">
          <cell r="S206" t="str">
            <v/>
          </cell>
        </row>
        <row r="207">
          <cell r="S207" t="str">
            <v/>
          </cell>
        </row>
        <row r="208">
          <cell r="S208" t="str">
            <v/>
          </cell>
        </row>
        <row r="209">
          <cell r="S209" t="str">
            <v/>
          </cell>
        </row>
        <row r="210">
          <cell r="S210" t="str">
            <v/>
          </cell>
        </row>
        <row r="211">
          <cell r="S211" t="str">
            <v/>
          </cell>
        </row>
        <row r="212">
          <cell r="S212" t="str">
            <v/>
          </cell>
        </row>
        <row r="213">
          <cell r="S213" t="str">
            <v/>
          </cell>
        </row>
        <row r="214">
          <cell r="S214" t="str">
            <v/>
          </cell>
        </row>
        <row r="215">
          <cell r="S215" t="str">
            <v/>
          </cell>
        </row>
        <row r="216">
          <cell r="S216" t="str">
            <v/>
          </cell>
        </row>
        <row r="217">
          <cell r="S217" t="str">
            <v/>
          </cell>
        </row>
        <row r="218">
          <cell r="S218" t="str">
            <v/>
          </cell>
        </row>
        <row r="219">
          <cell r="S219" t="str">
            <v/>
          </cell>
        </row>
        <row r="220">
          <cell r="S220" t="str">
            <v/>
          </cell>
        </row>
        <row r="221">
          <cell r="S221" t="str">
            <v/>
          </cell>
        </row>
        <row r="222">
          <cell r="S222" t="str">
            <v/>
          </cell>
        </row>
        <row r="223">
          <cell r="S223" t="str">
            <v/>
          </cell>
        </row>
        <row r="224">
          <cell r="S224" t="str">
            <v/>
          </cell>
        </row>
        <row r="225">
          <cell r="S225" t="str">
            <v/>
          </cell>
        </row>
        <row r="226">
          <cell r="S226" t="str">
            <v/>
          </cell>
        </row>
        <row r="227">
          <cell r="S227" t="str">
            <v/>
          </cell>
        </row>
        <row r="228">
          <cell r="S228" t="str">
            <v/>
          </cell>
        </row>
        <row r="229">
          <cell r="S229" t="str">
            <v/>
          </cell>
        </row>
        <row r="230">
          <cell r="S230" t="str">
            <v/>
          </cell>
        </row>
        <row r="231">
          <cell r="S231" t="str">
            <v/>
          </cell>
        </row>
        <row r="232">
          <cell r="S232" t="str">
            <v/>
          </cell>
        </row>
        <row r="233">
          <cell r="S233" t="str">
            <v/>
          </cell>
        </row>
        <row r="234">
          <cell r="S234" t="str">
            <v/>
          </cell>
        </row>
        <row r="235">
          <cell r="S235" t="str">
            <v/>
          </cell>
        </row>
        <row r="236">
          <cell r="S236" t="str">
            <v/>
          </cell>
        </row>
        <row r="237">
          <cell r="S237" t="str">
            <v/>
          </cell>
        </row>
        <row r="238">
          <cell r="S238" t="str">
            <v/>
          </cell>
        </row>
        <row r="239">
          <cell r="S239" t="str">
            <v/>
          </cell>
        </row>
        <row r="240">
          <cell r="S240" t="str">
            <v/>
          </cell>
        </row>
        <row r="241">
          <cell r="S241" t="str">
            <v/>
          </cell>
        </row>
        <row r="242">
          <cell r="S242" t="str">
            <v/>
          </cell>
        </row>
        <row r="243">
          <cell r="S243" t="str">
            <v/>
          </cell>
        </row>
        <row r="244">
          <cell r="S244" t="str">
            <v/>
          </cell>
        </row>
        <row r="245">
          <cell r="S245" t="str">
            <v/>
          </cell>
        </row>
        <row r="246">
          <cell r="S246" t="str">
            <v/>
          </cell>
        </row>
        <row r="247">
          <cell r="S247" t="str">
            <v/>
          </cell>
        </row>
        <row r="248">
          <cell r="S248" t="str">
            <v/>
          </cell>
        </row>
        <row r="249">
          <cell r="S249" t="str">
            <v/>
          </cell>
        </row>
        <row r="250">
          <cell r="S250" t="str">
            <v/>
          </cell>
        </row>
        <row r="251">
          <cell r="S251" t="str">
            <v/>
          </cell>
        </row>
        <row r="252">
          <cell r="S252" t="str">
            <v/>
          </cell>
        </row>
        <row r="253">
          <cell r="S253" t="str">
            <v/>
          </cell>
        </row>
        <row r="254">
          <cell r="S254" t="str">
            <v/>
          </cell>
        </row>
        <row r="255">
          <cell r="S255" t="str">
            <v/>
          </cell>
        </row>
        <row r="256">
          <cell r="S256" t="str">
            <v/>
          </cell>
        </row>
        <row r="257">
          <cell r="S257" t="str">
            <v/>
          </cell>
        </row>
        <row r="258">
          <cell r="S258" t="str">
            <v/>
          </cell>
        </row>
        <row r="259">
          <cell r="S259" t="str">
            <v/>
          </cell>
        </row>
        <row r="260">
          <cell r="S260" t="str">
            <v/>
          </cell>
        </row>
        <row r="261">
          <cell r="S261" t="str">
            <v/>
          </cell>
        </row>
        <row r="262">
          <cell r="S262" t="str">
            <v/>
          </cell>
        </row>
        <row r="263">
          <cell r="S263" t="str">
            <v/>
          </cell>
        </row>
        <row r="264">
          <cell r="S264" t="str">
            <v/>
          </cell>
        </row>
        <row r="265">
          <cell r="S265" t="str">
            <v/>
          </cell>
        </row>
        <row r="266">
          <cell r="S266" t="str">
            <v/>
          </cell>
        </row>
        <row r="267">
          <cell r="S267" t="str">
            <v/>
          </cell>
        </row>
        <row r="268">
          <cell r="S268" t="str">
            <v/>
          </cell>
        </row>
        <row r="269">
          <cell r="S269" t="str">
            <v/>
          </cell>
        </row>
        <row r="270">
          <cell r="S270" t="str">
            <v/>
          </cell>
        </row>
        <row r="271">
          <cell r="S271" t="str">
            <v/>
          </cell>
        </row>
        <row r="272">
          <cell r="S272" t="str">
            <v/>
          </cell>
        </row>
        <row r="273">
          <cell r="S273" t="str">
            <v/>
          </cell>
        </row>
        <row r="274">
          <cell r="S274" t="str">
            <v/>
          </cell>
        </row>
        <row r="275">
          <cell r="S275" t="str">
            <v/>
          </cell>
        </row>
        <row r="276">
          <cell r="S276" t="str">
            <v/>
          </cell>
        </row>
        <row r="277">
          <cell r="S277" t="str">
            <v/>
          </cell>
        </row>
        <row r="278">
          <cell r="S278" t="str">
            <v/>
          </cell>
        </row>
        <row r="279">
          <cell r="S279" t="str">
            <v/>
          </cell>
        </row>
        <row r="280">
          <cell r="S280" t="str">
            <v/>
          </cell>
        </row>
        <row r="281">
          <cell r="S281" t="str">
            <v/>
          </cell>
        </row>
        <row r="282">
          <cell r="S282" t="str">
            <v/>
          </cell>
        </row>
        <row r="283">
          <cell r="S283" t="str">
            <v/>
          </cell>
        </row>
        <row r="284">
          <cell r="S284" t="str">
            <v/>
          </cell>
        </row>
        <row r="285">
          <cell r="S285" t="str">
            <v/>
          </cell>
        </row>
        <row r="286">
          <cell r="S286" t="str">
            <v/>
          </cell>
        </row>
        <row r="287">
          <cell r="S287" t="str">
            <v/>
          </cell>
        </row>
        <row r="288">
          <cell r="S288" t="str">
            <v/>
          </cell>
        </row>
        <row r="289">
          <cell r="S289" t="str">
            <v/>
          </cell>
        </row>
        <row r="290">
          <cell r="S290" t="str">
            <v/>
          </cell>
        </row>
        <row r="291">
          <cell r="S291" t="str">
            <v/>
          </cell>
        </row>
        <row r="292">
          <cell r="S292" t="str">
            <v/>
          </cell>
        </row>
        <row r="293">
          <cell r="S293" t="str">
            <v/>
          </cell>
        </row>
        <row r="294">
          <cell r="S294" t="str">
            <v/>
          </cell>
        </row>
        <row r="295">
          <cell r="S295" t="str">
            <v/>
          </cell>
        </row>
        <row r="296">
          <cell r="S296" t="str">
            <v/>
          </cell>
        </row>
        <row r="297">
          <cell r="S297" t="str">
            <v/>
          </cell>
        </row>
        <row r="298">
          <cell r="S298" t="str">
            <v/>
          </cell>
        </row>
        <row r="299">
          <cell r="S299" t="str">
            <v/>
          </cell>
        </row>
        <row r="300">
          <cell r="S300" t="str">
            <v/>
          </cell>
        </row>
        <row r="301">
          <cell r="S301" t="str">
            <v/>
          </cell>
        </row>
        <row r="302">
          <cell r="S302" t="str">
            <v/>
          </cell>
        </row>
        <row r="303">
          <cell r="S303" t="str">
            <v/>
          </cell>
        </row>
        <row r="304">
          <cell r="S304" t="str">
            <v/>
          </cell>
        </row>
        <row r="305">
          <cell r="S305" t="str">
            <v/>
          </cell>
        </row>
        <row r="306">
          <cell r="S306" t="str">
            <v/>
          </cell>
        </row>
        <row r="307">
          <cell r="S307" t="str">
            <v/>
          </cell>
        </row>
        <row r="308">
          <cell r="S308" t="str">
            <v/>
          </cell>
        </row>
        <row r="309">
          <cell r="S309" t="str">
            <v/>
          </cell>
        </row>
        <row r="310">
          <cell r="S310" t="str">
            <v/>
          </cell>
        </row>
        <row r="311">
          <cell r="S311" t="str">
            <v/>
          </cell>
        </row>
        <row r="312">
          <cell r="S312" t="str">
            <v/>
          </cell>
        </row>
        <row r="313">
          <cell r="S313" t="str">
            <v/>
          </cell>
        </row>
        <row r="314">
          <cell r="S314" t="str">
            <v/>
          </cell>
        </row>
        <row r="315">
          <cell r="S315" t="str">
            <v/>
          </cell>
        </row>
        <row r="316">
          <cell r="S316" t="str">
            <v/>
          </cell>
        </row>
        <row r="317">
          <cell r="S317" t="str">
            <v/>
          </cell>
        </row>
        <row r="318">
          <cell r="S318" t="str">
            <v/>
          </cell>
        </row>
        <row r="319">
          <cell r="S319" t="str">
            <v/>
          </cell>
        </row>
        <row r="320">
          <cell r="S320" t="str">
            <v/>
          </cell>
        </row>
        <row r="321">
          <cell r="S321" t="str">
            <v/>
          </cell>
        </row>
        <row r="322">
          <cell r="S322" t="str">
            <v/>
          </cell>
        </row>
        <row r="323">
          <cell r="S323" t="str">
            <v/>
          </cell>
        </row>
        <row r="324">
          <cell r="S324" t="str">
            <v/>
          </cell>
        </row>
        <row r="325">
          <cell r="S325" t="str">
            <v/>
          </cell>
        </row>
        <row r="326">
          <cell r="S326" t="str">
            <v/>
          </cell>
        </row>
        <row r="327">
          <cell r="S327" t="str">
            <v/>
          </cell>
        </row>
        <row r="328">
          <cell r="S328" t="str">
            <v/>
          </cell>
        </row>
        <row r="329">
          <cell r="S329" t="str">
            <v/>
          </cell>
        </row>
        <row r="330">
          <cell r="S330" t="str">
            <v/>
          </cell>
        </row>
        <row r="331">
          <cell r="S331" t="str">
            <v/>
          </cell>
        </row>
        <row r="332">
          <cell r="S332" t="str">
            <v/>
          </cell>
        </row>
        <row r="333">
          <cell r="S333" t="str">
            <v/>
          </cell>
        </row>
        <row r="334">
          <cell r="S334" t="str">
            <v/>
          </cell>
        </row>
        <row r="335">
          <cell r="S335" t="str">
            <v/>
          </cell>
        </row>
        <row r="336">
          <cell r="S336" t="str">
            <v/>
          </cell>
        </row>
        <row r="337">
          <cell r="S337" t="str">
            <v/>
          </cell>
        </row>
        <row r="338">
          <cell r="S338" t="str">
            <v/>
          </cell>
        </row>
        <row r="339">
          <cell r="S339" t="str">
            <v/>
          </cell>
        </row>
        <row r="340">
          <cell r="S340" t="str">
            <v/>
          </cell>
        </row>
        <row r="341">
          <cell r="S341" t="str">
            <v/>
          </cell>
        </row>
        <row r="342">
          <cell r="S342" t="str">
            <v/>
          </cell>
        </row>
        <row r="343">
          <cell r="S343" t="str">
            <v/>
          </cell>
        </row>
        <row r="344">
          <cell r="S344" t="str">
            <v/>
          </cell>
        </row>
        <row r="345">
          <cell r="S345" t="str">
            <v/>
          </cell>
        </row>
        <row r="346">
          <cell r="S346" t="str">
            <v/>
          </cell>
        </row>
        <row r="347">
          <cell r="S347" t="str">
            <v/>
          </cell>
        </row>
        <row r="348">
          <cell r="S348" t="str">
            <v/>
          </cell>
        </row>
        <row r="349">
          <cell r="S349" t="str">
            <v/>
          </cell>
        </row>
        <row r="350">
          <cell r="S350" t="str">
            <v/>
          </cell>
        </row>
        <row r="351">
          <cell r="S351" t="str">
            <v/>
          </cell>
        </row>
        <row r="352">
          <cell r="S352" t="str">
            <v/>
          </cell>
        </row>
        <row r="353">
          <cell r="S353" t="str">
            <v/>
          </cell>
        </row>
        <row r="354">
          <cell r="S354" t="str">
            <v/>
          </cell>
        </row>
        <row r="355">
          <cell r="S355" t="str">
            <v/>
          </cell>
        </row>
        <row r="356">
          <cell r="S356" t="str">
            <v/>
          </cell>
        </row>
        <row r="357">
          <cell r="S357" t="str">
            <v/>
          </cell>
        </row>
        <row r="358">
          <cell r="S358" t="str">
            <v/>
          </cell>
        </row>
        <row r="359">
          <cell r="S359" t="str">
            <v/>
          </cell>
        </row>
        <row r="360">
          <cell r="S360" t="str">
            <v/>
          </cell>
        </row>
        <row r="361">
          <cell r="S361" t="str">
            <v/>
          </cell>
        </row>
        <row r="362">
          <cell r="S362" t="str">
            <v/>
          </cell>
        </row>
        <row r="363">
          <cell r="S363" t="str">
            <v/>
          </cell>
        </row>
        <row r="364">
          <cell r="S364" t="str">
            <v/>
          </cell>
        </row>
        <row r="365">
          <cell r="S365" t="str">
            <v/>
          </cell>
        </row>
        <row r="366">
          <cell r="S366" t="str">
            <v/>
          </cell>
        </row>
        <row r="367">
          <cell r="S367" t="str">
            <v/>
          </cell>
        </row>
        <row r="368">
          <cell r="S368" t="str">
            <v/>
          </cell>
        </row>
        <row r="369">
          <cell r="S369" t="str">
            <v/>
          </cell>
        </row>
        <row r="370">
          <cell r="S370" t="str">
            <v/>
          </cell>
        </row>
        <row r="371">
          <cell r="S371" t="str">
            <v/>
          </cell>
        </row>
        <row r="372">
          <cell r="S372" t="str">
            <v/>
          </cell>
        </row>
        <row r="373">
          <cell r="S373" t="str">
            <v/>
          </cell>
        </row>
        <row r="374">
          <cell r="S374" t="str">
            <v/>
          </cell>
        </row>
        <row r="375">
          <cell r="S375" t="str">
            <v/>
          </cell>
        </row>
        <row r="376">
          <cell r="S376" t="str">
            <v/>
          </cell>
        </row>
        <row r="377">
          <cell r="S377" t="str">
            <v/>
          </cell>
        </row>
        <row r="378">
          <cell r="S378" t="str">
            <v/>
          </cell>
        </row>
        <row r="379">
          <cell r="S379" t="str">
            <v/>
          </cell>
        </row>
        <row r="380">
          <cell r="S380" t="str">
            <v/>
          </cell>
        </row>
        <row r="381">
          <cell r="S381" t="str">
            <v/>
          </cell>
        </row>
        <row r="382">
          <cell r="S382" t="str">
            <v/>
          </cell>
        </row>
        <row r="383">
          <cell r="S383" t="str">
            <v/>
          </cell>
        </row>
        <row r="384">
          <cell r="S384" t="str">
            <v/>
          </cell>
        </row>
        <row r="385">
          <cell r="S385" t="str">
            <v/>
          </cell>
        </row>
        <row r="386">
          <cell r="S386" t="str">
            <v/>
          </cell>
        </row>
        <row r="387">
          <cell r="S387" t="str">
            <v/>
          </cell>
        </row>
        <row r="388">
          <cell r="S388" t="str">
            <v/>
          </cell>
        </row>
        <row r="389">
          <cell r="S389" t="str">
            <v/>
          </cell>
        </row>
        <row r="390">
          <cell r="S390" t="str">
            <v/>
          </cell>
        </row>
        <row r="391">
          <cell r="S391" t="str">
            <v/>
          </cell>
        </row>
        <row r="392">
          <cell r="S392" t="str">
            <v/>
          </cell>
        </row>
        <row r="393">
          <cell r="S393" t="str">
            <v/>
          </cell>
        </row>
        <row r="394">
          <cell r="S394" t="str">
            <v/>
          </cell>
        </row>
        <row r="395">
          <cell r="S395" t="str">
            <v/>
          </cell>
        </row>
        <row r="396">
          <cell r="S396" t="str">
            <v/>
          </cell>
        </row>
        <row r="397">
          <cell r="S397" t="str">
            <v/>
          </cell>
        </row>
        <row r="398">
          <cell r="S398" t="str">
            <v/>
          </cell>
        </row>
        <row r="399">
          <cell r="S399" t="str">
            <v/>
          </cell>
        </row>
        <row r="400">
          <cell r="S400" t="str">
            <v/>
          </cell>
        </row>
        <row r="401">
          <cell r="S401" t="str">
            <v/>
          </cell>
        </row>
        <row r="402">
          <cell r="S402" t="str">
            <v/>
          </cell>
        </row>
        <row r="403">
          <cell r="S403" t="str">
            <v/>
          </cell>
        </row>
        <row r="404">
          <cell r="S404" t="str">
            <v/>
          </cell>
        </row>
        <row r="405">
          <cell r="S405" t="str">
            <v/>
          </cell>
        </row>
        <row r="406">
          <cell r="S406" t="str">
            <v/>
          </cell>
        </row>
        <row r="407">
          <cell r="S407" t="str">
            <v/>
          </cell>
        </row>
        <row r="408">
          <cell r="S408" t="str">
            <v/>
          </cell>
        </row>
        <row r="409">
          <cell r="S409" t="str">
            <v/>
          </cell>
        </row>
        <row r="410">
          <cell r="S410" t="str">
            <v/>
          </cell>
        </row>
        <row r="411">
          <cell r="S411" t="str">
            <v/>
          </cell>
        </row>
        <row r="412">
          <cell r="S412" t="str">
            <v/>
          </cell>
        </row>
        <row r="413">
          <cell r="S413" t="str">
            <v/>
          </cell>
        </row>
        <row r="414">
          <cell r="S414" t="str">
            <v/>
          </cell>
        </row>
        <row r="415">
          <cell r="S415" t="str">
            <v/>
          </cell>
        </row>
        <row r="416">
          <cell r="S416" t="str">
            <v/>
          </cell>
        </row>
        <row r="417">
          <cell r="S417" t="str">
            <v/>
          </cell>
        </row>
        <row r="418">
          <cell r="S418" t="str">
            <v/>
          </cell>
        </row>
        <row r="419">
          <cell r="S419" t="str">
            <v/>
          </cell>
        </row>
        <row r="420">
          <cell r="S420" t="str">
            <v/>
          </cell>
        </row>
        <row r="421">
          <cell r="S421" t="str">
            <v/>
          </cell>
        </row>
        <row r="422">
          <cell r="S422" t="str">
            <v/>
          </cell>
        </row>
        <row r="423">
          <cell r="S423" t="str">
            <v/>
          </cell>
        </row>
        <row r="424">
          <cell r="S424" t="str">
            <v/>
          </cell>
        </row>
        <row r="425">
          <cell r="S425" t="str">
            <v/>
          </cell>
        </row>
        <row r="426">
          <cell r="S426" t="str">
            <v/>
          </cell>
        </row>
        <row r="427">
          <cell r="S427" t="str">
            <v/>
          </cell>
        </row>
        <row r="428">
          <cell r="S428" t="str">
            <v/>
          </cell>
        </row>
        <row r="429">
          <cell r="S429" t="str">
            <v/>
          </cell>
        </row>
        <row r="430">
          <cell r="S430" t="str">
            <v/>
          </cell>
        </row>
        <row r="431">
          <cell r="S431" t="str">
            <v/>
          </cell>
        </row>
        <row r="432">
          <cell r="S432" t="str">
            <v/>
          </cell>
        </row>
        <row r="433">
          <cell r="S433" t="str">
            <v/>
          </cell>
        </row>
        <row r="434">
          <cell r="S434" t="str">
            <v/>
          </cell>
        </row>
        <row r="435">
          <cell r="S435" t="str">
            <v/>
          </cell>
        </row>
        <row r="436">
          <cell r="S436" t="str">
            <v/>
          </cell>
        </row>
        <row r="437">
          <cell r="S437" t="str">
            <v/>
          </cell>
        </row>
        <row r="438">
          <cell r="S438" t="str">
            <v/>
          </cell>
        </row>
        <row r="439">
          <cell r="S439" t="str">
            <v/>
          </cell>
        </row>
        <row r="440">
          <cell r="S440" t="str">
            <v/>
          </cell>
        </row>
        <row r="441">
          <cell r="S441" t="str">
            <v/>
          </cell>
        </row>
        <row r="442">
          <cell r="S442" t="str">
            <v/>
          </cell>
        </row>
        <row r="443">
          <cell r="S443" t="str">
            <v/>
          </cell>
        </row>
        <row r="444">
          <cell r="S444" t="str">
            <v/>
          </cell>
        </row>
        <row r="445">
          <cell r="S445" t="str">
            <v/>
          </cell>
        </row>
        <row r="446">
          <cell r="S446" t="str">
            <v/>
          </cell>
        </row>
        <row r="447">
          <cell r="S447" t="str">
            <v/>
          </cell>
        </row>
        <row r="448">
          <cell r="S448" t="str">
            <v/>
          </cell>
        </row>
        <row r="449">
          <cell r="S449" t="str">
            <v/>
          </cell>
        </row>
        <row r="450">
          <cell r="S450" t="str">
            <v/>
          </cell>
        </row>
        <row r="451">
          <cell r="S451" t="str">
            <v/>
          </cell>
        </row>
        <row r="452">
          <cell r="S452" t="str">
            <v/>
          </cell>
        </row>
        <row r="453">
          <cell r="S453" t="str">
            <v/>
          </cell>
        </row>
        <row r="454">
          <cell r="S454" t="str">
            <v/>
          </cell>
        </row>
        <row r="455">
          <cell r="S455" t="str">
            <v/>
          </cell>
        </row>
        <row r="456">
          <cell r="S456" t="str">
            <v/>
          </cell>
        </row>
        <row r="457">
          <cell r="S457" t="str">
            <v/>
          </cell>
        </row>
        <row r="458">
          <cell r="S458" t="str">
            <v/>
          </cell>
        </row>
        <row r="459">
          <cell r="S459" t="str">
            <v/>
          </cell>
        </row>
        <row r="460">
          <cell r="S460" t="str">
            <v/>
          </cell>
        </row>
        <row r="461">
          <cell r="S461" t="str">
            <v/>
          </cell>
        </row>
        <row r="462">
          <cell r="S462" t="str">
            <v/>
          </cell>
        </row>
        <row r="463">
          <cell r="S463" t="str">
            <v/>
          </cell>
        </row>
        <row r="464">
          <cell r="S464" t="str">
            <v/>
          </cell>
        </row>
        <row r="465">
          <cell r="S465" t="str">
            <v/>
          </cell>
        </row>
        <row r="466">
          <cell r="S466" t="str">
            <v/>
          </cell>
        </row>
        <row r="467">
          <cell r="S467" t="str">
            <v/>
          </cell>
        </row>
        <row r="468">
          <cell r="S468" t="str">
            <v/>
          </cell>
        </row>
        <row r="469">
          <cell r="S469" t="str">
            <v/>
          </cell>
        </row>
        <row r="470">
          <cell r="S470" t="str">
            <v/>
          </cell>
        </row>
        <row r="471">
          <cell r="S471" t="str">
            <v/>
          </cell>
        </row>
        <row r="472">
          <cell r="S472" t="str">
            <v/>
          </cell>
        </row>
        <row r="473">
          <cell r="S473" t="str">
            <v/>
          </cell>
        </row>
        <row r="474">
          <cell r="S474" t="str">
            <v/>
          </cell>
        </row>
        <row r="475">
          <cell r="S475" t="str">
            <v/>
          </cell>
        </row>
        <row r="476">
          <cell r="S476" t="str">
            <v/>
          </cell>
        </row>
        <row r="477">
          <cell r="S477" t="str">
            <v/>
          </cell>
        </row>
        <row r="478">
          <cell r="S478" t="str">
            <v/>
          </cell>
        </row>
        <row r="479">
          <cell r="S479" t="str">
            <v/>
          </cell>
        </row>
        <row r="480">
          <cell r="S480" t="str">
            <v/>
          </cell>
        </row>
        <row r="481">
          <cell r="S481" t="str">
            <v/>
          </cell>
        </row>
        <row r="482">
          <cell r="S482" t="str">
            <v/>
          </cell>
        </row>
        <row r="483">
          <cell r="S483" t="str">
            <v/>
          </cell>
        </row>
        <row r="484">
          <cell r="S484" t="str">
            <v/>
          </cell>
        </row>
        <row r="485">
          <cell r="S485" t="str">
            <v/>
          </cell>
        </row>
        <row r="486">
          <cell r="S486" t="str">
            <v/>
          </cell>
        </row>
        <row r="487">
          <cell r="S487" t="str">
            <v/>
          </cell>
        </row>
        <row r="488">
          <cell r="S488" t="str">
            <v/>
          </cell>
        </row>
        <row r="489">
          <cell r="S489" t="str">
            <v/>
          </cell>
        </row>
        <row r="490">
          <cell r="S490" t="str">
            <v/>
          </cell>
        </row>
        <row r="491">
          <cell r="S491" t="str">
            <v/>
          </cell>
        </row>
        <row r="492">
          <cell r="S492" t="str">
            <v/>
          </cell>
        </row>
        <row r="493">
          <cell r="S493" t="str">
            <v/>
          </cell>
        </row>
        <row r="494">
          <cell r="S494" t="str">
            <v/>
          </cell>
        </row>
        <row r="495">
          <cell r="S495" t="str">
            <v/>
          </cell>
        </row>
        <row r="496">
          <cell r="S496" t="str">
            <v/>
          </cell>
        </row>
        <row r="497">
          <cell r="S497" t="str">
            <v/>
          </cell>
        </row>
        <row r="498">
          <cell r="S498" t="str">
            <v/>
          </cell>
        </row>
        <row r="499">
          <cell r="S499" t="str">
            <v/>
          </cell>
        </row>
        <row r="500">
          <cell r="S500" t="str">
            <v/>
          </cell>
        </row>
        <row r="501">
          <cell r="S501" t="str">
            <v/>
          </cell>
        </row>
        <row r="502">
          <cell r="S502" t="str">
            <v/>
          </cell>
        </row>
        <row r="503">
          <cell r="S503" t="str">
            <v/>
          </cell>
        </row>
        <row r="504">
          <cell r="S504" t="str">
            <v/>
          </cell>
        </row>
        <row r="505">
          <cell r="S505" t="str">
            <v/>
          </cell>
        </row>
        <row r="506">
          <cell r="S506" t="str">
            <v/>
          </cell>
        </row>
        <row r="507">
          <cell r="S507" t="str">
            <v/>
          </cell>
        </row>
        <row r="508">
          <cell r="S508" t="str">
            <v/>
          </cell>
        </row>
        <row r="509">
          <cell r="S509" t="str">
            <v/>
          </cell>
        </row>
        <row r="510">
          <cell r="S510" t="str">
            <v/>
          </cell>
        </row>
        <row r="511">
          <cell r="S511" t="str">
            <v/>
          </cell>
        </row>
        <row r="512">
          <cell r="S512" t="str">
            <v/>
          </cell>
        </row>
        <row r="513">
          <cell r="S513" t="str">
            <v/>
          </cell>
        </row>
        <row r="514">
          <cell r="S514" t="str">
            <v/>
          </cell>
        </row>
        <row r="515">
          <cell r="S515" t="str">
            <v/>
          </cell>
        </row>
        <row r="516">
          <cell r="S516" t="str">
            <v/>
          </cell>
        </row>
        <row r="517">
          <cell r="S517" t="str">
            <v/>
          </cell>
        </row>
        <row r="518">
          <cell r="S518" t="str">
            <v/>
          </cell>
        </row>
        <row r="519">
          <cell r="S519" t="str">
            <v/>
          </cell>
        </row>
        <row r="520">
          <cell r="S520" t="str">
            <v/>
          </cell>
        </row>
        <row r="521">
          <cell r="S521" t="str">
            <v/>
          </cell>
        </row>
        <row r="522">
          <cell r="S522" t="str">
            <v/>
          </cell>
        </row>
        <row r="523">
          <cell r="S523" t="str">
            <v/>
          </cell>
        </row>
        <row r="524">
          <cell r="S524" t="str">
            <v/>
          </cell>
        </row>
        <row r="525">
          <cell r="S525" t="str">
            <v/>
          </cell>
        </row>
        <row r="526">
          <cell r="S526" t="str">
            <v/>
          </cell>
        </row>
        <row r="527">
          <cell r="S527" t="str">
            <v/>
          </cell>
        </row>
        <row r="528">
          <cell r="S528" t="str">
            <v/>
          </cell>
        </row>
        <row r="529">
          <cell r="S529" t="str">
            <v/>
          </cell>
        </row>
        <row r="530">
          <cell r="S530" t="str">
            <v/>
          </cell>
        </row>
        <row r="531">
          <cell r="S531" t="str">
            <v/>
          </cell>
        </row>
        <row r="532">
          <cell r="S532" t="str">
            <v/>
          </cell>
        </row>
        <row r="533">
          <cell r="S533" t="str">
            <v/>
          </cell>
        </row>
        <row r="534">
          <cell r="S534" t="str">
            <v/>
          </cell>
        </row>
        <row r="535">
          <cell r="S535" t="str">
            <v/>
          </cell>
        </row>
        <row r="536">
          <cell r="S536" t="str">
            <v/>
          </cell>
        </row>
        <row r="537">
          <cell r="S537" t="str">
            <v/>
          </cell>
        </row>
        <row r="538">
          <cell r="S538" t="str">
            <v/>
          </cell>
        </row>
        <row r="539">
          <cell r="S539" t="str">
            <v/>
          </cell>
        </row>
        <row r="540">
          <cell r="S540" t="str">
            <v/>
          </cell>
        </row>
        <row r="541">
          <cell r="S541" t="str">
            <v/>
          </cell>
        </row>
        <row r="542">
          <cell r="S542" t="str">
            <v/>
          </cell>
        </row>
        <row r="543">
          <cell r="S543" t="str">
            <v/>
          </cell>
        </row>
        <row r="544">
          <cell r="S544" t="str">
            <v/>
          </cell>
        </row>
        <row r="545">
          <cell r="S545" t="str">
            <v/>
          </cell>
        </row>
        <row r="546">
          <cell r="S546" t="str">
            <v/>
          </cell>
        </row>
        <row r="547">
          <cell r="S547" t="str">
            <v/>
          </cell>
        </row>
        <row r="548">
          <cell r="S548" t="str">
            <v/>
          </cell>
        </row>
        <row r="549">
          <cell r="S549" t="str">
            <v/>
          </cell>
        </row>
        <row r="550">
          <cell r="S550" t="str">
            <v/>
          </cell>
        </row>
        <row r="551">
          <cell r="S551" t="str">
            <v/>
          </cell>
        </row>
        <row r="552">
          <cell r="S552" t="str">
            <v/>
          </cell>
        </row>
        <row r="553">
          <cell r="S553" t="str">
            <v/>
          </cell>
        </row>
        <row r="554">
          <cell r="S554" t="str">
            <v/>
          </cell>
        </row>
        <row r="555">
          <cell r="S555" t="str">
            <v/>
          </cell>
        </row>
        <row r="556">
          <cell r="S556" t="str">
            <v/>
          </cell>
        </row>
        <row r="557">
          <cell r="S557" t="str">
            <v/>
          </cell>
        </row>
        <row r="558">
          <cell r="S558" t="str">
            <v/>
          </cell>
        </row>
        <row r="559">
          <cell r="S559" t="str">
            <v/>
          </cell>
        </row>
        <row r="560">
          <cell r="S560" t="str">
            <v/>
          </cell>
        </row>
        <row r="561">
          <cell r="S561" t="str">
            <v/>
          </cell>
        </row>
        <row r="562">
          <cell r="S562" t="str">
            <v/>
          </cell>
        </row>
        <row r="563">
          <cell r="S563" t="str">
            <v/>
          </cell>
        </row>
        <row r="564">
          <cell r="S564" t="str">
            <v/>
          </cell>
        </row>
        <row r="565">
          <cell r="S565" t="str">
            <v/>
          </cell>
        </row>
        <row r="566">
          <cell r="S566" t="str">
            <v/>
          </cell>
        </row>
        <row r="567">
          <cell r="S567" t="str">
            <v/>
          </cell>
        </row>
        <row r="568">
          <cell r="S568" t="str">
            <v/>
          </cell>
        </row>
        <row r="569">
          <cell r="S569" t="str">
            <v/>
          </cell>
        </row>
        <row r="570">
          <cell r="S570" t="str">
            <v/>
          </cell>
        </row>
        <row r="571">
          <cell r="S571" t="str">
            <v/>
          </cell>
        </row>
        <row r="572">
          <cell r="S572" t="str">
            <v/>
          </cell>
        </row>
        <row r="573">
          <cell r="S573" t="str">
            <v/>
          </cell>
        </row>
        <row r="574">
          <cell r="S574" t="str">
            <v/>
          </cell>
        </row>
        <row r="575">
          <cell r="S575" t="str">
            <v/>
          </cell>
        </row>
        <row r="576">
          <cell r="S576" t="str">
            <v/>
          </cell>
        </row>
        <row r="577">
          <cell r="S577" t="str">
            <v/>
          </cell>
        </row>
        <row r="578">
          <cell r="S578" t="str">
            <v/>
          </cell>
        </row>
        <row r="579">
          <cell r="S579" t="str">
            <v/>
          </cell>
        </row>
        <row r="580">
          <cell r="S580" t="str">
            <v/>
          </cell>
        </row>
        <row r="581">
          <cell r="S581" t="str">
            <v/>
          </cell>
        </row>
        <row r="582">
          <cell r="S582" t="str">
            <v/>
          </cell>
        </row>
        <row r="583">
          <cell r="S583" t="str">
            <v/>
          </cell>
        </row>
        <row r="584">
          <cell r="S584" t="str">
            <v/>
          </cell>
        </row>
        <row r="585">
          <cell r="S585" t="str">
            <v/>
          </cell>
        </row>
        <row r="586">
          <cell r="S586" t="str">
            <v/>
          </cell>
        </row>
        <row r="587">
          <cell r="S587" t="str">
            <v/>
          </cell>
        </row>
        <row r="588">
          <cell r="S588" t="str">
            <v/>
          </cell>
        </row>
        <row r="589">
          <cell r="S589" t="str">
            <v/>
          </cell>
        </row>
        <row r="590">
          <cell r="S590" t="str">
            <v/>
          </cell>
        </row>
        <row r="591">
          <cell r="S591" t="str">
            <v/>
          </cell>
        </row>
        <row r="592">
          <cell r="S592" t="str">
            <v/>
          </cell>
        </row>
        <row r="593">
          <cell r="S593" t="str">
            <v/>
          </cell>
        </row>
        <row r="594">
          <cell r="S594" t="str">
            <v/>
          </cell>
        </row>
        <row r="595">
          <cell r="S595" t="str">
            <v/>
          </cell>
        </row>
        <row r="596">
          <cell r="S596" t="str">
            <v/>
          </cell>
        </row>
        <row r="597">
          <cell r="S597" t="str">
            <v/>
          </cell>
        </row>
        <row r="598">
          <cell r="S598" t="str">
            <v/>
          </cell>
        </row>
        <row r="599">
          <cell r="S599" t="str">
            <v/>
          </cell>
        </row>
        <row r="600">
          <cell r="S600" t="str">
            <v/>
          </cell>
        </row>
        <row r="601">
          <cell r="S601" t="str">
            <v/>
          </cell>
        </row>
        <row r="602">
          <cell r="S602" t="str">
            <v/>
          </cell>
        </row>
        <row r="603">
          <cell r="S603" t="str">
            <v/>
          </cell>
        </row>
        <row r="604">
          <cell r="S604" t="str">
            <v/>
          </cell>
        </row>
        <row r="605">
          <cell r="S605" t="str">
            <v/>
          </cell>
        </row>
        <row r="606">
          <cell r="S606" t="str">
            <v/>
          </cell>
        </row>
        <row r="607">
          <cell r="S607" t="str">
            <v/>
          </cell>
        </row>
        <row r="608">
          <cell r="S608" t="str">
            <v/>
          </cell>
        </row>
        <row r="609">
          <cell r="S609" t="str">
            <v/>
          </cell>
        </row>
        <row r="610">
          <cell r="S610" t="str">
            <v/>
          </cell>
        </row>
        <row r="611">
          <cell r="S611" t="str">
            <v/>
          </cell>
        </row>
        <row r="612">
          <cell r="S612" t="str">
            <v/>
          </cell>
        </row>
        <row r="613">
          <cell r="S613" t="str">
            <v/>
          </cell>
        </row>
        <row r="614">
          <cell r="S614" t="str">
            <v/>
          </cell>
        </row>
        <row r="615">
          <cell r="S615" t="str">
            <v/>
          </cell>
        </row>
        <row r="616">
          <cell r="S616" t="str">
            <v/>
          </cell>
        </row>
        <row r="617">
          <cell r="S617" t="str">
            <v/>
          </cell>
        </row>
        <row r="618">
          <cell r="S618" t="str">
            <v/>
          </cell>
        </row>
        <row r="619">
          <cell r="S619" t="str">
            <v/>
          </cell>
        </row>
        <row r="620">
          <cell r="S620" t="str">
            <v/>
          </cell>
        </row>
        <row r="621">
          <cell r="S621" t="str">
            <v/>
          </cell>
        </row>
        <row r="622">
          <cell r="S622" t="str">
            <v/>
          </cell>
        </row>
        <row r="623">
          <cell r="S623" t="str">
            <v/>
          </cell>
        </row>
        <row r="624">
          <cell r="S624" t="str">
            <v/>
          </cell>
        </row>
        <row r="625">
          <cell r="S625" t="str">
            <v/>
          </cell>
        </row>
        <row r="626">
          <cell r="S626" t="str">
            <v/>
          </cell>
        </row>
        <row r="627">
          <cell r="S627" t="str">
            <v/>
          </cell>
        </row>
        <row r="628">
          <cell r="S628" t="str">
            <v/>
          </cell>
        </row>
        <row r="629">
          <cell r="S629" t="str">
            <v/>
          </cell>
        </row>
        <row r="630">
          <cell r="S630" t="str">
            <v/>
          </cell>
        </row>
        <row r="631">
          <cell r="S631" t="str">
            <v/>
          </cell>
        </row>
        <row r="632">
          <cell r="S632" t="str">
            <v/>
          </cell>
        </row>
        <row r="633">
          <cell r="S633" t="str">
            <v/>
          </cell>
        </row>
        <row r="634">
          <cell r="S634" t="str">
            <v/>
          </cell>
        </row>
        <row r="635">
          <cell r="S635" t="str">
            <v/>
          </cell>
        </row>
        <row r="636">
          <cell r="S636" t="str">
            <v/>
          </cell>
        </row>
        <row r="637">
          <cell r="S637" t="str">
            <v/>
          </cell>
        </row>
        <row r="638">
          <cell r="S638" t="str">
            <v/>
          </cell>
        </row>
        <row r="639">
          <cell r="S639" t="str">
            <v/>
          </cell>
        </row>
        <row r="640">
          <cell r="S640" t="str">
            <v/>
          </cell>
        </row>
        <row r="641">
          <cell r="S641" t="str">
            <v/>
          </cell>
        </row>
        <row r="642">
          <cell r="S642" t="str">
            <v/>
          </cell>
        </row>
        <row r="643">
          <cell r="S643" t="str">
            <v/>
          </cell>
        </row>
        <row r="644">
          <cell r="S644" t="str">
            <v/>
          </cell>
        </row>
        <row r="645">
          <cell r="S645" t="str">
            <v/>
          </cell>
        </row>
        <row r="646">
          <cell r="S646" t="str">
            <v/>
          </cell>
        </row>
        <row r="647">
          <cell r="S647" t="str">
            <v/>
          </cell>
        </row>
        <row r="648">
          <cell r="S648" t="str">
            <v/>
          </cell>
        </row>
        <row r="649">
          <cell r="S649" t="str">
            <v/>
          </cell>
        </row>
        <row r="650">
          <cell r="S650" t="str">
            <v/>
          </cell>
        </row>
        <row r="651">
          <cell r="S651" t="str">
            <v/>
          </cell>
        </row>
        <row r="652">
          <cell r="S652" t="str">
            <v/>
          </cell>
        </row>
        <row r="653">
          <cell r="S653" t="str">
            <v/>
          </cell>
        </row>
        <row r="654">
          <cell r="S654" t="str">
            <v/>
          </cell>
        </row>
        <row r="655">
          <cell r="S655" t="str">
            <v/>
          </cell>
        </row>
        <row r="656">
          <cell r="S656" t="str">
            <v/>
          </cell>
        </row>
        <row r="657">
          <cell r="S657" t="str">
            <v/>
          </cell>
        </row>
        <row r="658">
          <cell r="S658" t="str">
            <v/>
          </cell>
        </row>
        <row r="659">
          <cell r="S659" t="str">
            <v/>
          </cell>
        </row>
        <row r="660">
          <cell r="S660" t="str">
            <v/>
          </cell>
        </row>
        <row r="661">
          <cell r="S661" t="str">
            <v/>
          </cell>
        </row>
        <row r="662">
          <cell r="S662" t="str">
            <v/>
          </cell>
        </row>
        <row r="663">
          <cell r="S663" t="str">
            <v/>
          </cell>
        </row>
        <row r="664">
          <cell r="S664" t="str">
            <v/>
          </cell>
        </row>
        <row r="665">
          <cell r="S665" t="str">
            <v/>
          </cell>
        </row>
        <row r="666">
          <cell r="S666" t="str">
            <v/>
          </cell>
        </row>
        <row r="667">
          <cell r="S667" t="str">
            <v/>
          </cell>
        </row>
        <row r="668">
          <cell r="S668" t="str">
            <v/>
          </cell>
        </row>
        <row r="669">
          <cell r="S669" t="str">
            <v/>
          </cell>
        </row>
        <row r="670">
          <cell r="S670" t="str">
            <v/>
          </cell>
        </row>
        <row r="671">
          <cell r="S671" t="str">
            <v/>
          </cell>
        </row>
        <row r="672">
          <cell r="S672" t="str">
            <v/>
          </cell>
        </row>
        <row r="673">
          <cell r="S673" t="str">
            <v/>
          </cell>
        </row>
        <row r="674">
          <cell r="S674" t="str">
            <v/>
          </cell>
        </row>
        <row r="675">
          <cell r="S675" t="str">
            <v/>
          </cell>
        </row>
        <row r="676">
          <cell r="S676" t="str">
            <v/>
          </cell>
        </row>
        <row r="677">
          <cell r="S677" t="str">
            <v/>
          </cell>
        </row>
        <row r="678">
          <cell r="S678" t="str">
            <v/>
          </cell>
        </row>
        <row r="679">
          <cell r="S679" t="str">
            <v/>
          </cell>
        </row>
        <row r="680">
          <cell r="S680" t="str">
            <v/>
          </cell>
        </row>
        <row r="681">
          <cell r="S681" t="str">
            <v/>
          </cell>
        </row>
        <row r="682">
          <cell r="S682" t="str">
            <v/>
          </cell>
        </row>
        <row r="683">
          <cell r="S683" t="str">
            <v/>
          </cell>
        </row>
        <row r="684">
          <cell r="S684" t="str">
            <v/>
          </cell>
        </row>
        <row r="685">
          <cell r="S685" t="str">
            <v/>
          </cell>
        </row>
        <row r="686">
          <cell r="S686" t="str">
            <v/>
          </cell>
        </row>
        <row r="687">
          <cell r="S687" t="str">
            <v/>
          </cell>
        </row>
        <row r="688">
          <cell r="S688" t="str">
            <v/>
          </cell>
        </row>
        <row r="689">
          <cell r="S689" t="str">
            <v/>
          </cell>
        </row>
        <row r="690">
          <cell r="S690" t="str">
            <v/>
          </cell>
        </row>
        <row r="691">
          <cell r="S691" t="str">
            <v/>
          </cell>
        </row>
        <row r="692">
          <cell r="S692" t="str">
            <v/>
          </cell>
        </row>
        <row r="693">
          <cell r="S693" t="str">
            <v/>
          </cell>
        </row>
        <row r="694">
          <cell r="S694" t="str">
            <v/>
          </cell>
        </row>
        <row r="695">
          <cell r="S695" t="str">
            <v/>
          </cell>
        </row>
        <row r="696">
          <cell r="S696" t="str">
            <v/>
          </cell>
        </row>
        <row r="697">
          <cell r="S697" t="str">
            <v/>
          </cell>
        </row>
        <row r="698">
          <cell r="S698" t="str">
            <v/>
          </cell>
        </row>
        <row r="699">
          <cell r="S699" t="str">
            <v/>
          </cell>
        </row>
        <row r="700">
          <cell r="S700" t="str">
            <v/>
          </cell>
        </row>
        <row r="701">
          <cell r="S701" t="str">
            <v/>
          </cell>
        </row>
        <row r="702">
          <cell r="S702" t="str">
            <v/>
          </cell>
        </row>
        <row r="703">
          <cell r="S703" t="str">
            <v/>
          </cell>
        </row>
        <row r="704">
          <cell r="S704" t="str">
            <v/>
          </cell>
        </row>
        <row r="705">
          <cell r="S705" t="str">
            <v/>
          </cell>
        </row>
        <row r="706">
          <cell r="S706" t="str">
            <v/>
          </cell>
        </row>
        <row r="707">
          <cell r="S707" t="str">
            <v/>
          </cell>
        </row>
        <row r="708">
          <cell r="S708" t="str">
            <v/>
          </cell>
        </row>
        <row r="709">
          <cell r="S709" t="str">
            <v/>
          </cell>
        </row>
        <row r="710">
          <cell r="S710" t="str">
            <v/>
          </cell>
        </row>
        <row r="711">
          <cell r="S711" t="str">
            <v/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INVERS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AA530-37FC-481F-BEA3-4F8853D17373}">
  <sheetPr codeName="Feuil1"/>
  <dimension ref="B1:AE61"/>
  <sheetViews>
    <sheetView tabSelected="1" zoomScale="70" zoomScaleNormal="70" workbookViewId="0">
      <selection activeCell="G3" sqref="G3"/>
    </sheetView>
  </sheetViews>
  <sheetFormatPr baseColWidth="10" defaultRowHeight="15.05" x14ac:dyDescent="0.3"/>
  <cols>
    <col min="1" max="1" width="4.6640625" customWidth="1"/>
    <col min="2" max="2" width="15.6640625" customWidth="1"/>
    <col min="3" max="3" width="22.33203125" style="2" customWidth="1"/>
    <col min="4" max="31" width="8.6640625" customWidth="1"/>
  </cols>
  <sheetData>
    <row r="1" spans="2:31" ht="10" customHeight="1" x14ac:dyDescent="0.3"/>
    <row r="2" spans="2:31" ht="20" customHeight="1" x14ac:dyDescent="0.3">
      <c r="C2" s="38"/>
    </row>
    <row r="3" spans="2:31" ht="20" customHeight="1" thickBot="1" x14ac:dyDescent="0.35">
      <c r="C3" s="38"/>
    </row>
    <row r="4" spans="2:31" ht="15.75" thickBot="1" x14ac:dyDescent="0.35">
      <c r="C4" s="27" t="s">
        <v>0</v>
      </c>
    </row>
    <row r="5" spans="2:31" ht="15.75" thickBot="1" x14ac:dyDescent="0.35">
      <c r="C5" s="28" t="s">
        <v>1</v>
      </c>
    </row>
    <row r="6" spans="2:31" ht="10" customHeight="1" x14ac:dyDescent="0.3"/>
    <row r="7" spans="2:31" ht="11.95" customHeight="1" x14ac:dyDescent="0.3">
      <c r="C7" s="37"/>
      <c r="D7" s="3" t="str">
        <f ca="1">IF(D$8&gt;=TODAY(),IF(D$8=TODAY(),"Aujourd’hui","Futur"),"Passé")</f>
        <v>Passé</v>
      </c>
      <c r="E7" s="3" t="str">
        <f t="shared" ref="E7:AE7" ca="1" si="0">IF(E$8&gt;=TODAY(),IF(E$8=TODAY(),"Aujourd’hui","Futur"),"Passé")</f>
        <v>Passé</v>
      </c>
      <c r="F7" s="3" t="str">
        <f t="shared" ca="1" si="0"/>
        <v>Passé</v>
      </c>
      <c r="G7" s="3" t="str">
        <f t="shared" ca="1" si="0"/>
        <v>Passé</v>
      </c>
      <c r="H7" s="3" t="str">
        <f t="shared" ca="1" si="0"/>
        <v>Passé</v>
      </c>
      <c r="I7" s="3" t="str">
        <f t="shared" ca="1" si="0"/>
        <v>Passé</v>
      </c>
      <c r="J7" s="3" t="str">
        <f t="shared" ca="1" si="0"/>
        <v>Passé</v>
      </c>
      <c r="K7" s="3" t="str">
        <f ca="1">IF(K$8&gt;=TODAY(),IF(K$8=TODAY(),"Aujourd’hui","Futur"),"Passé")</f>
        <v>Passé</v>
      </c>
      <c r="L7" s="3" t="str">
        <f t="shared" ca="1" si="0"/>
        <v>Passé</v>
      </c>
      <c r="M7" s="3" t="str">
        <f t="shared" ca="1" si="0"/>
        <v>Passé</v>
      </c>
      <c r="N7" s="3" t="str">
        <f t="shared" ca="1" si="0"/>
        <v>Passé</v>
      </c>
      <c r="O7" s="3" t="str">
        <f t="shared" ca="1" si="0"/>
        <v>Aujourd’hui</v>
      </c>
      <c r="P7" s="3" t="str">
        <f t="shared" ca="1" si="0"/>
        <v>Futur</v>
      </c>
      <c r="Q7" s="3" t="str">
        <f t="shared" ca="1" si="0"/>
        <v>Futur</v>
      </c>
      <c r="R7" s="3" t="str">
        <f ca="1">IF(R$8&gt;=TODAY(),IF(R$8=TODAY(),"Aujourd’hui","Futur"),"Passé")</f>
        <v>Futur</v>
      </c>
      <c r="S7" s="3" t="str">
        <f t="shared" ca="1" si="0"/>
        <v>Futur</v>
      </c>
      <c r="T7" s="3" t="str">
        <f t="shared" ca="1" si="0"/>
        <v>Futur</v>
      </c>
      <c r="U7" s="3" t="str">
        <f t="shared" ca="1" si="0"/>
        <v>Futur</v>
      </c>
      <c r="V7" s="3" t="str">
        <f t="shared" ca="1" si="0"/>
        <v>Futur</v>
      </c>
      <c r="W7" s="3" t="str">
        <f t="shared" ca="1" si="0"/>
        <v>Futur</v>
      </c>
      <c r="X7" s="3" t="str">
        <f t="shared" ca="1" si="0"/>
        <v>Futur</v>
      </c>
      <c r="Y7" s="3" t="str">
        <f ca="1">IF(Y$8&gt;=TODAY(),IF(Y$8=TODAY(),"Aujourd’hui","Futur"),"Passé")</f>
        <v>Futur</v>
      </c>
      <c r="Z7" s="3" t="str">
        <f t="shared" ca="1" si="0"/>
        <v>Futur</v>
      </c>
      <c r="AA7" s="3" t="str">
        <f t="shared" ca="1" si="0"/>
        <v>Futur</v>
      </c>
      <c r="AB7" s="3" t="str">
        <f t="shared" ca="1" si="0"/>
        <v>Futur</v>
      </c>
      <c r="AC7" s="3" t="str">
        <f t="shared" ca="1" si="0"/>
        <v>Futur</v>
      </c>
      <c r="AD7" s="3" t="str">
        <f t="shared" ca="1" si="0"/>
        <v>Futur</v>
      </c>
      <c r="AE7" s="3" t="str">
        <f t="shared" ca="1" si="0"/>
        <v>Futur</v>
      </c>
    </row>
    <row r="8" spans="2:31" ht="11.8" customHeight="1" x14ac:dyDescent="0.3">
      <c r="C8" s="37"/>
      <c r="D8" s="4">
        <v>45656</v>
      </c>
      <c r="E8" s="4">
        <v>45657</v>
      </c>
      <c r="F8" s="4">
        <v>45658</v>
      </c>
      <c r="G8" s="4">
        <v>45659</v>
      </c>
      <c r="H8" s="4">
        <v>45660</v>
      </c>
      <c r="I8" s="4">
        <v>45661</v>
      </c>
      <c r="J8" s="4">
        <v>45662</v>
      </c>
      <c r="K8" s="4">
        <v>45663</v>
      </c>
      <c r="L8" s="4">
        <v>45664</v>
      </c>
      <c r="M8" s="4">
        <v>45665</v>
      </c>
      <c r="N8" s="4">
        <v>45666</v>
      </c>
      <c r="O8" s="4">
        <v>45667</v>
      </c>
      <c r="P8" s="4">
        <v>45668</v>
      </c>
      <c r="Q8" s="4">
        <v>45669</v>
      </c>
      <c r="R8" s="4">
        <v>45670</v>
      </c>
      <c r="S8" s="4">
        <v>45671</v>
      </c>
      <c r="T8" s="4">
        <v>45672</v>
      </c>
      <c r="U8" s="4">
        <v>45673</v>
      </c>
      <c r="V8" s="4">
        <v>45674</v>
      </c>
      <c r="W8" s="4">
        <v>45675</v>
      </c>
      <c r="X8" s="4">
        <v>45676</v>
      </c>
      <c r="Y8" s="4">
        <v>45677</v>
      </c>
      <c r="Z8" s="4">
        <v>45678</v>
      </c>
      <c r="AA8" s="4">
        <v>45679</v>
      </c>
      <c r="AB8" s="4">
        <v>45680</v>
      </c>
      <c r="AC8" s="4">
        <v>45681</v>
      </c>
      <c r="AD8" s="4">
        <v>45682</v>
      </c>
      <c r="AE8" s="4">
        <v>45683</v>
      </c>
    </row>
    <row r="9" spans="2:31" ht="38" customHeight="1" x14ac:dyDescent="0.3">
      <c r="C9" s="5"/>
      <c r="D9" s="13"/>
      <c r="E9" s="13"/>
      <c r="F9" s="13"/>
      <c r="G9" s="13"/>
      <c r="H9" s="13"/>
      <c r="I9" s="20" t="s">
        <v>2</v>
      </c>
      <c r="J9" s="16" t="s">
        <v>3</v>
      </c>
      <c r="K9" s="13">
        <v>8</v>
      </c>
      <c r="L9" s="13">
        <v>8</v>
      </c>
      <c r="M9" s="13">
        <v>8</v>
      </c>
      <c r="N9" s="13">
        <v>8</v>
      </c>
      <c r="O9" s="13">
        <v>7</v>
      </c>
      <c r="P9" s="20" t="s">
        <v>2</v>
      </c>
      <c r="Q9" s="16" t="s">
        <v>3</v>
      </c>
      <c r="R9" s="13">
        <v>8</v>
      </c>
      <c r="S9" s="13">
        <v>8</v>
      </c>
      <c r="T9" s="13">
        <v>8</v>
      </c>
      <c r="U9" s="13">
        <v>8</v>
      </c>
      <c r="V9" s="13">
        <v>7</v>
      </c>
      <c r="W9" s="20" t="s">
        <v>2</v>
      </c>
      <c r="X9" s="16" t="s">
        <v>3</v>
      </c>
      <c r="Y9" s="13"/>
      <c r="Z9" s="13"/>
      <c r="AA9" s="13"/>
      <c r="AB9" s="13"/>
      <c r="AC9" s="13"/>
      <c r="AD9" s="20" t="s">
        <v>2</v>
      </c>
      <c r="AE9" s="16" t="s">
        <v>3</v>
      </c>
    </row>
    <row r="10" spans="2:31" ht="10" customHeight="1" x14ac:dyDescent="0.3">
      <c r="C10"/>
    </row>
    <row r="11" spans="2:31" ht="25.2" customHeight="1" x14ac:dyDescent="0.3">
      <c r="B11" s="39"/>
      <c r="C11" s="23"/>
      <c r="D11" s="22" t="s">
        <v>4</v>
      </c>
      <c r="E11" s="22" t="s">
        <v>4</v>
      </c>
      <c r="F11" s="22" t="s">
        <v>4</v>
      </c>
      <c r="G11" s="22" t="s">
        <v>4</v>
      </c>
      <c r="H11" s="22" t="s">
        <v>4</v>
      </c>
      <c r="I11" s="21">
        <v>0</v>
      </c>
      <c r="J11" s="32">
        <v>0</v>
      </c>
      <c r="K11" s="22">
        <f>SUMIF('[1]S Standard'!$A:$A,K$8,'[1]S Standard'!$J:$J)</f>
        <v>0</v>
      </c>
      <c r="L11" s="22">
        <f>SUMIF('[1]S Standard'!$A:$A,L$8,'[1]S Standard'!$J:$J)</f>
        <v>0</v>
      </c>
      <c r="M11" s="22">
        <f>SUMIF('[1]S Standard'!$A:$A,M$8,'[1]S Standard'!$J:$J)</f>
        <v>0</v>
      </c>
      <c r="N11" s="22">
        <f>SUMIF('[1]S Standard'!$A:$A,N$8,'[1]S Standard'!$J:$J)</f>
        <v>0</v>
      </c>
      <c r="O11" s="22">
        <f>SUMIF('[1]S Standard'!$A:$A,O$8,'[1]S Standard'!$J:$J)</f>
        <v>0</v>
      </c>
      <c r="P11" s="21">
        <f t="shared" ref="P11:P16" ca="1" si="1">SUM(IF(K$7="Passé",0,K11),IF(L$7="Passé",0,L11),IF(M$7="Passé",0,M11),IF(N$7="Passé",0,N11),IF(O$7="Passé",0,O11))</f>
        <v>0</v>
      </c>
      <c r="Q11" s="32">
        <f ca="1">SUM(P12,P14,P16)</f>
        <v>0</v>
      </c>
      <c r="R11" s="22">
        <f>SUMIF('[1]S Standard'!$A:$A,R$8,'[1]S Standard'!$J:$J)</f>
        <v>0</v>
      </c>
      <c r="S11" s="22">
        <f>SUMIF('[1]S Standard'!$A:$A,S$8,'[1]S Standard'!$J:$J)</f>
        <v>0</v>
      </c>
      <c r="T11" s="22">
        <f>SUMIF('[1]S Standard'!$A:$A,T$8,'[1]S Standard'!$J:$J)</f>
        <v>0</v>
      </c>
      <c r="U11" s="22">
        <f>SUMIF('[1]S Standard'!$A:$A,U$8,'[1]S Standard'!$J:$J)</f>
        <v>0</v>
      </c>
      <c r="V11" s="22">
        <f>SUMIF('[1]S Standard'!$A:$A,V$8,'[1]S Standard'!$J:$J)</f>
        <v>790</v>
      </c>
      <c r="W11" s="21">
        <f t="shared" ref="W11:W16" ca="1" si="2">SUM(IF(R$7="Passé",0,R11),IF(S$7="Passé",0,S11),IF(T$7="Passé",0,T11),IF(U$7="Passé",0,U11),IF(V$7="Passé",0,V11))</f>
        <v>790</v>
      </c>
      <c r="X11" s="32">
        <f ca="1">SUM(W12,W14,W16)</f>
        <v>14.378</v>
      </c>
      <c r="Y11" s="22">
        <f>SUMIF('[1]S Standard'!$A:$A,Y$8,'[1]S Standard'!$J:$J)</f>
        <v>120</v>
      </c>
      <c r="Z11" s="22">
        <f>SUMIF('[1]S Standard'!$A:$A,Z$8,'[1]S Standard'!$J:$J)</f>
        <v>400</v>
      </c>
      <c r="AA11" s="22">
        <f>SUMIF('[1]S Standard'!$A:$A,AA$8,'[1]S Standard'!$J:$J)</f>
        <v>100</v>
      </c>
      <c r="AB11" s="22">
        <f>SUMIF('[1]S Standard'!$A:$A,AB$8,'[1]S Standard'!$J:$J)</f>
        <v>0</v>
      </c>
      <c r="AC11" s="22">
        <f>SUMIF('[1]S Standard'!$A:$A,AC$8,'[1]S Standard'!$J:$J)</f>
        <v>140</v>
      </c>
      <c r="AD11" s="21">
        <f t="shared" ref="AD11:AD16" ca="1" si="3">SUM(IF(Y$7="Passé",0,Y11),IF(Z$7="Passé",0,Z11),IF(AA$7="Passé",0,AA11),IF(AB$7="Passé",0,AB11),IF(AC$7="Passé",0,AC11))</f>
        <v>760</v>
      </c>
      <c r="AE11" s="32">
        <f ca="1">SUM(AD12,AD14,AD16)</f>
        <v>21.532</v>
      </c>
    </row>
    <row r="12" spans="2:31" ht="25.2" customHeight="1" x14ac:dyDescent="0.3">
      <c r="B12" s="40"/>
      <c r="C12" s="24"/>
      <c r="D12" s="31"/>
      <c r="E12" s="31"/>
      <c r="F12" s="31"/>
      <c r="G12" s="31"/>
      <c r="H12" s="31"/>
      <c r="I12" s="21">
        <v>0</v>
      </c>
      <c r="J12" s="36"/>
      <c r="K12" s="31">
        <f>SUMIF('[1]S Standard'!$A:$A,K$8,'[1]S Standard'!$S:$S)</f>
        <v>0</v>
      </c>
      <c r="L12" s="31">
        <f>SUMIF('[1]S Standard'!$A:$A,L$8,'[1]S Standard'!$S:$S)</f>
        <v>0</v>
      </c>
      <c r="M12" s="31">
        <f>SUMIF('[1]S Standard'!$A:$A,M$8,'[1]S Standard'!$S:$S)</f>
        <v>0</v>
      </c>
      <c r="N12" s="31">
        <f>SUMIF('[1]S Standard'!$A:$A,N$8,'[1]S Standard'!$S:$S)</f>
        <v>0</v>
      </c>
      <c r="O12" s="31">
        <f>SUMIF('[1]S Standard'!$A:$A,O$8,'[1]S Standard'!$S:$S)</f>
        <v>0</v>
      </c>
      <c r="P12" s="21">
        <f t="shared" ca="1" si="1"/>
        <v>0</v>
      </c>
      <c r="Q12" s="36"/>
      <c r="R12" s="31">
        <f>SUMIF('[1]S Standard'!$A:$A,R$8,'[1]S Standard'!$S:$S)</f>
        <v>0</v>
      </c>
      <c r="S12" s="31">
        <f>SUMIF('[1]S Standard'!$A:$A,S$8,'[1]S Standard'!$S:$S)</f>
        <v>0</v>
      </c>
      <c r="T12" s="31">
        <f>SUMIF('[1]S Standard'!$A:$A,T$8,'[1]S Standard'!$S:$S)</f>
        <v>0</v>
      </c>
      <c r="U12" s="31">
        <f>SUMIF('[1]S Standard'!$A:$A,U$8,'[1]S Standard'!$S:$S)</f>
        <v>0</v>
      </c>
      <c r="V12" s="31">
        <f>SUMIF('[1]S Standard'!$A:$A,V$8,'[1]S Standard'!$S:$S)</f>
        <v>14.378</v>
      </c>
      <c r="W12" s="21">
        <f t="shared" ca="1" si="2"/>
        <v>14.378</v>
      </c>
      <c r="X12" s="36"/>
      <c r="Y12" s="31">
        <f>SUMIF('[1]S Standard'!$A:$A,Y$8,'[1]S Standard'!$S:$S)</f>
        <v>2.1840000000000002</v>
      </c>
      <c r="Z12" s="31">
        <f>SUMIF('[1]S Standard'!$A:$A,Z$8,'[1]S Standard'!$S:$S)</f>
        <v>7.2800000000000011</v>
      </c>
      <c r="AA12" s="31">
        <f>SUMIF('[1]S Standard'!$A:$A,AA$8,'[1]S Standard'!$S:$S)</f>
        <v>1.82</v>
      </c>
      <c r="AB12" s="31">
        <f>SUMIF('[1]S Standard'!$A:$A,AB$8,'[1]S Standard'!$S:$S)</f>
        <v>0</v>
      </c>
      <c r="AC12" s="31">
        <f>SUMIF('[1]S Standard'!$A:$A,AC$8,'[1]S Standard'!$S:$S)</f>
        <v>2.548</v>
      </c>
      <c r="AD12" s="21">
        <f t="shared" ca="1" si="3"/>
        <v>13.832000000000003</v>
      </c>
      <c r="AE12" s="36"/>
    </row>
    <row r="13" spans="2:31" ht="25.2" customHeight="1" x14ac:dyDescent="0.3">
      <c r="B13" s="39"/>
      <c r="C13" s="23"/>
      <c r="D13" s="22" t="s">
        <v>4</v>
      </c>
      <c r="E13" s="22" t="s">
        <v>4</v>
      </c>
      <c r="F13" s="22" t="s">
        <v>4</v>
      </c>
      <c r="G13" s="22" t="s">
        <v>4</v>
      </c>
      <c r="H13" s="22" t="s">
        <v>4</v>
      </c>
      <c r="I13" s="21">
        <v>0</v>
      </c>
      <c r="J13" s="36"/>
      <c r="K13" s="22">
        <f>SUMIF('[1]S Harnais'!$A:$A,K$8,'[1]S Harnais'!$J:$J)</f>
        <v>0</v>
      </c>
      <c r="L13" s="22">
        <f>SUMIF('[1]S Harnais'!$A:$A,L$8,'[1]S Harnais'!$J:$J)</f>
        <v>0</v>
      </c>
      <c r="M13" s="22">
        <f>SUMIF('[1]S Harnais'!$A:$A,M$8,'[1]S Harnais'!$J:$J)</f>
        <v>0</v>
      </c>
      <c r="N13" s="22">
        <f>SUMIF('[1]S Harnais'!$A:$A,N$8,'[1]S Harnais'!$J:$J)</f>
        <v>0</v>
      </c>
      <c r="O13" s="22">
        <f>SUMIF('[1]S Harnais'!$A:$A,O$8,'[1]S Harnais'!$J:$J)</f>
        <v>0</v>
      </c>
      <c r="P13" s="21">
        <f t="shared" ca="1" si="1"/>
        <v>0</v>
      </c>
      <c r="Q13" s="36"/>
      <c r="R13" s="22">
        <f>SUMIF('[1]S Harnais'!$A:$A,R$8,'[1]S Harnais'!$J:$J)</f>
        <v>0</v>
      </c>
      <c r="S13" s="22">
        <f>SUMIF('[1]S Harnais'!$A:$A,S$8,'[1]S Harnais'!$J:$J)</f>
        <v>0</v>
      </c>
      <c r="T13" s="22">
        <f>SUMIF('[1]S Harnais'!$A:$A,T$8,'[1]S Harnais'!$J:$J)</f>
        <v>0</v>
      </c>
      <c r="U13" s="22">
        <f>SUMIF('[1]S Harnais'!$A:$A,U$8,'[1]S Harnais'!$J:$J)</f>
        <v>0</v>
      </c>
      <c r="V13" s="22">
        <f>SUMIF('[1]S Harnais'!$A:$A,V$8,'[1]S Harnais'!$J:$J)</f>
        <v>0</v>
      </c>
      <c r="W13" s="21">
        <f t="shared" ca="1" si="2"/>
        <v>0</v>
      </c>
      <c r="X13" s="36"/>
      <c r="Y13" s="22">
        <f>SUMIF('[1]S Harnais'!$A:$A,Y$8,'[1]S Harnais'!$J:$J)</f>
        <v>0</v>
      </c>
      <c r="Z13" s="22">
        <f>SUMIF('[1]S Harnais'!$A:$A,Z$8,'[1]S Harnais'!$J:$J)</f>
        <v>220</v>
      </c>
      <c r="AA13" s="22">
        <f>SUMIF('[1]S Harnais'!$A:$A,AA$8,'[1]S Harnais'!$J:$J)</f>
        <v>0</v>
      </c>
      <c r="AB13" s="22">
        <f>SUMIF('[1]S Harnais'!$A:$A,AB$8,'[1]S Harnais'!$J:$J)</f>
        <v>0</v>
      </c>
      <c r="AC13" s="22">
        <f>SUMIF('[1]S Harnais'!$A:$A,AC$8,'[1]S Harnais'!$J:$J)</f>
        <v>0</v>
      </c>
      <c r="AD13" s="21">
        <f t="shared" ca="1" si="3"/>
        <v>220</v>
      </c>
      <c r="AE13" s="36"/>
    </row>
    <row r="14" spans="2:31" ht="25.2" customHeight="1" x14ac:dyDescent="0.3">
      <c r="B14" s="40"/>
      <c r="C14" s="24"/>
      <c r="D14" s="31"/>
      <c r="E14" s="31"/>
      <c r="F14" s="31"/>
      <c r="G14" s="31"/>
      <c r="H14" s="31"/>
      <c r="I14" s="21">
        <v>0</v>
      </c>
      <c r="J14" s="36"/>
      <c r="K14" s="31">
        <f>SUMIF('[1]S Harnais'!$A:$A,K$8,'[1]S Harnais'!$S:$S)</f>
        <v>0</v>
      </c>
      <c r="L14" s="31">
        <f>SUMIF('[1]S Harnais'!$A:$A,L$8,'[1]S Harnais'!$S:$S)</f>
        <v>0</v>
      </c>
      <c r="M14" s="31">
        <f>SUMIF('[1]S Harnais'!$A:$A,M$8,'[1]S Harnais'!$S:$S)</f>
        <v>0</v>
      </c>
      <c r="N14" s="31">
        <f>SUMIF('[1]S Harnais'!$A:$A,N$8,'[1]S Harnais'!$S:$S)</f>
        <v>0</v>
      </c>
      <c r="O14" s="31">
        <f>SUMIF('[1]S Harnais'!$A:$A,O$8,'[1]S Harnais'!$S:$S)</f>
        <v>0</v>
      </c>
      <c r="P14" s="21">
        <f t="shared" ca="1" si="1"/>
        <v>0</v>
      </c>
      <c r="Q14" s="36"/>
      <c r="R14" s="31">
        <f>SUMIF('[1]S Harnais'!$A:$A,R$8,'[1]S Harnais'!$S:$S)</f>
        <v>0</v>
      </c>
      <c r="S14" s="31">
        <f>SUMIF('[1]S Harnais'!$A:$A,S$8,'[1]S Harnais'!$S:$S)</f>
        <v>0</v>
      </c>
      <c r="T14" s="31">
        <f>SUMIF('[1]S Harnais'!$A:$A,T$8,'[1]S Harnais'!$S:$S)</f>
        <v>0</v>
      </c>
      <c r="U14" s="31">
        <f>SUMIF('[1]S Harnais'!$A:$A,U$8,'[1]S Harnais'!$S:$S)</f>
        <v>0</v>
      </c>
      <c r="V14" s="31">
        <f>SUMIF('[1]S Harnais'!$A:$A,V$8,'[1]S Harnais'!$S:$S)</f>
        <v>0</v>
      </c>
      <c r="W14" s="21">
        <f t="shared" ca="1" si="2"/>
        <v>0</v>
      </c>
      <c r="X14" s="36"/>
      <c r="Y14" s="31">
        <f>SUMIF('[1]S Harnais'!$A:$A,Y$8,'[1]S Harnais'!$S:$S)</f>
        <v>0</v>
      </c>
      <c r="Z14" s="31">
        <f>SUMIF('[1]S Harnais'!$A:$A,Z$8,'[1]S Harnais'!$S:$S)</f>
        <v>5.5</v>
      </c>
      <c r="AA14" s="31">
        <f>SUMIF('[1]S Harnais'!$A:$A,AA$8,'[1]S Harnais'!$S:$S)</f>
        <v>0</v>
      </c>
      <c r="AB14" s="31">
        <f>SUMIF('[1]S Harnais'!$A:$A,AB$8,'[1]S Harnais'!$S:$S)</f>
        <v>0</v>
      </c>
      <c r="AC14" s="31">
        <f>SUMIF('[1]S Harnais'!$A:$A,AC$8,'[1]S Harnais'!$S:$S)</f>
        <v>0</v>
      </c>
      <c r="AD14" s="21">
        <f t="shared" ca="1" si="3"/>
        <v>5.5</v>
      </c>
      <c r="AE14" s="36"/>
    </row>
    <row r="15" spans="2:31" ht="25.2" customHeight="1" x14ac:dyDescent="0.3">
      <c r="B15" s="41"/>
      <c r="C15" s="23"/>
      <c r="D15" s="22" t="s">
        <v>4</v>
      </c>
      <c r="E15" s="22" t="s">
        <v>4</v>
      </c>
      <c r="F15" s="22" t="s">
        <v>4</v>
      </c>
      <c r="G15" s="22" t="s">
        <v>4</v>
      </c>
      <c r="H15" s="22" t="s">
        <v>4</v>
      </c>
      <c r="I15" s="21">
        <v>0</v>
      </c>
      <c r="J15" s="36"/>
      <c r="K15" s="22">
        <f t="shared" ref="K15:O15" si="4">K$13</f>
        <v>0</v>
      </c>
      <c r="L15" s="22">
        <f t="shared" si="4"/>
        <v>0</v>
      </c>
      <c r="M15" s="22">
        <f t="shared" si="4"/>
        <v>0</v>
      </c>
      <c r="N15" s="22">
        <f t="shared" si="4"/>
        <v>0</v>
      </c>
      <c r="O15" s="22">
        <f t="shared" si="4"/>
        <v>0</v>
      </c>
      <c r="P15" s="21">
        <f t="shared" ca="1" si="1"/>
        <v>0</v>
      </c>
      <c r="Q15" s="36"/>
      <c r="R15" s="22">
        <f t="shared" ref="R15:V15" si="5">R$13</f>
        <v>0</v>
      </c>
      <c r="S15" s="22">
        <f t="shared" si="5"/>
        <v>0</v>
      </c>
      <c r="T15" s="22">
        <f t="shared" si="5"/>
        <v>0</v>
      </c>
      <c r="U15" s="22">
        <f t="shared" si="5"/>
        <v>0</v>
      </c>
      <c r="V15" s="22">
        <f t="shared" si="5"/>
        <v>0</v>
      </c>
      <c r="W15" s="21">
        <f t="shared" ca="1" si="2"/>
        <v>0</v>
      </c>
      <c r="X15" s="36"/>
      <c r="Y15" s="22">
        <f t="shared" ref="Y15:AC15" si="6">Y$13</f>
        <v>0</v>
      </c>
      <c r="Z15" s="22">
        <f t="shared" si="6"/>
        <v>220</v>
      </c>
      <c r="AA15" s="22">
        <f t="shared" si="6"/>
        <v>0</v>
      </c>
      <c r="AB15" s="22">
        <f t="shared" si="6"/>
        <v>0</v>
      </c>
      <c r="AC15" s="22">
        <f t="shared" si="6"/>
        <v>0</v>
      </c>
      <c r="AD15" s="21">
        <f t="shared" ca="1" si="3"/>
        <v>220</v>
      </c>
      <c r="AE15" s="36"/>
    </row>
    <row r="16" spans="2:31" ht="25.2" customHeight="1" x14ac:dyDescent="0.3">
      <c r="B16" s="40"/>
      <c r="C16" s="24"/>
      <c r="D16" s="31"/>
      <c r="E16" s="31"/>
      <c r="F16" s="31"/>
      <c r="G16" s="31"/>
      <c r="H16" s="31"/>
      <c r="I16" s="21">
        <v>0</v>
      </c>
      <c r="J16" s="36"/>
      <c r="K16" s="31">
        <f>IF(K$15="","",K$15*0.01)</f>
        <v>0</v>
      </c>
      <c r="L16" s="31">
        <f t="shared" ref="L16:O16" si="7">IF(L$15="","",L$15*0.01)</f>
        <v>0</v>
      </c>
      <c r="M16" s="31">
        <f t="shared" si="7"/>
        <v>0</v>
      </c>
      <c r="N16" s="31">
        <f t="shared" si="7"/>
        <v>0</v>
      </c>
      <c r="O16" s="31">
        <f t="shared" si="7"/>
        <v>0</v>
      </c>
      <c r="P16" s="21">
        <f t="shared" ca="1" si="1"/>
        <v>0</v>
      </c>
      <c r="Q16" s="36"/>
      <c r="R16" s="31">
        <f t="shared" ref="R16:V16" si="8">IF(R$15="","",R$15*0.01)</f>
        <v>0</v>
      </c>
      <c r="S16" s="31">
        <f t="shared" si="8"/>
        <v>0</v>
      </c>
      <c r="T16" s="31">
        <f t="shared" si="8"/>
        <v>0</v>
      </c>
      <c r="U16" s="31">
        <f t="shared" si="8"/>
        <v>0</v>
      </c>
      <c r="V16" s="31">
        <f t="shared" si="8"/>
        <v>0</v>
      </c>
      <c r="W16" s="21">
        <f t="shared" ca="1" si="2"/>
        <v>0</v>
      </c>
      <c r="X16" s="36"/>
      <c r="Y16" s="31">
        <f t="shared" ref="Y16:AC16" si="9">IF(Y$15="","",Y$15*0.01)</f>
        <v>0</v>
      </c>
      <c r="Z16" s="31">
        <f t="shared" si="9"/>
        <v>2.2000000000000002</v>
      </c>
      <c r="AA16" s="31">
        <f t="shared" si="9"/>
        <v>0</v>
      </c>
      <c r="AB16" s="31">
        <f t="shared" si="9"/>
        <v>0</v>
      </c>
      <c r="AC16" s="31">
        <f t="shared" si="9"/>
        <v>0</v>
      </c>
      <c r="AD16" s="21">
        <f t="shared" ca="1" si="3"/>
        <v>2.2000000000000002</v>
      </c>
      <c r="AE16" s="36"/>
    </row>
    <row r="17" spans="2:31" ht="11.95" customHeight="1" x14ac:dyDescent="0.3">
      <c r="C17" s="6"/>
      <c r="D17" s="14"/>
      <c r="E17" s="14"/>
      <c r="F17" s="14"/>
      <c r="G17" s="14"/>
      <c r="H17" s="14"/>
      <c r="I17" s="34">
        <v>0</v>
      </c>
      <c r="J17" s="35">
        <v>0</v>
      </c>
      <c r="K17" s="14">
        <v>2</v>
      </c>
      <c r="L17" s="14">
        <v>2</v>
      </c>
      <c r="M17" s="14">
        <v>2</v>
      </c>
      <c r="N17" s="14">
        <v>2</v>
      </c>
      <c r="O17" s="14">
        <v>2</v>
      </c>
      <c r="P17" s="34">
        <f t="shared" ref="P17" ca="1" si="10">SUM(IF(K$7="Passé",0,K17),IF(L$7="Passé",0,L17),IF(M$7="Passé",0,M17),IF(N$7="Passé",0,N17),IF(O$7="Passé",0,O17))*$C$4</f>
        <v>13</v>
      </c>
      <c r="Q17" s="35">
        <f ca="1">SUM(IF(L$7="Passé",0,L17),IF(M$7="Passé",0,M17),IF(N$7="Passé",0,N17),IF(O$7="Passé",0,O17),IF(P$7="Passé",0,P17))*$C$4</f>
        <v>97.5</v>
      </c>
      <c r="R17" s="14">
        <v>2</v>
      </c>
      <c r="S17" s="14">
        <v>2</v>
      </c>
      <c r="T17" s="14">
        <v>2</v>
      </c>
      <c r="U17" s="14">
        <v>2</v>
      </c>
      <c r="V17" s="14">
        <v>2</v>
      </c>
      <c r="W17" s="34">
        <f t="shared" ref="W17" ca="1" si="11">SUM(IF(R$7="Passé",0,R17),IF(S$7="Passé",0,S17),IF(T$7="Passé",0,T17),IF(U$7="Passé",0,U17),IF(V$7="Passé",0,V17))*$C$4</f>
        <v>65</v>
      </c>
      <c r="X17" s="35">
        <f ca="1">SUM(IF(S$7="Passé",0,S17),IF(T$7="Passé",0,T17),IF(U$7="Passé",0,U17),IF(V$7="Passé",0,V17),IF(W$7="Passé",0,W17))*$C$4</f>
        <v>474.5</v>
      </c>
      <c r="Y17" s="14">
        <v>2</v>
      </c>
      <c r="Z17" s="14">
        <v>2</v>
      </c>
      <c r="AA17" s="14">
        <v>2</v>
      </c>
      <c r="AB17" s="14">
        <v>2</v>
      </c>
      <c r="AC17" s="14">
        <v>2</v>
      </c>
      <c r="AD17" s="34">
        <f t="shared" ref="AD17" ca="1" si="12">SUM(IF(Y$7="Passé",0,Y17),IF(Z$7="Passé",0,Z17),IF(AA$7="Passé",0,AA17),IF(AB$7="Passé",0,AB17),IF(AC$7="Passé",0,AC17))*$C$4</f>
        <v>65</v>
      </c>
      <c r="AE17" s="35">
        <f ca="1">SUM(IF(Z$7="Passé",0,Z17),IF(AA$7="Passé",0,AA17),IF(AB$7="Passé",0,AB17),IF(AC$7="Passé",0,AC17),IF(AD$7="Passé",0,AD17))*$C$4</f>
        <v>474.5</v>
      </c>
    </row>
    <row r="18" spans="2:31" ht="11.95" customHeight="1" x14ac:dyDescent="0.3">
      <c r="C18" s="6"/>
      <c r="D18" s="14">
        <v>0</v>
      </c>
      <c r="E18" s="14">
        <v>0</v>
      </c>
      <c r="F18" s="14">
        <v>0</v>
      </c>
      <c r="G18" s="14">
        <v>0</v>
      </c>
      <c r="H18" s="14">
        <v>0</v>
      </c>
      <c r="K18" s="14">
        <f ca="1">IF(H$7="Passé",H18-SUM(K12,K14,K16),SUM(H17*$C$4)-SUM(K12,K14,K16)+H18)</f>
        <v>0</v>
      </c>
      <c r="L18" s="14">
        <f ca="1">IF(K$7="Passé",K18-SUM(L12,L14,L16),SUM(K17*$C$4)-SUM(L12,L14,L16,)+K18)</f>
        <v>0</v>
      </c>
      <c r="M18" s="14">
        <f t="shared" ref="M18:O18" ca="1" si="13">IF(L$7="Passé",L18-SUM(M12,M14,M16),SUM(L17*$C$4)-SUM(M12,M14,M16,)+L18)</f>
        <v>0</v>
      </c>
      <c r="N18" s="14">
        <f t="shared" ca="1" si="13"/>
        <v>0</v>
      </c>
      <c r="O18" s="14">
        <f t="shared" ca="1" si="13"/>
        <v>0</v>
      </c>
      <c r="R18" s="14">
        <f ca="1">IF(O$7="Passé",O18-SUM(R12,R14,R16),SUM(O17*$C$4)-SUM(R12,R14,R16)+O18)</f>
        <v>13</v>
      </c>
      <c r="S18" s="14">
        <f ca="1">IF(R$7="Passé",R18-SUM(S12,S14,S16),SUM(R17*$C$4)-SUM(S12,S14,S16,)+R18)</f>
        <v>26</v>
      </c>
      <c r="T18" s="14">
        <f t="shared" ref="T18:V18" ca="1" si="14">IF(S$7="Passé",S18-SUM(T12,T14,T16),SUM(S17*$C$4)-SUM(T12,T14,T16,)+S18)</f>
        <v>39</v>
      </c>
      <c r="U18" s="14">
        <f t="shared" ca="1" si="14"/>
        <v>52</v>
      </c>
      <c r="V18" s="14">
        <f t="shared" ca="1" si="14"/>
        <v>50.622</v>
      </c>
      <c r="Y18" s="14">
        <f ca="1">IF(V$7="Passé",V18-SUM(Y12,Y14,Y16),SUM(V17*$C$4)-SUM(Y12,Y14,Y16)+V18)</f>
        <v>61.438000000000002</v>
      </c>
      <c r="Z18" s="14">
        <f ca="1">IF(Y$7="Passé",Y18-SUM(Z12,Z14,Z16),SUM(Y17*$C$4)-SUM(Z12,Z14,Z16,)+Y18)</f>
        <v>59.457999999999998</v>
      </c>
      <c r="AA18" s="14">
        <f t="shared" ref="AA18" ca="1" si="15">IF(Z$7="Passé",Z18-SUM(AA12,AA14,AA16),SUM(Z17*$C$4)-SUM(AA12,AA14,AA16,)+Z18)</f>
        <v>70.638000000000005</v>
      </c>
      <c r="AB18" s="14">
        <f t="shared" ref="AB18" ca="1" si="16">IF(AA$7="Passé",AA18-SUM(AB12,AB14,AB16),SUM(AA17*$C$4)-SUM(AB12,AB14,AB16,)+AA18)</f>
        <v>83.638000000000005</v>
      </c>
      <c r="AC18" s="14">
        <f t="shared" ref="AC18" ca="1" si="17">IF(AB$7="Passé",AB18-SUM(AC12,AC14,AC16),SUM(AB17*$C$4)-SUM(AC12,AC14,AC16,)+AB18)</f>
        <v>94.09</v>
      </c>
    </row>
    <row r="19" spans="2:31" ht="10" customHeight="1" x14ac:dyDescent="0.3"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</row>
    <row r="20" spans="2:31" ht="25.2" customHeight="1" x14ac:dyDescent="0.3">
      <c r="B20" s="46"/>
      <c r="C20" s="23"/>
      <c r="D20" s="22" t="s">
        <v>4</v>
      </c>
      <c r="E20" s="22" t="s">
        <v>4</v>
      </c>
      <c r="F20" s="22" t="s">
        <v>4</v>
      </c>
      <c r="G20" s="22" t="s">
        <v>4</v>
      </c>
      <c r="H20" s="22" t="s">
        <v>4</v>
      </c>
      <c r="I20" s="21">
        <v>0</v>
      </c>
      <c r="J20" s="32">
        <v>0</v>
      </c>
      <c r="K20" s="22">
        <f>SUMIF('[1]I Standard'!$A:$A,K$8,'[1]I Standard'!$J:$J)</f>
        <v>0</v>
      </c>
      <c r="L20" s="22">
        <f>SUMIF('[1]I Standard'!$A:$A,L$8,'[1]I Standard'!$J:$J)</f>
        <v>0</v>
      </c>
      <c r="M20" s="22">
        <f>SUMIF('[1]I Standard'!$A:$A,M$8,'[1]I Standard'!$J:$J)</f>
        <v>0</v>
      </c>
      <c r="N20" s="22">
        <f>SUMIF('[1]I Standard'!$A:$A,N$8,'[1]I Standard'!$J:$J)</f>
        <v>0</v>
      </c>
      <c r="O20" s="22">
        <f>SUMIF('[1]I Standard'!$A:$A,O$8,'[1]I Standard'!$J:$J)</f>
        <v>0</v>
      </c>
      <c r="P20" s="21">
        <f t="shared" ref="P20:P25" ca="1" si="18">SUM(IF(K$7="Passé",0,K20),IF(L$7="Passé",0,L20),IF(M$7="Passé",0,M20),IF(N$7="Passé",0,N20),IF(O$7="Passé",0,O20))</f>
        <v>0</v>
      </c>
      <c r="Q20" s="32">
        <f ca="1">SUM(P21,P23,P25)</f>
        <v>0</v>
      </c>
      <c r="R20" s="22">
        <f>SUMIF('[1]I Standard'!$A:$A,R$8,'[1]I Standard'!$J:$J)</f>
        <v>0</v>
      </c>
      <c r="S20" s="22">
        <f>SUMIF('[1]I Standard'!$A:$A,S$8,'[1]I Standard'!$J:$J)</f>
        <v>0</v>
      </c>
      <c r="T20" s="22">
        <f>SUMIF('[1]I Standard'!$A:$A,T$8,'[1]I Standard'!$J:$J)</f>
        <v>30</v>
      </c>
      <c r="U20" s="22">
        <f>SUMIF('[1]I Standard'!$A:$A,U$8,'[1]I Standard'!$J:$J)</f>
        <v>55</v>
      </c>
      <c r="V20" s="22">
        <f>SUMIF('[1]I Standard'!$A:$A,V$8,'[1]I Standard'!$J:$J)</f>
        <v>710</v>
      </c>
      <c r="W20" s="21">
        <f t="shared" ref="W20:W25" ca="1" si="19">SUM(IF(R$7="Passé",0,R20),IF(S$7="Passé",0,S20),IF(T$7="Passé",0,T20),IF(U$7="Passé",0,U20),IF(V$7="Passé",0,V20))</f>
        <v>795</v>
      </c>
      <c r="X20" s="32">
        <f ca="1">SUM(W21,W23,W25)</f>
        <v>21.164999999999999</v>
      </c>
      <c r="Y20" s="22">
        <f>SUMIF('[1]I Standard'!$A:$A,Y$8,'[1]I Standard'!$J:$J)</f>
        <v>322</v>
      </c>
      <c r="Z20" s="22">
        <f>SUMIF('[1]I Standard'!$A:$A,Z$8,'[1]I Standard'!$J:$J)</f>
        <v>575</v>
      </c>
      <c r="AA20" s="22">
        <f>SUMIF('[1]I Standard'!$A:$A,AA$8,'[1]I Standard'!$J:$J)</f>
        <v>300</v>
      </c>
      <c r="AB20" s="22">
        <f>SUMIF('[1]I Standard'!$A:$A,AB$8,'[1]I Standard'!$J:$J)</f>
        <v>1080</v>
      </c>
      <c r="AC20" s="22">
        <f>SUMIF('[1]I Standard'!$A:$A,AC$8,'[1]I Standard'!$J:$J)</f>
        <v>290</v>
      </c>
      <c r="AD20" s="21">
        <f t="shared" ref="AD20:AD25" ca="1" si="20">SUM(IF(Y$7="Passé",0,Y20),IF(Z$7="Passé",0,Z20),IF(AA$7="Passé",0,AA20),IF(AB$7="Passé",0,AB20),IF(AC$7="Passé",0,AC20))</f>
        <v>2567</v>
      </c>
      <c r="AE20" s="32">
        <f ca="1">SUM(AD21,AD23,AD25)</f>
        <v>85.760999999999996</v>
      </c>
    </row>
    <row r="21" spans="2:31" ht="25.2" customHeight="1" x14ac:dyDescent="0.3">
      <c r="B21" s="47"/>
      <c r="C21" s="24"/>
      <c r="D21" s="31"/>
      <c r="E21" s="31"/>
      <c r="F21" s="31"/>
      <c r="G21" s="31"/>
      <c r="H21" s="31"/>
      <c r="I21" s="21">
        <v>0</v>
      </c>
      <c r="J21" s="36"/>
      <c r="K21" s="31">
        <f>SUMIF('[1]I Standard'!$A:$A,K$8,'[1]I Standard'!$S:$S)</f>
        <v>0</v>
      </c>
      <c r="L21" s="31">
        <f>SUMIF('[1]I Standard'!$A:$A,L$8,'[1]I Standard'!$S:$S)</f>
        <v>0</v>
      </c>
      <c r="M21" s="31">
        <f>SUMIF('[1]I Standard'!$A:$A,M$8,'[1]I Standard'!$S:$S)</f>
        <v>0</v>
      </c>
      <c r="N21" s="31">
        <f>SUMIF('[1]I Standard'!$A:$A,N$8,'[1]I Standard'!$S:$S)</f>
        <v>0</v>
      </c>
      <c r="O21" s="31">
        <f>SUMIF('[1]I Standard'!$A:$A,O$8,'[1]I Standard'!$S:$S)</f>
        <v>0</v>
      </c>
      <c r="P21" s="21">
        <f t="shared" ca="1" si="18"/>
        <v>0</v>
      </c>
      <c r="Q21" s="36"/>
      <c r="R21" s="31">
        <f>SUMIF('[1]I Standard'!$A:$A,R$8,'[1]I Standard'!$S:$S)</f>
        <v>0</v>
      </c>
      <c r="S21" s="31">
        <f>SUMIF('[1]I Standard'!$A:$A,S$8,'[1]I Standard'!$S:$S)</f>
        <v>0</v>
      </c>
      <c r="T21" s="31">
        <f>SUMIF('[1]I Standard'!$A:$A,T$8,'[1]I Standard'!$S:$S)</f>
        <v>0.75</v>
      </c>
      <c r="U21" s="31">
        <f>SUMIF('[1]I Standard'!$A:$A,U$8,'[1]I Standard'!$S:$S)</f>
        <v>1.375</v>
      </c>
      <c r="V21" s="31">
        <f>SUMIF('[1]I Standard'!$A:$A,V$8,'[1]I Standard'!$S:$S)</f>
        <v>17.75</v>
      </c>
      <c r="W21" s="21">
        <f t="shared" ca="1" si="19"/>
        <v>19.875</v>
      </c>
      <c r="X21" s="36"/>
      <c r="Y21" s="31">
        <f>SUMIF('[1]I Standard'!$A:$A,Y$8,'[1]I Standard'!$S:$S)</f>
        <v>8</v>
      </c>
      <c r="Z21" s="31">
        <f>SUMIF('[1]I Standard'!$A:$A,Z$8,'[1]I Standard'!$S:$S)</f>
        <v>14.324999999999999</v>
      </c>
      <c r="AA21" s="31">
        <f>SUMIF('[1]I Standard'!$A:$A,AA$8,'[1]I Standard'!$S:$S)</f>
        <v>7.5</v>
      </c>
      <c r="AB21" s="31">
        <f>SUMIF('[1]I Standard'!$A:$A,AB$8,'[1]I Standard'!$S:$S)</f>
        <v>32.560999999999993</v>
      </c>
      <c r="AC21" s="31">
        <f>SUMIF('[1]I Standard'!$A:$A,AC$8,'[1]I Standard'!$S:$S)</f>
        <v>7.25</v>
      </c>
      <c r="AD21" s="21">
        <f t="shared" ca="1" si="20"/>
        <v>69.635999999999996</v>
      </c>
      <c r="AE21" s="36"/>
    </row>
    <row r="22" spans="2:31" ht="25.2" customHeight="1" x14ac:dyDescent="0.3">
      <c r="B22" s="46"/>
      <c r="C22" s="23"/>
      <c r="D22" s="22" t="s">
        <v>4</v>
      </c>
      <c r="E22" s="22" t="s">
        <v>4</v>
      </c>
      <c r="F22" s="22" t="s">
        <v>4</v>
      </c>
      <c r="G22" s="22" t="s">
        <v>4</v>
      </c>
      <c r="H22" s="22" t="s">
        <v>4</v>
      </c>
      <c r="I22" s="21">
        <v>0</v>
      </c>
      <c r="J22" s="36"/>
      <c r="K22" s="22">
        <f>SUMIF('[1]I Harnais'!$A:$A,K$8,'[1]I Harnais'!$J:$J)</f>
        <v>0</v>
      </c>
      <c r="L22" s="22">
        <f>SUMIF('[1]I Harnais'!$A:$A,L$8,'[1]I Harnais'!$J:$J)</f>
        <v>0</v>
      </c>
      <c r="M22" s="22">
        <f>SUMIF('[1]I Harnais'!$A:$A,M$8,'[1]I Harnais'!$J:$J)</f>
        <v>0</v>
      </c>
      <c r="N22" s="22">
        <f>SUMIF('[1]I Harnais'!$A:$A,N$8,'[1]I Harnais'!$J:$J)</f>
        <v>0</v>
      </c>
      <c r="O22" s="22">
        <f>SUMIF('[1]I Harnais'!$A:$A,O$8,'[1]I Harnais'!$J:$J)</f>
        <v>0</v>
      </c>
      <c r="P22" s="21">
        <f t="shared" ca="1" si="18"/>
        <v>0</v>
      </c>
      <c r="Q22" s="36"/>
      <c r="R22" s="22">
        <f>SUMIF('[1]I Harnais'!$A:$A,R$8,'[1]I Harnais'!$J:$J)</f>
        <v>0</v>
      </c>
      <c r="S22" s="22">
        <f>SUMIF('[1]I Harnais'!$A:$A,S$8,'[1]I Harnais'!$J:$J)</f>
        <v>0</v>
      </c>
      <c r="T22" s="22">
        <f>SUMIF('[1]I Harnais'!$A:$A,T$8,'[1]I Harnais'!$J:$J)</f>
        <v>0</v>
      </c>
      <c r="U22" s="22">
        <f>SUMIF('[1]I Harnais'!$A:$A,U$8,'[1]I Harnais'!$J:$J)</f>
        <v>0</v>
      </c>
      <c r="V22" s="22">
        <f>SUMIF('[1]I Harnais'!$A:$A,V$8,'[1]I Harnais'!$J:$J)</f>
        <v>30</v>
      </c>
      <c r="W22" s="21">
        <f t="shared" ca="1" si="19"/>
        <v>30</v>
      </c>
      <c r="X22" s="36"/>
      <c r="Y22" s="22">
        <f>SUMIF('[1]I Harnais'!$A:$A,Y$8,'[1]I Harnais'!$J:$J)</f>
        <v>0</v>
      </c>
      <c r="Z22" s="22">
        <f>SUMIF('[1]I Harnais'!$A:$A,Z$8,'[1]I Harnais'!$J:$J)</f>
        <v>65</v>
      </c>
      <c r="AA22" s="22">
        <f>SUMIF('[1]I Harnais'!$A:$A,AA$8,'[1]I Harnais'!$J:$J)</f>
        <v>0</v>
      </c>
      <c r="AB22" s="22">
        <f>SUMIF('[1]I Harnais'!$A:$A,AB$8,'[1]I Harnais'!$J:$J)</f>
        <v>0</v>
      </c>
      <c r="AC22" s="22">
        <f>SUMIF('[1]I Harnais'!$A:$A,AC$8,'[1]I Harnais'!$J:$J)</f>
        <v>310</v>
      </c>
      <c r="AD22" s="21">
        <f t="shared" ca="1" si="20"/>
        <v>375</v>
      </c>
      <c r="AE22" s="36"/>
    </row>
    <row r="23" spans="2:31" ht="25.2" customHeight="1" x14ac:dyDescent="0.3">
      <c r="B23" s="47"/>
      <c r="C23" s="24"/>
      <c r="D23" s="31"/>
      <c r="E23" s="31"/>
      <c r="F23" s="31"/>
      <c r="G23" s="31"/>
      <c r="H23" s="31"/>
      <c r="I23" s="21">
        <v>0</v>
      </c>
      <c r="J23" s="36"/>
      <c r="K23" s="31">
        <f>SUMIF('[1]I Harnais'!$A:$A,K$8,'[1]I Harnais'!$S:$S)</f>
        <v>0</v>
      </c>
      <c r="L23" s="31">
        <f>SUMIF('[1]I Harnais'!$A:$A,L$8,'[1]I Harnais'!$S:$S)</f>
        <v>0</v>
      </c>
      <c r="M23" s="31">
        <f>SUMIF('[1]I Harnais'!$A:$A,M$8,'[1]I Harnais'!$S:$S)</f>
        <v>0</v>
      </c>
      <c r="N23" s="31">
        <f>SUMIF('[1]I Harnais'!$A:$A,N$8,'[1]I Harnais'!$S:$S)</f>
        <v>0</v>
      </c>
      <c r="O23" s="31">
        <f>SUMIF('[1]I Harnais'!$A:$A,O$8,'[1]I Harnais'!$S:$S)</f>
        <v>0</v>
      </c>
      <c r="P23" s="21">
        <f t="shared" ca="1" si="18"/>
        <v>0</v>
      </c>
      <c r="Q23" s="36"/>
      <c r="R23" s="31">
        <f>SUMIF('[1]I Harnais'!$A:$A,R$8,'[1]I Harnais'!$S:$S)</f>
        <v>0</v>
      </c>
      <c r="S23" s="31">
        <f>SUMIF('[1]I Harnais'!$A:$A,S$8,'[1]I Harnais'!$S:$S)</f>
        <v>0</v>
      </c>
      <c r="T23" s="31">
        <f>SUMIF('[1]I Harnais'!$A:$A,T$8,'[1]I Harnais'!$S:$S)</f>
        <v>0</v>
      </c>
      <c r="U23" s="31">
        <f>SUMIF('[1]I Harnais'!$A:$A,U$8,'[1]I Harnais'!$S:$S)</f>
        <v>0</v>
      </c>
      <c r="V23" s="31">
        <f>SUMIF('[1]I Harnais'!$A:$A,V$8,'[1]I Harnais'!$S:$S)</f>
        <v>0.99</v>
      </c>
      <c r="W23" s="21">
        <f t="shared" ca="1" si="19"/>
        <v>0.99</v>
      </c>
      <c r="X23" s="36"/>
      <c r="Y23" s="31">
        <f>SUMIF('[1]I Harnais'!$A:$A,Y$8,'[1]I Harnais'!$S:$S)</f>
        <v>0</v>
      </c>
      <c r="Z23" s="31">
        <f>SUMIF('[1]I Harnais'!$A:$A,Z$8,'[1]I Harnais'!$S:$S)</f>
        <v>2.145</v>
      </c>
      <c r="AA23" s="31">
        <f>SUMIF('[1]I Harnais'!$A:$A,AA$8,'[1]I Harnais'!$S:$S)</f>
        <v>0</v>
      </c>
      <c r="AB23" s="31">
        <f>SUMIF('[1]I Harnais'!$A:$A,AB$8,'[1]I Harnais'!$S:$S)</f>
        <v>0</v>
      </c>
      <c r="AC23" s="31">
        <f>SUMIF('[1]I Harnais'!$A:$A,AC$8,'[1]I Harnais'!$S:$S)</f>
        <v>10.23</v>
      </c>
      <c r="AD23" s="21">
        <f t="shared" ca="1" si="20"/>
        <v>12.375</v>
      </c>
      <c r="AE23" s="36"/>
    </row>
    <row r="24" spans="2:31" ht="25.2" customHeight="1" x14ac:dyDescent="0.3">
      <c r="B24" s="48"/>
      <c r="C24" s="23"/>
      <c r="D24" s="22" t="s">
        <v>4</v>
      </c>
      <c r="E24" s="22" t="s">
        <v>4</v>
      </c>
      <c r="F24" s="22" t="s">
        <v>4</v>
      </c>
      <c r="G24" s="22" t="s">
        <v>4</v>
      </c>
      <c r="H24" s="22" t="s">
        <v>4</v>
      </c>
      <c r="I24" s="21">
        <v>0</v>
      </c>
      <c r="J24" s="36"/>
      <c r="K24" s="22">
        <f t="shared" ref="K24:O24" si="21">K$22</f>
        <v>0</v>
      </c>
      <c r="L24" s="22">
        <f t="shared" si="21"/>
        <v>0</v>
      </c>
      <c r="M24" s="22">
        <f t="shared" si="21"/>
        <v>0</v>
      </c>
      <c r="N24" s="22">
        <f t="shared" si="21"/>
        <v>0</v>
      </c>
      <c r="O24" s="22">
        <f t="shared" si="21"/>
        <v>0</v>
      </c>
      <c r="P24" s="21">
        <f t="shared" ca="1" si="18"/>
        <v>0</v>
      </c>
      <c r="Q24" s="36"/>
      <c r="R24" s="22">
        <f t="shared" ref="R24:V24" si="22">R$22</f>
        <v>0</v>
      </c>
      <c r="S24" s="22">
        <f t="shared" si="22"/>
        <v>0</v>
      </c>
      <c r="T24" s="22">
        <f t="shared" si="22"/>
        <v>0</v>
      </c>
      <c r="U24" s="22">
        <f t="shared" si="22"/>
        <v>0</v>
      </c>
      <c r="V24" s="22">
        <f t="shared" si="22"/>
        <v>30</v>
      </c>
      <c r="W24" s="21">
        <f t="shared" ca="1" si="19"/>
        <v>30</v>
      </c>
      <c r="X24" s="36"/>
      <c r="Y24" s="22">
        <f t="shared" ref="Y24:AC24" si="23">Y$22</f>
        <v>0</v>
      </c>
      <c r="Z24" s="22">
        <f t="shared" si="23"/>
        <v>65</v>
      </c>
      <c r="AA24" s="22">
        <f t="shared" si="23"/>
        <v>0</v>
      </c>
      <c r="AB24" s="22">
        <f t="shared" si="23"/>
        <v>0</v>
      </c>
      <c r="AC24" s="22">
        <f t="shared" si="23"/>
        <v>310</v>
      </c>
      <c r="AD24" s="21">
        <f t="shared" ca="1" si="20"/>
        <v>375</v>
      </c>
      <c r="AE24" s="36"/>
    </row>
    <row r="25" spans="2:31" ht="25.2" customHeight="1" x14ac:dyDescent="0.3">
      <c r="B25" s="47"/>
      <c r="C25" s="24"/>
      <c r="D25" s="31"/>
      <c r="E25" s="31"/>
      <c r="F25" s="31"/>
      <c r="G25" s="31"/>
      <c r="H25" s="31"/>
      <c r="I25" s="21">
        <v>0</v>
      </c>
      <c r="J25" s="36"/>
      <c r="K25" s="31">
        <f>IF(K$24="","",K$24*0.01)</f>
        <v>0</v>
      </c>
      <c r="L25" s="31">
        <f t="shared" ref="L25:O25" si="24">IF(L$24="","",L$24*0.01)</f>
        <v>0</v>
      </c>
      <c r="M25" s="31">
        <f t="shared" si="24"/>
        <v>0</v>
      </c>
      <c r="N25" s="31">
        <f t="shared" si="24"/>
        <v>0</v>
      </c>
      <c r="O25" s="31">
        <f t="shared" si="24"/>
        <v>0</v>
      </c>
      <c r="P25" s="21">
        <f t="shared" ca="1" si="18"/>
        <v>0</v>
      </c>
      <c r="Q25" s="36"/>
      <c r="R25" s="31">
        <f t="shared" ref="R25:V25" si="25">IF(R$24="","",R$24*0.01)</f>
        <v>0</v>
      </c>
      <c r="S25" s="31">
        <f t="shared" si="25"/>
        <v>0</v>
      </c>
      <c r="T25" s="31">
        <f t="shared" si="25"/>
        <v>0</v>
      </c>
      <c r="U25" s="31">
        <f t="shared" si="25"/>
        <v>0</v>
      </c>
      <c r="V25" s="31">
        <f t="shared" si="25"/>
        <v>0.3</v>
      </c>
      <c r="W25" s="21">
        <f t="shared" ca="1" si="19"/>
        <v>0.3</v>
      </c>
      <c r="X25" s="36"/>
      <c r="Y25" s="31">
        <f t="shared" ref="Y25:AC25" si="26">IF(Y$24="","",Y$24*0.01)</f>
        <v>0</v>
      </c>
      <c r="Z25" s="31">
        <f t="shared" si="26"/>
        <v>0.65</v>
      </c>
      <c r="AA25" s="31">
        <f t="shared" si="26"/>
        <v>0</v>
      </c>
      <c r="AB25" s="31">
        <f t="shared" si="26"/>
        <v>0</v>
      </c>
      <c r="AC25" s="31">
        <f t="shared" si="26"/>
        <v>3.1</v>
      </c>
      <c r="AD25" s="21">
        <f t="shared" ca="1" si="20"/>
        <v>3.75</v>
      </c>
      <c r="AE25" s="36"/>
    </row>
    <row r="26" spans="2:31" ht="11.95" customHeight="1" x14ac:dyDescent="0.3">
      <c r="C26" s="7"/>
      <c r="D26" s="15"/>
      <c r="E26" s="15"/>
      <c r="F26" s="15"/>
      <c r="G26" s="15"/>
      <c r="H26" s="15"/>
      <c r="I26" s="34">
        <v>0</v>
      </c>
      <c r="J26" s="35"/>
      <c r="K26" s="15">
        <v>2</v>
      </c>
      <c r="L26" s="15">
        <v>1</v>
      </c>
      <c r="M26" s="15">
        <v>1</v>
      </c>
      <c r="N26" s="15">
        <v>2</v>
      </c>
      <c r="O26" s="15">
        <v>2</v>
      </c>
      <c r="P26" s="34">
        <f>SUM(K26:O26)*$C$4</f>
        <v>52</v>
      </c>
      <c r="Q26" s="35"/>
      <c r="R26" s="15">
        <v>2</v>
      </c>
      <c r="S26" s="15">
        <v>2</v>
      </c>
      <c r="T26" s="15">
        <v>2</v>
      </c>
      <c r="U26" s="15">
        <v>2</v>
      </c>
      <c r="V26" s="15">
        <v>2</v>
      </c>
      <c r="W26" s="34">
        <f>SUM(R26:V26)*$C$4</f>
        <v>65</v>
      </c>
      <c r="X26" s="35"/>
      <c r="Y26" s="15">
        <v>2</v>
      </c>
      <c r="Z26" s="15">
        <v>2</v>
      </c>
      <c r="AA26" s="15">
        <v>2</v>
      </c>
      <c r="AB26" s="15">
        <v>2</v>
      </c>
      <c r="AC26" s="15">
        <v>2</v>
      </c>
      <c r="AD26" s="34">
        <f>SUM(Y26:AC26)*$C$4</f>
        <v>65</v>
      </c>
      <c r="AE26" s="35"/>
    </row>
    <row r="27" spans="2:31" ht="11.95" customHeight="1" x14ac:dyDescent="0.3">
      <c r="C27" s="7"/>
      <c r="D27" s="15">
        <v>0</v>
      </c>
      <c r="E27" s="15">
        <v>0</v>
      </c>
      <c r="F27" s="15">
        <v>0</v>
      </c>
      <c r="G27" s="15">
        <v>0</v>
      </c>
      <c r="H27" s="15">
        <v>0</v>
      </c>
      <c r="K27" s="15">
        <f ca="1">IF(H$7="Passé",H27-SUM(K21,K23,K25),SUM(H26*$C$4)-SUM(K21,K23,K25)+H27)</f>
        <v>0</v>
      </c>
      <c r="L27" s="15">
        <f ca="1">IF(K$7="Passé",K27-SUM(L21,L23,L25),SUM(K26*$C$4)-SUM(L21,L23,L25,)+K27)</f>
        <v>0</v>
      </c>
      <c r="M27" s="15">
        <f t="shared" ref="M27:O27" ca="1" si="27">IF(L$7="Passé",L27-SUM(M21,M23,M25),SUM(L26*$C$4)-SUM(M21,M23,M25,)+L27)</f>
        <v>0</v>
      </c>
      <c r="N27" s="15">
        <f t="shared" ca="1" si="27"/>
        <v>0</v>
      </c>
      <c r="O27" s="15">
        <f t="shared" ca="1" si="27"/>
        <v>0</v>
      </c>
      <c r="R27" s="15">
        <f ca="1">IF(O7="Passé",O27-SUM(R21,R23,R25),SUM(O26*$C$4)-SUM(R21,R23,R25)+O27)</f>
        <v>13</v>
      </c>
      <c r="S27" s="15">
        <f ca="1">IF(R$7="Passé",R27-SUM(S21,S23,S25),SUM(R26*$C$4)-SUM(S21,S23,S25,)+R27)</f>
        <v>26</v>
      </c>
      <c r="T27" s="15">
        <f t="shared" ref="T27:V27" ca="1" si="28">IF(S$7="Passé",S27-SUM(T21,T23,T25),SUM(S26*$C$4)-SUM(T21,T23,T25,)+S27)</f>
        <v>38.25</v>
      </c>
      <c r="U27" s="15">
        <f t="shared" ca="1" si="28"/>
        <v>49.875</v>
      </c>
      <c r="V27" s="15">
        <f t="shared" ca="1" si="28"/>
        <v>43.835000000000001</v>
      </c>
      <c r="Y27" s="15">
        <f ca="1">IF(V7="Passé",V27-SUM(Y21,Y23,Y25),SUM(V26*$C$4)-SUM(Y21,Y23,Y25)+V27)</f>
        <v>48.835000000000001</v>
      </c>
      <c r="Z27" s="15">
        <f ca="1">IF(Y$7="Passé",Y27-SUM(Z21,Z23,Z25),SUM(Y26*$C$4)-SUM(Z21,Z23,Z25,)+Y27)</f>
        <v>44.715000000000003</v>
      </c>
      <c r="AA27" s="15">
        <f t="shared" ref="AA27" ca="1" si="29">IF(Z$7="Passé",Z27-SUM(AA21,AA23,AA25),SUM(Z26*$C$4)-SUM(AA21,AA23,AA25,)+Z27)</f>
        <v>50.215000000000003</v>
      </c>
      <c r="AB27" s="15">
        <f t="shared" ref="AB27" ca="1" si="30">IF(AA$7="Passé",AA27-SUM(AB21,AB23,AB25),SUM(AA26*$C$4)-SUM(AB21,AB23,AB25,)+AA27)</f>
        <v>30.654000000000011</v>
      </c>
      <c r="AC27" s="15">
        <f t="shared" ref="AC27" ca="1" si="31">IF(AB$7="Passé",AB27-SUM(AC21,AC23,AC25),SUM(AB26*$C$4)-SUM(AC21,AC23,AC25,)+AB27)</f>
        <v>23.074000000000009</v>
      </c>
    </row>
    <row r="28" spans="2:31" ht="10" customHeight="1" x14ac:dyDescent="0.3"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</row>
    <row r="29" spans="2:31" ht="25.2" customHeight="1" x14ac:dyDescent="0.3">
      <c r="B29" s="42"/>
      <c r="C29" s="23"/>
      <c r="D29" s="22" t="s">
        <v>4</v>
      </c>
      <c r="E29" s="22" t="s">
        <v>4</v>
      </c>
      <c r="F29" s="22" t="s">
        <v>4</v>
      </c>
      <c r="G29" s="22" t="s">
        <v>4</v>
      </c>
      <c r="H29" s="22" t="s">
        <v>4</v>
      </c>
      <c r="I29" s="21">
        <v>0</v>
      </c>
      <c r="J29" s="32">
        <v>0</v>
      </c>
      <c r="K29" s="22">
        <f>SUMIF([1]Auto!$A:$A,K$8,[1]Auto!$J:$J)</f>
        <v>0</v>
      </c>
      <c r="L29" s="22">
        <f>SUMIF([1]Auto!$A:$A,L$8,[1]Auto!$J:$J)</f>
        <v>0</v>
      </c>
      <c r="M29" s="22">
        <f>SUMIF([1]Auto!$A:$A,M$8,[1]Auto!$J:$J)</f>
        <v>0</v>
      </c>
      <c r="N29" s="22">
        <f>SUMIF([1]Auto!$A:$A,N$8,[1]Auto!$J:$J)</f>
        <v>0</v>
      </c>
      <c r="O29" s="22">
        <f>SUMIF([1]Auto!$A:$A,O$8,[1]Auto!$J:$J)</f>
        <v>0</v>
      </c>
      <c r="P29" s="21">
        <f ca="1">SUM(IF(K$7="Passé",0,K29),IF(L$7="Passé",0,L29),IF(M$7="Passé",0,M29),IF(N$7="Passé",0,N29),IF(O$7="Passé",0,O29))</f>
        <v>0</v>
      </c>
      <c r="Q29" s="32">
        <f t="shared" ref="Q29" ca="1" si="32">SUM(L29:P29)</f>
        <v>0</v>
      </c>
      <c r="R29" s="22">
        <f>SUMIF([1]Auto!$A:$A,R$8,[1]Auto!$J:$J)</f>
        <v>0</v>
      </c>
      <c r="S29" s="22">
        <f>SUMIF([1]Auto!$A:$A,S$8,[1]Auto!$J:$J)</f>
        <v>0</v>
      </c>
      <c r="T29" s="22">
        <f>SUMIF([1]Auto!$A:$A,T$8,[1]Auto!$J:$J)</f>
        <v>260</v>
      </c>
      <c r="U29" s="22">
        <f>SUMIF([1]Auto!$A:$A,U$8,[1]Auto!$J:$J)</f>
        <v>0</v>
      </c>
      <c r="V29" s="22">
        <f>SUMIF([1]Auto!$A:$A,V$8,[1]Auto!$J:$J)</f>
        <v>0</v>
      </c>
      <c r="W29" s="21">
        <f ca="1">SUM(IF(R$7="Passé",0,R29),IF(S$7="Passé",0,S29),IF(T$7="Passé",0,T29),IF(U$7="Passé",0,U29),IF(V$7="Passé",0,V29))</f>
        <v>260</v>
      </c>
      <c r="X29" s="32">
        <f t="shared" ref="X29" ca="1" si="33">SUM(S29:W29)</f>
        <v>520</v>
      </c>
      <c r="Y29" s="22">
        <f>SUMIF([1]Auto!$A:$A,Y$8,[1]Auto!$J:$J)</f>
        <v>0</v>
      </c>
      <c r="Z29" s="22">
        <f>SUMIF([1]Auto!$A:$A,Z$8,[1]Auto!$J:$J)</f>
        <v>590</v>
      </c>
      <c r="AA29" s="22">
        <f>SUMIF([1]Auto!$A:$A,AA$8,[1]Auto!$J:$J)</f>
        <v>900</v>
      </c>
      <c r="AB29" s="22">
        <f>SUMIF([1]Auto!$A:$A,AB$8,[1]Auto!$J:$J)</f>
        <v>0</v>
      </c>
      <c r="AC29" s="22">
        <f>SUMIF([1]Auto!$A:$A,AC$8,[1]Auto!$J:$J)</f>
        <v>80</v>
      </c>
      <c r="AD29" s="21">
        <f ca="1">SUM(IF(Y$7="Passé",0,Y29),IF(Z$7="Passé",0,Z29),IF(AA$7="Passé",0,AA29),IF(AB$7="Passé",0,AB29),IF(AC$7="Passé",0,AC29))</f>
        <v>1570</v>
      </c>
      <c r="AE29" s="32">
        <f t="shared" ref="AE29" ca="1" si="34">SUM(Z29:AD29)</f>
        <v>3140</v>
      </c>
    </row>
    <row r="30" spans="2:31" ht="25.2" customHeight="1" x14ac:dyDescent="0.3">
      <c r="B30" s="43"/>
      <c r="C30" s="24"/>
      <c r="D30" s="31"/>
      <c r="E30" s="31"/>
      <c r="F30" s="31"/>
      <c r="G30" s="31"/>
      <c r="H30" s="31"/>
      <c r="I30" s="21">
        <v>0</v>
      </c>
      <c r="J30" s="33"/>
      <c r="K30" s="31">
        <f>SUMIF([1]Auto!$A:$A,K$8,[1]Auto!$S:$S)</f>
        <v>0</v>
      </c>
      <c r="L30" s="31">
        <f>SUMIF([1]Auto!$A:$A,L$8,[1]Auto!$S:$S)</f>
        <v>0</v>
      </c>
      <c r="M30" s="31">
        <f>SUMIF([1]Auto!$A:$A,M$8,[1]Auto!$S:$S)</f>
        <v>0</v>
      </c>
      <c r="N30" s="31">
        <f>SUMIF([1]Auto!$A:$A,N$8,[1]Auto!$S:$S)</f>
        <v>0</v>
      </c>
      <c r="O30" s="31">
        <f>SUMIF([1]Auto!$A:$A,O$8,[1]Auto!$S:$S)</f>
        <v>0</v>
      </c>
      <c r="P30" s="21">
        <f ca="1">SUM(IF(K$7="Passé",0,K30),IF(L$7="Passé",0,L30),IF(M$7="Passé",0,M30),IF(N$7="Passé",0,N30),IF(O$7="Passé",0,O30))</f>
        <v>0</v>
      </c>
      <c r="Q30" s="33"/>
      <c r="R30" s="31">
        <f>SUMIF([1]Auto!$A:$A,R$8,[1]Auto!$S:$S)</f>
        <v>0</v>
      </c>
      <c r="S30" s="31">
        <f>SUMIF([1]Auto!$A:$A,S$8,[1]Auto!$S:$S)</f>
        <v>0</v>
      </c>
      <c r="T30" s="31">
        <f>SUMIF([1]Auto!$A:$A,T$8,[1]Auto!$S:$S)</f>
        <v>10.4</v>
      </c>
      <c r="U30" s="31">
        <f>SUMIF([1]Auto!$A:$A,U$8,[1]Auto!$S:$S)</f>
        <v>0</v>
      </c>
      <c r="V30" s="31">
        <f>SUMIF([1]Auto!$A:$A,V$8,[1]Auto!$S:$S)</f>
        <v>0</v>
      </c>
      <c r="W30" s="21">
        <f ca="1">SUM(IF(R$7="Passé",0,R30),IF(S$7="Passé",0,S30),IF(T$7="Passé",0,T30),IF(U$7="Passé",0,U30),IF(V$7="Passé",0,V30))</f>
        <v>10.4</v>
      </c>
      <c r="X30" s="33"/>
      <c r="Y30" s="31">
        <f>SUMIF([1]Auto!$A:$A,Y$8,[1]Auto!$S:$S)</f>
        <v>0</v>
      </c>
      <c r="Z30" s="31">
        <f>SUMIF([1]Auto!$A:$A,Z$8,[1]Auto!$S:$S)</f>
        <v>23.6</v>
      </c>
      <c r="AA30" s="31">
        <f>SUMIF([1]Auto!$A:$A,AA$8,[1]Auto!$S:$S)</f>
        <v>36</v>
      </c>
      <c r="AB30" s="31">
        <f>SUMIF([1]Auto!$A:$A,AB$8,[1]Auto!$S:$S)</f>
        <v>0</v>
      </c>
      <c r="AC30" s="31">
        <f>SUMIF([1]Auto!$A:$A,AC$8,[1]Auto!$S:$S)</f>
        <v>3.2</v>
      </c>
      <c r="AD30" s="21">
        <f ca="1">SUM(IF(Y$7="Passé",0,Y30),IF(Z$7="Passé",0,Z30),IF(AA$7="Passé",0,AA30),IF(AB$7="Passé",0,AB30),IF(AC$7="Passé",0,AC30))</f>
        <v>62.800000000000004</v>
      </c>
      <c r="AE30" s="33"/>
    </row>
    <row r="31" spans="2:31" ht="11.95" customHeight="1" x14ac:dyDescent="0.3">
      <c r="C31" s="8"/>
      <c r="D31" s="19"/>
      <c r="E31" s="19"/>
      <c r="F31" s="19"/>
      <c r="G31" s="19"/>
      <c r="H31" s="19"/>
      <c r="I31" s="34">
        <v>0</v>
      </c>
      <c r="J31" s="35"/>
      <c r="K31" s="19">
        <v>2</v>
      </c>
      <c r="L31" s="19">
        <v>2</v>
      </c>
      <c r="M31" s="19">
        <v>2</v>
      </c>
      <c r="N31" s="19">
        <v>2</v>
      </c>
      <c r="O31" s="19">
        <v>1</v>
      </c>
      <c r="P31" s="34">
        <f>SUM(K31:O31)*$C$4</f>
        <v>58.5</v>
      </c>
      <c r="Q31" s="35"/>
      <c r="R31" s="19">
        <v>2</v>
      </c>
      <c r="S31" s="19">
        <v>2</v>
      </c>
      <c r="T31" s="19">
        <v>2</v>
      </c>
      <c r="U31" s="19">
        <v>2</v>
      </c>
      <c r="V31" s="19">
        <v>1</v>
      </c>
      <c r="W31" s="34">
        <f>SUM(R31:V31)*$C$4</f>
        <v>58.5</v>
      </c>
      <c r="X31" s="35"/>
      <c r="Y31" s="19">
        <v>1.2</v>
      </c>
      <c r="Z31" s="19">
        <v>1</v>
      </c>
      <c r="AA31" s="19">
        <v>0.8</v>
      </c>
      <c r="AB31" s="19">
        <v>0.6</v>
      </c>
      <c r="AC31" s="19">
        <v>0.4</v>
      </c>
      <c r="AD31" s="34">
        <f>SUM(Y31:AC31)*$C$4</f>
        <v>26</v>
      </c>
      <c r="AE31" s="35"/>
    </row>
    <row r="32" spans="2:31" ht="11.95" customHeight="1" x14ac:dyDescent="0.3">
      <c r="C32" s="8"/>
      <c r="D32" s="19">
        <v>0</v>
      </c>
      <c r="E32" s="19">
        <v>0</v>
      </c>
      <c r="F32" s="19">
        <v>0</v>
      </c>
      <c r="G32" s="19">
        <v>0</v>
      </c>
      <c r="H32" s="19">
        <v>0</v>
      </c>
      <c r="K32" s="19">
        <f ca="1">IF(H$7="Passé",H32-K30,SUM(H31*$C$4)-K30+H32)</f>
        <v>0</v>
      </c>
      <c r="L32" s="19">
        <f ca="1">IF(K$7="Passé",K32-L30,SUM(K31*$C$4)-L30+K32)</f>
        <v>0</v>
      </c>
      <c r="M32" s="19">
        <f t="shared" ref="M32:O32" ca="1" si="35">IF(L$7="Passé",L32-M30,SUM(L31*$C$4)-M30+L32)</f>
        <v>0</v>
      </c>
      <c r="N32" s="19">
        <f t="shared" ca="1" si="35"/>
        <v>0</v>
      </c>
      <c r="O32" s="19">
        <f t="shared" ca="1" si="35"/>
        <v>0</v>
      </c>
      <c r="R32" s="19">
        <f ca="1">IF(O$7="Passé",O32-R30,SUM(O31*$C$4)-R30+O32)</f>
        <v>6.5</v>
      </c>
      <c r="S32" s="19">
        <f ca="1">IF(R$7="Passé",R32-S30,SUM(R31*$C$4)-S30+R32)</f>
        <v>19.5</v>
      </c>
      <c r="T32" s="19">
        <f t="shared" ref="T32:V32" ca="1" si="36">IF(S$7="Passé",S32-T30,SUM(S31*$C$4)-T30+S32)</f>
        <v>22.1</v>
      </c>
      <c r="U32" s="19">
        <f t="shared" ca="1" si="36"/>
        <v>35.1</v>
      </c>
      <c r="V32" s="19">
        <f t="shared" ca="1" si="36"/>
        <v>48.1</v>
      </c>
      <c r="Y32" s="19">
        <f ca="1">IF(V$7="Passé",V32-Y30,SUM(V31*$C$4)-Y30+V32)</f>
        <v>54.6</v>
      </c>
      <c r="Z32" s="19">
        <f ca="1">IF(Y$7="Passé",Y32-Z30,SUM(Y31*$C$4)-Z30+Y32)</f>
        <v>38.799999999999997</v>
      </c>
      <c r="AA32" s="19">
        <f t="shared" ref="AA32" ca="1" si="37">IF(Z$7="Passé",Z32-AA30,SUM(Z31*$C$4)-AA30+Z32)</f>
        <v>9.2999999999999972</v>
      </c>
      <c r="AB32" s="19">
        <f t="shared" ref="AB32" ca="1" si="38">IF(AA$7="Passé",AA32-AB30,SUM(AA31*$C$4)-AB30+AA32)</f>
        <v>14.499999999999996</v>
      </c>
      <c r="AC32" s="19">
        <f t="shared" ref="AC32" ca="1" si="39">IF(AB$7="Passé",AB32-AC30,SUM(AB31*$C$4)-AC30+AB32)</f>
        <v>15.199999999999996</v>
      </c>
    </row>
    <row r="33" spans="2:31" ht="10" customHeight="1" x14ac:dyDescent="0.3"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</row>
    <row r="34" spans="2:31" ht="25.2" customHeight="1" x14ac:dyDescent="0.3">
      <c r="B34" s="49"/>
      <c r="C34" s="23"/>
      <c r="D34" s="22" t="s">
        <v>4</v>
      </c>
      <c r="E34" s="22" t="s">
        <v>4</v>
      </c>
      <c r="F34" s="22" t="s">
        <v>4</v>
      </c>
      <c r="G34" s="22" t="s">
        <v>4</v>
      </c>
      <c r="H34" s="22" t="s">
        <v>4</v>
      </c>
      <c r="I34" s="21">
        <v>0</v>
      </c>
      <c r="J34" s="32">
        <v>0</v>
      </c>
      <c r="K34" s="22">
        <f>SUMIF('[1]Couture Manchettes'!$A:$A,K$8,'[1]Couture Manchettes'!$J:$J)</f>
        <v>0</v>
      </c>
      <c r="L34" s="22">
        <f>SUMIF('[1]Couture Manchettes'!$A:$A,L$8,'[1]Couture Manchettes'!$J:$J)</f>
        <v>0</v>
      </c>
      <c r="M34" s="22">
        <f>SUMIF('[1]Couture Manchettes'!$A:$A,M$8,'[1]Couture Manchettes'!$J:$J)</f>
        <v>0</v>
      </c>
      <c r="N34" s="22">
        <f>SUMIF('[1]Couture Manchettes'!$A:$A,N$8,'[1]Couture Manchettes'!$J:$J)</f>
        <v>0</v>
      </c>
      <c r="O34" s="22">
        <f>SUMIF('[1]Couture Manchettes'!$A:$A,O$8,'[1]Couture Manchettes'!$J:$J)</f>
        <v>0</v>
      </c>
      <c r="P34" s="21">
        <f t="shared" ref="P34:P41" ca="1" si="40">SUM(IF(K$7="Passé",0,K34),IF(L$7="Passé",0,L34),IF(M$7="Passé",0,M34),IF(N$7="Passé",0,N34),IF(O$7="Passé",0,O34))</f>
        <v>0</v>
      </c>
      <c r="Q34" s="32">
        <f ca="1">SUM(P35,P37,P39,P41)</f>
        <v>0</v>
      </c>
      <c r="R34" s="22">
        <f>SUMIF('[1]Couture Manchettes'!$A:$A,R$8,'[1]Couture Manchettes'!$J:$J)</f>
        <v>0</v>
      </c>
      <c r="S34" s="22">
        <f>SUMIF('[1]Couture Manchettes'!$A:$A,S$8,'[1]Couture Manchettes'!$J:$J)</f>
        <v>15</v>
      </c>
      <c r="T34" s="22">
        <f>SUMIF('[1]Couture Manchettes'!$A:$A,T$8,'[1]Couture Manchettes'!$J:$J)</f>
        <v>0</v>
      </c>
      <c r="U34" s="22">
        <f>SUMIF('[1]Couture Manchettes'!$A:$A,U$8,'[1]Couture Manchettes'!$J:$J)</f>
        <v>0</v>
      </c>
      <c r="V34" s="22">
        <f>SUMIF('[1]Couture Manchettes'!$A:$A,V$8,'[1]Couture Manchettes'!$J:$J)</f>
        <v>5</v>
      </c>
      <c r="W34" s="21">
        <f t="shared" ref="W34:W41" ca="1" si="41">SUM(IF(R$7="Passé",0,R34),IF(S$7="Passé",0,S34),IF(T$7="Passé",0,T34),IF(U$7="Passé",0,U34),IF(V$7="Passé",0,V34))</f>
        <v>20</v>
      </c>
      <c r="X34" s="32">
        <f ca="1">SUM(W35,W37,W39,W41)</f>
        <v>27.560000000000002</v>
      </c>
      <c r="Y34" s="22">
        <f>SUMIF('[1]Couture Manchettes'!$A:$A,Y$8,'[1]Couture Manchettes'!$J:$J)</f>
        <v>0</v>
      </c>
      <c r="Z34" s="22">
        <f>SUMIF('[1]Couture Manchettes'!$A:$A,Z$8,'[1]Couture Manchettes'!$J:$J)</f>
        <v>5</v>
      </c>
      <c r="AA34" s="22">
        <f>SUMIF('[1]Couture Manchettes'!$A:$A,AA$8,'[1]Couture Manchettes'!$J:$J)</f>
        <v>0</v>
      </c>
      <c r="AB34" s="22">
        <f>SUMIF('[1]Couture Manchettes'!$A:$A,AB$8,'[1]Couture Manchettes'!$J:$J)</f>
        <v>30</v>
      </c>
      <c r="AC34" s="22">
        <f>SUMIF('[1]Couture Manchettes'!$A:$A,AC$8,'[1]Couture Manchettes'!$J:$J)</f>
        <v>160</v>
      </c>
      <c r="AD34" s="21">
        <f t="shared" ref="AD34:AD41" ca="1" si="42">SUM(IF(Y$7="Passé",0,Y34),IF(Z$7="Passé",0,Z34),IF(AA$7="Passé",0,AA34),IF(AB$7="Passé",0,AB34),IF(AC$7="Passé",0,AC34))</f>
        <v>195</v>
      </c>
      <c r="AE34" s="32">
        <f ca="1">SUM(AD35,AD37,AD39,AD41)</f>
        <v>76.289999999999992</v>
      </c>
    </row>
    <row r="35" spans="2:31" ht="25.2" customHeight="1" x14ac:dyDescent="0.3">
      <c r="B35" s="50"/>
      <c r="C35" s="24"/>
      <c r="D35" s="31"/>
      <c r="E35" s="31"/>
      <c r="F35" s="31"/>
      <c r="G35" s="31"/>
      <c r="H35" s="31"/>
      <c r="I35" s="21">
        <v>0</v>
      </c>
      <c r="J35" s="36"/>
      <c r="K35" s="31">
        <f>SUMIF('[1]Couture Manchettes'!$A:$A,K$8,'[1]Couture Manchettes'!$S:$S)</f>
        <v>0</v>
      </c>
      <c r="L35" s="31">
        <f>SUMIF('[1]Couture Manchettes'!$A:$A,L$8,'[1]Couture Manchettes'!$S:$S)</f>
        <v>0</v>
      </c>
      <c r="M35" s="31">
        <f>SUMIF('[1]Couture Manchettes'!$A:$A,M$8,'[1]Couture Manchettes'!$S:$S)</f>
        <v>0</v>
      </c>
      <c r="N35" s="31">
        <f>SUMIF('[1]Couture Manchettes'!$A:$A,N$8,'[1]Couture Manchettes'!$S:$S)</f>
        <v>0</v>
      </c>
      <c r="O35" s="31">
        <f>SUMIF('[1]Couture Manchettes'!$A:$A,O$8,'[1]Couture Manchettes'!$S:$S)</f>
        <v>0</v>
      </c>
      <c r="P35" s="21">
        <f t="shared" ca="1" si="40"/>
        <v>0</v>
      </c>
      <c r="Q35" s="36"/>
      <c r="R35" s="31">
        <f>SUMIF('[1]Couture Manchettes'!$A:$A,R$8,'[1]Couture Manchettes'!$S:$S)</f>
        <v>0</v>
      </c>
      <c r="S35" s="31">
        <f>SUMIF('[1]Couture Manchettes'!$A:$A,S$8,'[1]Couture Manchettes'!$S:$S)</f>
        <v>1.7999999999999998</v>
      </c>
      <c r="T35" s="31">
        <f>SUMIF('[1]Couture Manchettes'!$A:$A,T$8,'[1]Couture Manchettes'!$S:$S)</f>
        <v>0</v>
      </c>
      <c r="U35" s="31">
        <f>SUMIF('[1]Couture Manchettes'!$A:$A,U$8,'[1]Couture Manchettes'!$S:$S)</f>
        <v>0</v>
      </c>
      <c r="V35" s="31">
        <f>SUMIF('[1]Couture Manchettes'!$A:$A,V$8,'[1]Couture Manchettes'!$S:$S)</f>
        <v>0.6</v>
      </c>
      <c r="W35" s="21">
        <f t="shared" ca="1" si="41"/>
        <v>2.4</v>
      </c>
      <c r="X35" s="36"/>
      <c r="Y35" s="31">
        <f>SUMIF('[1]Couture Manchettes'!$A:$A,Y$8,'[1]Couture Manchettes'!$S:$S)</f>
        <v>0</v>
      </c>
      <c r="Z35" s="31">
        <f>SUMIF('[1]Couture Manchettes'!$A:$A,Z$8,'[1]Couture Manchettes'!$S:$S)</f>
        <v>0.6</v>
      </c>
      <c r="AA35" s="31">
        <f>SUMIF('[1]Couture Manchettes'!$A:$A,AA$8,'[1]Couture Manchettes'!$S:$S)</f>
        <v>0</v>
      </c>
      <c r="AB35" s="31">
        <f>SUMIF('[1]Couture Manchettes'!$A:$A,AB$8,'[1]Couture Manchettes'!$S:$S)</f>
        <v>3.5999999999999996</v>
      </c>
      <c r="AC35" s="31">
        <f>SUMIF('[1]Couture Manchettes'!$A:$A,AC$8,'[1]Couture Manchettes'!$S:$S)</f>
        <v>19.2</v>
      </c>
      <c r="AD35" s="21">
        <f t="shared" ca="1" si="42"/>
        <v>23.4</v>
      </c>
      <c r="AE35" s="36"/>
    </row>
    <row r="36" spans="2:31" ht="25.2" customHeight="1" x14ac:dyDescent="0.3">
      <c r="B36" s="49"/>
      <c r="C36" s="23"/>
      <c r="D36" s="22" t="s">
        <v>4</v>
      </c>
      <c r="E36" s="22" t="s">
        <v>4</v>
      </c>
      <c r="F36" s="22" t="s">
        <v>4</v>
      </c>
      <c r="G36" s="22" t="s">
        <v>4</v>
      </c>
      <c r="H36" s="22" t="s">
        <v>4</v>
      </c>
      <c r="I36" s="21">
        <v>0</v>
      </c>
      <c r="J36" s="36"/>
      <c r="K36" s="22">
        <f>SUMIF('[1]Couture I TAM'!$A:$A,K$8,'[1]Couture I TAM'!$J:$J)</f>
        <v>0</v>
      </c>
      <c r="L36" s="22">
        <f>SUMIF('[1]Couture I TAM'!$A:$A,L$8,'[1]Couture I TAM'!$J:$J)</f>
        <v>0</v>
      </c>
      <c r="M36" s="22">
        <f>SUMIF('[1]Couture I TAM'!$A:$A,M$8,'[1]Couture I TAM'!$J:$J)</f>
        <v>0</v>
      </c>
      <c r="N36" s="22">
        <f>SUMIF('[1]Couture I TAM'!$A:$A,N$8,'[1]Couture I TAM'!$J:$J)</f>
        <v>0</v>
      </c>
      <c r="O36" s="22">
        <f>SUMIF('[1]Couture I TAM'!$A:$A,O$8,'[1]Couture I TAM'!$J:$J)</f>
        <v>0</v>
      </c>
      <c r="P36" s="21">
        <f t="shared" ca="1" si="40"/>
        <v>0</v>
      </c>
      <c r="Q36" s="36"/>
      <c r="R36" s="22">
        <f>SUMIF('[1]Couture I TAM'!$A:$A,R$8,'[1]Couture I TAM'!$J:$J)</f>
        <v>0</v>
      </c>
      <c r="S36" s="22">
        <f>SUMIF('[1]Couture I TAM'!$A:$A,S$8,'[1]Couture I TAM'!$J:$J)</f>
        <v>9</v>
      </c>
      <c r="T36" s="22">
        <f>SUMIF('[1]Couture I TAM'!$A:$A,T$8,'[1]Couture I TAM'!$J:$J)</f>
        <v>0</v>
      </c>
      <c r="U36" s="22">
        <f>SUMIF('[1]Couture I TAM'!$A:$A,U$8,'[1]Couture I TAM'!$J:$J)</f>
        <v>63</v>
      </c>
      <c r="V36" s="22">
        <f>SUMIF('[1]Couture I TAM'!$A:$A,V$8,'[1]Couture I TAM'!$J:$J)</f>
        <v>4</v>
      </c>
      <c r="W36" s="21">
        <f t="shared" ca="1" si="41"/>
        <v>76</v>
      </c>
      <c r="X36" s="36"/>
      <c r="Y36" s="22">
        <f>SUMIF('[1]Couture I TAM'!$A:$A,Y$8,'[1]Couture I TAM'!$J:$J)</f>
        <v>0</v>
      </c>
      <c r="Z36" s="22">
        <f>SUMIF('[1]Couture I TAM'!$A:$A,Z$8,'[1]Couture I TAM'!$J:$J)</f>
        <v>6</v>
      </c>
      <c r="AA36" s="22">
        <f>SUMIF('[1]Couture I TAM'!$A:$A,AA$8,'[1]Couture I TAM'!$J:$J)</f>
        <v>0</v>
      </c>
      <c r="AB36" s="22">
        <f>SUMIF('[1]Couture I TAM'!$A:$A,AB$8,'[1]Couture I TAM'!$J:$J)</f>
        <v>0</v>
      </c>
      <c r="AC36" s="22">
        <f>SUMIF('[1]Couture I TAM'!$A:$A,AC$8,'[1]Couture I TAM'!$J:$J)</f>
        <v>91</v>
      </c>
      <c r="AD36" s="21">
        <f t="shared" ca="1" si="42"/>
        <v>97</v>
      </c>
      <c r="AE36" s="36"/>
    </row>
    <row r="37" spans="2:31" ht="25.2" customHeight="1" x14ac:dyDescent="0.3">
      <c r="B37" s="50"/>
      <c r="C37" s="24"/>
      <c r="D37" s="31"/>
      <c r="E37" s="31"/>
      <c r="F37" s="31"/>
      <c r="G37" s="31"/>
      <c r="H37" s="31"/>
      <c r="I37" s="21">
        <v>0</v>
      </c>
      <c r="J37" s="36"/>
      <c r="K37" s="31">
        <f>SUMIF('[1]Couture I TAM'!$A:$A,K$8,'[1]Couture I TAM'!$S:$S)</f>
        <v>0</v>
      </c>
      <c r="L37" s="31">
        <f>SUMIF('[1]Couture I TAM'!$A:$A,L$8,'[1]Couture I TAM'!$S:$S)</f>
        <v>0</v>
      </c>
      <c r="M37" s="31">
        <f>SUMIF('[1]Couture I TAM'!$A:$A,M$8,'[1]Couture I TAM'!$S:$S)</f>
        <v>0</v>
      </c>
      <c r="N37" s="31">
        <f>SUMIF('[1]Couture I TAM'!$A:$A,N$8,'[1]Couture I TAM'!$S:$S)</f>
        <v>0</v>
      </c>
      <c r="O37" s="31">
        <f>SUMIF('[1]Couture I TAM'!$A:$A,O$8,'[1]Couture I TAM'!$S:$S)</f>
        <v>0</v>
      </c>
      <c r="P37" s="21">
        <f t="shared" ca="1" si="40"/>
        <v>0</v>
      </c>
      <c r="Q37" s="36"/>
      <c r="R37" s="31">
        <f>SUMIF('[1]Couture I TAM'!$A:$A,R$8,'[1]Couture I TAM'!$S:$S)</f>
        <v>0</v>
      </c>
      <c r="S37" s="31">
        <f>SUMIF('[1]Couture I TAM'!$A:$A,S$8,'[1]Couture I TAM'!$S:$S)</f>
        <v>2.4300000000000002</v>
      </c>
      <c r="T37" s="31">
        <f>SUMIF('[1]Couture I TAM'!$A:$A,T$8,'[1]Couture I TAM'!$S:$S)</f>
        <v>0</v>
      </c>
      <c r="U37" s="31">
        <f>SUMIF('[1]Couture I TAM'!$A:$A,U$8,'[1]Couture I TAM'!$S:$S)</f>
        <v>17.010000000000005</v>
      </c>
      <c r="V37" s="31">
        <f>SUMIF('[1]Couture I TAM'!$A:$A,V$8,'[1]Couture I TAM'!$S:$S)</f>
        <v>1.08</v>
      </c>
      <c r="W37" s="21">
        <f t="shared" ca="1" si="41"/>
        <v>20.520000000000003</v>
      </c>
      <c r="X37" s="36"/>
      <c r="Y37" s="31">
        <f>SUMIF('[1]Couture I TAM'!$A:$A,Y$8,'[1]Couture I TAM'!$S:$S)</f>
        <v>0</v>
      </c>
      <c r="Z37" s="31">
        <f>SUMIF('[1]Couture I TAM'!$A:$A,Z$8,'[1]Couture I TAM'!$S:$S)</f>
        <v>1.62</v>
      </c>
      <c r="AA37" s="31">
        <f>SUMIF('[1]Couture I TAM'!$A:$A,AA$8,'[1]Couture I TAM'!$S:$S)</f>
        <v>0</v>
      </c>
      <c r="AB37" s="31">
        <f>SUMIF('[1]Couture I TAM'!$A:$A,AB$8,'[1]Couture I TAM'!$S:$S)</f>
        <v>0</v>
      </c>
      <c r="AC37" s="31">
        <f>SUMIF('[1]Couture I TAM'!$A:$A,AC$8,'[1]Couture I TAM'!$S:$S)</f>
        <v>24.57</v>
      </c>
      <c r="AD37" s="21">
        <f t="shared" ca="1" si="42"/>
        <v>26.19</v>
      </c>
      <c r="AE37" s="36"/>
    </row>
    <row r="38" spans="2:31" ht="25.2" customHeight="1" x14ac:dyDescent="0.3">
      <c r="B38" s="49"/>
      <c r="C38" s="23"/>
      <c r="D38" s="22" t="s">
        <v>4</v>
      </c>
      <c r="E38" s="22" t="s">
        <v>4</v>
      </c>
      <c r="F38" s="22" t="s">
        <v>4</v>
      </c>
      <c r="G38" s="22" t="s">
        <v>4</v>
      </c>
      <c r="H38" s="22" t="s">
        <v>4</v>
      </c>
      <c r="I38" s="21">
        <v>0</v>
      </c>
      <c r="J38" s="36"/>
      <c r="K38" s="22">
        <f>SUMIF('[1]Couture S TAM'!$A:$A,K$8,'[1]Couture S TAM'!$J:$J)</f>
        <v>0</v>
      </c>
      <c r="L38" s="22">
        <f>SUMIF('[1]Couture S TAM'!$A:$A,L$8,'[1]Couture S TAM'!$J:$J)</f>
        <v>0</v>
      </c>
      <c r="M38" s="22">
        <f>SUMIF('[1]Couture S TAM'!$A:$A,M$8,'[1]Couture S TAM'!$J:$J)</f>
        <v>0</v>
      </c>
      <c r="N38" s="22">
        <f>SUMIF('[1]Couture S TAM'!$A:$A,N$8,'[1]Couture S TAM'!$J:$J)</f>
        <v>0</v>
      </c>
      <c r="O38" s="22">
        <f>SUMIF('[1]Couture S TAM'!$A:$A,O$8,'[1]Couture S TAM'!$J:$J)</f>
        <v>0</v>
      </c>
      <c r="P38" s="21">
        <f t="shared" ca="1" si="40"/>
        <v>0</v>
      </c>
      <c r="Q38" s="36"/>
      <c r="R38" s="22">
        <f>SUMIF('[1]Couture S TAM'!$A:$A,R$8,'[1]Couture S TAM'!$J:$J)</f>
        <v>0</v>
      </c>
      <c r="S38" s="22">
        <f>SUMIF('[1]Couture S TAM'!$A:$A,S$8,'[1]Couture S TAM'!$J:$J)</f>
        <v>5</v>
      </c>
      <c r="T38" s="22">
        <f>SUMIF('[1]Couture S TAM'!$A:$A,T$8,'[1]Couture S TAM'!$J:$J)</f>
        <v>0</v>
      </c>
      <c r="U38" s="22">
        <f>SUMIF('[1]Couture S TAM'!$A:$A,U$8,'[1]Couture S TAM'!$J:$J)</f>
        <v>10</v>
      </c>
      <c r="V38" s="22">
        <f>SUMIF('[1]Couture S TAM'!$A:$A,V$8,'[1]Couture S TAM'!$J:$J)</f>
        <v>1</v>
      </c>
      <c r="W38" s="21">
        <f t="shared" ca="1" si="41"/>
        <v>16</v>
      </c>
      <c r="X38" s="36"/>
      <c r="Y38" s="22">
        <f>SUMIF('[1]Couture S TAM'!$A:$A,Y$8,'[1]Couture S TAM'!$J:$J)</f>
        <v>0</v>
      </c>
      <c r="Z38" s="22">
        <f>SUMIF('[1]Couture S TAM'!$A:$A,Z$8,'[1]Couture S TAM'!$J:$J)</f>
        <v>90</v>
      </c>
      <c r="AA38" s="22">
        <f>SUMIF('[1]Couture S TAM'!$A:$A,AA$8,'[1]Couture S TAM'!$J:$J)</f>
        <v>0</v>
      </c>
      <c r="AB38" s="22">
        <f>SUMIF('[1]Couture S TAM'!$A:$A,AB$8,'[1]Couture S TAM'!$J:$J)</f>
        <v>0</v>
      </c>
      <c r="AC38" s="22">
        <f>SUMIF('[1]Couture S TAM'!$A:$A,AC$8,'[1]Couture S TAM'!$J:$J)</f>
        <v>0</v>
      </c>
      <c r="AD38" s="21">
        <f t="shared" ca="1" si="42"/>
        <v>90</v>
      </c>
      <c r="AE38" s="36"/>
    </row>
    <row r="39" spans="2:31" ht="25.2" customHeight="1" x14ac:dyDescent="0.3">
      <c r="B39" s="50"/>
      <c r="C39" s="24"/>
      <c r="D39" s="31"/>
      <c r="E39" s="31"/>
      <c r="F39" s="31"/>
      <c r="G39" s="31"/>
      <c r="H39" s="31"/>
      <c r="I39" s="21">
        <v>0</v>
      </c>
      <c r="J39" s="36"/>
      <c r="K39" s="31">
        <f>SUMIF('[1]Couture S TAM'!$A:$A,K$8,'[1]Couture S TAM'!$S:$S)</f>
        <v>0</v>
      </c>
      <c r="L39" s="31">
        <f>SUMIF('[1]Couture S TAM'!$A:$A,L$8,'[1]Couture S TAM'!$S:$S)</f>
        <v>0</v>
      </c>
      <c r="M39" s="31">
        <f>SUMIF('[1]Couture S TAM'!$A:$A,M$8,'[1]Couture S TAM'!$S:$S)</f>
        <v>0</v>
      </c>
      <c r="N39" s="31">
        <f>SUMIF('[1]Couture S TAM'!$A:$A,N$8,'[1]Couture S TAM'!$S:$S)</f>
        <v>0</v>
      </c>
      <c r="O39" s="31">
        <f>SUMIF('[1]Couture S TAM'!$A:$A,O$8,'[1]Couture S TAM'!$S:$S)</f>
        <v>0</v>
      </c>
      <c r="P39" s="21">
        <f t="shared" ca="1" si="40"/>
        <v>0</v>
      </c>
      <c r="Q39" s="36"/>
      <c r="R39" s="31">
        <f>SUMIF('[1]Couture S TAM'!$A:$A,R$8,'[1]Couture S TAM'!$S:$S)</f>
        <v>0</v>
      </c>
      <c r="S39" s="31">
        <f>SUMIF('[1]Couture S TAM'!$A:$A,S$8,'[1]Couture S TAM'!$S:$S)</f>
        <v>1.45</v>
      </c>
      <c r="T39" s="31">
        <f>SUMIF('[1]Couture S TAM'!$A:$A,T$8,'[1]Couture S TAM'!$S:$S)</f>
        <v>0</v>
      </c>
      <c r="U39" s="31">
        <f>SUMIF('[1]Couture S TAM'!$A:$A,U$8,'[1]Couture S TAM'!$S:$S)</f>
        <v>2.9</v>
      </c>
      <c r="V39" s="31">
        <f>SUMIF('[1]Couture S TAM'!$A:$A,V$8,'[1]Couture S TAM'!$S:$S)</f>
        <v>0.28999999999999998</v>
      </c>
      <c r="W39" s="21">
        <f t="shared" ca="1" si="41"/>
        <v>4.6399999999999997</v>
      </c>
      <c r="X39" s="36"/>
      <c r="Y39" s="31">
        <f>SUMIF('[1]Couture S TAM'!$A:$A,Y$8,'[1]Couture S TAM'!$S:$S)</f>
        <v>0</v>
      </c>
      <c r="Z39" s="31">
        <f>SUMIF('[1]Couture S TAM'!$A:$A,Z$8,'[1]Couture S TAM'!$S:$S)</f>
        <v>26.1</v>
      </c>
      <c r="AA39" s="31">
        <f>SUMIF('[1]Couture S TAM'!$A:$A,AA$8,'[1]Couture S TAM'!$S:$S)</f>
        <v>0</v>
      </c>
      <c r="AB39" s="31">
        <f>SUMIF('[1]Couture S TAM'!$A:$A,AB$8,'[1]Couture S TAM'!$S:$S)</f>
        <v>0</v>
      </c>
      <c r="AC39" s="31">
        <f>SUMIF('[1]Couture S TAM'!$A:$A,AC$8,'[1]Couture S TAM'!$S:$S)</f>
        <v>0</v>
      </c>
      <c r="AD39" s="21">
        <f t="shared" ca="1" si="42"/>
        <v>26.1</v>
      </c>
      <c r="AE39" s="36"/>
    </row>
    <row r="40" spans="2:31" ht="25.2" customHeight="1" x14ac:dyDescent="0.3">
      <c r="B40" s="55"/>
      <c r="C40" s="23"/>
      <c r="D40" s="22" t="s">
        <v>4</v>
      </c>
      <c r="E40" s="22" t="s">
        <v>4</v>
      </c>
      <c r="F40" s="22" t="s">
        <v>4</v>
      </c>
      <c r="G40" s="22" t="s">
        <v>4</v>
      </c>
      <c r="H40" s="22" t="s">
        <v>4</v>
      </c>
      <c r="I40" s="21">
        <v>0</v>
      </c>
      <c r="J40" s="36"/>
      <c r="K40" s="22">
        <f>SUMIF('[1]Couture Autres'!$A:$A,K$8,'[1]Couture Autres'!$J:$J)</f>
        <v>0</v>
      </c>
      <c r="L40" s="22">
        <f>SUMIF('[1]Couture Autres'!$A:$A,L$8,'[1]Couture Autres'!$J:$J)</f>
        <v>0</v>
      </c>
      <c r="M40" s="22">
        <f>SUMIF('[1]Couture Autres'!$A:$A,M$8,'[1]Couture Autres'!$J:$J)</f>
        <v>0</v>
      </c>
      <c r="N40" s="22">
        <f>SUMIF('[1]Couture Autres'!$A:$A,N$8,'[1]Couture Autres'!$J:$J)</f>
        <v>0</v>
      </c>
      <c r="O40" s="22">
        <f>SUMIF('[1]Couture Autres'!$A:$A,O$8,'[1]Couture Autres'!$J:$J)</f>
        <v>0</v>
      </c>
      <c r="P40" s="21">
        <f t="shared" ca="1" si="40"/>
        <v>0</v>
      </c>
      <c r="Q40" s="36"/>
      <c r="R40" s="22">
        <f>SUMIF('[1]Couture Autres'!$A:$A,R$8,'[1]Couture Autres'!$J:$J)</f>
        <v>0</v>
      </c>
      <c r="S40" s="22">
        <f>SUMIF('[1]Couture Autres'!$A:$A,S$8,'[1]Couture Autres'!$J:$J)</f>
        <v>0</v>
      </c>
      <c r="T40" s="22">
        <f>SUMIF('[1]Couture Autres'!$A:$A,T$8,'[1]Couture Autres'!$J:$J)</f>
        <v>0</v>
      </c>
      <c r="U40" s="22">
        <f>SUMIF('[1]Couture Autres'!$A:$A,U$8,'[1]Couture Autres'!$J:$J)</f>
        <v>0</v>
      </c>
      <c r="V40" s="22">
        <f>SUMIF('[1]Couture Autres'!$A:$A,V$8,'[1]Couture Autres'!$J:$J)</f>
        <v>0</v>
      </c>
      <c r="W40" s="21">
        <f t="shared" ca="1" si="41"/>
        <v>0</v>
      </c>
      <c r="X40" s="36"/>
      <c r="Y40" s="22">
        <f>SUMIF('[1]Couture Autres'!$A:$A,Y$8,'[1]Couture Autres'!$J:$J)</f>
        <v>0</v>
      </c>
      <c r="Z40" s="22">
        <f>SUMIF('[1]Couture Autres'!$A:$A,Z$8,'[1]Couture Autres'!$J:$J)</f>
        <v>0</v>
      </c>
      <c r="AA40" s="22">
        <f>SUMIF('[1]Couture Autres'!$A:$A,AA$8,'[1]Couture Autres'!$J:$J)</f>
        <v>0</v>
      </c>
      <c r="AB40" s="22">
        <f>SUMIF('[1]Couture Autres'!$A:$A,AB$8,'[1]Couture Autres'!$J:$J)</f>
        <v>0</v>
      </c>
      <c r="AC40" s="22">
        <f>SUMIF('[1]Couture Autres'!$A:$A,AC$8,'[1]Couture Autres'!$J:$J)</f>
        <v>10</v>
      </c>
      <c r="AD40" s="21">
        <f t="shared" ca="1" si="42"/>
        <v>10</v>
      </c>
      <c r="AE40" s="36"/>
    </row>
    <row r="41" spans="2:31" ht="25.2" customHeight="1" x14ac:dyDescent="0.3">
      <c r="B41" s="50"/>
      <c r="C41" s="24"/>
      <c r="D41" s="31"/>
      <c r="E41" s="31"/>
      <c r="F41" s="31"/>
      <c r="G41" s="31"/>
      <c r="H41" s="31"/>
      <c r="I41" s="21">
        <v>0</v>
      </c>
      <c r="J41" s="33"/>
      <c r="K41" s="31">
        <f>SUMIF('[1]Couture Autres'!$A:$A,K$8,'[1]Couture Autres'!$S:$S)</f>
        <v>0</v>
      </c>
      <c r="L41" s="31">
        <f>SUMIF('[1]Couture Autres'!$A:$A,L$8,'[1]Couture Autres'!$S:$S)</f>
        <v>0</v>
      </c>
      <c r="M41" s="31">
        <f>SUMIF('[1]Couture Autres'!$A:$A,M$8,'[1]Couture Autres'!$S:$S)</f>
        <v>0</v>
      </c>
      <c r="N41" s="31">
        <f>SUMIF('[1]Couture Autres'!$A:$A,N$8,'[1]Couture Autres'!$S:$S)</f>
        <v>0</v>
      </c>
      <c r="O41" s="31">
        <f>SUMIF('[1]Couture Autres'!$A:$A,O$8,'[1]Couture Autres'!$S:$S)</f>
        <v>0</v>
      </c>
      <c r="P41" s="21">
        <f t="shared" ca="1" si="40"/>
        <v>0</v>
      </c>
      <c r="Q41" s="33"/>
      <c r="R41" s="31">
        <f>SUMIF('[1]Couture Autres'!$A:$A,R$8,'[1]Couture Autres'!$S:$S)</f>
        <v>0</v>
      </c>
      <c r="S41" s="31">
        <f>SUMIF('[1]Couture Autres'!$A:$A,S$8,'[1]Couture Autres'!$S:$S)</f>
        <v>0</v>
      </c>
      <c r="T41" s="31">
        <f>SUMIF('[1]Couture Autres'!$A:$A,T$8,'[1]Couture Autres'!$S:$S)</f>
        <v>0</v>
      </c>
      <c r="U41" s="31">
        <f>SUMIF('[1]Couture Autres'!$A:$A,U$8,'[1]Couture Autres'!$S:$S)</f>
        <v>0</v>
      </c>
      <c r="V41" s="31">
        <f>SUMIF('[1]Couture Autres'!$A:$A,V$8,'[1]Couture Autres'!$S:$S)</f>
        <v>0</v>
      </c>
      <c r="W41" s="21">
        <f t="shared" ca="1" si="41"/>
        <v>0</v>
      </c>
      <c r="X41" s="33"/>
      <c r="Y41" s="31">
        <f>SUMIF('[1]Couture Autres'!$A:$A,Y$8,'[1]Couture Autres'!$S:$S)</f>
        <v>0</v>
      </c>
      <c r="Z41" s="31">
        <f>SUMIF('[1]Couture Autres'!$A:$A,Z$8,'[1]Couture Autres'!$S:$S)</f>
        <v>0</v>
      </c>
      <c r="AA41" s="31">
        <f>SUMIF('[1]Couture Autres'!$A:$A,AA$8,'[1]Couture Autres'!$S:$S)</f>
        <v>0</v>
      </c>
      <c r="AB41" s="31">
        <f>SUMIF('[1]Couture Autres'!$A:$A,AB$8,'[1]Couture Autres'!$S:$S)</f>
        <v>0</v>
      </c>
      <c r="AC41" s="31">
        <f>SUMIF('[1]Couture Autres'!$A:$A,AC$8,'[1]Couture Autres'!$S:$S)</f>
        <v>0.6</v>
      </c>
      <c r="AD41" s="21">
        <f t="shared" ca="1" si="42"/>
        <v>0.6</v>
      </c>
      <c r="AE41" s="33"/>
    </row>
    <row r="42" spans="2:31" ht="11.95" customHeight="1" x14ac:dyDescent="0.3">
      <c r="C42" s="9"/>
      <c r="D42" s="18"/>
      <c r="E42" s="18"/>
      <c r="F42" s="18"/>
      <c r="G42" s="18"/>
      <c r="H42" s="18"/>
      <c r="I42" s="34">
        <v>0</v>
      </c>
      <c r="J42" s="35"/>
      <c r="K42" s="18">
        <v>2</v>
      </c>
      <c r="L42" s="18">
        <v>3</v>
      </c>
      <c r="M42" s="18">
        <v>3</v>
      </c>
      <c r="N42" s="18">
        <v>2</v>
      </c>
      <c r="O42" s="18">
        <v>2</v>
      </c>
      <c r="P42" s="34">
        <f>SUM(K42:O42)*$C$4</f>
        <v>78</v>
      </c>
      <c r="Q42" s="35"/>
      <c r="R42" s="18">
        <v>2</v>
      </c>
      <c r="S42" s="18">
        <v>2</v>
      </c>
      <c r="T42" s="18">
        <v>2</v>
      </c>
      <c r="U42" s="18">
        <v>2</v>
      </c>
      <c r="V42" s="18">
        <v>2</v>
      </c>
      <c r="W42" s="34">
        <f>SUM(R42:V42)*$C$4</f>
        <v>65</v>
      </c>
      <c r="X42" s="35"/>
      <c r="Y42" s="18">
        <v>2</v>
      </c>
      <c r="Z42" s="18">
        <v>2</v>
      </c>
      <c r="AA42" s="18">
        <v>2</v>
      </c>
      <c r="AB42" s="18">
        <v>2</v>
      </c>
      <c r="AC42" s="18">
        <v>2</v>
      </c>
      <c r="AD42" s="34">
        <f>SUM(Y42:AC42)*$C$4</f>
        <v>65</v>
      </c>
      <c r="AE42" s="35"/>
    </row>
    <row r="43" spans="2:31" ht="11.95" customHeight="1" x14ac:dyDescent="0.3">
      <c r="C43" s="9"/>
      <c r="D43" s="18">
        <v>0</v>
      </c>
      <c r="E43" s="18">
        <v>0</v>
      </c>
      <c r="F43" s="18">
        <v>0</v>
      </c>
      <c r="G43" s="18">
        <v>0</v>
      </c>
      <c r="H43" s="18">
        <v>0</v>
      </c>
      <c r="K43" s="18">
        <f ca="1">IF(H7="Passé",H43-SUM(K35,K37,K39,K41),SUM(H42*$C$4)-SUM(K35,K37,K39,K41)+H43)</f>
        <v>0</v>
      </c>
      <c r="L43" s="18">
        <f ca="1">IF(K7="Passé",K43-SUM(L35,L37,L39,L41),SUM(K42*$C$4)-SUM(L35,L37,L39,L41)+K43)</f>
        <v>0</v>
      </c>
      <c r="M43" s="18">
        <f t="shared" ref="M43" ca="1" si="43">IF(L7="Passé",L43-SUM(M35,M37,M39,M41),SUM(L42*$C$4)-SUM(M35,M37,M39,M41)+L43)</f>
        <v>0</v>
      </c>
      <c r="N43" s="18">
        <f t="shared" ref="N43" ca="1" si="44">IF(M7="Passé",M43-SUM(N35,N37,N39,N41),SUM(M42*$C$4)-SUM(N35,N37,N39,N41)+M43)</f>
        <v>0</v>
      </c>
      <c r="O43" s="18">
        <f t="shared" ref="O43" ca="1" si="45">IF(N7="Passé",N43-SUM(O35,O37,O39,O41),SUM(N42*$C$4)-SUM(O35,O37,O39,O41)+N43)</f>
        <v>0</v>
      </c>
      <c r="R43" s="18">
        <f ca="1">IF(O7="Passé",O43-SUM(R35,R37,R39,R41),SUM(O42*$C$4)-SUM(R35,R37,R39,R41)+O43)</f>
        <v>13</v>
      </c>
      <c r="S43" s="18">
        <f ca="1">IF(R7="Passé",R43-SUM(S35,S37,S39,S41),SUM(R42*$C$4)-SUM(S35,S37,S39,S41)+R43)</f>
        <v>20.32</v>
      </c>
      <c r="T43" s="18">
        <f t="shared" ref="T43" ca="1" si="46">IF(S7="Passé",S43-SUM(T35,T37,T39,T41),SUM(S42*$C$4)-SUM(T35,T37,T39,T41)+S43)</f>
        <v>33.32</v>
      </c>
      <c r="U43" s="18">
        <f t="shared" ref="U43" ca="1" si="47">IF(T7="Passé",T43-SUM(U35,U37,U39,U41),SUM(T42*$C$4)-SUM(U35,U37,U39,U41)+T43)</f>
        <v>26.409999999999997</v>
      </c>
      <c r="V43" s="18">
        <f t="shared" ref="V43" ca="1" si="48">IF(U7="Passé",U43-SUM(V35,V37,V39,V41),SUM(U42*$C$4)-SUM(V35,V37,V39,V41)+U43)</f>
        <v>37.44</v>
      </c>
      <c r="Y43" s="18">
        <f ca="1">IF(V7="Passé",V43-SUM(Y35,Y37,Y39,Y41),SUM(V42*$C$4)-SUM(Y35,Y37,Y39,Y41)+V43)</f>
        <v>50.44</v>
      </c>
      <c r="Z43" s="18">
        <f ca="1">IF(Y7="Passé",Y43-SUM(Z35,Z37,Z39,Z41),SUM(Y42*$C$4)-SUM(Z35,Z37,Z39,Z41)+Y43)</f>
        <v>35.119999999999997</v>
      </c>
      <c r="AA43" s="18">
        <f t="shared" ref="AA43" ca="1" si="49">IF(Z7="Passé",Z43-SUM(AA35,AA37,AA39,AA41),SUM(Z42*$C$4)-SUM(AA35,AA37,AA39,AA41)+Z43)</f>
        <v>48.12</v>
      </c>
      <c r="AB43" s="18">
        <f t="shared" ref="AB43" ca="1" si="50">IF(AA7="Passé",AA43-SUM(AB35,AB37,AB39,AB41),SUM(AA42*$C$4)-SUM(AB35,AB37,AB39,AB41)+AA43)</f>
        <v>57.519999999999996</v>
      </c>
      <c r="AC43" s="18">
        <f t="shared" ref="AC43" ca="1" si="51">IF(AB7="Passé",AB43-SUM(AC35,AC37,AC39,AC41),SUM(AB42*$C$4)-SUM(AC35,AC37,AC39,AC41)+AB43)</f>
        <v>26.15</v>
      </c>
    </row>
    <row r="44" spans="2:31" ht="11.95" customHeight="1" x14ac:dyDescent="0.3">
      <c r="C44"/>
    </row>
    <row r="45" spans="2:31" ht="25.2" customHeight="1" x14ac:dyDescent="0.3">
      <c r="B45" s="44"/>
      <c r="C45" s="23"/>
      <c r="D45" s="22" t="s">
        <v>4</v>
      </c>
      <c r="E45" s="22" t="s">
        <v>4</v>
      </c>
      <c r="F45" s="22" t="s">
        <v>4</v>
      </c>
      <c r="G45" s="22" t="s">
        <v>4</v>
      </c>
      <c r="H45" s="22" t="s">
        <v>4</v>
      </c>
      <c r="I45" s="21">
        <v>0</v>
      </c>
      <c r="J45" s="32">
        <v>0</v>
      </c>
      <c r="K45" s="22">
        <f>SUMIF('[1]E.I.'!$A:$A,K$8,'[1]E.I.'!$J:$J)</f>
        <v>0</v>
      </c>
      <c r="L45" s="22">
        <f>SUMIF('[1]E.I.'!$A:$A,L$8,'[1]E.I.'!$J:$J)</f>
        <v>0</v>
      </c>
      <c r="M45" s="22">
        <f>SUMIF('[1]E.I.'!$A:$A,M$8,'[1]E.I.'!$J:$J)</f>
        <v>0</v>
      </c>
      <c r="N45" s="22">
        <f>SUMIF('[1]E.I.'!$A:$A,N$8,'[1]E.I.'!$J:$J)</f>
        <v>0</v>
      </c>
      <c r="O45" s="22">
        <f>SUMIF('[1]E.I.'!$A:$A,O$8,'[1]E.I.'!$J:$J)</f>
        <v>0</v>
      </c>
      <c r="P45" s="21">
        <f ca="1">SUM(IF(K$7="Passé",0,K45),IF(L$7="Passé",0,L45),IF(M$7="Passé",0,M45),IF(N$7="Passé",0,N45),IF(O$7="Passé",0,O45))</f>
        <v>0</v>
      </c>
      <c r="Q45" s="32">
        <f ca="1">P46</f>
        <v>0</v>
      </c>
      <c r="R45" s="22">
        <f>SUMIF('[1]E.I.'!$A:$A,R$8,'[1]E.I.'!$J:$J)</f>
        <v>0</v>
      </c>
      <c r="S45" s="22">
        <f>SUMIF('[1]E.I.'!$A:$A,S$8,'[1]E.I.'!$J:$J)</f>
        <v>15</v>
      </c>
      <c r="T45" s="22">
        <f>SUMIF('[1]E.I.'!$A:$A,T$8,'[1]E.I.'!$J:$J)</f>
        <v>0</v>
      </c>
      <c r="U45" s="22">
        <f>SUMIF('[1]E.I.'!$A:$A,U$8,'[1]E.I.'!$J:$J)</f>
        <v>0</v>
      </c>
      <c r="V45" s="22">
        <f>SUMIF('[1]E.I.'!$A:$A,V$8,'[1]E.I.'!$J:$J)</f>
        <v>140</v>
      </c>
      <c r="W45" s="21">
        <f ca="1">SUM(IF(R$7="Passé",0,R45),IF(S$7="Passé",0,S45),IF(T$7="Passé",0,T45),IF(U$7="Passé",0,U45),IF(V$7="Passé",0,V45))</f>
        <v>155</v>
      </c>
      <c r="X45" s="32">
        <f ca="1">W46</f>
        <v>3.5959999999999996</v>
      </c>
      <c r="Y45" s="22">
        <f>SUMIF('[1]E.I.'!$A:$A,Y$8,'[1]E.I.'!$J:$J)</f>
        <v>2</v>
      </c>
      <c r="Z45" s="22">
        <f>SUMIF('[1]E.I.'!$A:$A,Z$8,'[1]E.I.'!$J:$J)</f>
        <v>379</v>
      </c>
      <c r="AA45" s="22">
        <f>SUMIF('[1]E.I.'!$A:$A,AA$8,'[1]E.I.'!$J:$J)</f>
        <v>0</v>
      </c>
      <c r="AB45" s="22">
        <f>SUMIF('[1]E.I.'!$A:$A,AB$8,'[1]E.I.'!$J:$J)</f>
        <v>410</v>
      </c>
      <c r="AC45" s="22">
        <f>SUMIF('[1]E.I.'!$A:$A,AC$8,'[1]E.I.'!$J:$J)</f>
        <v>320</v>
      </c>
      <c r="AD45" s="21">
        <f ca="1">SUM(IF(Y$7="Passé",0,Y45),IF(Z$7="Passé",0,Z45),IF(AA$7="Passé",0,AA45),IF(AB$7="Passé",0,AB45),IF(AC$7="Passé",0,AC45))</f>
        <v>1111</v>
      </c>
      <c r="AE45" s="32">
        <f ca="1">AD46</f>
        <v>25.775199999999998</v>
      </c>
    </row>
    <row r="46" spans="2:31" ht="25.2" customHeight="1" x14ac:dyDescent="0.3">
      <c r="B46" s="45"/>
      <c r="C46" s="24"/>
      <c r="D46" s="31"/>
      <c r="E46" s="31"/>
      <c r="F46" s="31"/>
      <c r="G46" s="31"/>
      <c r="H46" s="31"/>
      <c r="I46" s="21">
        <v>0</v>
      </c>
      <c r="J46" s="33"/>
      <c r="K46" s="31">
        <f>SUMIF('[1]E.I.'!$A:$A,K$8,'[1]E.I.'!$S:$S)</f>
        <v>0</v>
      </c>
      <c r="L46" s="31">
        <f>SUMIF('[1]E.I.'!$A:$A,L$8,'[1]E.I.'!$S:$S)</f>
        <v>0</v>
      </c>
      <c r="M46" s="31">
        <f>SUMIF('[1]E.I.'!$A:$A,M$8,'[1]E.I.'!$S:$S)</f>
        <v>0</v>
      </c>
      <c r="N46" s="31">
        <f>SUMIF('[1]E.I.'!$A:$A,N$8,'[1]E.I.'!$S:$S)</f>
        <v>0</v>
      </c>
      <c r="O46" s="31">
        <f>SUMIF('[1]E.I.'!$A:$A,O$8,'[1]E.I.'!$S:$S)</f>
        <v>0</v>
      </c>
      <c r="P46" s="21">
        <f ca="1">SUM(IF(K$7="Passé",0,K46),IF(L$7="Passé",0,L46),IF(M$7="Passé",0,M46),IF(N$7="Passé",0,N46),IF(O$7="Passé",0,O46))</f>
        <v>0</v>
      </c>
      <c r="Q46" s="33"/>
      <c r="R46" s="31">
        <f>SUMIF('[1]E.I.'!$A:$A,R$8,'[1]E.I.'!$S:$S)</f>
        <v>0</v>
      </c>
      <c r="S46" s="31">
        <f>SUMIF('[1]E.I.'!$A:$A,S$8,'[1]E.I.'!$S:$S)</f>
        <v>0.34799999999999998</v>
      </c>
      <c r="T46" s="31">
        <f>SUMIF('[1]E.I.'!$A:$A,T$8,'[1]E.I.'!$S:$S)</f>
        <v>0</v>
      </c>
      <c r="U46" s="31">
        <f>SUMIF('[1]E.I.'!$A:$A,U$8,'[1]E.I.'!$S:$S)</f>
        <v>0</v>
      </c>
      <c r="V46" s="31">
        <f>SUMIF('[1]E.I.'!$A:$A,V$8,'[1]E.I.'!$S:$S)</f>
        <v>3.2479999999999998</v>
      </c>
      <c r="W46" s="21">
        <f ca="1">SUM(IF(R$7="Passé",0,R46),IF(S$7="Passé",0,S46),IF(T$7="Passé",0,T46),IF(U$7="Passé",0,U46),IF(V$7="Passé",0,V46))</f>
        <v>3.5959999999999996</v>
      </c>
      <c r="X46" s="33"/>
      <c r="Y46" s="31">
        <f>SUMIF('[1]E.I.'!$A:$A,Y$8,'[1]E.I.'!$S:$S)</f>
        <v>4.6399999999999997E-2</v>
      </c>
      <c r="Z46" s="31">
        <f>SUMIF('[1]E.I.'!$A:$A,Z$8,'[1]E.I.'!$S:$S)</f>
        <v>8.7927999999999997</v>
      </c>
      <c r="AA46" s="31">
        <f>SUMIF('[1]E.I.'!$A:$A,AA$8,'[1]E.I.'!$S:$S)</f>
        <v>0</v>
      </c>
      <c r="AB46" s="31">
        <f>SUMIF('[1]E.I.'!$A:$A,AB$8,'[1]E.I.'!$S:$S)</f>
        <v>9.5119999999999987</v>
      </c>
      <c r="AC46" s="31">
        <f>SUMIF('[1]E.I.'!$A:$A,AC$8,'[1]E.I.'!$S:$S)</f>
        <v>7.4239999999999995</v>
      </c>
      <c r="AD46" s="21">
        <f ca="1">SUM(IF(Y$7="Passé",0,Y46),IF(Z$7="Passé",0,Z46),IF(AA$7="Passé",0,AA46),IF(AB$7="Passé",0,AB46),IF(AC$7="Passé",0,AC46))</f>
        <v>25.775199999999998</v>
      </c>
      <c r="AE46" s="33"/>
    </row>
    <row r="47" spans="2:31" ht="11.95" customHeight="1" x14ac:dyDescent="0.3">
      <c r="C47" s="10"/>
      <c r="D47" s="17"/>
      <c r="E47" s="17"/>
      <c r="F47" s="17"/>
      <c r="G47" s="17"/>
      <c r="H47" s="17"/>
      <c r="I47" s="34">
        <v>0</v>
      </c>
      <c r="J47" s="35"/>
      <c r="K47" s="17"/>
      <c r="L47" s="17"/>
      <c r="M47" s="17"/>
      <c r="N47" s="17"/>
      <c r="O47" s="17"/>
      <c r="P47" s="34">
        <f>SUM(K47:O47)*$C$4</f>
        <v>0</v>
      </c>
      <c r="Q47" s="35"/>
      <c r="R47" s="17"/>
      <c r="S47" s="17"/>
      <c r="T47" s="17"/>
      <c r="U47" s="17"/>
      <c r="V47" s="17"/>
      <c r="W47" s="34">
        <f>SUM(R47:V47)*$C$4</f>
        <v>0</v>
      </c>
      <c r="X47" s="35"/>
      <c r="Y47" s="17"/>
      <c r="Z47" s="17"/>
      <c r="AA47" s="17"/>
      <c r="AB47" s="17"/>
      <c r="AC47" s="17"/>
      <c r="AD47" s="34">
        <f>SUM(Y47:AC47)*$C$4</f>
        <v>0</v>
      </c>
      <c r="AE47" s="35"/>
    </row>
    <row r="48" spans="2:31" ht="11.95" customHeight="1" x14ac:dyDescent="0.3">
      <c r="C48" s="10"/>
      <c r="D48" s="17">
        <v>0</v>
      </c>
      <c r="E48" s="17">
        <v>0</v>
      </c>
      <c r="F48" s="17">
        <v>0</v>
      </c>
      <c r="G48" s="17">
        <v>0</v>
      </c>
      <c r="H48" s="17">
        <v>0</v>
      </c>
      <c r="K48" s="17">
        <f ca="1">IF(H$7="Passé",H48-K46,SUM(H47*$C$4)-K46+H48)</f>
        <v>0</v>
      </c>
      <c r="L48" s="17">
        <f ca="1">IF(K$7="Passé",K48-L46,SUM(K47*$C$4)-L46+K48)</f>
        <v>0</v>
      </c>
      <c r="M48" s="17">
        <f t="shared" ref="M48:O48" ca="1" si="52">IF(L$7="Passé",L48-M46,SUM(L47*$C$4)-M46+L48)</f>
        <v>0</v>
      </c>
      <c r="N48" s="17">
        <f t="shared" ca="1" si="52"/>
        <v>0</v>
      </c>
      <c r="O48" s="17">
        <f t="shared" ca="1" si="52"/>
        <v>0</v>
      </c>
      <c r="R48" s="17">
        <f ca="1">IF(O$7="Passé",O48-R46,SUM(O47*$C$4)-R46+O48)</f>
        <v>0</v>
      </c>
      <c r="S48" s="17">
        <f ca="1">IF(R$7="Passé",R48-S46,SUM(R47*$C$4)-S46+R48)</f>
        <v>-0.34799999999999998</v>
      </c>
      <c r="T48" s="17">
        <f t="shared" ref="T48:V48" ca="1" si="53">IF(S$7="Passé",S48-T46,SUM(S47*$C$4)-T46+S48)</f>
        <v>-0.34799999999999998</v>
      </c>
      <c r="U48" s="17">
        <f t="shared" ca="1" si="53"/>
        <v>-0.34799999999999998</v>
      </c>
      <c r="V48" s="17">
        <f t="shared" ca="1" si="53"/>
        <v>-3.5959999999999996</v>
      </c>
      <c r="Y48" s="17">
        <f ca="1">IF(V$7="Passé",V48-Y46,SUM(V47*$C$4)-Y46+V48)</f>
        <v>-3.6423999999999994</v>
      </c>
      <c r="Z48" s="17">
        <f ca="1">IF(Y$7="Passé",Y48-Z46,SUM(Y47*$C$4)-Z46+Y48)</f>
        <v>-12.435199999999998</v>
      </c>
      <c r="AA48" s="17">
        <f t="shared" ref="AA48" ca="1" si="54">IF(Z$7="Passé",Z48-AA46,SUM(Z47*$C$4)-AA46+Z48)</f>
        <v>-12.435199999999998</v>
      </c>
      <c r="AB48" s="17">
        <f t="shared" ref="AB48" ca="1" si="55">IF(AA$7="Passé",AA48-AB46,SUM(AA47*$C$4)-AB46+AA48)</f>
        <v>-21.947199999999995</v>
      </c>
      <c r="AC48" s="17">
        <f t="shared" ref="AC48" ca="1" si="56">IF(AB$7="Passé",AB48-AC46,SUM(AB47*$C$4)-AC46+AB48)</f>
        <v>-29.371199999999995</v>
      </c>
    </row>
    <row r="49" spans="2:31" ht="10" customHeight="1" x14ac:dyDescent="0.3"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</row>
    <row r="50" spans="2:31" ht="25.2" customHeight="1" x14ac:dyDescent="0.3">
      <c r="B50" s="51"/>
      <c r="C50" s="23"/>
      <c r="D50" s="22" t="s">
        <v>4</v>
      </c>
      <c r="E50" s="22" t="s">
        <v>4</v>
      </c>
      <c r="F50" s="22" t="s">
        <v>4</v>
      </c>
      <c r="G50" s="22" t="s">
        <v>4</v>
      </c>
      <c r="H50" s="22" t="s">
        <v>4</v>
      </c>
      <c r="I50" s="21">
        <v>0</v>
      </c>
      <c r="J50" s="32">
        <v>0</v>
      </c>
      <c r="K50" s="22">
        <f>SUMIF([1]Autres!$A:$A,K$8,[1]Autres!$J:$J)</f>
        <v>0</v>
      </c>
      <c r="L50" s="22">
        <f>SUMIF([1]Autres!$A:$A,L$8,[1]Autres!$J:$J)</f>
        <v>0</v>
      </c>
      <c r="M50" s="22">
        <f>SUMIF([1]Autres!$A:$A,M$8,[1]Autres!$J:$J)</f>
        <v>0</v>
      </c>
      <c r="N50" s="22">
        <f>SUMIF([1]Autres!$A:$A,N$8,[1]Autres!$J:$J)</f>
        <v>0</v>
      </c>
      <c r="O50" s="22">
        <f>SUMIF([1]Autres!$A:$A,O$8,[1]Autres!$J:$J)</f>
        <v>0</v>
      </c>
      <c r="P50" s="21">
        <f ca="1">SUM(IF(K$7="Passé",0,K50),IF(L$7="Passé",0,L50),IF(M$7="Passé",0,M50),IF(N$7="Passé",0,N50),IF(O$7="Passé",0,O50))</f>
        <v>0</v>
      </c>
      <c r="Q50" s="32">
        <f ca="1">P51</f>
        <v>0</v>
      </c>
      <c r="R50" s="22">
        <f>SUMIF([1]Autres!$A:$A,R$8,[1]Autres!$J:$J)</f>
        <v>0</v>
      </c>
      <c r="S50" s="22">
        <f>SUMIF([1]Autres!$A:$A,S$8,[1]Autres!$J:$J)</f>
        <v>0</v>
      </c>
      <c r="T50" s="22">
        <f>SUMIF([1]Autres!$A:$A,T$8,[1]Autres!$J:$J)</f>
        <v>0</v>
      </c>
      <c r="U50" s="22">
        <f>SUMIF([1]Autres!$A:$A,U$8,[1]Autres!$J:$J)</f>
        <v>0</v>
      </c>
      <c r="V50" s="22">
        <f>SUMIF([1]Autres!$A:$A,V$8,[1]Autres!$J:$J)</f>
        <v>0</v>
      </c>
      <c r="W50" s="21">
        <f ca="1">SUM(IF(R$7="Passé",0,R50),IF(S$7="Passé",0,S50),IF(T$7="Passé",0,T50),IF(U$7="Passé",0,U50),IF(V$7="Passé",0,V50))</f>
        <v>0</v>
      </c>
      <c r="X50" s="32">
        <f ca="1">W51</f>
        <v>0</v>
      </c>
      <c r="Y50" s="22">
        <f>SUMIF([1]Autres!$A:$A,Y$8,[1]Autres!$J:$J)</f>
        <v>0</v>
      </c>
      <c r="Z50" s="22">
        <f>SUMIF([1]Autres!$A:$A,Z$8,[1]Autres!$J:$J)</f>
        <v>100</v>
      </c>
      <c r="AA50" s="22">
        <f>SUMIF([1]Autres!$A:$A,AA$8,[1]Autres!$J:$J)</f>
        <v>0</v>
      </c>
      <c r="AB50" s="22">
        <f>SUMIF([1]Autres!$A:$A,AB$8,[1]Autres!$J:$J)</f>
        <v>0</v>
      </c>
      <c r="AC50" s="22">
        <f>SUMIF([1]Autres!$A:$A,AC$8,[1]Autres!$J:$J)</f>
        <v>0</v>
      </c>
      <c r="AD50" s="21">
        <f ca="1">SUM(IF(Y$7="Passé",0,Y50),IF(Z$7="Passé",0,Z50),IF(AA$7="Passé",0,AA50),IF(AB$7="Passé",0,AB50),IF(AC$7="Passé",0,AC50))</f>
        <v>100</v>
      </c>
      <c r="AE50" s="32">
        <f ca="1">AD51</f>
        <v>3.5999999999999996</v>
      </c>
    </row>
    <row r="51" spans="2:31" ht="25.2" customHeight="1" x14ac:dyDescent="0.3">
      <c r="B51" s="52"/>
      <c r="C51" s="24"/>
      <c r="D51" s="31"/>
      <c r="E51" s="31"/>
      <c r="F51" s="22" t="s">
        <v>4</v>
      </c>
      <c r="G51" s="31"/>
      <c r="H51" s="31"/>
      <c r="I51" s="21">
        <v>0</v>
      </c>
      <c r="J51" s="33"/>
      <c r="K51" s="31">
        <f>SUMIF([1]Autres!$A:$A,K$8,[1]Autres!$S:$S)</f>
        <v>0</v>
      </c>
      <c r="L51" s="31">
        <f>SUMIF([1]Autres!$A:$A,L$8,[1]Autres!$S:$S)</f>
        <v>0</v>
      </c>
      <c r="M51" s="31">
        <f>SUMIF([1]Autres!$A:$A,M$8,[1]Autres!$S:$S)</f>
        <v>0</v>
      </c>
      <c r="N51" s="31">
        <f>SUMIF([1]Autres!$A:$A,N$8,[1]Autres!$S:$S)</f>
        <v>0</v>
      </c>
      <c r="O51" s="31">
        <f>SUMIF([1]Autres!$A:$A,O$8,[1]Autres!$S:$S)</f>
        <v>0</v>
      </c>
      <c r="P51" s="21">
        <f ca="1">SUM(IF(K$7="Passé",0,K51),IF(L$7="Passé",0,L51),IF(M$7="Passé",0,M51),IF(N$7="Passé",0,N51),IF(O$7="Passé",0,O51))</f>
        <v>0</v>
      </c>
      <c r="Q51" s="33"/>
      <c r="R51" s="31">
        <f>SUMIF([1]Autres!$A:$A,R$8,[1]Autres!$S:$S)</f>
        <v>0</v>
      </c>
      <c r="S51" s="31">
        <f>SUMIF([1]Autres!$A:$A,S$8,[1]Autres!$S:$S)</f>
        <v>0</v>
      </c>
      <c r="T51" s="31">
        <f>SUMIF([1]Autres!$A:$A,T$8,[1]Autres!$S:$S)</f>
        <v>0</v>
      </c>
      <c r="U51" s="31">
        <f>SUMIF([1]Autres!$A:$A,U$8,[1]Autres!$S:$S)</f>
        <v>0</v>
      </c>
      <c r="V51" s="31">
        <f>SUMIF([1]Autres!$A:$A,V$8,[1]Autres!$S:$S)</f>
        <v>0</v>
      </c>
      <c r="W51" s="21">
        <f ca="1">SUM(IF(R$7="Passé",0,R51),IF(S$7="Passé",0,S51),IF(T$7="Passé",0,T51),IF(U$7="Passé",0,U51),IF(V$7="Passé",0,V51))</f>
        <v>0</v>
      </c>
      <c r="X51" s="33"/>
      <c r="Y51" s="31">
        <f>SUMIF([1]Autres!$A:$A,Y$8,[1]Autres!$S:$S)</f>
        <v>0</v>
      </c>
      <c r="Z51" s="31">
        <f>SUMIF([1]Autres!$A:$A,Z$8,[1]Autres!$S:$S)</f>
        <v>3.5999999999999996</v>
      </c>
      <c r="AA51" s="31">
        <f>SUMIF([1]Autres!$A:$A,AA$8,[1]Autres!$S:$S)</f>
        <v>0</v>
      </c>
      <c r="AB51" s="31">
        <f>SUMIF([1]Autres!$A:$A,AB$8,[1]Autres!$S:$S)</f>
        <v>0</v>
      </c>
      <c r="AC51" s="31">
        <f>SUMIF([1]Autres!$A:$A,AC$8,[1]Autres!$S:$S)</f>
        <v>0</v>
      </c>
      <c r="AD51" s="21">
        <f ca="1">SUM(IF(Y$7="Passé",0,Y51),IF(Z$7="Passé",0,Z51),IF(AA$7="Passé",0,AA51),IF(AB$7="Passé",0,AB51),IF(AC$7="Passé",0,AC51))</f>
        <v>3.5999999999999996</v>
      </c>
      <c r="AE51" s="33"/>
    </row>
    <row r="52" spans="2:31" ht="11.95" customHeight="1" x14ac:dyDescent="0.3">
      <c r="C52" s="25"/>
      <c r="D52" s="26"/>
      <c r="E52" s="26"/>
      <c r="F52" s="26"/>
      <c r="G52" s="26"/>
      <c r="H52" s="26"/>
      <c r="I52" s="34">
        <v>0</v>
      </c>
      <c r="J52" s="35"/>
      <c r="K52" s="26"/>
      <c r="L52" s="26"/>
      <c r="M52" s="26"/>
      <c r="N52" s="26"/>
      <c r="O52" s="26"/>
      <c r="P52" s="34">
        <f>SUM(K52:O52)*$C$4</f>
        <v>0</v>
      </c>
      <c r="Q52" s="35"/>
      <c r="R52" s="26"/>
      <c r="S52" s="26"/>
      <c r="T52" s="26"/>
      <c r="U52" s="26"/>
      <c r="V52" s="26"/>
      <c r="W52" s="34">
        <f>SUM(R52:V52)*$C$4</f>
        <v>0</v>
      </c>
      <c r="X52" s="35"/>
      <c r="Y52" s="26"/>
      <c r="Z52" s="26"/>
      <c r="AA52" s="26"/>
      <c r="AB52" s="26"/>
      <c r="AC52" s="26"/>
      <c r="AD52" s="34">
        <f>SUM(Y52:AC52)*$C$4</f>
        <v>0</v>
      </c>
      <c r="AE52" s="35"/>
    </row>
    <row r="53" spans="2:31" ht="11.95" customHeight="1" x14ac:dyDescent="0.3">
      <c r="C53" s="25"/>
      <c r="D53" s="26">
        <v>0</v>
      </c>
      <c r="E53" s="26">
        <v>0</v>
      </c>
      <c r="F53" s="26">
        <v>0</v>
      </c>
      <c r="G53" s="26">
        <v>0</v>
      </c>
      <c r="H53" s="26">
        <v>0</v>
      </c>
      <c r="K53" s="26">
        <f ca="1">IF(H$7="Passé",H53-K51,SUM(H52*$C$4)-K51+H53)</f>
        <v>0</v>
      </c>
      <c r="L53" s="26">
        <f ca="1">IF(K$7="Passé",K53-L51,SUM(K52*$C$4)-L51+K53)</f>
        <v>0</v>
      </c>
      <c r="M53" s="26">
        <f t="shared" ref="M53:O53" ca="1" si="57">IF(L$7="Passé",L53-M51,SUM(L52*$C$4)-M51+L53)</f>
        <v>0</v>
      </c>
      <c r="N53" s="26">
        <f t="shared" ca="1" si="57"/>
        <v>0</v>
      </c>
      <c r="O53" s="26">
        <f t="shared" ca="1" si="57"/>
        <v>0</v>
      </c>
      <c r="R53" s="26">
        <f ca="1">IF(O$7="Passé",O53-R51,SUM(O52*$C$4)-R51+O53)</f>
        <v>0</v>
      </c>
      <c r="S53" s="26">
        <f ca="1">IF(R$7="Passé",R53-S51,SUM(R52*$C$4)-S51+R53)</f>
        <v>0</v>
      </c>
      <c r="T53" s="26">
        <f t="shared" ref="T53:V53" ca="1" si="58">IF(S$7="Passé",S53-T51,SUM(S52*$C$4)-T51+S53)</f>
        <v>0</v>
      </c>
      <c r="U53" s="26">
        <f t="shared" ca="1" si="58"/>
        <v>0</v>
      </c>
      <c r="V53" s="26">
        <f t="shared" ca="1" si="58"/>
        <v>0</v>
      </c>
      <c r="Y53" s="26">
        <f ca="1">IF(V$7="Passé",V53-Y51,SUM(V52*$C$4)-Y51+V53)</f>
        <v>0</v>
      </c>
      <c r="Z53" s="26">
        <f ca="1">IF(Y$7="Passé",Y53-Z51,SUM(Y52*$C$4)-Z51+Y53)</f>
        <v>-3.5999999999999996</v>
      </c>
      <c r="AA53" s="26">
        <f t="shared" ref="AA53" ca="1" si="59">IF(Z$7="Passé",Z53-AA51,SUM(Z52*$C$4)-AA51+Z53)</f>
        <v>-3.5999999999999996</v>
      </c>
      <c r="AB53" s="26">
        <f t="shared" ref="AB53" ca="1" si="60">IF(AA$7="Passé",AA53-AB51,SUM(AA52*$C$4)-AB51+AA53)</f>
        <v>-3.5999999999999996</v>
      </c>
      <c r="AC53" s="26">
        <f t="shared" ref="AC53" ca="1" si="61">IF(AB$7="Passé",AB53-AC51,SUM(AB52*$C$4)-AC51+AB53)</f>
        <v>-3.5999999999999996</v>
      </c>
    </row>
    <row r="54" spans="2:31" ht="10" customHeight="1" x14ac:dyDescent="0.3"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</row>
    <row r="55" spans="2:31" ht="25.2" customHeight="1" x14ac:dyDescent="0.3">
      <c r="B55" s="53"/>
      <c r="C55" s="23"/>
      <c r="D55" s="22"/>
      <c r="E55" s="22"/>
      <c r="F55" s="22"/>
      <c r="G55" s="22"/>
      <c r="H55" s="22"/>
      <c r="I55" s="21">
        <v>0</v>
      </c>
      <c r="J55" s="32">
        <v>0</v>
      </c>
      <c r="K55" s="22"/>
      <c r="L55" s="22"/>
      <c r="M55" s="22"/>
      <c r="N55" s="22"/>
      <c r="O55" s="22"/>
      <c r="P55" s="21">
        <f ca="1">SUM(IF(K$7="Passé",0,K56),IF(L$7="Passé",0,L55),IF(M$7="Passé",0,M55),IF(N$7="Passé",0,N55),IF(O$7="Passé",0,O55))</f>
        <v>0</v>
      </c>
      <c r="Q55" s="32">
        <f ca="1">P56</f>
        <v>0</v>
      </c>
      <c r="R55" s="22"/>
      <c r="S55" s="22"/>
      <c r="T55" s="22"/>
      <c r="U55" s="22"/>
      <c r="V55" s="22"/>
      <c r="W55" s="21">
        <f ca="1">SUM(IF(R$7="Passé",0,R55),IF(S$7="Passé",0,S55),IF(T$7="Passé",0,T55),IF(U$7="Passé",0,U55),IF(V$7="Passé",0,V55))</f>
        <v>0</v>
      </c>
      <c r="X55" s="32">
        <f ca="1">W56</f>
        <v>0</v>
      </c>
      <c r="Y55" s="22"/>
      <c r="Z55" s="22"/>
      <c r="AA55" s="22"/>
      <c r="AB55" s="22"/>
      <c r="AC55" s="22"/>
      <c r="AD55" s="21">
        <f ca="1">SUM(IF(Y$7="Passé",0,Y55),IF(Z$7="Passé",0,Z55),IF(AA$7="Passé",0,AA55),IF(AB$7="Passé",0,AB55),IF(AC$7="Passé",0,AC55))</f>
        <v>0</v>
      </c>
      <c r="AE55" s="32">
        <f ca="1">AD56</f>
        <v>0</v>
      </c>
    </row>
    <row r="56" spans="2:31" ht="25.2" customHeight="1" x14ac:dyDescent="0.3">
      <c r="B56" s="54"/>
      <c r="C56" s="24"/>
      <c r="D56" s="31"/>
      <c r="E56" s="31"/>
      <c r="F56" s="31"/>
      <c r="G56" s="31"/>
      <c r="H56" s="31"/>
      <c r="I56" s="21">
        <v>0</v>
      </c>
      <c r="J56" s="33"/>
      <c r="K56" s="22"/>
      <c r="L56" s="31"/>
      <c r="M56" s="31"/>
      <c r="N56" s="31"/>
      <c r="O56" s="31"/>
      <c r="P56" s="21">
        <f ca="1">SUM(IF(K$7="Passé",0,K56),IF(L$7="Passé",0,L56),IF(M$7="Passé",0,M56),IF(N$7="Passé",0,N56),IF(O$7="Passé",0,O56))</f>
        <v>0</v>
      </c>
      <c r="Q56" s="33"/>
      <c r="R56" s="31"/>
      <c r="S56" s="31"/>
      <c r="T56" s="31"/>
      <c r="U56" s="31"/>
      <c r="V56" s="31"/>
      <c r="W56" s="21">
        <f ca="1">SUM(IF(R$7="Passé",0,R56),IF(S$7="Passé",0,S56),IF(T$7="Passé",0,T56),IF(U$7="Passé",0,U56),IF(V$7="Passé",0,V56))</f>
        <v>0</v>
      </c>
      <c r="X56" s="33"/>
      <c r="Y56" s="31"/>
      <c r="Z56" s="31"/>
      <c r="AA56" s="31"/>
      <c r="AB56" s="31"/>
      <c r="AC56" s="31"/>
      <c r="AD56" s="21">
        <f ca="1">SUM(IF(Y$7="Passé",0,Y56),IF(Z$7="Passé",0,Z56),IF(AA$7="Passé",0,AA56),IF(AB$7="Passé",0,AB56),IF(AC$7="Passé",0,AC56))</f>
        <v>0</v>
      </c>
      <c r="AE56" s="33"/>
    </row>
    <row r="57" spans="2:31" ht="11.95" customHeight="1" x14ac:dyDescent="0.3">
      <c r="C57" s="29"/>
      <c r="D57" s="30"/>
      <c r="E57" s="30"/>
      <c r="F57" s="30"/>
      <c r="G57" s="30"/>
      <c r="H57" s="30"/>
      <c r="I57" s="34">
        <v>0</v>
      </c>
      <c r="J57" s="35"/>
      <c r="K57" s="30"/>
      <c r="L57" s="30"/>
      <c r="M57" s="30"/>
      <c r="N57" s="30"/>
      <c r="O57" s="30"/>
      <c r="P57" s="34">
        <f>SUM(K57:O57)*$C$4</f>
        <v>0</v>
      </c>
      <c r="Q57" s="35"/>
      <c r="R57" s="30"/>
      <c r="S57" s="30"/>
      <c r="T57" s="30"/>
      <c r="U57" s="30"/>
      <c r="V57" s="30"/>
      <c r="W57" s="34">
        <f>SUM(R57:V57)*$C$4</f>
        <v>0</v>
      </c>
      <c r="X57" s="35"/>
      <c r="Y57" s="30"/>
      <c r="Z57" s="30"/>
      <c r="AA57" s="30"/>
      <c r="AB57" s="30"/>
      <c r="AC57" s="30"/>
      <c r="AD57" s="34">
        <f>SUM(Y57:AC57)*$C$4</f>
        <v>0</v>
      </c>
      <c r="AE57" s="35"/>
    </row>
    <row r="58" spans="2:31" ht="11.95" customHeight="1" x14ac:dyDescent="0.3">
      <c r="C58" s="29"/>
      <c r="D58" s="30">
        <v>0</v>
      </c>
      <c r="E58" s="30">
        <v>0</v>
      </c>
      <c r="F58" s="30">
        <v>0</v>
      </c>
      <c r="G58" s="30">
        <v>0</v>
      </c>
      <c r="H58" s="30">
        <v>0</v>
      </c>
      <c r="K58" s="30">
        <f ca="1">IF(H$7="Passé",H58-K56,SUM(H57*$C$4)-K56+H58)</f>
        <v>0</v>
      </c>
      <c r="L58" s="30">
        <f ca="1">IF(K$7="Passé",K58-L56,SUM(K57*$C$4)-L56+K58)</f>
        <v>0</v>
      </c>
      <c r="M58" s="30">
        <f t="shared" ref="M58:O58" ca="1" si="62">IF(L$7="Passé",L58-M56,SUM(L57*$C$4)-M56+L58)</f>
        <v>0</v>
      </c>
      <c r="N58" s="30">
        <f t="shared" ca="1" si="62"/>
        <v>0</v>
      </c>
      <c r="O58" s="30">
        <f t="shared" ca="1" si="62"/>
        <v>0</v>
      </c>
      <c r="R58" s="30">
        <f ca="1">IF(O$7="Passé",O58-R56,SUM(O57*$C$4)-R56+O58)</f>
        <v>0</v>
      </c>
      <c r="S58" s="30">
        <f ca="1">IF(R$7="Passé",R58-S56,SUM(R57*$C$4)-S56+R58)</f>
        <v>0</v>
      </c>
      <c r="T58" s="30">
        <f t="shared" ref="T58:V58" ca="1" si="63">IF(S$7="Passé",S58-T56,SUM(S57*$C$4)-T56+S58)</f>
        <v>0</v>
      </c>
      <c r="U58" s="30">
        <f t="shared" ca="1" si="63"/>
        <v>0</v>
      </c>
      <c r="V58" s="30">
        <f t="shared" ca="1" si="63"/>
        <v>0</v>
      </c>
      <c r="Y58" s="30">
        <f ca="1">IF(V$7="Passé",V58-Y56,SUM(V57*$C$4)-Y56+V58)</f>
        <v>0</v>
      </c>
      <c r="Z58" s="30">
        <f ca="1">IF(Y$7="Passé",Y58-Z56,SUM(Y57*$C$4)-Z56+Y58)</f>
        <v>0</v>
      </c>
      <c r="AA58" s="30">
        <f t="shared" ref="AA58" ca="1" si="64">IF(Z$7="Passé",Z58-AA56,SUM(Z57*$C$4)-AA56+Z58)</f>
        <v>0</v>
      </c>
      <c r="AB58" s="30">
        <f t="shared" ref="AB58" ca="1" si="65">IF(AA$7="Passé",AA58-AB56,SUM(AA57*$C$4)-AB56+AA58)</f>
        <v>0</v>
      </c>
      <c r="AC58" s="30">
        <f t="shared" ref="AC58" ca="1" si="66">IF(AB$7="Passé",AB58-AC56,SUM(AB57*$C$4)-AC56+AB58)</f>
        <v>0</v>
      </c>
    </row>
    <row r="59" spans="2:31" ht="10" customHeight="1" x14ac:dyDescent="0.3"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</row>
    <row r="60" spans="2:31" x14ac:dyDescent="0.3">
      <c r="C60" s="11"/>
      <c r="D60" s="12">
        <v>0</v>
      </c>
      <c r="E60" s="12">
        <v>0</v>
      </c>
      <c r="F60" s="12">
        <v>0</v>
      </c>
      <c r="G60" s="12">
        <v>0</v>
      </c>
      <c r="H60" s="12">
        <v>0</v>
      </c>
      <c r="I60" s="12"/>
      <c r="J60" s="12"/>
      <c r="K60" s="12">
        <f t="shared" ref="K60:O60" ca="1" si="67">SUM(K53,K48,K32,K27,K18)</f>
        <v>0</v>
      </c>
      <c r="L60" s="12">
        <f t="shared" ca="1" si="67"/>
        <v>0</v>
      </c>
      <c r="M60" s="12">
        <f t="shared" ca="1" si="67"/>
        <v>0</v>
      </c>
      <c r="N60" s="12">
        <f t="shared" ca="1" si="67"/>
        <v>0</v>
      </c>
      <c r="O60" s="12">
        <f t="shared" ca="1" si="67"/>
        <v>0</v>
      </c>
      <c r="P60" s="12"/>
      <c r="Q60" s="12"/>
      <c r="R60" s="12">
        <f t="shared" ref="R60:V60" ca="1" si="68">SUM(R53,R48,R32,R27,R18)</f>
        <v>32.5</v>
      </c>
      <c r="S60" s="12">
        <f t="shared" ca="1" si="68"/>
        <v>71.152000000000001</v>
      </c>
      <c r="T60" s="12">
        <f t="shared" ca="1" si="68"/>
        <v>99.00200000000001</v>
      </c>
      <c r="U60" s="12">
        <f t="shared" ca="1" si="68"/>
        <v>136.62700000000001</v>
      </c>
      <c r="V60" s="12">
        <f t="shared" ca="1" si="68"/>
        <v>138.96100000000001</v>
      </c>
      <c r="W60" s="12"/>
      <c r="X60" s="12"/>
      <c r="Y60" s="12">
        <f t="shared" ref="Y60:AC60" ca="1" si="69">SUM(Y53,Y48,Y32,Y27,Y18)</f>
        <v>161.23059999999998</v>
      </c>
      <c r="Z60" s="12">
        <f t="shared" ca="1" si="69"/>
        <v>126.93780000000001</v>
      </c>
      <c r="AA60" s="12">
        <f t="shared" ca="1" si="69"/>
        <v>114.11780000000002</v>
      </c>
      <c r="AB60" s="12">
        <f t="shared" ca="1" si="69"/>
        <v>103.24480000000001</v>
      </c>
      <c r="AC60" s="12">
        <f t="shared" ca="1" si="69"/>
        <v>99.392800000000008</v>
      </c>
      <c r="AD60" s="12"/>
      <c r="AE60" s="12"/>
    </row>
    <row r="61" spans="2:31" ht="10" customHeight="1" x14ac:dyDescent="0.3"/>
  </sheetData>
  <mergeCells count="72">
    <mergeCell ref="P31:Q31"/>
    <mergeCell ref="Q34:Q41"/>
    <mergeCell ref="P42:Q42"/>
    <mergeCell ref="Q45:Q46"/>
    <mergeCell ref="P47:Q47"/>
    <mergeCell ref="B50:B51"/>
    <mergeCell ref="B55:B56"/>
    <mergeCell ref="B36:B37"/>
    <mergeCell ref="B38:B39"/>
    <mergeCell ref="B40:B41"/>
    <mergeCell ref="B29:B30"/>
    <mergeCell ref="B45:B46"/>
    <mergeCell ref="B20:B21"/>
    <mergeCell ref="B22:B23"/>
    <mergeCell ref="B24:B25"/>
    <mergeCell ref="B34:B35"/>
    <mergeCell ref="C7:C8"/>
    <mergeCell ref="C2:C3"/>
    <mergeCell ref="B11:B12"/>
    <mergeCell ref="B13:B14"/>
    <mergeCell ref="B15:B16"/>
    <mergeCell ref="W31:X31"/>
    <mergeCell ref="X34:X41"/>
    <mergeCell ref="W42:X42"/>
    <mergeCell ref="J11:J16"/>
    <mergeCell ref="I17:J17"/>
    <mergeCell ref="J20:J25"/>
    <mergeCell ref="I26:J26"/>
    <mergeCell ref="J29:J30"/>
    <mergeCell ref="I31:J31"/>
    <mergeCell ref="J34:J41"/>
    <mergeCell ref="I42:J42"/>
    <mergeCell ref="Q11:Q16"/>
    <mergeCell ref="P17:Q17"/>
    <mergeCell ref="Q20:Q25"/>
    <mergeCell ref="P26:Q26"/>
    <mergeCell ref="Q29:Q30"/>
    <mergeCell ref="X11:X16"/>
    <mergeCell ref="W17:X17"/>
    <mergeCell ref="X20:X25"/>
    <mergeCell ref="W26:X26"/>
    <mergeCell ref="X29:X30"/>
    <mergeCell ref="X45:X46"/>
    <mergeCell ref="W47:X47"/>
    <mergeCell ref="J55:J56"/>
    <mergeCell ref="I57:J57"/>
    <mergeCell ref="J50:J51"/>
    <mergeCell ref="I52:J52"/>
    <mergeCell ref="X50:X51"/>
    <mergeCell ref="W52:X52"/>
    <mergeCell ref="X55:X56"/>
    <mergeCell ref="W57:X57"/>
    <mergeCell ref="J45:J46"/>
    <mergeCell ref="I47:J47"/>
    <mergeCell ref="Q50:Q51"/>
    <mergeCell ref="P52:Q52"/>
    <mergeCell ref="Q55:Q56"/>
    <mergeCell ref="P57:Q57"/>
    <mergeCell ref="AE11:AE16"/>
    <mergeCell ref="AD17:AE17"/>
    <mergeCell ref="AE20:AE25"/>
    <mergeCell ref="AD26:AE26"/>
    <mergeCell ref="AE29:AE30"/>
    <mergeCell ref="AE50:AE51"/>
    <mergeCell ref="AD52:AE52"/>
    <mergeCell ref="AE55:AE56"/>
    <mergeCell ref="AD57:AE57"/>
    <mergeCell ref="AD31:AE31"/>
    <mergeCell ref="AE34:AE41"/>
    <mergeCell ref="AD42:AE42"/>
    <mergeCell ref="AE45:AE46"/>
    <mergeCell ref="AD47:AE47"/>
  </mergeCells>
  <conditionalFormatting sqref="D9:H9 K9:O9 R9:V9 Y9:AC9">
    <cfRule type="expression" dxfId="29" priority="308">
      <formula>D$7="Passé"</formula>
    </cfRule>
    <cfRule type="cellIs" dxfId="28" priority="309" operator="equal">
      <formula>D$17+D$26+D$31+D$47+D$42</formula>
    </cfRule>
  </conditionalFormatting>
  <conditionalFormatting sqref="D17:H17 K17:O17 R17:V17 Y17:AC17">
    <cfRule type="expression" dxfId="27" priority="295">
      <formula>D$7="Passé"</formula>
    </cfRule>
  </conditionalFormatting>
  <conditionalFormatting sqref="D18:H18 K18:O18 R18:V18 Y18:AC18 D27:H27 K27:O27 R27:V27 Y27:AC27 D60:H60 K60:O60 R60:V60 Y60:AC60">
    <cfRule type="cellIs" dxfId="26" priority="262" operator="lessThan">
      <formula>0</formula>
    </cfRule>
    <cfRule type="cellIs" dxfId="25" priority="263" operator="lessThan">
      <formula>5</formula>
    </cfRule>
    <cfRule type="cellIs" dxfId="24" priority="264" operator="lessThan">
      <formula>10</formula>
    </cfRule>
  </conditionalFormatting>
  <conditionalFormatting sqref="D26:H26">
    <cfRule type="expression" dxfId="23" priority="9">
      <formula>D$7="Passé"</formula>
    </cfRule>
  </conditionalFormatting>
  <conditionalFormatting sqref="D29:H29">
    <cfRule type="expression" dxfId="22" priority="10">
      <formula>#REF!=0</formula>
    </cfRule>
    <cfRule type="expression" dxfId="21" priority="11">
      <formula>#REF!&lt;0</formula>
    </cfRule>
    <cfRule type="expression" dxfId="20" priority="12">
      <formula>#REF!&lt;5</formula>
    </cfRule>
    <cfRule type="expression" dxfId="19" priority="13">
      <formula>#REF!&lt;10</formula>
    </cfRule>
  </conditionalFormatting>
  <conditionalFormatting sqref="D31:H31 K31:O31 R31:V31 Y31:AC31">
    <cfRule type="expression" dxfId="18" priority="6">
      <formula>D$7="Passé"</formula>
    </cfRule>
  </conditionalFormatting>
  <conditionalFormatting sqref="D32:H32 K32:O32 R32:V32 Y32:AC32 D48:H48 K48:O48 R48:V48 Y48:AC48">
    <cfRule type="cellIs" dxfId="17" priority="244" operator="lessThan">
      <formula>0</formula>
    </cfRule>
    <cfRule type="cellIs" dxfId="16" priority="245" operator="lessThan">
      <formula>5</formula>
    </cfRule>
    <cfRule type="cellIs" dxfId="15" priority="246" operator="lessThan">
      <formula>10</formula>
    </cfRule>
  </conditionalFormatting>
  <conditionalFormatting sqref="D42:H42 K42:O42 R42:V42 Y42:AC42">
    <cfRule type="expression" dxfId="14" priority="5">
      <formula>D$7="Passé"</formula>
    </cfRule>
  </conditionalFormatting>
  <conditionalFormatting sqref="D43:H43 K43:O43 R43:V43 Y43:AC43">
    <cfRule type="cellIs" dxfId="13" priority="232" operator="lessThan">
      <formula>0</formula>
    </cfRule>
    <cfRule type="cellIs" dxfId="12" priority="233" operator="lessThan">
      <formula>5</formula>
    </cfRule>
    <cfRule type="cellIs" dxfId="11" priority="234" operator="lessThan">
      <formula>10</formula>
    </cfRule>
  </conditionalFormatting>
  <conditionalFormatting sqref="D47:H47 K47:O47 R47:V47 Y47:AC47">
    <cfRule type="expression" dxfId="10" priority="4">
      <formula>D$7="Passé"</formula>
    </cfRule>
  </conditionalFormatting>
  <conditionalFormatting sqref="D52:H52 K52:O52 R52:V52 Y52:AC52">
    <cfRule type="expression" dxfId="9" priority="3">
      <formula>D$7="Passé"</formula>
    </cfRule>
  </conditionalFormatting>
  <conditionalFormatting sqref="D53:H53 K53:O53 R53:V53 Y53:AC53">
    <cfRule type="cellIs" dxfId="8" priority="223" operator="lessThan">
      <formula>0</formula>
    </cfRule>
    <cfRule type="cellIs" dxfId="7" priority="224" operator="lessThan">
      <formula>5</formula>
    </cfRule>
    <cfRule type="cellIs" dxfId="6" priority="225" operator="lessThan">
      <formula>10</formula>
    </cfRule>
  </conditionalFormatting>
  <conditionalFormatting sqref="D57:H57 K57:O57 R57:V57 Y57:AC57">
    <cfRule type="expression" dxfId="5" priority="2">
      <formula>D$7="Passé"</formula>
    </cfRule>
  </conditionalFormatting>
  <conditionalFormatting sqref="D58:H58 K58:O58 R58:V58 Y58:AC58">
    <cfRule type="cellIs" dxfId="4" priority="238" operator="lessThan">
      <formula>0</formula>
    </cfRule>
    <cfRule type="cellIs" dxfId="3" priority="239" operator="lessThan">
      <formula>5</formula>
    </cfRule>
    <cfRule type="cellIs" dxfId="2" priority="240" operator="lessThan">
      <formula>10</formula>
    </cfRule>
  </conditionalFormatting>
  <conditionalFormatting sqref="K26:O26">
    <cfRule type="expression" dxfId="1" priority="8">
      <formula>K$7="Passé"</formula>
    </cfRule>
  </conditionalFormatting>
  <conditionalFormatting sqref="R26:V26 Y26:AC26">
    <cfRule type="expression" dxfId="0" priority="7">
      <formula>R$7="Passé"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TAILLANDIER</dc:creator>
  <cp:lastModifiedBy>Jérôme TAILLANDIER</cp:lastModifiedBy>
  <dcterms:created xsi:type="dcterms:W3CDTF">2024-11-20T07:59:09Z</dcterms:created>
  <dcterms:modified xsi:type="dcterms:W3CDTF">2025-01-10T08:43:55Z</dcterms:modified>
</cp:coreProperties>
</file>