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drawings/drawing3.xml" ContentType="application/vnd.openxmlformats-officedocument.drawing+xml"/>
  <Override PartName="/xl/tables/table19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 codeName="{1BF75E64-36B4-4512-B9E4-3ED0869CA82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RCSC_Réserve_Citoyenne_Sécurité_Communale\DAE\bases DAE RCSC\"/>
    </mc:Choice>
  </mc:AlternateContent>
  <xr:revisionPtr revIDLastSave="0" documentId="8_{F1FB6FC1-6E98-44B6-867C-DF4DEA1E654E}" xr6:coauthVersionLast="47" xr6:coauthVersionMax="47" xr10:uidLastSave="{00000000-0000-0000-0000-000000000000}"/>
  <bookViews>
    <workbookView xWindow="-108" yWindow="-108" windowWidth="24792" windowHeight="13320" activeTab="1" xr2:uid="{487117F6-5233-4168-B078-0F2CBAE629B9}"/>
  </bookViews>
  <sheets>
    <sheet name="Tableau de bord" sheetId="1" r:id="rId1"/>
    <sheet name="DAE" sheetId="2" r:id="rId2"/>
    <sheet name="Liste" sheetId="3" r:id="rId3"/>
    <sheet name="répartition" sheetId="6" r:id="rId4"/>
    <sheet name="Photos" sheetId="7" r:id="rId5"/>
    <sheet name="Code VBA" sheetId="4" r:id="rId6"/>
    <sheet name="N° colonnes" sheetId="5" r:id="rId7"/>
  </sheets>
  <definedNames>
    <definedName name="_xlnm._FilterDatabase" localSheetId="1" hidden="1">DAE!$A$11:$I$261</definedName>
    <definedName name="intervenant">Liste!$B$3:$B$19</definedName>
    <definedName name="ListAdrCor">TabAdresse[Corrections sur GeoDAE]</definedName>
    <definedName name="ListCatégories">TabCatégories[liste catégories]</definedName>
    <definedName name="ListeAction">TabAction[Action à mener]</definedName>
    <definedName name="listeDisp_H">TabDisp_H[Disp_H]</definedName>
    <definedName name="ListeEtat">TabEtat[État]</definedName>
    <definedName name="listefermé">TabFermé[fermé]</definedName>
    <definedName name="listeIntervenants">TabIntervenants[intervenants]</definedName>
    <definedName name="listeIntExt">TintérieurExtérieur[Intérieur/Extérieur]</definedName>
    <definedName name="listeMarques">TabMarques[marques]</definedName>
    <definedName name="listeouinon">Touinon[Oui/Non]</definedName>
    <definedName name="ListeOuiNonNSP">TabOui_Non_?[Oui/Non/?]</definedName>
    <definedName name="listePlan">TabPlan[Plan]</definedName>
    <definedName name="listePubPri">TabPubPri[Public/Privé]</definedName>
    <definedName name="listevalidité">Tableau11[validité]</definedName>
    <definedName name="marque">Liste!$D$3:$D$23</definedName>
    <definedName name="Numéro_de_ligne">TabRowDAE[TableauRowDAE]</definedName>
    <definedName name="NuméroLigne_1">TabRowDAE[TableauRowDAE]</definedName>
    <definedName name="TabDAE">DAE!$A$11:$G$198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S20" i="6" l="1"/>
  <c r="S19" i="6"/>
  <c r="S18" i="6"/>
  <c r="S17" i="6"/>
  <c r="Q20" i="6"/>
  <c r="Q19" i="6"/>
  <c r="Q18" i="6"/>
  <c r="Q17" i="6"/>
  <c r="O20" i="6"/>
  <c r="O19" i="6"/>
  <c r="O18" i="6"/>
  <c r="O17" i="6"/>
  <c r="M20" i="6"/>
  <c r="M19" i="6"/>
  <c r="M18" i="6"/>
  <c r="M17" i="6"/>
  <c r="K20" i="6"/>
  <c r="K19" i="6"/>
  <c r="K18" i="6"/>
  <c r="K17" i="6"/>
  <c r="I20" i="6"/>
  <c r="I19" i="6"/>
  <c r="I18" i="6"/>
  <c r="I17" i="6"/>
  <c r="G20" i="6"/>
  <c r="G19" i="6"/>
  <c r="G18" i="6"/>
  <c r="G17" i="6"/>
  <c r="E20" i="6"/>
  <c r="E19" i="6"/>
  <c r="E18" i="6"/>
  <c r="E17" i="6"/>
  <c r="S16" i="6"/>
  <c r="S9" i="6"/>
  <c r="S8" i="6"/>
  <c r="S7" i="6"/>
  <c r="S6" i="6"/>
  <c r="S5" i="6"/>
  <c r="Q16" i="6"/>
  <c r="O16" i="6"/>
  <c r="M16" i="6"/>
  <c r="K16" i="6"/>
  <c r="I16" i="6"/>
  <c r="G16" i="6"/>
  <c r="E16" i="6"/>
  <c r="E5" i="6"/>
  <c r="E9" i="6"/>
  <c r="E8" i="6"/>
  <c r="E7" i="6"/>
  <c r="E6" i="6"/>
  <c r="G9" i="6"/>
  <c r="G8" i="6"/>
  <c r="G7" i="6"/>
  <c r="G6" i="6"/>
  <c r="G5" i="6"/>
  <c r="I9" i="6"/>
  <c r="I8" i="6"/>
  <c r="I7" i="6"/>
  <c r="I6" i="6"/>
  <c r="I5" i="6"/>
  <c r="K9" i="6"/>
  <c r="K8" i="6"/>
  <c r="K7" i="6"/>
  <c r="K6" i="6"/>
  <c r="K5" i="6"/>
  <c r="M9" i="6"/>
  <c r="M8" i="6"/>
  <c r="M7" i="6"/>
  <c r="M6" i="6"/>
  <c r="M5" i="6"/>
  <c r="O9" i="6"/>
  <c r="O8" i="6"/>
  <c r="O7" i="6"/>
  <c r="O6" i="6"/>
  <c r="O5" i="6"/>
  <c r="Q9" i="6"/>
  <c r="Q8" i="6"/>
  <c r="Q7" i="6"/>
  <c r="Q6" i="6"/>
  <c r="Q5" i="6"/>
  <c r="P6" i="6"/>
  <c r="E5" i="7"/>
  <c r="E6" i="7"/>
  <c r="E7" i="7"/>
  <c r="E8" i="7"/>
  <c r="E9" i="7"/>
  <c r="E10" i="7"/>
  <c r="E11" i="7"/>
  <c r="E12" i="7"/>
  <c r="E13" i="7"/>
  <c r="E14" i="7"/>
  <c r="E15" i="7"/>
  <c r="E16" i="7"/>
  <c r="R20" i="6"/>
  <c r="R19" i="6"/>
  <c r="R18" i="6"/>
  <c r="R17" i="6"/>
  <c r="R16" i="6"/>
  <c r="P20" i="6"/>
  <c r="P19" i="6"/>
  <c r="P18" i="6"/>
  <c r="P17" i="6"/>
  <c r="P16" i="6"/>
  <c r="N20" i="6"/>
  <c r="N19" i="6"/>
  <c r="N18" i="6"/>
  <c r="N17" i="6"/>
  <c r="N16" i="6"/>
  <c r="L20" i="6"/>
  <c r="L19" i="6"/>
  <c r="L18" i="6"/>
  <c r="L17" i="6"/>
  <c r="L16" i="6"/>
  <c r="J20" i="6"/>
  <c r="J19" i="6"/>
  <c r="J18" i="6"/>
  <c r="J17" i="6"/>
  <c r="J16" i="6"/>
  <c r="H20" i="6"/>
  <c r="H19" i="6"/>
  <c r="H18" i="6"/>
  <c r="H17" i="6"/>
  <c r="H16" i="6"/>
  <c r="F20" i="6"/>
  <c r="F19" i="6"/>
  <c r="F18" i="6"/>
  <c r="F17" i="6"/>
  <c r="F16" i="6"/>
  <c r="D20" i="6"/>
  <c r="D19" i="6"/>
  <c r="D18" i="6"/>
  <c r="D16" i="6"/>
  <c r="D17" i="6"/>
  <c r="R9" i="6"/>
  <c r="R8" i="6"/>
  <c r="R7" i="6"/>
  <c r="R6" i="6"/>
  <c r="R5" i="6"/>
  <c r="P5" i="6"/>
  <c r="F5" i="6"/>
  <c r="F9" i="6"/>
  <c r="P9" i="6"/>
  <c r="P8" i="6"/>
  <c r="P7" i="6"/>
  <c r="N9" i="6"/>
  <c r="N8" i="6"/>
  <c r="N7" i="6"/>
  <c r="N6" i="6"/>
  <c r="N5" i="6"/>
  <c r="L9" i="6"/>
  <c r="L8" i="6"/>
  <c r="L7" i="6"/>
  <c r="L6" i="6"/>
  <c r="L5" i="6"/>
  <c r="J9" i="6"/>
  <c r="J8" i="6"/>
  <c r="J7" i="6"/>
  <c r="J6" i="6"/>
  <c r="J5" i="6"/>
  <c r="D9" i="6"/>
  <c r="D8" i="6"/>
  <c r="D5" i="6"/>
  <c r="D7" i="6"/>
  <c r="D6" i="6"/>
  <c r="F8" i="6"/>
  <c r="F7" i="6"/>
  <c r="F6" i="6"/>
  <c r="H9" i="6"/>
  <c r="H5" i="6"/>
  <c r="H6" i="6"/>
  <c r="H7" i="6"/>
  <c r="H8" i="6"/>
  <c r="U5" i="6"/>
  <c r="U10" i="6" s="1"/>
  <c r="T5" i="6"/>
  <c r="T10" i="6" s="1"/>
  <c r="G21" i="6" l="1"/>
  <c r="S21" i="6"/>
  <c r="S10" i="6"/>
  <c r="I21" i="6"/>
  <c r="Q21" i="6"/>
  <c r="O21" i="6"/>
  <c r="K21" i="6"/>
  <c r="E21" i="6"/>
  <c r="M21" i="6"/>
  <c r="G10" i="6"/>
  <c r="E10" i="6"/>
  <c r="M10" i="6"/>
  <c r="I10" i="6"/>
  <c r="O10" i="6"/>
  <c r="K10" i="6"/>
  <c r="Q10" i="6"/>
  <c r="F10" i="6"/>
  <c r="L10" i="6"/>
  <c r="P10" i="6"/>
  <c r="N10" i="6"/>
  <c r="H10" i="6"/>
  <c r="R10" i="6"/>
  <c r="D10" i="6"/>
  <c r="J10" i="6"/>
  <c r="R21" i="6"/>
  <c r="P21" i="6"/>
  <c r="N21" i="6"/>
  <c r="L21" i="6"/>
  <c r="J21" i="6"/>
  <c r="H21" i="6"/>
  <c r="F21" i="6"/>
  <c r="D21" i="6"/>
  <c r="T22" i="6" l="1"/>
  <c r="V11" i="6"/>
  <c r="T21" i="6"/>
  <c r="V10" i="6"/>
</calcChain>
</file>

<file path=xl/sharedStrings.xml><?xml version="1.0" encoding="utf-8"?>
<sst xmlns="http://schemas.openxmlformats.org/spreadsheetml/2006/main" count="1447" uniqueCount="424">
  <si>
    <t>Bexen</t>
  </si>
  <si>
    <t>Cardiac Science</t>
  </si>
  <si>
    <t>Citycare</t>
  </si>
  <si>
    <t>Defibtech</t>
  </si>
  <si>
    <t>General Electric</t>
  </si>
  <si>
    <t>HeartSine</t>
  </si>
  <si>
    <t>I-Pad</t>
  </si>
  <si>
    <t>LifeAZ</t>
  </si>
  <si>
    <t>Medtronic</t>
  </si>
  <si>
    <t>Mindray</t>
  </si>
  <si>
    <t>Nihon Kohden</t>
  </si>
  <si>
    <t>Philips</t>
  </si>
  <si>
    <t>Physio-Control</t>
  </si>
  <si>
    <t>Primedic</t>
  </si>
  <si>
    <t>Rescue Sam</t>
  </si>
  <si>
    <t>Saver One</t>
  </si>
  <si>
    <t>Schiller</t>
  </si>
  <si>
    <t>Telefunken</t>
  </si>
  <si>
    <t>Weinmann</t>
  </si>
  <si>
    <t>Welch Allyn</t>
  </si>
  <si>
    <t>Zoll</t>
  </si>
  <si>
    <t>Stéphanie KELSCH</t>
  </si>
  <si>
    <t>Alexine CULOT</t>
  </si>
  <si>
    <t>Arnaud CLICHY</t>
  </si>
  <si>
    <t>Cécile CHAVE</t>
  </si>
  <si>
    <t>Christian BELLONE</t>
  </si>
  <si>
    <t>Florent SAVI-BIDEAUX</t>
  </si>
  <si>
    <t>Irfane NASSOR</t>
  </si>
  <si>
    <t>Kacem NEDJAI</t>
  </si>
  <si>
    <t>Karim LARNAOUT</t>
  </si>
  <si>
    <t>Laurent RENARD</t>
  </si>
  <si>
    <t>Marc LABAR</t>
  </si>
  <si>
    <t>Michel GEORGET</t>
  </si>
  <si>
    <t>Tom SIEHR</t>
  </si>
  <si>
    <t>Vincent MARCHAND</t>
  </si>
  <si>
    <t>Yves MAGGIO</t>
  </si>
  <si>
    <t>Staying Al</t>
  </si>
  <si>
    <t>gid</t>
  </si>
  <si>
    <t>c_gid</t>
  </si>
  <si>
    <t>MarkerPos</t>
  </si>
  <si>
    <t>c_etat_valid</t>
  </si>
  <si>
    <t>c_lat_coor1</t>
  </si>
  <si>
    <t>lat. corrigée</t>
  </si>
  <si>
    <t>validées</t>
  </si>
  <si>
    <t>44.7686</t>
  </si>
  <si>
    <t>D4</t>
  </si>
  <si>
    <t>Extérieur</t>
  </si>
  <si>
    <t>en attente de validation</t>
  </si>
  <si>
    <t>48.9006</t>
  </si>
  <si>
    <t>C2</t>
  </si>
  <si>
    <r>
      <t>48.89</t>
    </r>
    <r>
      <rPr>
        <sz val="11"/>
        <color rgb="FFFF0000"/>
        <rFont val="Calibri"/>
        <family val="2"/>
        <scheme val="minor"/>
      </rPr>
      <t>93</t>
    </r>
  </si>
  <si>
    <t>48.8985</t>
  </si>
  <si>
    <t>Intérieur</t>
  </si>
  <si>
    <t>intervenants</t>
  </si>
  <si>
    <t>marques</t>
  </si>
  <si>
    <t>A1</t>
  </si>
  <si>
    <t>A2</t>
  </si>
  <si>
    <t>A3</t>
  </si>
  <si>
    <t>A4</t>
  </si>
  <si>
    <t>A5</t>
  </si>
  <si>
    <t>A6</t>
  </si>
  <si>
    <t>A7</t>
  </si>
  <si>
    <t>A8</t>
  </si>
  <si>
    <t>B1</t>
  </si>
  <si>
    <t>B2</t>
  </si>
  <si>
    <t>B3</t>
  </si>
  <si>
    <t>B4</t>
  </si>
  <si>
    <t>B5</t>
  </si>
  <si>
    <t>B6</t>
  </si>
  <si>
    <t>B7</t>
  </si>
  <si>
    <t>B8</t>
  </si>
  <si>
    <t>C1</t>
  </si>
  <si>
    <t>C3</t>
  </si>
  <si>
    <t>C4</t>
  </si>
  <si>
    <t>C5</t>
  </si>
  <si>
    <t>C6</t>
  </si>
  <si>
    <t>C7</t>
  </si>
  <si>
    <t>C8</t>
  </si>
  <si>
    <t>D1</t>
  </si>
  <si>
    <t>D2</t>
  </si>
  <si>
    <t>D3</t>
  </si>
  <si>
    <t>D5</t>
  </si>
  <si>
    <t>D6</t>
  </si>
  <si>
    <t>D7</t>
  </si>
  <si>
    <t>D8</t>
  </si>
  <si>
    <t>E1</t>
  </si>
  <si>
    <t>E2</t>
  </si>
  <si>
    <t>E3</t>
  </si>
  <si>
    <t>E4</t>
  </si>
  <si>
    <t>E5</t>
  </si>
  <si>
    <t>E6</t>
  </si>
  <si>
    <t>E7</t>
  </si>
  <si>
    <t>E8</t>
  </si>
  <si>
    <t>Plan</t>
  </si>
  <si>
    <t>Oui/Non</t>
  </si>
  <si>
    <t>Oui</t>
  </si>
  <si>
    <t>Non</t>
  </si>
  <si>
    <t>Intérieur/Extérieur</t>
  </si>
  <si>
    <t>Public/Privé</t>
  </si>
  <si>
    <t>Public</t>
  </si>
  <si>
    <t>Privé</t>
  </si>
  <si>
    <t>Patrice PICHON</t>
  </si>
  <si>
    <t>En fonctionnement</t>
  </si>
  <si>
    <t>Absent momentamément</t>
  </si>
  <si>
    <t>Hors service</t>
  </si>
  <si>
    <t>Inconnu</t>
  </si>
  <si>
    <t>Supprimé définitivement</t>
  </si>
  <si>
    <t>État</t>
  </si>
  <si>
    <t>24/24</t>
  </si>
  <si>
    <t>heures ouvrables</t>
  </si>
  <si>
    <t>heures de nuit</t>
  </si>
  <si>
    <t>Disp_J</t>
  </si>
  <si>
    <t>Disp_H</t>
  </si>
  <si>
    <t>7j/7</t>
  </si>
  <si>
    <t>lundi</t>
  </si>
  <si>
    <t>mardi</t>
  </si>
  <si>
    <t>48.893</t>
  </si>
  <si>
    <t>48.8911</t>
  </si>
  <si>
    <t>48.9066</t>
  </si>
  <si>
    <t>48.8948</t>
  </si>
  <si>
    <t>48.8887</t>
  </si>
  <si>
    <t>48.8983</t>
  </si>
  <si>
    <t>48.9045</t>
  </si>
  <si>
    <t>48.8944</t>
  </si>
  <si>
    <t>48.8972</t>
  </si>
  <si>
    <t>48.8974</t>
  </si>
  <si>
    <t>48.8939</t>
  </si>
  <si>
    <t>48.9017</t>
  </si>
  <si>
    <t>48.8892</t>
  </si>
  <si>
    <t>48.8531</t>
  </si>
  <si>
    <t>48.8998</t>
  </si>
  <si>
    <t>48.8938</t>
  </si>
  <si>
    <t>48.9012</t>
  </si>
  <si>
    <t>48.8936</t>
  </si>
  <si>
    <t>48.9028</t>
  </si>
  <si>
    <t>48.8953</t>
  </si>
  <si>
    <t>48.8917</t>
  </si>
  <si>
    <t>48.8854</t>
  </si>
  <si>
    <t>48.9052</t>
  </si>
  <si>
    <t>48.8981</t>
  </si>
  <si>
    <t>48.8919</t>
  </si>
  <si>
    <t>48.8891</t>
  </si>
  <si>
    <t>48.8941</t>
  </si>
  <si>
    <t>48.8914</t>
  </si>
  <si>
    <t>48.9027</t>
  </si>
  <si>
    <t>48.8945</t>
  </si>
  <si>
    <t>48.8994</t>
  </si>
  <si>
    <t>48.8902</t>
  </si>
  <si>
    <t>48.9032</t>
  </si>
  <si>
    <t>48.891</t>
  </si>
  <si>
    <t>48.8912</t>
  </si>
  <si>
    <t>48.8886</t>
  </si>
  <si>
    <t>48.9042</t>
  </si>
  <si>
    <t>48.9059</t>
  </si>
  <si>
    <t>48.8935</t>
  </si>
  <si>
    <t>48.8901</t>
  </si>
  <si>
    <t>48.892</t>
  </si>
  <si>
    <t>48.8925</t>
  </si>
  <si>
    <t>48.8933</t>
  </si>
  <si>
    <t>48.8918</t>
  </si>
  <si>
    <t>48.8909</t>
  </si>
  <si>
    <t>48.8957</t>
  </si>
  <si>
    <t>48.8904</t>
  </si>
  <si>
    <t>48.8903</t>
  </si>
  <si>
    <t>48.8931</t>
  </si>
  <si>
    <t>48.899</t>
  </si>
  <si>
    <r>
      <t>48.892</t>
    </r>
    <r>
      <rPr>
        <sz val="11"/>
        <color rgb="FFFF0000"/>
        <rFont val="Calibri"/>
        <family val="2"/>
        <scheme val="minor"/>
      </rPr>
      <t>7</t>
    </r>
  </si>
  <si>
    <t>48.89254</t>
  </si>
  <si>
    <r>
      <t>48.</t>
    </r>
    <r>
      <rPr>
        <sz val="11"/>
        <color rgb="FFFF0000"/>
        <rFont val="Calibri"/>
        <family val="2"/>
        <scheme val="minor"/>
      </rPr>
      <t>8926</t>
    </r>
  </si>
  <si>
    <r>
      <t>48.895</t>
    </r>
    <r>
      <rPr>
        <sz val="11"/>
        <color rgb="FFFF0000"/>
        <rFont val="Calibri"/>
        <family val="2"/>
        <scheme val="minor"/>
      </rPr>
      <t>1</t>
    </r>
  </si>
  <si>
    <t>48.89545</t>
  </si>
  <si>
    <t>48.8989</t>
  </si>
  <si>
    <r>
      <t>48.90</t>
    </r>
    <r>
      <rPr>
        <sz val="11"/>
        <color rgb="FFFF0000"/>
        <rFont val="Calibri"/>
        <family val="2"/>
        <scheme val="minor"/>
      </rPr>
      <t>06</t>
    </r>
  </si>
  <si>
    <t>48.90174</t>
  </si>
  <si>
    <r>
      <t>48.</t>
    </r>
    <r>
      <rPr>
        <sz val="11"/>
        <color rgb="FFFF0000"/>
        <rFont val="Calibri"/>
        <family val="2"/>
        <scheme val="minor"/>
      </rPr>
      <t>9006</t>
    </r>
  </si>
  <si>
    <t>48.89815</t>
  </si>
  <si>
    <t>48.89133</t>
  </si>
  <si>
    <r>
      <t>48.900</t>
    </r>
    <r>
      <rPr>
        <sz val="11"/>
        <color rgb="FFFF0000"/>
        <rFont val="Calibri"/>
        <family val="2"/>
        <scheme val="minor"/>
      </rPr>
      <t>6</t>
    </r>
  </si>
  <si>
    <t>48.90047</t>
  </si>
  <si>
    <t>48.89521</t>
  </si>
  <si>
    <t>48.9009</t>
  </si>
  <si>
    <t>ok ?</t>
  </si>
  <si>
    <r>
      <t>48.90</t>
    </r>
    <r>
      <rPr>
        <sz val="11"/>
        <color rgb="FFFF0000"/>
        <rFont val="Calibri"/>
        <family val="2"/>
        <scheme val="minor"/>
      </rPr>
      <t>18</t>
    </r>
  </si>
  <si>
    <t>48.9325</t>
  </si>
  <si>
    <r>
      <t>48.9</t>
    </r>
    <r>
      <rPr>
        <sz val="11"/>
        <color rgb="FFFF0000"/>
        <rFont val="Calibri"/>
        <family val="2"/>
        <scheme val="minor"/>
      </rPr>
      <t>106</t>
    </r>
  </si>
  <si>
    <t>48.90364</t>
  </si>
  <si>
    <t>48.9003</t>
  </si>
  <si>
    <r>
      <t>48.89</t>
    </r>
    <r>
      <rPr>
        <sz val="11"/>
        <color rgb="FFFF0000"/>
        <rFont val="Calibri"/>
        <family val="2"/>
        <scheme val="minor"/>
      </rPr>
      <t>8</t>
    </r>
  </si>
  <si>
    <t>48.89900</t>
  </si>
  <si>
    <t>48.8993</t>
  </si>
  <si>
    <t>48.8979</t>
  </si>
  <si>
    <r>
      <t>48.898</t>
    </r>
    <r>
      <rPr>
        <sz val="11"/>
        <color rgb="FFFF0000"/>
        <rFont val="Calibri"/>
        <family val="2"/>
        <scheme val="minor"/>
      </rPr>
      <t>6</t>
    </r>
  </si>
  <si>
    <t>48.8942</t>
  </si>
  <si>
    <r>
      <t>48.899</t>
    </r>
    <r>
      <rPr>
        <sz val="11"/>
        <color rgb="FFFF0000"/>
        <rFont val="Calibri"/>
        <family val="2"/>
        <scheme val="minor"/>
      </rPr>
      <t>5</t>
    </r>
  </si>
  <si>
    <t>48.89944</t>
  </si>
  <si>
    <t>48.8947</t>
  </si>
  <si>
    <t>48.8946</t>
  </si>
  <si>
    <t>48.9037</t>
  </si>
  <si>
    <t>48.8955</t>
  </si>
  <si>
    <t>48.895</t>
  </si>
  <si>
    <t>48.8952</t>
  </si>
  <si>
    <t>48.8949</t>
  </si>
  <si>
    <t>48.9007</t>
  </si>
  <si>
    <t>48.8969</t>
  </si>
  <si>
    <t>48.8954</t>
  </si>
  <si>
    <t>48.898</t>
  </si>
  <si>
    <t>48.8959</t>
  </si>
  <si>
    <r>
      <t>48.</t>
    </r>
    <r>
      <rPr>
        <sz val="11"/>
        <color rgb="FFFF0000"/>
        <rFont val="Calibri"/>
        <family val="2"/>
        <scheme val="minor"/>
      </rPr>
      <t>892</t>
    </r>
  </si>
  <si>
    <t>48.8984</t>
  </si>
  <si>
    <t>48.9004</t>
  </si>
  <si>
    <t>48.888</t>
  </si>
  <si>
    <r>
      <t>48.903</t>
    </r>
    <r>
      <rPr>
        <sz val="11"/>
        <color rgb="FFFF0000"/>
        <rFont val="Calibri"/>
        <family val="2"/>
        <scheme val="minor"/>
      </rPr>
      <t>1</t>
    </r>
  </si>
  <si>
    <t>48.903348</t>
  </si>
  <si>
    <r>
      <t>48.904</t>
    </r>
    <r>
      <rPr>
        <sz val="11"/>
        <color rgb="FFFF0000"/>
        <rFont val="Calibri"/>
        <family val="2"/>
        <scheme val="minor"/>
      </rPr>
      <t>4</t>
    </r>
  </si>
  <si>
    <t>48.904178</t>
  </si>
  <si>
    <t>48.9049</t>
  </si>
  <si>
    <t>48.904904</t>
  </si>
  <si>
    <t>48.9016</t>
  </si>
  <si>
    <r>
      <t>48.</t>
    </r>
    <r>
      <rPr>
        <sz val="11"/>
        <color rgb="FFFF0000"/>
        <rFont val="Calibri"/>
        <family val="2"/>
        <scheme val="minor"/>
      </rPr>
      <t>8499</t>
    </r>
  </si>
  <si>
    <t>48.8499</t>
  </si>
  <si>
    <t>48.9000</t>
  </si>
  <si>
    <t>non renseigné</t>
  </si>
  <si>
    <t>validité</t>
  </si>
  <si>
    <t>à ajouter</t>
  </si>
  <si>
    <t>fermé</t>
  </si>
  <si>
    <t>Oui/Non/?</t>
  </si>
  <si>
    <t xml:space="preserve">  ?</t>
  </si>
  <si>
    <t/>
  </si>
  <si>
    <t>liste catégories</t>
  </si>
  <si>
    <t>Administratifs et divers</t>
  </si>
  <si>
    <t>Bibliothèques</t>
  </si>
  <si>
    <t>CENTRE DE VACANCES</t>
  </si>
  <si>
    <t>CENTRES CULTURELS</t>
  </si>
  <si>
    <t>Collège</t>
  </si>
  <si>
    <r>
      <t xml:space="preserve">École </t>
    </r>
    <r>
      <rPr>
        <sz val="11"/>
        <color theme="4" tint="-0.249977111117893"/>
        <rFont val="Calibri"/>
        <family val="2"/>
        <scheme val="minor"/>
      </rPr>
      <t>élémentaire</t>
    </r>
  </si>
  <si>
    <r>
      <t xml:space="preserve">École </t>
    </r>
    <r>
      <rPr>
        <sz val="11"/>
        <color rgb="FFFF0000"/>
        <rFont val="Calibri"/>
        <family val="2"/>
        <scheme val="minor"/>
      </rPr>
      <t>Européenne</t>
    </r>
  </si>
  <si>
    <r>
      <t xml:space="preserve">École </t>
    </r>
    <r>
      <rPr>
        <sz val="11"/>
        <color theme="5" tint="-0.249977111117893"/>
        <rFont val="Calibri"/>
        <family val="2"/>
        <scheme val="minor"/>
      </rPr>
      <t>primaire</t>
    </r>
  </si>
  <si>
    <t>ÉCOLES MATERNELLES</t>
  </si>
  <si>
    <t>ENTREE PARCS EXTERIEURS</t>
  </si>
  <si>
    <t>MAISONS DES ASSOCIATIONS</t>
  </si>
  <si>
    <t>Petite enfance</t>
  </si>
  <si>
    <t>Postes Mobiles Portatifs</t>
  </si>
  <si>
    <t>RESTAURANT VERMEIL ET SENIORS</t>
  </si>
  <si>
    <t>Sport</t>
  </si>
  <si>
    <t>VAL</t>
  </si>
  <si>
    <t>Entreprises Privées et/ou Ext à la mairie</t>
  </si>
  <si>
    <t>Lycée</t>
  </si>
  <si>
    <t>à vérifier</t>
  </si>
  <si>
    <t>à modifier</t>
  </si>
  <si>
    <t>à ajouter à GeoDAE</t>
  </si>
  <si>
    <t>Action à mener</t>
  </si>
  <si>
    <t>Action</t>
  </si>
  <si>
    <t>DateMajFiche</t>
  </si>
  <si>
    <t>TableauRowDAE</t>
  </si>
  <si>
    <t>ne pas déplacer cle</t>
  </si>
  <si>
    <t>tableau ci-dessous</t>
  </si>
  <si>
    <t>13/07/2024</t>
  </si>
  <si>
    <t>à faire</t>
  </si>
  <si>
    <t>mettre en attente de validation sur GeoDAE</t>
  </si>
  <si>
    <t>à valider sur GeoDAE</t>
  </si>
  <si>
    <t>à ajouter sur Staying Alive</t>
  </si>
  <si>
    <t>4</t>
  </si>
  <si>
    <t>FAIT !</t>
  </si>
  <si>
    <t>EtatNomCor</t>
  </si>
  <si>
    <t>EtatVoieAdrCor</t>
  </si>
  <si>
    <t>Corrections sur GeoDAE</t>
  </si>
  <si>
    <t>inutile</t>
  </si>
  <si>
    <r>
      <rPr>
        <sz val="11"/>
        <color rgb="FFFF0000"/>
        <rFont val="Calibri"/>
        <family val="2"/>
        <scheme val="minor"/>
      </rPr>
      <t>50</t>
    </r>
    <r>
      <rPr>
        <sz val="11"/>
        <color theme="1"/>
        <rFont val="Calibri"/>
        <family val="2"/>
        <scheme val="minor"/>
      </rPr>
      <t>.683</t>
    </r>
  </si>
  <si>
    <t>3</t>
  </si>
  <si>
    <t>Aviser GeoDAE des corrections à faire</t>
  </si>
  <si>
    <t>Ok.</t>
  </si>
  <si>
    <t>Hors S.</t>
  </si>
  <si>
    <t>2</t>
  </si>
  <si>
    <t xml:space="preserve">  </t>
  </si>
  <si>
    <t>16/07/2024 16:19:09</t>
  </si>
  <si>
    <t>1</t>
  </si>
  <si>
    <t>16/07/2024 16:22:08</t>
  </si>
  <si>
    <t>doublon !</t>
  </si>
  <si>
    <t>à réutiliser</t>
  </si>
  <si>
    <t>en attnte de réutilisation</t>
  </si>
  <si>
    <t>en attente de réutilisation</t>
  </si>
  <si>
    <t>16/07/2024 17:33:58</t>
  </si>
  <si>
    <t>16/07/2024 17:39:27</t>
  </si>
  <si>
    <t>16/07/2024 17:41:22</t>
  </si>
  <si>
    <t>16/07/2024 17:47:46</t>
  </si>
  <si>
    <t>16/07/2024 17:52:19</t>
  </si>
  <si>
    <t>16/07/2024 17:56:03</t>
  </si>
  <si>
    <t>16/07/2024 17:57:33</t>
  </si>
  <si>
    <t>16/07/2024 17:58:50</t>
  </si>
  <si>
    <t>16/07/2024 18:08:18</t>
  </si>
  <si>
    <t xml:space="preserve"> validés par GeoDAE</t>
  </si>
  <si>
    <t xml:space="preserve"> en attente de validation</t>
  </si>
  <si>
    <t xml:space="preserve">   à ajouter</t>
  </si>
  <si>
    <t xml:space="preserve">   à supprimer</t>
  </si>
  <si>
    <t xml:space="preserve">   doublon !</t>
  </si>
  <si>
    <t xml:space="preserve">  - : - : - : -</t>
  </si>
  <si>
    <t>16/07/2024 23:37:17</t>
  </si>
  <si>
    <t>16/07/2024 23:38:34</t>
  </si>
  <si>
    <t>OK.</t>
  </si>
  <si>
    <t>7</t>
  </si>
  <si>
    <t>6</t>
  </si>
  <si>
    <t>16/07/2024 23:47:08</t>
  </si>
  <si>
    <t>16/07/2024 23:53:50</t>
  </si>
  <si>
    <t>16/07/2024 23:56:44</t>
  </si>
  <si>
    <t>17/07/2024 00:01:49</t>
  </si>
  <si>
    <t>17/07/2024 00:04:38</t>
  </si>
  <si>
    <t>48.8963238</t>
  </si>
  <si>
    <t>17/07/2024 09:47:40</t>
  </si>
  <si>
    <t>48.90220</t>
  </si>
  <si>
    <t>17/07/2024 10:34:09</t>
  </si>
  <si>
    <t>17/07/2024 10:37:58</t>
  </si>
  <si>
    <t>nouveau DAE</t>
  </si>
  <si>
    <t>48.90057</t>
  </si>
  <si>
    <t>48.90183</t>
  </si>
  <si>
    <t>17/07/2024 12:14:57</t>
  </si>
  <si>
    <t>17/07/2024 12:22:53</t>
  </si>
  <si>
    <t>48.89512</t>
  </si>
  <si>
    <t>17/07/2024 12:37:39</t>
  </si>
  <si>
    <t>17/07/2024 12:51:20</t>
  </si>
  <si>
    <t>182856</t>
  </si>
  <si>
    <t>182857</t>
  </si>
  <si>
    <t>48.90040</t>
  </si>
  <si>
    <t>17/07/2024 13h18</t>
  </si>
  <si>
    <t>17/07/2024 13:23:52</t>
  </si>
  <si>
    <t>17/07/2024 13:26:28</t>
  </si>
  <si>
    <t>48.899135</t>
  </si>
  <si>
    <t>17/07/2024 13:34:43</t>
  </si>
  <si>
    <t>48.896953</t>
  </si>
  <si>
    <t>17/07/2024 13:57:45</t>
  </si>
  <si>
    <t>17/07/2024 14:03:13</t>
  </si>
  <si>
    <t>48.89854</t>
  </si>
  <si>
    <t>17/07/2024 14:15:39</t>
  </si>
  <si>
    <t>48.900250</t>
  </si>
  <si>
    <t>17/07/2024 14:56:25</t>
  </si>
  <si>
    <t>17/07/2024 15:03:49</t>
  </si>
  <si>
    <t>16/07/2024 23h48</t>
  </si>
  <si>
    <t>18/07/2024 13:44:43</t>
  </si>
  <si>
    <t>18/07/2024 13:46:05</t>
  </si>
  <si>
    <t>18/07/2024 13h50</t>
  </si>
  <si>
    <t>18/07/2024 13h53</t>
  </si>
  <si>
    <t>18/07/2024 13:57:56</t>
  </si>
  <si>
    <t>18/07/2024 14:15:29</t>
  </si>
  <si>
    <t>18/07/2024 14h36</t>
  </si>
  <si>
    <t>18/07/2024 14:39:35</t>
  </si>
  <si>
    <t>8</t>
  </si>
  <si>
    <t>18/07/2024 14:50:48</t>
  </si>
  <si>
    <t>18/07/2024 15h07</t>
  </si>
  <si>
    <t>16/07/2024 14h14</t>
  </si>
  <si>
    <t>18/07/2024 15h41</t>
  </si>
  <si>
    <t>18/07/2024 15h28</t>
  </si>
  <si>
    <t>18/07/2024 16:28:11</t>
  </si>
  <si>
    <t>18/07/2024 16h33</t>
  </si>
  <si>
    <t>17/07/2024 12h21</t>
  </si>
  <si>
    <t>5</t>
  </si>
  <si>
    <t>19/07/2024 10h28</t>
  </si>
  <si>
    <t>17/07/2024 14h37</t>
  </si>
  <si>
    <t>A</t>
  </si>
  <si>
    <t>B</t>
  </si>
  <si>
    <t>C</t>
  </si>
  <si>
    <t>D</t>
  </si>
  <si>
    <t>E</t>
  </si>
  <si>
    <t>Hors Service</t>
  </si>
  <si>
    <t>Sans catégorie</t>
  </si>
  <si>
    <t>Total</t>
  </si>
  <si>
    <t>DAE Mairie de Courbevoie</t>
  </si>
  <si>
    <t>DAE entreprises privées et autres</t>
  </si>
  <si>
    <t>19/07/2024 15:11:16</t>
  </si>
  <si>
    <t>19/07/2024 15:19:17</t>
  </si>
  <si>
    <t>48.903432</t>
  </si>
  <si>
    <t>Nom</t>
  </si>
  <si>
    <t>Description</t>
  </si>
  <si>
    <t>NomImage</t>
  </si>
  <si>
    <t>Chemin d'accès</t>
  </si>
  <si>
    <t>bâtiment 1</t>
  </si>
  <si>
    <t>pomme</t>
  </si>
  <si>
    <t>poire</t>
  </si>
  <si>
    <t>fraise</t>
  </si>
  <si>
    <t>banane</t>
  </si>
  <si>
    <t>pêche</t>
  </si>
  <si>
    <t>bâtiment 2</t>
  </si>
  <si>
    <t>bâtiment 3</t>
  </si>
  <si>
    <t>bâtiment 4</t>
  </si>
  <si>
    <t>bâtiment 5</t>
  </si>
  <si>
    <t>Chemin d'accès :</t>
  </si>
  <si>
    <t>fruit_01.jpg</t>
  </si>
  <si>
    <t>D:\RCSC_Réserve_Citoyenne_Sécurité_Communale\DAE\bases DAE RCSC\B7\</t>
  </si>
  <si>
    <t>fruit_02.jpg</t>
  </si>
  <si>
    <t>fruit_03.jpg</t>
  </si>
  <si>
    <t>fruit_04.jpg</t>
  </si>
  <si>
    <t>fruit_05.jpg</t>
  </si>
  <si>
    <t>SA7</t>
  </si>
  <si>
    <t>SA 6</t>
  </si>
  <si>
    <t>SA8</t>
  </si>
  <si>
    <t>SA5</t>
  </si>
  <si>
    <t>SA4</t>
  </si>
  <si>
    <t>SA3</t>
  </si>
  <si>
    <t>SA2</t>
  </si>
  <si>
    <t>SA1</t>
  </si>
  <si>
    <t>SA6</t>
  </si>
  <si>
    <t>17/07/2024 12h02</t>
  </si>
  <si>
    <t>16/07/2024 13h53</t>
  </si>
  <si>
    <t>273740</t>
  </si>
  <si>
    <t>182872</t>
  </si>
  <si>
    <t>17/07/2024 15h02</t>
  </si>
  <si>
    <t>182838</t>
  </si>
  <si>
    <t>16/07/2024 17h38</t>
  </si>
  <si>
    <t>182837</t>
  </si>
  <si>
    <t>16/07/2024 16h17</t>
  </si>
  <si>
    <t>183839</t>
  </si>
  <si>
    <t>18/07/2024 15h36</t>
  </si>
  <si>
    <t>182842</t>
  </si>
  <si>
    <t>16/07/2024 16h24</t>
  </si>
  <si>
    <r>
      <t>48.</t>
    </r>
    <r>
      <rPr>
        <sz val="11"/>
        <color rgb="FFFF0000"/>
        <rFont val="Calibri"/>
        <family val="2"/>
        <scheme val="minor"/>
      </rPr>
      <t>8997</t>
    </r>
  </si>
  <si>
    <t>182841</t>
  </si>
  <si>
    <t>17/07/2024 12h09</t>
  </si>
  <si>
    <t>24/07/2024 18h45</t>
  </si>
  <si>
    <t>24/07/2024 18h35</t>
  </si>
  <si>
    <t>182874</t>
  </si>
  <si>
    <t>182878</t>
  </si>
  <si>
    <t>182875</t>
  </si>
  <si>
    <t>24/07/2024 19:34:02</t>
  </si>
  <si>
    <t>182877</t>
  </si>
  <si>
    <t>182876</t>
  </si>
  <si>
    <t>48.8900000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</si>
</sst>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b/>
      <sz val="11"/>
      <color theme="5"/>
      <name val="Calibri"/>
      <family val="2"/>
      <scheme val="minor"/>
    </font>
    <font>
      <sz val="11"/>
      <color theme="5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theme="7" tint="0.79998168889431442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theme="7" tint="0.79998168889431442"/>
      </patternFill>
    </fill>
    <fill>
      <patternFill patternType="solid">
        <fgColor theme="9" tint="0.39997558519241921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/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 style="thin">
        <color theme="7" tint="0.39997558519241921"/>
      </left>
      <right/>
      <top style="thin">
        <color theme="7" tint="0.39997558519241921"/>
      </top>
      <bottom style="thin">
        <color theme="7" tint="0.39997558519241921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2" fillId="0" borderId="0" xfId="0" applyFont="1"/>
    <xf numFmtId="0" fontId="0" fillId="0" borderId="0" xfId="0" applyAlignment="1">
      <alignment horizontal="center" vertical="center"/>
    </xf>
    <xf numFmtId="0" fontId="0" fillId="2" borderId="0" xfId="0" applyFill="1"/>
    <xf numFmtId="0" fontId="1" fillId="0" borderId="0" xfId="0" applyFont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0" borderId="0" xfId="0" applyAlignment="1">
      <alignment horizontal="right"/>
    </xf>
    <xf numFmtId="0" fontId="0" fillId="6" borderId="0" xfId="0" applyFill="1"/>
    <xf numFmtId="49" fontId="0" fillId="0" borderId="0" xfId="0" applyNumberFormat="1"/>
    <xf numFmtId="0" fontId="0" fillId="0" borderId="0" xfId="0" applyAlignment="1">
      <alignment vertical="center"/>
    </xf>
    <xf numFmtId="0" fontId="0" fillId="6" borderId="0" xfId="0" applyFill="1" applyAlignment="1">
      <alignment vertical="center"/>
    </xf>
    <xf numFmtId="0" fontId="4" fillId="0" borderId="0" xfId="0" applyFont="1"/>
    <xf numFmtId="0" fontId="0" fillId="7" borderId="0" xfId="0" applyFill="1"/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7" fillId="0" borderId="0" xfId="0" applyFont="1"/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8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6" fillId="4" borderId="0" xfId="0" applyFont="1" applyFill="1" applyAlignment="1">
      <alignment horizontal="center" vertical="center"/>
    </xf>
    <xf numFmtId="0" fontId="6" fillId="9" borderId="0" xfId="0" applyFont="1" applyFill="1" applyAlignment="1">
      <alignment horizontal="center" vertical="center"/>
    </xf>
    <xf numFmtId="0" fontId="0" fillId="9" borderId="0" xfId="0" applyFill="1"/>
    <xf numFmtId="0" fontId="4" fillId="2" borderId="0" xfId="0" applyFont="1" applyFill="1"/>
    <xf numFmtId="0" fontId="4" fillId="0" borderId="0" xfId="0" applyFont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3" fontId="0" fillId="0" borderId="0" xfId="0" applyNumberFormat="1"/>
    <xf numFmtId="0" fontId="5" fillId="0" borderId="0" xfId="0" applyFont="1"/>
    <xf numFmtId="3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0" fontId="2" fillId="10" borderId="4" xfId="0" applyFont="1" applyFill="1" applyBorder="1" applyAlignment="1">
      <alignment horizontal="center" vertical="center"/>
    </xf>
    <xf numFmtId="0" fontId="2" fillId="11" borderId="4" xfId="0" applyFont="1" applyFill="1" applyBorder="1" applyAlignment="1">
      <alignment horizontal="center" vertical="center"/>
    </xf>
    <xf numFmtId="0" fontId="2" fillId="12" borderId="4" xfId="0" applyFont="1" applyFill="1" applyBorder="1" applyAlignment="1">
      <alignment horizontal="center" vertical="center"/>
    </xf>
    <xf numFmtId="0" fontId="2" fillId="13" borderId="4" xfId="0" applyFont="1" applyFill="1" applyBorder="1" applyAlignment="1">
      <alignment horizontal="center" vertical="center"/>
    </xf>
    <xf numFmtId="49" fontId="5" fillId="0" borderId="0" xfId="0" applyNumberFormat="1" applyFont="1" applyAlignment="1">
      <alignment horizontal="right" vertical="center"/>
    </xf>
    <xf numFmtId="3" fontId="2" fillId="0" borderId="0" xfId="0" applyNumberFormat="1" applyFont="1" applyAlignment="1">
      <alignment horizontal="right" vertical="center"/>
    </xf>
    <xf numFmtId="3" fontId="0" fillId="0" borderId="0" xfId="0" applyNumberFormat="1" applyAlignment="1">
      <alignment horizontal="right"/>
    </xf>
    <xf numFmtId="49" fontId="10" fillId="0" borderId="0" xfId="0" applyNumberFormat="1" applyFont="1" applyAlignment="1">
      <alignment horizontal="left" vertical="center"/>
    </xf>
    <xf numFmtId="3" fontId="11" fillId="0" borderId="0" xfId="0" applyNumberFormat="1" applyFont="1" applyAlignment="1">
      <alignment horizontal="left" vertical="center"/>
    </xf>
    <xf numFmtId="3" fontId="11" fillId="0" borderId="0" xfId="0" applyNumberFormat="1" applyFont="1" applyAlignment="1">
      <alignment horizontal="left"/>
    </xf>
    <xf numFmtId="3" fontId="2" fillId="0" borderId="0" xfId="0" applyNumberFormat="1" applyFont="1" applyAlignment="1">
      <alignment horizontal="right"/>
    </xf>
    <xf numFmtId="49" fontId="12" fillId="0" borderId="0" xfId="0" applyNumberFormat="1" applyFont="1" applyAlignment="1">
      <alignment horizontal="left" vertical="center"/>
    </xf>
    <xf numFmtId="3" fontId="9" fillId="0" borderId="0" xfId="0" applyNumberFormat="1" applyFont="1" applyAlignment="1">
      <alignment horizontal="left" vertical="center"/>
    </xf>
    <xf numFmtId="3" fontId="9" fillId="0" borderId="0" xfId="0" applyNumberFormat="1" applyFont="1" applyAlignment="1">
      <alignment horizontal="left"/>
    </xf>
    <xf numFmtId="0" fontId="9" fillId="0" borderId="0" xfId="0" applyFont="1"/>
    <xf numFmtId="3" fontId="12" fillId="0" borderId="0" xfId="0" applyNumberFormat="1" applyFont="1"/>
  </cellXfs>
  <cellStyles count="1">
    <cellStyle name="Normal" xfId="0" builtinId="0"/>
  </cellStyles>
  <dxfs count="105">
    <dxf>
      <numFmt numFmtId="0" formatCode="General"/>
    </dxf>
    <dxf>
      <numFmt numFmtId="3" formatCode="#,##0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 tint="-0.249977111117893"/>
        <name val="Calibri"/>
        <family val="2"/>
        <scheme val="minor"/>
      </font>
      <numFmt numFmtId="3" formatCode="#,##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5" tint="-0.249977111117893"/>
        <name val="Calibri"/>
        <family val="2"/>
        <scheme val="minor"/>
      </font>
      <numFmt numFmtId="3" formatCode="#,##0"/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alignment horizontal="right" vertical="bottom" textRotation="0" wrapText="0" indent="0" justifyLastLine="0" shrinkToFit="0" readingOrder="0"/>
    </dxf>
    <dxf>
      <font>
        <b/>
      </font>
      <numFmt numFmtId="0" formatCode="General"/>
      <alignment horizontal="right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 tint="-0.249977111117893"/>
        <name val="Calibri"/>
        <family val="2"/>
        <scheme val="minor"/>
      </font>
      <numFmt numFmtId="3" formatCode="#,##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5" tint="-0.249977111117893"/>
        <name val="Calibri"/>
        <family val="2"/>
        <scheme val="minor"/>
      </font>
      <numFmt numFmtId="3" formatCode="#,##0"/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alignment horizontal="right" vertical="bottom" textRotation="0" wrapText="0" indent="0" justifyLastLine="0" shrinkToFit="0" readingOrder="0"/>
    </dxf>
    <dxf>
      <font>
        <b/>
      </font>
      <numFmt numFmtId="0" formatCode="General"/>
      <alignment horizontal="right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 tint="-0.249977111117893"/>
        <name val="Calibri"/>
        <family val="2"/>
        <scheme val="minor"/>
      </font>
      <numFmt numFmtId="3" formatCode="#,##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5" tint="-0.249977111117893"/>
        <name val="Calibri"/>
        <family val="2"/>
        <scheme val="minor"/>
      </font>
      <numFmt numFmtId="3" formatCode="#,##0"/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alignment horizontal="right" vertical="bottom" textRotation="0" wrapText="0" indent="0" justifyLastLine="0" shrinkToFit="0" readingOrder="0"/>
    </dxf>
    <dxf>
      <font>
        <b/>
      </font>
      <numFmt numFmtId="0" formatCode="General"/>
      <alignment horizontal="right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 tint="-0.249977111117893"/>
        <name val="Calibri"/>
        <family val="2"/>
        <scheme val="minor"/>
      </font>
      <numFmt numFmtId="3" formatCode="#,##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5" tint="-0.249977111117893"/>
        <name val="Calibri"/>
        <family val="2"/>
        <scheme val="minor"/>
      </font>
      <numFmt numFmtId="3" formatCode="#,##0"/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alignment horizontal="right" vertical="bottom" textRotation="0" wrapText="0" indent="0" justifyLastLine="0" shrinkToFit="0" readingOrder="0"/>
    </dxf>
    <dxf>
      <font>
        <b/>
      </font>
      <numFmt numFmtId="0" formatCode="General"/>
      <alignment horizontal="right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 tint="-0.249977111117893"/>
        <name val="Calibri"/>
        <family val="2"/>
        <scheme val="minor"/>
      </font>
      <numFmt numFmtId="3" formatCode="#,##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5" tint="-0.249977111117893"/>
        <name val="Calibri"/>
        <family val="2"/>
        <scheme val="minor"/>
      </font>
      <numFmt numFmtId="3" formatCode="#,##0"/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alignment horizontal="right" vertical="bottom" textRotation="0" wrapText="0" indent="0" justifyLastLine="0" shrinkToFit="0" readingOrder="0"/>
    </dxf>
    <dxf>
      <font>
        <b/>
      </font>
      <numFmt numFmtId="0" formatCode="General"/>
      <alignment horizontal="right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 tint="-0.249977111117893"/>
        <name val="Calibri"/>
        <family val="2"/>
        <scheme val="minor"/>
      </font>
      <numFmt numFmtId="3" formatCode="#,##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5" tint="-0.249977111117893"/>
        <name val="Calibri"/>
        <family val="2"/>
        <scheme val="minor"/>
      </font>
      <numFmt numFmtId="3" formatCode="#,##0"/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alignment horizontal="right" vertical="bottom" textRotation="0" wrapText="0" indent="0" justifyLastLine="0" shrinkToFit="0" readingOrder="0"/>
    </dxf>
    <dxf>
      <font>
        <b/>
      </font>
      <numFmt numFmtId="0" formatCode="General"/>
      <alignment horizontal="right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 tint="-0.249977111117893"/>
        <name val="Calibri"/>
        <family val="2"/>
        <scheme val="minor"/>
      </font>
      <numFmt numFmtId="3" formatCode="#,##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5" tint="-0.249977111117893"/>
        <name val="Calibri"/>
        <family val="2"/>
        <scheme val="minor"/>
      </font>
      <numFmt numFmtId="3" formatCode="#,##0"/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alignment horizontal="right" vertical="bottom" textRotation="0" wrapText="0" indent="0" justifyLastLine="0" shrinkToFit="0" readingOrder="0"/>
    </dxf>
    <dxf>
      <font>
        <b/>
      </font>
      <numFmt numFmtId="0" formatCode="General"/>
      <alignment horizontal="right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 tint="-0.249977111117893"/>
        <name val="Calibri"/>
        <family val="2"/>
        <scheme val="minor"/>
      </font>
      <numFmt numFmtId="3" formatCode="#,##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5" tint="-0.249977111117893"/>
        <name val="Calibri"/>
        <family val="2"/>
        <scheme val="minor"/>
      </font>
      <numFmt numFmtId="3" formatCode="#,##0"/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alignment horizontal="right" vertical="bottom" textRotation="0" wrapText="0" indent="0" justifyLastLine="0" shrinkToFit="0" readingOrder="0"/>
    </dxf>
    <dxf>
      <font>
        <b/>
      </font>
      <numFmt numFmtId="0" formatCode="General"/>
      <alignment horizontal="right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</dxf>
    <dxf>
      <numFmt numFmtId="0" formatCode="General"/>
    </dxf>
    <dxf>
      <alignment horizontal="right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3" formatCode="#,##0"/>
      <alignment horizontal="right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5" tint="-0.249977111117893"/>
        <name val="Calibri"/>
        <family val="2"/>
        <scheme val="minor"/>
      </font>
      <numFmt numFmtId="3" formatCode="#,##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5"/>
        <name val="Calibri"/>
        <family val="2"/>
        <scheme val="minor"/>
      </font>
      <numFmt numFmtId="3" formatCode="#,##0"/>
      <alignment horizontal="left" vertical="center" textRotation="0" wrapText="0" indent="0" justifyLastLine="0" shrinkToFit="0" readingOrder="0"/>
    </dxf>
    <dxf>
      <numFmt numFmtId="3" formatCode="#,##0"/>
    </dxf>
    <dxf>
      <numFmt numFmtId="0" formatCode="General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/>
        <name val="Calibri"/>
        <family val="2"/>
        <scheme val="minor"/>
      </font>
      <numFmt numFmtId="3" formatCode="#,##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5"/>
        <name val="Calibri"/>
        <family val="2"/>
        <scheme val="minor"/>
      </font>
      <numFmt numFmtId="3" formatCode="#,##0"/>
      <alignment horizontal="left" vertical="center" textRotation="0" wrapText="0" indent="0" justifyLastLine="0" shrinkToFit="0" readingOrder="0"/>
    </dxf>
    <dxf>
      <numFmt numFmtId="3" formatCode="#,##0"/>
    </dxf>
    <dxf>
      <font>
        <b/>
      </font>
      <numFmt numFmtId="0" formatCode="General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/>
        <name val="Calibri"/>
        <family val="2"/>
        <scheme val="minor"/>
      </font>
      <numFmt numFmtId="3" formatCode="#,##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5"/>
        <name val="Calibri"/>
        <family val="2"/>
        <scheme val="minor"/>
      </font>
      <numFmt numFmtId="3" formatCode="#,##0"/>
      <alignment horizontal="left" vertical="center" textRotation="0" wrapText="0" indent="0" justifyLastLine="0" shrinkToFit="0" readingOrder="0"/>
    </dxf>
    <dxf>
      <numFmt numFmtId="3" formatCode="#,##0"/>
      <alignment horizontal="right" vertical="bottom" textRotation="0" wrapText="0" indent="0" justifyLastLine="0" shrinkToFit="0" readingOrder="0"/>
    </dxf>
    <dxf>
      <font>
        <b/>
      </font>
      <numFmt numFmtId="0" formatCode="General"/>
      <alignment horizontal="right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/>
        <name val="Calibri"/>
        <family val="2"/>
        <scheme val="minor"/>
      </font>
      <numFmt numFmtId="3" formatCode="#,##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5"/>
        <name val="Calibri"/>
        <family val="2"/>
        <scheme val="minor"/>
      </font>
      <numFmt numFmtId="3" formatCode="#,##0"/>
      <alignment horizontal="left" vertical="center" textRotation="0" wrapText="0" indent="0" justifyLastLine="0" shrinkToFit="0" readingOrder="0"/>
    </dxf>
    <dxf>
      <numFmt numFmtId="3" formatCode="#,##0"/>
    </dxf>
    <dxf>
      <font>
        <b/>
      </font>
      <numFmt numFmtId="0" formatCode="General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/>
        <name val="Calibri"/>
        <family val="2"/>
        <scheme val="minor"/>
      </font>
      <numFmt numFmtId="3" formatCode="#,##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5"/>
        <name val="Calibri"/>
        <family val="2"/>
        <scheme val="minor"/>
      </font>
      <numFmt numFmtId="3" formatCode="#,##0"/>
      <alignment horizontal="left" vertical="center" textRotation="0" wrapText="0" indent="0" justifyLastLine="0" shrinkToFit="0" readingOrder="0"/>
    </dxf>
    <dxf>
      <numFmt numFmtId="3" formatCode="#,##0"/>
    </dxf>
    <dxf>
      <font>
        <b/>
      </font>
      <numFmt numFmtId="0" formatCode="General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/>
        <name val="Calibri"/>
        <family val="2"/>
        <scheme val="minor"/>
      </font>
      <numFmt numFmtId="3" formatCode="#,##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5"/>
        <name val="Calibri"/>
        <family val="2"/>
        <scheme val="minor"/>
      </font>
      <numFmt numFmtId="3" formatCode="#,##0"/>
      <alignment horizontal="left" vertical="center" textRotation="0" wrapText="0" indent="0" justifyLastLine="0" shrinkToFit="0" readingOrder="0"/>
    </dxf>
    <dxf>
      <numFmt numFmtId="3" formatCode="#,##0"/>
    </dxf>
    <dxf>
      <font>
        <b/>
      </font>
      <numFmt numFmtId="0" formatCode="General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/>
        <name val="Calibri"/>
        <family val="2"/>
        <scheme val="minor"/>
      </font>
      <numFmt numFmtId="3" formatCode="#,##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5"/>
        <name val="Calibri"/>
        <family val="2"/>
        <scheme val="minor"/>
      </font>
      <numFmt numFmtId="3" formatCode="#,##0"/>
      <alignment horizontal="left" vertical="center" textRotation="0" wrapText="0" indent="0" justifyLastLine="0" shrinkToFit="0" readingOrder="0"/>
    </dxf>
    <dxf>
      <numFmt numFmtId="3" formatCode="#,##0"/>
    </dxf>
    <dxf>
      <font>
        <b/>
      </font>
      <numFmt numFmtId="0" formatCode="General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/>
        <name val="Calibri"/>
        <family val="2"/>
        <scheme val="minor"/>
      </font>
      <numFmt numFmtId="3" formatCode="#,##0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5"/>
        <name val="Calibri"/>
        <family val="2"/>
        <scheme val="minor"/>
      </font>
      <numFmt numFmtId="3" formatCode="#,##0"/>
      <alignment horizontal="left" vertical="center" textRotation="0" wrapText="0" indent="0" justifyLastLine="0" shrinkToFit="0" readingOrder="0"/>
    </dxf>
    <dxf>
      <numFmt numFmtId="3" formatCode="#,##0"/>
    </dxf>
    <dxf>
      <font>
        <b/>
      </font>
      <numFmt numFmtId="0" formatCode="General"/>
      <alignment horizontal="righ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0" formatCode="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9" tint="0.79998168889431442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border outline="0"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9" tint="0.79998168889431442"/>
          <bgColor auto="1"/>
        </patternFill>
      </fill>
      <alignment horizontal="left" vertical="center" textRotation="0" wrapText="0" indent="0" justifyLastLine="0" shrinkToFit="0" readingOrder="0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79998168889431442"/>
        </patternFill>
      </fill>
    </dxf>
    <dxf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274320</xdr:colOff>
      <xdr:row>7</xdr:row>
      <xdr:rowOff>15240</xdr:rowOff>
    </xdr:from>
    <xdr:to>
      <xdr:col>11</xdr:col>
      <xdr:colOff>266700</xdr:colOff>
      <xdr:row>10</xdr:row>
      <xdr:rowOff>76200</xdr:rowOff>
    </xdr:to>
    <xdr:sp macro="[0]!OuvreFormulaireAjout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3499800D-B628-4D28-452D-E8AF83C7B9A0}"/>
            </a:ext>
          </a:extLst>
        </xdr:cNvPr>
        <xdr:cNvSpPr/>
      </xdr:nvSpPr>
      <xdr:spPr>
        <a:xfrm>
          <a:off x="7406640" y="1295400"/>
          <a:ext cx="1577340" cy="609600"/>
        </a:xfrm>
        <a:prstGeom prst="roundRect">
          <a:avLst/>
        </a:prstGeom>
        <a:solidFill>
          <a:schemeClr val="accent1">
            <a:lumMod val="40000"/>
            <a:lumOff val="60000"/>
          </a:schemeClr>
        </a:solidFill>
        <a:effectLst>
          <a:reflection blurRad="50800" stA="45000" endPos="65000" dist="50800" dir="5400000" sy="-100000" algn="bl" rotWithShape="0"/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Afficher</a:t>
          </a:r>
          <a:r>
            <a:rPr lang="fr-FR" sz="12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le formulaire Ajouter</a:t>
          </a:r>
          <a:endParaRPr lang="fr-FR" sz="12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13</xdr:col>
      <xdr:colOff>30480</xdr:colOff>
      <xdr:row>8</xdr:row>
      <xdr:rowOff>121920</xdr:rowOff>
    </xdr:from>
    <xdr:to>
      <xdr:col>15</xdr:col>
      <xdr:colOff>68580</xdr:colOff>
      <xdr:row>11</xdr:row>
      <xdr:rowOff>160020</xdr:rowOff>
    </xdr:to>
    <xdr:sp macro="[0]!OuvreFormulaireRecherche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64B5870A-6E9B-704D-F5DA-C5F9B6E8313C}"/>
            </a:ext>
          </a:extLst>
        </xdr:cNvPr>
        <xdr:cNvSpPr/>
      </xdr:nvSpPr>
      <xdr:spPr>
        <a:xfrm>
          <a:off x="10332720" y="1584960"/>
          <a:ext cx="1623060" cy="586740"/>
        </a:xfrm>
        <a:prstGeom prst="roundRect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accent6">
              <a:lumMod val="40000"/>
              <a:lumOff val="60000"/>
            </a:schemeClr>
          </a:solidFill>
        </a:ln>
        <a:effectLst>
          <a:reflection blurRad="50800" stA="35000" endPos="55000" dist="50800" dir="5400000" sy="-100000" algn="bl" rotWithShape="0"/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Afficher le </a:t>
          </a:r>
          <a:r>
            <a:rPr lang="fr-FR" sz="1200" b="1" baseline="0">
              <a:solidFill>
                <a:sysClr val="windowText" lastClr="000000"/>
              </a:solidFill>
            </a:rPr>
            <a:t>formulaire</a:t>
          </a:r>
          <a:r>
            <a:rPr lang="fr-FR" sz="1200" b="1">
              <a:solidFill>
                <a:sysClr val="windowText" lastClr="000000"/>
              </a:solidFill>
            </a:rPr>
            <a:t> Rechercher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243840</xdr:colOff>
      <xdr:row>2</xdr:row>
      <xdr:rowOff>137160</xdr:rowOff>
    </xdr:from>
    <xdr:to>
      <xdr:col>8</xdr:col>
      <xdr:colOff>838200</xdr:colOff>
      <xdr:row>6</xdr:row>
      <xdr:rowOff>22860</xdr:rowOff>
    </xdr:to>
    <xdr:sp macro="[0]!OuvreFormulaireAjout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B43858A2-E255-C616-2BE8-C0C29CEE1314}"/>
            </a:ext>
          </a:extLst>
        </xdr:cNvPr>
        <xdr:cNvSpPr/>
      </xdr:nvSpPr>
      <xdr:spPr>
        <a:xfrm>
          <a:off x="5082540" y="502920"/>
          <a:ext cx="2263140" cy="61722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formulaire Ajouter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236220</xdr:colOff>
      <xdr:row>0</xdr:row>
      <xdr:rowOff>160020</xdr:rowOff>
    </xdr:from>
    <xdr:to>
      <xdr:col>2</xdr:col>
      <xdr:colOff>2628900</xdr:colOff>
      <xdr:row>2</xdr:row>
      <xdr:rowOff>129540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711D0C2C-EEC0-F69A-18C3-A1AC7C1EDEEF}"/>
            </a:ext>
          </a:extLst>
        </xdr:cNvPr>
        <xdr:cNvSpPr/>
      </xdr:nvSpPr>
      <xdr:spPr>
        <a:xfrm>
          <a:off x="1028700" y="160020"/>
          <a:ext cx="3939540" cy="60198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document</a:t>
          </a:r>
          <a:r>
            <a:rPr lang="fr-FR" sz="2000" baseline="0"/>
            <a:t> source des photos</a:t>
          </a:r>
          <a:endParaRPr lang="fr-FR" sz="2000"/>
        </a:p>
      </xdr:txBody>
    </xdr:sp>
    <xdr:clientData/>
  </xdr:twoCellAnchor>
  <xdr:twoCellAnchor>
    <xdr:from>
      <xdr:col>3</xdr:col>
      <xdr:colOff>1546860</xdr:colOff>
      <xdr:row>16</xdr:row>
      <xdr:rowOff>91440</xdr:rowOff>
    </xdr:from>
    <xdr:to>
      <xdr:col>4</xdr:col>
      <xdr:colOff>1981200</xdr:colOff>
      <xdr:row>20</xdr:row>
      <xdr:rowOff>167640</xdr:rowOff>
    </xdr:to>
    <xdr:sp macro="[0]!afficheformulairePhoto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B63E3E65-0364-2DE6-81B0-D699665D10DF}"/>
            </a:ext>
          </a:extLst>
        </xdr:cNvPr>
        <xdr:cNvSpPr/>
      </xdr:nvSpPr>
      <xdr:spPr>
        <a:xfrm>
          <a:off x="7269480" y="3413760"/>
          <a:ext cx="3048000" cy="80772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AFFICHER</a:t>
          </a:r>
          <a:r>
            <a:rPr lang="fr-FR" sz="2000" baseline="0"/>
            <a:t> LES PHOTOS</a:t>
          </a:r>
          <a:endParaRPr lang="fr-FR" sz="20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99B684FA-6CD4-4BFF-8B4D-74BCDF28ACE6}" name="Tableau17" displayName="Tableau17" ref="A11:K261" totalsRowShown="0" headerRowDxfId="100">
  <autoFilter ref="A11:K261" xr:uid="{99B684FA-6CD4-4BFF-8B4D-74BCDF28ACE6}">
    <filterColumn colId="5">
      <filters>
        <filter val="0"/>
        <filter val="44.7686"/>
        <filter val="48.8499"/>
        <filter val="48.8531"/>
        <filter val="48.8854"/>
        <filter val="48.888"/>
        <filter val="48.8886"/>
        <filter val="48.9066"/>
        <filter val="48.9106"/>
        <filter val="48.9325"/>
        <filter val="50.683"/>
      </filters>
    </filterColumn>
  </autoFilter>
  <tableColumns count="11">
    <tableColumn id="1" xr3:uid="{409F9055-C7CA-41B7-8DAD-F359436012A8}" name="Staying Al"/>
    <tableColumn id="2" xr3:uid="{DFC2E063-834F-4418-ABCA-B7D89EAD172A}" name="gid" dataDxfId="99"/>
    <tableColumn id="3" xr3:uid="{2337A346-5078-413D-85B6-9309EC5A0C84}" name="c_gid"/>
    <tableColumn id="4" xr3:uid="{3609D155-C317-42D5-8011-70220ADFE5A1}" name="MarkerPos"/>
    <tableColumn id="5" xr3:uid="{2C4CDAD0-9B11-4B65-B681-C7EE7EF5FF6A}" name="c_etat_valid"/>
    <tableColumn id="8" xr3:uid="{4F0645A6-D615-43EE-825F-77DE0507390A}" name="c_lat_coor1"/>
    <tableColumn id="9" xr3:uid="{4799826F-312A-4B65-9A27-26DC1F92115F}" name="lat. corrigée"/>
    <tableColumn id="94" xr3:uid="{0DC57A64-4248-4DDA-87E1-6527EB39BEEC}" name="Action"/>
    <tableColumn id="95" xr3:uid="{4CDC1DCA-8BB5-444A-B34A-1E086B7AA2D0}" name="DateMajFiche"/>
    <tableColumn id="98" xr3:uid="{EDCC0468-F4E2-4832-8002-962FBFD3F500}" name="EtatVoieAdrCor"/>
    <tableColumn id="99" xr3:uid="{B66A93ED-D0E9-4F04-AA41-02B8E587004D}" name="EtatNomCor"/>
  </tableColumns>
  <tableStyleInfo name="TableStyleMedium1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9D9815E-4AF9-4EF4-8E8A-E74F5E3E4939}" name="TabIntervenants" displayName="TabIntervenants" ref="B2:B19" totalsRowShown="0" headerRowDxfId="92">
  <autoFilter ref="B2:B19" xr:uid="{29D9815E-4AF9-4EF4-8E8A-E74F5E3E4939}"/>
  <tableColumns count="1">
    <tableColumn id="1" xr3:uid="{CB0DE2AD-8C07-49FE-A0F0-F4DB7DDB3BC0}" name="intervenant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D4EF740-3897-41C5-A6E4-839DE6CAE2E7}" name="TabMarques" displayName="TabMarques" ref="D2:D23" totalsRowShown="0" headerRowDxfId="91">
  <autoFilter ref="D2:D23" xr:uid="{8D4EF740-3897-41C5-A6E4-839DE6CAE2E7}"/>
  <tableColumns count="1">
    <tableColumn id="1" xr3:uid="{DA51CD59-27C1-4222-960C-A39B67D57DAF}" name="marques"/>
  </tableColumns>
  <tableStyleInfo name="TableStyleMedium3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2617724-FA35-4412-B65B-02B17E94642F}" name="TabPlan" displayName="TabPlan" ref="F2:F43" totalsRowShown="0" dataDxfId="90">
  <autoFilter ref="F2:F43" xr:uid="{42617724-FA35-4412-B65B-02B17E94642F}"/>
  <tableColumns count="1">
    <tableColumn id="1" xr3:uid="{0D1250EC-BE37-43AE-BA37-E1A2435DBC7F}" name="Plan" dataDxfId="89"/>
  </tableColumns>
  <tableStyleInfo name="TableStyleMedium5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ED555610-049C-42FE-9F48-C492801E9497}" name="Touinon" displayName="Touinon" ref="H2:H4" totalsRowShown="0" headerRowDxfId="88">
  <autoFilter ref="H2:H4" xr:uid="{ED555610-049C-42FE-9F48-C492801E9497}"/>
  <tableColumns count="1">
    <tableColumn id="1" xr3:uid="{2C9FA139-2EDA-4079-AC09-380E5E4033E6}" name="Oui/Non" dataDxfId="87"/>
  </tableColumns>
  <tableStyleInfo name="TableStyleMedium6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C3936963-BB82-4909-90B6-B97E8472C2B0}" name="TintérieurExtérieur" displayName="TintérieurExtérieur" ref="H13:H15" totalsRowShown="0" headerRowDxfId="86">
  <autoFilter ref="H13:H15" xr:uid="{C3936963-BB82-4909-90B6-B97E8472C2B0}"/>
  <tableColumns count="1">
    <tableColumn id="1" xr3:uid="{F51304B3-4CF5-4769-9BED-77D2305E75BA}" name="Intérieur/Extérieur" dataDxfId="85"/>
  </tableColumns>
  <tableStyleInfo name="TableStyleMedium3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9BA41614-70C3-4B57-B435-E930D7EE01FA}" name="TabPubPri" displayName="TabPubPri" ref="H18:H20" totalsRowShown="0" headerRowDxfId="84">
  <autoFilter ref="H18:H20" xr:uid="{9BA41614-70C3-4B57-B435-E930D7EE01FA}"/>
  <tableColumns count="1">
    <tableColumn id="1" xr3:uid="{E6EF7E62-2FD7-46A7-B7F5-C733DA38CCFF}" name="Public/Privé" dataDxfId="83"/>
  </tableColumns>
  <tableStyleInfo name="TableStyleMedium1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B2F01312-2523-4C57-8C01-FE05B3E5617E}" name="TabEtat" displayName="TabEtat" ref="H23:H28" totalsRowShown="0">
  <autoFilter ref="H23:H28" xr:uid="{B2F01312-2523-4C57-8C01-FE05B3E5617E}"/>
  <tableColumns count="1">
    <tableColumn id="1" xr3:uid="{E539B6C5-F8C8-43ED-9A17-C842BCE87A6C}" name="État"/>
  </tableColumns>
  <tableStyleInfo name="TableStyleMedium15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8FDB063E-78BB-4E48-9A2C-2ADB7FA67A95}" name="TabDisp_H" displayName="TabDisp_H" ref="J19:J24" totalsRowShown="0" headerRowDxfId="82">
  <autoFilter ref="J19:J24" xr:uid="{8FDB063E-78BB-4E48-9A2C-2ADB7FA67A95}"/>
  <tableColumns count="1">
    <tableColumn id="1" xr3:uid="{3876239A-3E95-4FC6-9FF3-B4451FE944CD}" name="Disp_H" dataDxfId="81"/>
  </tableColumns>
  <tableStyleInfo name="TableStyleMedium7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1A793062-E09E-4012-A782-0A8A55E6EE34}" name="Tableau11" displayName="Tableau11" ref="L2:L8" totalsRowShown="0">
  <autoFilter ref="L2:L8" xr:uid="{1A793062-E09E-4012-A782-0A8A55E6EE34}"/>
  <tableColumns count="1">
    <tableColumn id="1" xr3:uid="{1301B017-9E7B-4282-9260-E0A43F606AB8}" name="validité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FE6DCF6-4DCD-453F-BF4D-F8C489282EB2}" name="TabFermé" displayName="TabFermé" ref="L11:L13" totalsRowShown="0">
  <autoFilter ref="L11:L13" xr:uid="{AFE6DCF6-4DCD-453F-BF4D-F8C489282EB2}"/>
  <tableColumns count="1">
    <tableColumn id="1" xr3:uid="{0148D910-AD35-4A5D-8E1A-0F3438D92D24}" name="fermé"/>
  </tableColumns>
  <tableStyleInfo name="TableStyleMedium10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5886CA56-5E9E-4800-A0E8-651A244861AC}" name="TabOui_Non_?" displayName="TabOui_Non_?" ref="H6:H9" totalsRowShown="0" headerRowDxfId="80">
  <autoFilter ref="H6:H9" xr:uid="{5886CA56-5E9E-4800-A0E8-651A244861AC}"/>
  <tableColumns count="1">
    <tableColumn id="1" xr3:uid="{4F712A2B-59D0-441F-8661-87144FBCDFB9}" name="Oui/Non/?" dataDxfId="79"/>
  </tableColumns>
  <tableStyleInfo name="TableStyleMedium7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9097F364-8951-4837-8EB3-3D33B3BF8680}" name="TabCatégories" displayName="TabCatégories" ref="L16:L34" totalsRowShown="0" dataDxfId="78" tableBorderDxfId="77">
  <autoFilter ref="L16:L34" xr:uid="{9097F364-8951-4837-8EB3-3D33B3BF8680}"/>
  <sortState xmlns:xlrd2="http://schemas.microsoft.com/office/spreadsheetml/2017/richdata2" ref="L17:L34">
    <sortCondition ref="L17:L34"/>
  </sortState>
  <tableColumns count="1">
    <tableColumn id="1" xr3:uid="{E69832E0-D20D-42D6-A59C-15988FEE67D4}" name="liste catégories" dataDxfId="76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E1A010E6-F23D-44BD-84C2-452ECB7930FB}" name="TabRowDAE" displayName="TabRowDAE" ref="D30:D31" totalsRowShown="0" dataDxfId="75">
  <autoFilter ref="D30:D31" xr:uid="{E1A010E6-F23D-44BD-84C2-452ECB7930FB}"/>
  <tableColumns count="1">
    <tableColumn id="1" xr3:uid="{304ADBEF-E1A9-4939-A545-D3497EDADAC2}" name="TableauRowDAE" dataDxfId="74"/>
  </tableColumns>
  <tableStyleInfo name="TableStyleDark9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CF39F4C9-A442-4BFC-B4B8-006241584836}" name="TabAction" displayName="TabAction" ref="N2:N11" totalsRowShown="0">
  <autoFilter ref="N2:N11" xr:uid="{CF39F4C9-A442-4BFC-B4B8-006241584836}"/>
  <tableColumns count="1">
    <tableColumn id="1" xr3:uid="{2AD3D0CA-726A-4EE4-8FC8-8722AC269A0F}" name="Action à mener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6C016999-5B76-4048-BDC7-3E321A50D279}" name="TabAdresse" displayName="TabAdresse" ref="N15:N18" totalsRowShown="0">
  <autoFilter ref="N15:N18" xr:uid="{6C016999-5B76-4048-BDC7-3E321A50D279}"/>
  <tableColumns count="1">
    <tableColumn id="1" xr3:uid="{959EA3EB-26D6-435C-A56C-2D16ACBA5BCD}" name="Corrections sur GeoDAE"/>
  </tableColumns>
  <tableStyleInfo name="TableStyleMedium5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6C417A48-6873-496B-BC75-5BF356391705}" name="Tableau18" displayName="Tableau18" ref="D4:V10" totalsRowCount="1" headerRowDxfId="73">
  <tableColumns count="19">
    <tableColumn id="1" xr3:uid="{85C76141-B2AD-4B29-A434-7F46EF211A1E}" name="1" totalsRowFunction="custom" dataDxfId="72" totalsRowDxfId="71">
      <calculatedColumnFormula>COUNTIF(DAE!#REF!,"A1")</calculatedColumnFormula>
      <totalsRowFormula>SUBTOTAL(109,D5:D9)</totalsRowFormula>
    </tableColumn>
    <tableColumn id="20" xr3:uid="{700ED218-5C7B-4AAB-9E34-B53D8C135431}" name="SA1" totalsRowFunction="sum" dataDxfId="70" totalsRowDxfId="69">
      <calculatedColumnFormula>"/"&amp;(COUNTIFS(DAE!#REF!,"A1",DAE!#REF!,"&lt;&gt;Entreprises Privées et/ou Ext à la mairie",DAE!$A$12:$A$261,"oui"))</calculatedColumnFormula>
    </tableColumn>
    <tableColumn id="2" xr3:uid="{0986BD3A-F61E-4F95-B94D-5272C2CC7332}" name="2" totalsRowFunction="custom" dataDxfId="68" totalsRowDxfId="67">
      <calculatedColumnFormula>COUNTIF(DAE!#REF!,"A2")</calculatedColumnFormula>
      <totalsRowFormula>SUBTOTAL(109,F5:F9)</totalsRowFormula>
    </tableColumn>
    <tableColumn id="19" xr3:uid="{1BDCD7FD-CAF6-49BE-8D62-D5A99F97972C}" name="SA2" totalsRowFunction="sum" dataDxfId="66" totalsRowDxfId="65">
      <calculatedColumnFormula>"/"&amp;(COUNTIFS(DAE!#REF!,"A2",DAE!#REF!,"&lt;&gt;Entreprises Privées et/ou Ext à la mairie",DAE!$A$12:$A$261,"oui"))</calculatedColumnFormula>
    </tableColumn>
    <tableColumn id="3" xr3:uid="{5BC8C7F0-1EEC-4806-AEE8-FA7FC12BF93D}" name="3" totalsRowFunction="custom" dataDxfId="64" totalsRowDxfId="63">
      <calculatedColumnFormula>COUNTIF(DAE!#REF!,"A3")</calculatedColumnFormula>
      <totalsRowFormula>SUBTOTAL(109,H5:H9)</totalsRowFormula>
    </tableColumn>
    <tableColumn id="18" xr3:uid="{5D9B30A2-8030-4FCC-9FB8-6CB565A4AEDA}" name="SA3" totalsRowFunction="sum" dataDxfId="62" totalsRowDxfId="61">
      <calculatedColumnFormula>"/"&amp;(COUNTIFS(DAE!#REF!,"A3",DAE!#REF!,"&lt;&gt;Entreprises Privées et/ou Ext à la mairie",DAE!$A$12:$A$261,"oui"))</calculatedColumnFormula>
    </tableColumn>
    <tableColumn id="4" xr3:uid="{AC9CC9F9-3BDE-4C47-A181-39E393591FBC}" name="4" totalsRowFunction="custom" dataDxfId="60" totalsRowDxfId="59">
      <calculatedColumnFormula>COUNTIF(DAE!#REF!,"A4")</calculatedColumnFormula>
      <totalsRowFormula>SUBTOTAL(109,J5:J9)</totalsRowFormula>
    </tableColumn>
    <tableColumn id="17" xr3:uid="{16AA565F-55D6-4846-9CCA-51D4CA51F2AA}" name="SA4" totalsRowFunction="sum" dataDxfId="58" totalsRowDxfId="57">
      <calculatedColumnFormula>"/"&amp;(COUNTIFS(DAE!#REF!,"A4",DAE!#REF!,"&lt;&gt;Entreprises Privées et/ou Ext à la mairie",DAE!$A$12:$A$261,"oui"))</calculatedColumnFormula>
    </tableColumn>
    <tableColumn id="5" xr3:uid="{9199D1D2-4E0F-49F1-BED7-B236C6729E36}" name="5" totalsRowFunction="custom" dataDxfId="56" totalsRowDxfId="55">
      <calculatedColumnFormula>COUNTIF(DAE!#REF!,"A5")</calculatedColumnFormula>
      <totalsRowFormula>SUBTOTAL(109,L5:L9)</totalsRowFormula>
    </tableColumn>
    <tableColumn id="16" xr3:uid="{F833E07A-5010-4EF9-830A-6FC71B7CFDFC}" name="SA5" totalsRowFunction="sum" dataDxfId="54" totalsRowDxfId="53">
      <calculatedColumnFormula>"/"&amp;(COUNTIFS(DAE!#REF!,"A5",DAE!#REF!,"&lt;&gt;Entreprises Privées et/ou Ext à la mairie",DAE!$A$12:$A$261,"oui"))</calculatedColumnFormula>
    </tableColumn>
    <tableColumn id="6" xr3:uid="{EBA84E7C-E935-4413-A1A4-6D7BA528ED74}" name="6" totalsRowFunction="custom" dataDxfId="52" totalsRowDxfId="51">
      <calculatedColumnFormula>COUNTIF(DAE!#REF!,"A6")</calculatedColumnFormula>
      <totalsRowFormula>SUBTOTAL(109,N5:N9)</totalsRowFormula>
    </tableColumn>
    <tableColumn id="14" xr3:uid="{7CADA43B-06A7-47C8-8548-7FEA0CBF8C9C}" name="SA 6" totalsRowFunction="sum" dataDxfId="50" totalsRowDxfId="49">
      <calculatedColumnFormula>"/"&amp;(COUNTIFS(DAE!#REF!,"A6",DAE!#REF!,"&lt;&gt;Entreprises Privées et/ou Ext à la mairie",DAE!$A$12:$A$261,"oui"))</calculatedColumnFormula>
    </tableColumn>
    <tableColumn id="7" xr3:uid="{ABBF7D72-180E-4671-A425-78BB321CF62D}" name="7" totalsRowFunction="custom" dataDxfId="48" totalsRowDxfId="47">
      <calculatedColumnFormula>COUNTIF(DAE!#REF!,"A7")</calculatedColumnFormula>
      <totalsRowFormula>SUBTOTAL(109,P5:P9)</totalsRowFormula>
    </tableColumn>
    <tableColumn id="13" xr3:uid="{669BAC41-8FFA-4BB2-AE68-3C517E7FEC4B}" name="SA7" totalsRowFunction="sum" dataDxfId="46" totalsRowDxfId="45">
      <calculatedColumnFormula>COUNTIFS(DAE!#REF!,"A7",DAE!#REF!,"&lt;&gt;Entreprises Privées et/ou Ext à la mairie",DAE!$A$12:$A$261,"oui")</calculatedColumnFormula>
    </tableColumn>
    <tableColumn id="8" xr3:uid="{DE26BA39-8DA6-4456-AC18-28F87FF8DDDB}" name="8" totalsRowFunction="custom" dataDxfId="44" totalsRowDxfId="43">
      <calculatedColumnFormula>COUNTIF(DAE!#REF!,"A8")</calculatedColumnFormula>
      <totalsRowFormula>SUBTOTAL(109,R5:R9)</totalsRowFormula>
    </tableColumn>
    <tableColumn id="15" xr3:uid="{2192234E-B255-40F6-A401-F25B71D11A57}" name="SA8" totalsRowFunction="sum" dataDxfId="42" totalsRowDxfId="41">
      <calculatedColumnFormula>COUNTIFS(DAE!#REF!,"A8",DAE!#REF!,"&lt;&gt;Entreprises Privées et/ou Ext à la mairie")</calculatedColumnFormula>
    </tableColumn>
    <tableColumn id="9" xr3:uid="{C98C4D89-AC55-490A-84C2-0E8CFF54AFA1}" name="Hors Service" totalsRowFunction="custom" dataDxfId="40" totalsRowDxfId="39">
      <calculatedColumnFormula>COUNTIF(DAE!#REF!,"Hors S.")</calculatedColumnFormula>
      <totalsRowFormula>SUBTOTAL(109,T5:T9)</totalsRowFormula>
    </tableColumn>
    <tableColumn id="10" xr3:uid="{D6F09A5C-A972-4253-9121-1EBEBA0735A4}" name="Sans catégorie" totalsRowFunction="custom" dataDxfId="38" totalsRowDxfId="37">
      <calculatedColumnFormula>COUNTIF(DAE!#REF!,"")</calculatedColumnFormula>
      <totalsRowFormula>SUBTOTAL(109,U5:U9)</totalsRowFormula>
    </tableColumn>
    <tableColumn id="11" xr3:uid="{B9194310-1754-4178-BCA5-DC32AAEA3403}" name="Total" totalsRowFunction="custom" dataDxfId="36">
      <totalsRowFormula>SUM(Tableau18[[#Totals],[1]:[Sans catégorie]])</totalsRowFormula>
    </tableColumn>
  </tableColumns>
  <tableStyleInfo name="TableStyleMedium5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A4A43AB5-D9C6-47AF-8530-98AE62E46953}" name="Tableau1820" displayName="Tableau1820" ref="D15:T21" totalsRowCount="1" headerRowDxfId="35">
  <tableColumns count="17">
    <tableColumn id="1" xr3:uid="{882D6DE9-D128-4BC9-B5A3-5B67A06A10EE}" name="1" totalsRowFunction="custom" dataDxfId="34" totalsRowDxfId="33">
      <calculatedColumnFormula>COUNTIF(DAE!#REF!,"A1")</calculatedColumnFormula>
      <totalsRowFormula>SUBTOTAL(109,D16:D20)</totalsRowFormula>
    </tableColumn>
    <tableColumn id="17" xr3:uid="{8369C421-84F6-4117-B973-3647B13FFCC6}" name="SA1" totalsRowFunction="sum" dataDxfId="32" totalsRowDxfId="31">
      <calculatedColumnFormula>(COUNTIFS(DAE!#REF!,"A1",DAE!#REF!,"Entreprises Privées et/ou Ext à la mairie",DAE!$A$12:$A$261,"oui"))</calculatedColumnFormula>
    </tableColumn>
    <tableColumn id="2" xr3:uid="{83871ED5-2FD0-4A8B-8F2F-163B5A7E72BE}" name="2" totalsRowFunction="custom" dataDxfId="30" totalsRowDxfId="29">
      <calculatedColumnFormula>COUNTIF(DAE!#REF!,"A2")</calculatedColumnFormula>
      <totalsRowFormula>SUBTOTAL(109,F16:F20)</totalsRowFormula>
    </tableColumn>
    <tableColumn id="16" xr3:uid="{ED593304-0716-4F62-A61E-5820B0BB011A}" name="SA2" totalsRowFunction="sum" dataDxfId="28" totalsRowDxfId="27">
      <calculatedColumnFormula>(COUNTIFS(DAE!#REF!,"A2",DAE!#REF!,"=Entreprises Privées et/ou Ext à la mairie",DAE!$A$12:$A$261,"oui"))</calculatedColumnFormula>
    </tableColumn>
    <tableColumn id="3" xr3:uid="{A3C71167-EE0A-4972-8B5F-2715ECBA79D8}" name="3" totalsRowFunction="custom" dataDxfId="26" totalsRowDxfId="25">
      <calculatedColumnFormula>COUNTIF(DAE!#REF!,"A3")</calculatedColumnFormula>
      <totalsRowFormula>SUBTOTAL(109,H16:H20)</totalsRowFormula>
    </tableColumn>
    <tableColumn id="15" xr3:uid="{529DE234-C582-4662-B714-C9D7ACED55E0}" name="SA3" totalsRowFunction="sum" dataDxfId="24" totalsRowDxfId="23">
      <calculatedColumnFormula>(COUNTIFS(DAE!#REF!,"A3",DAE!#REF!,"=Entreprises Privées et/ou Ext à la mairie",DAE!$A$12:$A$261,"oui"))</calculatedColumnFormula>
    </tableColumn>
    <tableColumn id="4" xr3:uid="{998DD0EC-000B-49FA-BCEE-0DF7CD8B8409}" name="4" totalsRowFunction="custom" dataDxfId="22" totalsRowDxfId="21">
      <calculatedColumnFormula>COUNTIF(DAE!#REF!,"A4")</calculatedColumnFormula>
      <totalsRowFormula>SUBTOTAL(109,J16:J20)</totalsRowFormula>
    </tableColumn>
    <tableColumn id="14" xr3:uid="{62E38CE7-EBF9-42C4-AD3B-5C2FA111B1C7}" name="SA4" totalsRowFunction="sum" dataDxfId="20" totalsRowDxfId="19">
      <calculatedColumnFormula>(COUNTIFS(DAE!#REF!,"A4",DAE!#REF!,"=Entreprises Privées et/ou Ext à la mairie",DAE!$A$12:$A$261,"oui"))</calculatedColumnFormula>
    </tableColumn>
    <tableColumn id="5" xr3:uid="{96A1E7FB-7500-4504-9EAA-28D01F9183D5}" name="5" totalsRowFunction="custom" dataDxfId="18" totalsRowDxfId="17">
      <calculatedColumnFormula>COUNTIF(DAE!#REF!,"A5")</calculatedColumnFormula>
      <totalsRowFormula>SUBTOTAL(109,L16:L20)</totalsRowFormula>
    </tableColumn>
    <tableColumn id="13" xr3:uid="{8840BE92-CAF8-4F39-A2CD-E3E99F7DE4A3}" name="SA5" totalsRowFunction="sum" dataDxfId="16" totalsRowDxfId="15">
      <calculatedColumnFormula>(COUNTIFS(DAE!#REF!,"A5",DAE!#REF!,"=Entreprises Privées et/ou Ext à la mairie",DAE!$A$12:$A$261,"oui"))</calculatedColumnFormula>
    </tableColumn>
    <tableColumn id="6" xr3:uid="{219BBC48-BEFD-4E7D-9CB4-B5E819DA3510}" name="6" totalsRowFunction="custom" dataDxfId="14" totalsRowDxfId="13">
      <calculatedColumnFormula>COUNTIF(DAE!#REF!,"A6")</calculatedColumnFormula>
      <totalsRowFormula>SUBTOTAL(109,N16:N20)</totalsRowFormula>
    </tableColumn>
    <tableColumn id="12" xr3:uid="{54682878-4E04-442F-99BC-5C847CE658B0}" name="SA6" totalsRowFunction="sum" dataDxfId="12" totalsRowDxfId="11">
      <calculatedColumnFormula>(COUNTIFS(DAE!#REF!,"A6",DAE!#REF!,"=Entreprises Privées et/ou Ext à la mairie",DAE!$A$12:$A$261,"oui"))</calculatedColumnFormula>
    </tableColumn>
    <tableColumn id="7" xr3:uid="{A553ECA1-77CC-4B2B-ACD0-676ABEB0215A}" name="7" totalsRowFunction="custom" dataDxfId="10" totalsRowDxfId="9">
      <calculatedColumnFormula>COUNTIF(DAE!#REF!,"A7")</calculatedColumnFormula>
      <totalsRowFormula>SUBTOTAL(109,P16:P20)</totalsRowFormula>
    </tableColumn>
    <tableColumn id="10" xr3:uid="{604C07F7-E8E9-4AE3-94E4-95870ACB0CAC}" name="SA7" totalsRowFunction="sum" dataDxfId="8" totalsRowDxfId="7">
      <calculatedColumnFormula>(COUNTIFS(DAE!#REF!,"A7",DAE!#REF!,"=Entreprises Privées et/ou Ext à la mairie",DAE!$A$12:$A$261,"oui"))</calculatedColumnFormula>
    </tableColumn>
    <tableColumn id="8" xr3:uid="{52B9481C-F170-4CEB-8257-CCFB3E7A729A}" name="8" totalsRowFunction="custom" dataDxfId="6" totalsRowDxfId="5">
      <calculatedColumnFormula>COUNTIF(DAE!#REF!,"A8")</calculatedColumnFormula>
      <totalsRowFormula>SUBTOTAL(109,R16:R20)</totalsRowFormula>
    </tableColumn>
    <tableColumn id="9" xr3:uid="{FF8C63B4-81BF-4636-BB70-6E2D9DB1D7FA}" name="SA8" totalsRowFunction="sum" dataDxfId="4" totalsRowDxfId="3">
      <calculatedColumnFormula>(COUNTIFS(DAE!#REF!,"A8",DAE!#REF!,"=Entreprises Privées et/ou Ext à la mairie",DAE!$A$12:$A$261,"oui"))</calculatedColumnFormula>
    </tableColumn>
    <tableColumn id="11" xr3:uid="{676F27F3-B13B-4769-8A2C-967FBECC52AB}" name="Total" totalsRowFunction="custom" dataDxfId="2" totalsRowDxfId="1">
      <totalsRowFormula>SUM(D21,F21,H21,J21,L21,N21,P21,R21)</totalsRowFormula>
    </tableColumn>
  </tableColumns>
  <tableStyleInfo name="TableStyleMedium7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CB43FF55-B1C5-44C0-BCC9-3A07D2DF092C}" name="Tableau16" displayName="Tableau16" ref="B4:E16" totalsRowShown="0">
  <autoFilter ref="B4:E16" xr:uid="{CB43FF55-B1C5-44C0-BCC9-3A07D2DF092C}"/>
  <tableColumns count="4">
    <tableColumn id="1" xr3:uid="{BE4F0563-C758-43E1-92A1-79A5DF790531}" name="Nom"/>
    <tableColumn id="2" xr3:uid="{C3DD32A5-EA1A-4866-B60F-C5E707AA58F7}" name="Description"/>
    <tableColumn id="3" xr3:uid="{60831CA5-68C3-4C56-807C-181E03F2C4DE}" name="NomImage"/>
    <tableColumn id="4" xr3:uid="{4CDA85A7-9EA9-4492-9430-2139A830E2FB}" name="Chemin d'accès" dataDxfId="0">
      <calculatedColumnFormula>IF(D5="","",$E$2&amp;Photos!D5)</calculatedColumnFormula>
    </tableColumn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13" Type="http://schemas.openxmlformats.org/officeDocument/2006/relationships/table" Target="../tables/table13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6" Type="http://schemas.openxmlformats.org/officeDocument/2006/relationships/table" Target="../tables/table16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5" Type="http://schemas.openxmlformats.org/officeDocument/2006/relationships/table" Target="../tables/table1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Relationship Id="rId14" Type="http://schemas.openxmlformats.org/officeDocument/2006/relationships/table" Target="../tables/table14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8.xml"/><Relationship Id="rId1" Type="http://schemas.openxmlformats.org/officeDocument/2006/relationships/table" Target="../tables/table17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9.x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AA1037-D5D8-4C85-B1DC-5F311232FAB8}">
  <sheetPr codeName="Feuil1"/>
  <dimension ref="F3:F179"/>
  <sheetViews>
    <sheetView topLeftCell="A3" workbookViewId="0">
      <selection activeCell="K16" sqref="K16"/>
    </sheetView>
  </sheetViews>
  <sheetFormatPr baseColWidth="10" defaultRowHeight="14.4" x14ac:dyDescent="0.3"/>
  <sheetData>
    <row r="3" spans="6:6" x14ac:dyDescent="0.3">
      <c r="F3" s="17"/>
    </row>
    <row r="4" spans="6:6" x14ac:dyDescent="0.3">
      <c r="F4" s="17"/>
    </row>
    <row r="6" spans="6:6" x14ac:dyDescent="0.3">
      <c r="F6" s="17"/>
    </row>
    <row r="9" spans="6:6" x14ac:dyDescent="0.3">
      <c r="F9" s="17"/>
    </row>
    <row r="10" spans="6:6" x14ac:dyDescent="0.3">
      <c r="F10" s="17"/>
    </row>
    <row r="11" spans="6:6" x14ac:dyDescent="0.3">
      <c r="F11" s="17"/>
    </row>
    <row r="12" spans="6:6" x14ac:dyDescent="0.3">
      <c r="F12" s="17"/>
    </row>
    <row r="13" spans="6:6" x14ac:dyDescent="0.3">
      <c r="F13" s="17"/>
    </row>
    <row r="14" spans="6:6" x14ac:dyDescent="0.3">
      <c r="F14" s="17"/>
    </row>
    <row r="16" spans="6:6" x14ac:dyDescent="0.3">
      <c r="F16" s="17"/>
    </row>
    <row r="17" spans="6:6" x14ac:dyDescent="0.3">
      <c r="F17" s="17"/>
    </row>
    <row r="18" spans="6:6" x14ac:dyDescent="0.3">
      <c r="F18" s="17"/>
    </row>
    <row r="20" spans="6:6" x14ac:dyDescent="0.3">
      <c r="F20" s="17"/>
    </row>
    <row r="21" spans="6:6" x14ac:dyDescent="0.3">
      <c r="F21" s="17"/>
    </row>
    <row r="24" spans="6:6" x14ac:dyDescent="0.3">
      <c r="F24" s="17"/>
    </row>
    <row r="25" spans="6:6" x14ac:dyDescent="0.3">
      <c r="F25" s="17"/>
    </row>
    <row r="26" spans="6:6" x14ac:dyDescent="0.3">
      <c r="F26" s="17"/>
    </row>
    <row r="28" spans="6:6" x14ac:dyDescent="0.3">
      <c r="F28" s="17"/>
    </row>
    <row r="29" spans="6:6" x14ac:dyDescent="0.3">
      <c r="F29" s="17"/>
    </row>
    <row r="30" spans="6:6" x14ac:dyDescent="0.3">
      <c r="F30" s="17"/>
    </row>
    <row r="31" spans="6:6" x14ac:dyDescent="0.3">
      <c r="F31" s="17"/>
    </row>
    <row r="32" spans="6:6" x14ac:dyDescent="0.3">
      <c r="F32" s="17"/>
    </row>
    <row r="33" spans="6:6" x14ac:dyDescent="0.3">
      <c r="F33" s="17"/>
    </row>
    <row r="35" spans="6:6" x14ac:dyDescent="0.3">
      <c r="F35" s="17"/>
    </row>
    <row r="36" spans="6:6" x14ac:dyDescent="0.3">
      <c r="F36" s="17"/>
    </row>
    <row r="37" spans="6:6" x14ac:dyDescent="0.3">
      <c r="F37" s="17"/>
    </row>
    <row r="38" spans="6:6" x14ac:dyDescent="0.3">
      <c r="F38" s="17"/>
    </row>
    <row r="39" spans="6:6" x14ac:dyDescent="0.3">
      <c r="F39" s="17"/>
    </row>
    <row r="41" spans="6:6" x14ac:dyDescent="0.3">
      <c r="F41" s="17"/>
    </row>
    <row r="47" spans="6:6" x14ac:dyDescent="0.3">
      <c r="F47" s="17"/>
    </row>
    <row r="48" spans="6:6" x14ac:dyDescent="0.3">
      <c r="F48" s="17"/>
    </row>
    <row r="49" spans="6:6" x14ac:dyDescent="0.3">
      <c r="F49" s="17"/>
    </row>
    <row r="50" spans="6:6" x14ac:dyDescent="0.3">
      <c r="F50" s="17"/>
    </row>
    <row r="51" spans="6:6" x14ac:dyDescent="0.3">
      <c r="F51" s="17"/>
    </row>
    <row r="52" spans="6:6" x14ac:dyDescent="0.3">
      <c r="F52" s="17"/>
    </row>
    <row r="53" spans="6:6" x14ac:dyDescent="0.3">
      <c r="F53" s="17"/>
    </row>
    <row r="54" spans="6:6" x14ac:dyDescent="0.3">
      <c r="F54" s="17"/>
    </row>
    <row r="55" spans="6:6" x14ac:dyDescent="0.3">
      <c r="F55" s="17"/>
    </row>
    <row r="56" spans="6:6" x14ac:dyDescent="0.3">
      <c r="F56" s="17"/>
    </row>
    <row r="57" spans="6:6" x14ac:dyDescent="0.3">
      <c r="F57" s="17"/>
    </row>
    <row r="58" spans="6:6" x14ac:dyDescent="0.3">
      <c r="F58" s="17"/>
    </row>
    <row r="59" spans="6:6" x14ac:dyDescent="0.3">
      <c r="F59" s="17"/>
    </row>
    <row r="60" spans="6:6" x14ac:dyDescent="0.3">
      <c r="F60" s="17"/>
    </row>
    <row r="61" spans="6:6" x14ac:dyDescent="0.3">
      <c r="F61" s="17"/>
    </row>
    <row r="62" spans="6:6" x14ac:dyDescent="0.3">
      <c r="F62" s="17"/>
    </row>
    <row r="63" spans="6:6" x14ac:dyDescent="0.3">
      <c r="F63" s="17"/>
    </row>
    <row r="64" spans="6:6" x14ac:dyDescent="0.3">
      <c r="F64" s="17"/>
    </row>
    <row r="65" spans="6:6" x14ac:dyDescent="0.3">
      <c r="F65" s="17"/>
    </row>
    <row r="67" spans="6:6" x14ac:dyDescent="0.3">
      <c r="F67" s="17"/>
    </row>
    <row r="70" spans="6:6" x14ac:dyDescent="0.3">
      <c r="F70" s="17"/>
    </row>
    <row r="71" spans="6:6" x14ac:dyDescent="0.3">
      <c r="F71" s="17"/>
    </row>
    <row r="72" spans="6:6" x14ac:dyDescent="0.3">
      <c r="F72" s="17"/>
    </row>
    <row r="73" spans="6:6" x14ac:dyDescent="0.3">
      <c r="F73" s="17"/>
    </row>
    <row r="74" spans="6:6" x14ac:dyDescent="0.3">
      <c r="F74" s="17"/>
    </row>
    <row r="75" spans="6:6" x14ac:dyDescent="0.3">
      <c r="F75" s="17"/>
    </row>
    <row r="76" spans="6:6" x14ac:dyDescent="0.3">
      <c r="F76" s="17"/>
    </row>
    <row r="77" spans="6:6" x14ac:dyDescent="0.3">
      <c r="F77" s="17"/>
    </row>
    <row r="78" spans="6:6" x14ac:dyDescent="0.3">
      <c r="F78" s="17"/>
    </row>
    <row r="79" spans="6:6" x14ac:dyDescent="0.3">
      <c r="F79" s="17"/>
    </row>
    <row r="80" spans="6:6" x14ac:dyDescent="0.3">
      <c r="F80" s="17"/>
    </row>
    <row r="81" spans="6:6" x14ac:dyDescent="0.3">
      <c r="F81" s="17"/>
    </row>
    <row r="82" spans="6:6" x14ac:dyDescent="0.3">
      <c r="F82" s="17"/>
    </row>
    <row r="83" spans="6:6" x14ac:dyDescent="0.3">
      <c r="F83" s="17"/>
    </row>
    <row r="84" spans="6:6" x14ac:dyDescent="0.3">
      <c r="F84" s="17"/>
    </row>
    <row r="85" spans="6:6" x14ac:dyDescent="0.3">
      <c r="F85" s="17"/>
    </row>
    <row r="86" spans="6:6" x14ac:dyDescent="0.3">
      <c r="F86" s="17"/>
    </row>
    <row r="87" spans="6:6" x14ac:dyDescent="0.3">
      <c r="F87" s="17"/>
    </row>
    <row r="88" spans="6:6" x14ac:dyDescent="0.3">
      <c r="F88" s="17"/>
    </row>
    <row r="89" spans="6:6" x14ac:dyDescent="0.3">
      <c r="F89" s="17"/>
    </row>
    <row r="91" spans="6:6" x14ac:dyDescent="0.3">
      <c r="F91" s="17"/>
    </row>
    <row r="92" spans="6:6" x14ac:dyDescent="0.3">
      <c r="F92" s="17"/>
    </row>
    <row r="109" spans="6:6" x14ac:dyDescent="0.3">
      <c r="F109" s="17"/>
    </row>
    <row r="110" spans="6:6" x14ac:dyDescent="0.3">
      <c r="F110" s="17"/>
    </row>
    <row r="111" spans="6:6" x14ac:dyDescent="0.3">
      <c r="F111" s="17"/>
    </row>
    <row r="114" spans="6:6" x14ac:dyDescent="0.3">
      <c r="F114" s="17"/>
    </row>
    <row r="115" spans="6:6" x14ac:dyDescent="0.3">
      <c r="F115" s="17"/>
    </row>
    <row r="117" spans="6:6" x14ac:dyDescent="0.3">
      <c r="F117" s="17"/>
    </row>
    <row r="119" spans="6:6" x14ac:dyDescent="0.3">
      <c r="F119" s="17"/>
    </row>
    <row r="120" spans="6:6" x14ac:dyDescent="0.3">
      <c r="F120" s="17"/>
    </row>
    <row r="122" spans="6:6" x14ac:dyDescent="0.3">
      <c r="F122" s="17"/>
    </row>
    <row r="124" spans="6:6" x14ac:dyDescent="0.3">
      <c r="F124" s="17"/>
    </row>
    <row r="130" spans="6:6" x14ac:dyDescent="0.3">
      <c r="F130" s="17"/>
    </row>
    <row r="131" spans="6:6" x14ac:dyDescent="0.3">
      <c r="F131" s="17"/>
    </row>
    <row r="132" spans="6:6" x14ac:dyDescent="0.3">
      <c r="F132" s="17"/>
    </row>
    <row r="133" spans="6:6" x14ac:dyDescent="0.3">
      <c r="F133" s="17"/>
    </row>
    <row r="134" spans="6:6" x14ac:dyDescent="0.3">
      <c r="F134" s="17"/>
    </row>
    <row r="135" spans="6:6" x14ac:dyDescent="0.3">
      <c r="F135" s="17"/>
    </row>
    <row r="136" spans="6:6" x14ac:dyDescent="0.3">
      <c r="F136" s="17"/>
    </row>
    <row r="137" spans="6:6" x14ac:dyDescent="0.3">
      <c r="F137" s="17"/>
    </row>
    <row r="138" spans="6:6" x14ac:dyDescent="0.3">
      <c r="F138" s="17"/>
    </row>
    <row r="139" spans="6:6" x14ac:dyDescent="0.3">
      <c r="F139" s="17"/>
    </row>
    <row r="140" spans="6:6" x14ac:dyDescent="0.3">
      <c r="F140" s="17"/>
    </row>
    <row r="141" spans="6:6" x14ac:dyDescent="0.3">
      <c r="F141" s="17"/>
    </row>
    <row r="142" spans="6:6" x14ac:dyDescent="0.3">
      <c r="F142" s="17"/>
    </row>
    <row r="143" spans="6:6" x14ac:dyDescent="0.3">
      <c r="F143" s="17"/>
    </row>
    <row r="144" spans="6:6" x14ac:dyDescent="0.3">
      <c r="F144" s="17"/>
    </row>
    <row r="145" spans="6:6" x14ac:dyDescent="0.3">
      <c r="F145" s="17"/>
    </row>
    <row r="146" spans="6:6" x14ac:dyDescent="0.3">
      <c r="F146" s="17"/>
    </row>
    <row r="147" spans="6:6" x14ac:dyDescent="0.3">
      <c r="F147" s="17"/>
    </row>
    <row r="148" spans="6:6" x14ac:dyDescent="0.3">
      <c r="F148" s="17"/>
    </row>
    <row r="149" spans="6:6" x14ac:dyDescent="0.3">
      <c r="F149" s="17"/>
    </row>
    <row r="151" spans="6:6" x14ac:dyDescent="0.3">
      <c r="F151" s="17"/>
    </row>
    <row r="152" spans="6:6" x14ac:dyDescent="0.3">
      <c r="F152" s="17"/>
    </row>
    <row r="153" spans="6:6" x14ac:dyDescent="0.3">
      <c r="F153" s="17"/>
    </row>
    <row r="154" spans="6:6" x14ac:dyDescent="0.3">
      <c r="F154" s="17"/>
    </row>
    <row r="155" spans="6:6" x14ac:dyDescent="0.3">
      <c r="F155" s="17"/>
    </row>
    <row r="156" spans="6:6" x14ac:dyDescent="0.3">
      <c r="F156" s="17"/>
    </row>
    <row r="157" spans="6:6" x14ac:dyDescent="0.3">
      <c r="F157" s="17"/>
    </row>
    <row r="158" spans="6:6" x14ac:dyDescent="0.3">
      <c r="F158" s="17"/>
    </row>
    <row r="159" spans="6:6" x14ac:dyDescent="0.3">
      <c r="F159" s="17"/>
    </row>
    <row r="160" spans="6:6" x14ac:dyDescent="0.3">
      <c r="F160" s="17"/>
    </row>
    <row r="161" spans="6:6" x14ac:dyDescent="0.3">
      <c r="F161" s="17"/>
    </row>
    <row r="162" spans="6:6" x14ac:dyDescent="0.3">
      <c r="F162" s="17"/>
    </row>
    <row r="163" spans="6:6" x14ac:dyDescent="0.3">
      <c r="F163" s="17"/>
    </row>
    <row r="164" spans="6:6" x14ac:dyDescent="0.3">
      <c r="F164" s="17"/>
    </row>
    <row r="165" spans="6:6" x14ac:dyDescent="0.3">
      <c r="F165" s="17"/>
    </row>
    <row r="166" spans="6:6" x14ac:dyDescent="0.3">
      <c r="F166" s="17"/>
    </row>
    <row r="167" spans="6:6" x14ac:dyDescent="0.3">
      <c r="F167" s="17"/>
    </row>
    <row r="168" spans="6:6" x14ac:dyDescent="0.3">
      <c r="F168" s="17"/>
    </row>
    <row r="169" spans="6:6" x14ac:dyDescent="0.3">
      <c r="F169" s="17"/>
    </row>
    <row r="170" spans="6:6" x14ac:dyDescent="0.3">
      <c r="F170" s="17"/>
    </row>
    <row r="171" spans="6:6" x14ac:dyDescent="0.3">
      <c r="F171" s="17"/>
    </row>
    <row r="172" spans="6:6" x14ac:dyDescent="0.3">
      <c r="F172" s="17"/>
    </row>
    <row r="173" spans="6:6" x14ac:dyDescent="0.3">
      <c r="F173" s="17"/>
    </row>
    <row r="174" spans="6:6" x14ac:dyDescent="0.3">
      <c r="F174" s="17"/>
    </row>
    <row r="175" spans="6:6" x14ac:dyDescent="0.3">
      <c r="F175" s="17"/>
    </row>
    <row r="176" spans="6:6" x14ac:dyDescent="0.3">
      <c r="F176" s="17"/>
    </row>
    <row r="177" spans="6:6" x14ac:dyDescent="0.3">
      <c r="F177" s="17"/>
    </row>
    <row r="178" spans="6:6" x14ac:dyDescent="0.3">
      <c r="F178" s="17"/>
    </row>
    <row r="179" spans="6:6" x14ac:dyDescent="0.3">
      <c r="F179" s="17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D55F4F-3A76-4D4B-8D13-18450D6DD7B6}">
  <sheetPr codeName="Feuil2"/>
  <dimension ref="A11:K261"/>
  <sheetViews>
    <sheetView tabSelected="1" zoomScaleNormal="100" workbookViewId="0">
      <pane ySplit="11" topLeftCell="A31" activePane="bottomLeft" state="frozen"/>
      <selection pane="bottomLeft" activeCell="M168" sqref="M168"/>
    </sheetView>
  </sheetViews>
  <sheetFormatPr baseColWidth="10" defaultRowHeight="14.4" outlineLevelCol="1" x14ac:dyDescent="0.3"/>
  <cols>
    <col min="1" max="1" width="11.21875" customWidth="1"/>
    <col min="2" max="2" width="8.77734375" style="13" customWidth="1"/>
    <col min="4" max="4" width="12" customWidth="1"/>
    <col min="5" max="5" width="14" customWidth="1"/>
    <col min="6" max="6" width="13" customWidth="1" outlineLevel="1"/>
    <col min="7" max="7" width="12.77734375" customWidth="1" outlineLevel="1"/>
    <col min="9" max="9" width="19.21875" customWidth="1"/>
    <col min="10" max="10" width="15.88671875" customWidth="1"/>
    <col min="11" max="11" width="13.21875" customWidth="1"/>
  </cols>
  <sheetData>
    <row r="11" spans="1:11" s="13" customFormat="1" x14ac:dyDescent="0.3">
      <c r="A11" s="26" t="s">
        <v>36</v>
      </c>
      <c r="B11" s="13" t="s">
        <v>37</v>
      </c>
      <c r="C11" s="13" t="s">
        <v>38</v>
      </c>
      <c r="D11" s="25" t="s">
        <v>39</v>
      </c>
      <c r="E11" s="13" t="s">
        <v>40</v>
      </c>
      <c r="F11" s="13" t="s">
        <v>41</v>
      </c>
      <c r="G11" s="25" t="s">
        <v>42</v>
      </c>
      <c r="H11" s="13" t="s">
        <v>251</v>
      </c>
      <c r="I11" s="13" t="s">
        <v>252</v>
      </c>
      <c r="J11" s="13" t="s">
        <v>264</v>
      </c>
      <c r="K11" s="13" t="s">
        <v>263</v>
      </c>
    </row>
    <row r="12" spans="1:11" hidden="1" x14ac:dyDescent="0.3">
      <c r="A12" t="s">
        <v>227</v>
      </c>
      <c r="B12" s="13">
        <v>3622</v>
      </c>
      <c r="C12" s="9">
        <v>7147</v>
      </c>
      <c r="D12" t="s">
        <v>227</v>
      </c>
      <c r="E12" t="s">
        <v>47</v>
      </c>
      <c r="F12" t="s">
        <v>116</v>
      </c>
      <c r="G12" t="s">
        <v>227</v>
      </c>
      <c r="H12" t="s">
        <v>227</v>
      </c>
      <c r="J12" t="s">
        <v>227</v>
      </c>
      <c r="K12" t="s">
        <v>266</v>
      </c>
    </row>
    <row r="13" spans="1:11" hidden="1" x14ac:dyDescent="0.3">
      <c r="A13" t="s">
        <v>227</v>
      </c>
      <c r="B13" s="13">
        <v>10969</v>
      </c>
      <c r="C13" s="3">
        <v>15434</v>
      </c>
      <c r="D13" t="s">
        <v>227</v>
      </c>
      <c r="E13" t="s">
        <v>43</v>
      </c>
      <c r="F13" t="s">
        <v>117</v>
      </c>
      <c r="G13" t="s">
        <v>227</v>
      </c>
      <c r="H13" t="s">
        <v>269</v>
      </c>
      <c r="I13" t="s">
        <v>305</v>
      </c>
      <c r="J13" t="s">
        <v>257</v>
      </c>
      <c r="K13" t="s">
        <v>266</v>
      </c>
    </row>
    <row r="14" spans="1:11" hidden="1" x14ac:dyDescent="0.3">
      <c r="A14" s="2"/>
      <c r="B14" s="13">
        <v>13168</v>
      </c>
      <c r="C14" s="7">
        <v>18690</v>
      </c>
      <c r="E14" t="s">
        <v>47</v>
      </c>
      <c r="F14" t="s">
        <v>48</v>
      </c>
    </row>
    <row r="15" spans="1:11" hidden="1" x14ac:dyDescent="0.3">
      <c r="A15" s="2" t="s">
        <v>227</v>
      </c>
      <c r="B15" s="13">
        <v>13169</v>
      </c>
      <c r="C15" s="7">
        <v>18691</v>
      </c>
      <c r="D15" t="s">
        <v>227</v>
      </c>
      <c r="E15" t="s">
        <v>47</v>
      </c>
      <c r="F15" t="s">
        <v>50</v>
      </c>
      <c r="G15" t="s">
        <v>51</v>
      </c>
      <c r="H15" t="s">
        <v>227</v>
      </c>
      <c r="I15" t="s">
        <v>409</v>
      </c>
      <c r="J15" t="s">
        <v>257</v>
      </c>
      <c r="K15" t="s">
        <v>257</v>
      </c>
    </row>
    <row r="16" spans="1:11" hidden="1" x14ac:dyDescent="0.3">
      <c r="A16" s="2" t="s">
        <v>226</v>
      </c>
      <c r="B16" s="13">
        <v>13170</v>
      </c>
      <c r="C16" s="7">
        <v>18692</v>
      </c>
      <c r="D16" t="s">
        <v>227</v>
      </c>
      <c r="E16" t="s">
        <v>47</v>
      </c>
      <c r="F16" t="s">
        <v>165</v>
      </c>
      <c r="G16" t="s">
        <v>270</v>
      </c>
      <c r="H16" t="s">
        <v>248</v>
      </c>
      <c r="I16" t="s">
        <v>347</v>
      </c>
      <c r="J16" t="s">
        <v>257</v>
      </c>
      <c r="K16" t="s">
        <v>257</v>
      </c>
    </row>
    <row r="17" spans="1:11" s="11" customFormat="1" hidden="1" x14ac:dyDescent="0.3">
      <c r="A17" s="2" t="s">
        <v>227</v>
      </c>
      <c r="B17" s="13">
        <v>13171</v>
      </c>
      <c r="C17" s="7">
        <v>18693</v>
      </c>
      <c r="D17" t="s">
        <v>227</v>
      </c>
      <c r="E17" t="s">
        <v>47</v>
      </c>
      <c r="F17" s="4" t="s">
        <v>48</v>
      </c>
      <c r="G17" t="s">
        <v>227</v>
      </c>
      <c r="H17" s="11" t="s">
        <v>227</v>
      </c>
      <c r="J17" s="11" t="s">
        <v>227</v>
      </c>
      <c r="K17" s="11" t="s">
        <v>257</v>
      </c>
    </row>
    <row r="18" spans="1:11" hidden="1" x14ac:dyDescent="0.3">
      <c r="A18" s="2" t="s">
        <v>227</v>
      </c>
      <c r="B18" s="13">
        <v>13172</v>
      </c>
      <c r="C18" s="7">
        <v>18694</v>
      </c>
      <c r="D18" t="s">
        <v>421</v>
      </c>
      <c r="E18" t="s">
        <v>47</v>
      </c>
      <c r="F18" s="14" t="s">
        <v>48</v>
      </c>
      <c r="G18" t="s">
        <v>227</v>
      </c>
      <c r="H18" t="s">
        <v>227</v>
      </c>
      <c r="J18" t="s">
        <v>257</v>
      </c>
      <c r="K18" t="s">
        <v>257</v>
      </c>
    </row>
    <row r="19" spans="1:11" hidden="1" x14ac:dyDescent="0.3">
      <c r="A19" s="2" t="s">
        <v>227</v>
      </c>
      <c r="B19" s="13">
        <v>13173</v>
      </c>
      <c r="C19" s="7">
        <v>18695</v>
      </c>
      <c r="D19" t="s">
        <v>227</v>
      </c>
      <c r="E19" t="s">
        <v>47</v>
      </c>
      <c r="F19" t="s">
        <v>166</v>
      </c>
      <c r="G19" t="s">
        <v>167</v>
      </c>
      <c r="H19" t="s">
        <v>227</v>
      </c>
      <c r="J19" t="s">
        <v>227</v>
      </c>
      <c r="K19" t="s">
        <v>227</v>
      </c>
    </row>
    <row r="20" spans="1:11" hidden="1" x14ac:dyDescent="0.3">
      <c r="A20" s="2" t="s">
        <v>227</v>
      </c>
      <c r="B20" s="13">
        <v>13174</v>
      </c>
      <c r="C20" s="7">
        <v>18696</v>
      </c>
      <c r="D20" t="s">
        <v>227</v>
      </c>
      <c r="E20" t="s">
        <v>47</v>
      </c>
      <c r="F20" t="s">
        <v>168</v>
      </c>
      <c r="G20" t="s">
        <v>227</v>
      </c>
      <c r="H20" t="s">
        <v>227</v>
      </c>
      <c r="J20" t="s">
        <v>227</v>
      </c>
      <c r="K20" t="s">
        <v>227</v>
      </c>
    </row>
    <row r="21" spans="1:11" hidden="1" x14ac:dyDescent="0.3">
      <c r="A21" s="2" t="s">
        <v>227</v>
      </c>
      <c r="B21" s="13">
        <v>15355</v>
      </c>
      <c r="C21" s="7">
        <v>21761</v>
      </c>
      <c r="D21" t="s">
        <v>227</v>
      </c>
      <c r="E21" t="s">
        <v>47</v>
      </c>
      <c r="F21" t="s">
        <v>169</v>
      </c>
      <c r="G21" t="s">
        <v>170</v>
      </c>
      <c r="H21" t="s">
        <v>227</v>
      </c>
      <c r="I21" t="s">
        <v>309</v>
      </c>
      <c r="J21" t="s">
        <v>257</v>
      </c>
      <c r="K21" t="s">
        <v>257</v>
      </c>
    </row>
    <row r="22" spans="1:11" hidden="1" x14ac:dyDescent="0.3">
      <c r="A22" s="2" t="s">
        <v>227</v>
      </c>
      <c r="B22" s="13">
        <v>15356</v>
      </c>
      <c r="C22" s="7">
        <v>21762</v>
      </c>
      <c r="D22" t="s">
        <v>227</v>
      </c>
      <c r="E22" t="s">
        <v>47</v>
      </c>
      <c r="F22" t="s">
        <v>171</v>
      </c>
      <c r="G22" t="s">
        <v>227</v>
      </c>
      <c r="H22" t="s">
        <v>227</v>
      </c>
      <c r="I22" t="s">
        <v>315</v>
      </c>
      <c r="J22" t="s">
        <v>257</v>
      </c>
      <c r="K22" t="s">
        <v>257</v>
      </c>
    </row>
    <row r="23" spans="1:11" hidden="1" x14ac:dyDescent="0.3">
      <c r="A23" s="2" t="s">
        <v>227</v>
      </c>
      <c r="B23" s="13">
        <v>18685</v>
      </c>
      <c r="C23" s="7">
        <v>122737</v>
      </c>
      <c r="D23" t="s">
        <v>227</v>
      </c>
      <c r="E23" t="s">
        <v>47</v>
      </c>
      <c r="F23" t="s">
        <v>171</v>
      </c>
      <c r="G23" t="s">
        <v>227</v>
      </c>
      <c r="H23" t="s">
        <v>247</v>
      </c>
      <c r="I23" t="s">
        <v>351</v>
      </c>
      <c r="J23" t="s">
        <v>257</v>
      </c>
      <c r="K23" t="s">
        <v>257</v>
      </c>
    </row>
    <row r="24" spans="1:11" hidden="1" x14ac:dyDescent="0.3">
      <c r="A24" s="2"/>
      <c r="B24" s="13">
        <v>18686</v>
      </c>
      <c r="C24" s="7">
        <v>122739</v>
      </c>
      <c r="E24" t="s">
        <v>47</v>
      </c>
      <c r="F24" t="s">
        <v>172</v>
      </c>
      <c r="G24" t="s">
        <v>173</v>
      </c>
    </row>
    <row r="25" spans="1:11" hidden="1" x14ac:dyDescent="0.3">
      <c r="A25" s="2" t="s">
        <v>95</v>
      </c>
      <c r="B25" s="13">
        <v>18687</v>
      </c>
      <c r="C25" s="7">
        <v>122740</v>
      </c>
      <c r="D25" t="s">
        <v>227</v>
      </c>
      <c r="E25" t="s">
        <v>47</v>
      </c>
      <c r="F25" s="14" t="s">
        <v>174</v>
      </c>
      <c r="G25" t="s">
        <v>175</v>
      </c>
      <c r="H25" t="s">
        <v>247</v>
      </c>
      <c r="I25" t="s">
        <v>296</v>
      </c>
      <c r="J25" t="s">
        <v>266</v>
      </c>
      <c r="K25" t="s">
        <v>257</v>
      </c>
    </row>
    <row r="26" spans="1:11" hidden="1" x14ac:dyDescent="0.3">
      <c r="A26" s="2"/>
      <c r="B26" s="13">
        <v>18688</v>
      </c>
      <c r="C26" s="7">
        <v>122741</v>
      </c>
      <c r="E26" t="s">
        <v>47</v>
      </c>
      <c r="F26" s="14" t="s">
        <v>174</v>
      </c>
      <c r="G26" t="s">
        <v>176</v>
      </c>
    </row>
    <row r="27" spans="1:11" hidden="1" x14ac:dyDescent="0.3">
      <c r="A27" s="2" t="s">
        <v>95</v>
      </c>
      <c r="B27" s="13">
        <v>18689</v>
      </c>
      <c r="C27" s="7">
        <v>122742</v>
      </c>
      <c r="D27" t="s">
        <v>227</v>
      </c>
      <c r="E27" t="s">
        <v>47</v>
      </c>
      <c r="F27" s="14" t="s">
        <v>177</v>
      </c>
      <c r="G27" t="s">
        <v>178</v>
      </c>
      <c r="H27" t="s">
        <v>259</v>
      </c>
      <c r="I27" t="s">
        <v>314</v>
      </c>
      <c r="J27" t="s">
        <v>257</v>
      </c>
      <c r="K27" t="s">
        <v>257</v>
      </c>
    </row>
    <row r="28" spans="1:11" hidden="1" x14ac:dyDescent="0.3">
      <c r="A28" s="2" t="s">
        <v>227</v>
      </c>
      <c r="B28" s="13">
        <v>18690</v>
      </c>
      <c r="C28" s="7">
        <v>122743</v>
      </c>
      <c r="D28" t="s">
        <v>227</v>
      </c>
      <c r="E28" t="s">
        <v>47</v>
      </c>
      <c r="F28" s="14" t="s">
        <v>174</v>
      </c>
      <c r="G28" t="s">
        <v>179</v>
      </c>
      <c r="H28" t="s">
        <v>227</v>
      </c>
      <c r="J28" t="s">
        <v>257</v>
      </c>
      <c r="K28" t="s">
        <v>257</v>
      </c>
    </row>
    <row r="29" spans="1:11" hidden="1" x14ac:dyDescent="0.3">
      <c r="A29" s="2" t="s">
        <v>227</v>
      </c>
      <c r="B29" s="13">
        <v>18691</v>
      </c>
      <c r="C29" s="7">
        <v>122744</v>
      </c>
      <c r="D29" t="s">
        <v>227</v>
      </c>
      <c r="E29" t="s">
        <v>47</v>
      </c>
      <c r="F29" t="s">
        <v>180</v>
      </c>
      <c r="G29" t="s">
        <v>181</v>
      </c>
      <c r="H29" t="s">
        <v>227</v>
      </c>
      <c r="I29" t="s">
        <v>343</v>
      </c>
      <c r="J29" t="s">
        <v>257</v>
      </c>
      <c r="K29" t="s">
        <v>257</v>
      </c>
    </row>
    <row r="30" spans="1:11" hidden="1" x14ac:dyDescent="0.3">
      <c r="A30" s="2"/>
      <c r="B30" s="13">
        <v>18693</v>
      </c>
      <c r="C30" s="7">
        <v>122746</v>
      </c>
      <c r="E30" t="s">
        <v>47</v>
      </c>
      <c r="F30" t="s">
        <v>182</v>
      </c>
      <c r="G30" t="s">
        <v>173</v>
      </c>
    </row>
    <row r="31" spans="1:11" x14ac:dyDescent="0.3">
      <c r="B31" s="13">
        <v>18699</v>
      </c>
      <c r="C31" s="9">
        <v>122752</v>
      </c>
      <c r="E31" t="s">
        <v>47</v>
      </c>
      <c r="F31" t="s">
        <v>118</v>
      </c>
    </row>
    <row r="32" spans="1:11" hidden="1" x14ac:dyDescent="0.3">
      <c r="B32" s="13">
        <v>19983</v>
      </c>
      <c r="C32" s="3">
        <v>125085</v>
      </c>
      <c r="E32" t="s">
        <v>43</v>
      </c>
      <c r="F32" t="s">
        <v>119</v>
      </c>
    </row>
    <row r="33" spans="1:11" hidden="1" x14ac:dyDescent="0.3">
      <c r="B33" s="13">
        <v>21342</v>
      </c>
      <c r="C33" s="3">
        <v>127297</v>
      </c>
      <c r="E33" t="s">
        <v>43</v>
      </c>
      <c r="F33" t="s">
        <v>120</v>
      </c>
    </row>
    <row r="34" spans="1:11" hidden="1" x14ac:dyDescent="0.3">
      <c r="A34" s="11"/>
      <c r="B34" s="16">
        <v>22013</v>
      </c>
      <c r="C34" s="12">
        <v>128065</v>
      </c>
      <c r="D34" s="11"/>
      <c r="E34" s="11" t="s">
        <v>47</v>
      </c>
      <c r="F34" s="11" t="s">
        <v>116</v>
      </c>
      <c r="G34" s="11"/>
    </row>
    <row r="35" spans="1:11" hidden="1" x14ac:dyDescent="0.3">
      <c r="A35" s="2" t="s">
        <v>95</v>
      </c>
      <c r="B35" s="13">
        <v>22310</v>
      </c>
      <c r="C35" s="3">
        <v>128404</v>
      </c>
      <c r="E35" t="s">
        <v>43</v>
      </c>
      <c r="F35" t="s">
        <v>121</v>
      </c>
    </row>
    <row r="36" spans="1:11" hidden="1" x14ac:dyDescent="0.3">
      <c r="B36" s="13">
        <v>24798</v>
      </c>
      <c r="C36" s="9">
        <v>132403</v>
      </c>
      <c r="E36" t="s">
        <v>47</v>
      </c>
      <c r="F36" t="s">
        <v>122</v>
      </c>
    </row>
    <row r="37" spans="1:11" hidden="1" x14ac:dyDescent="0.3">
      <c r="B37" s="13">
        <v>24799</v>
      </c>
      <c r="C37" s="9">
        <v>132404</v>
      </c>
      <c r="E37" t="s">
        <v>47</v>
      </c>
      <c r="F37" t="s">
        <v>122</v>
      </c>
    </row>
    <row r="38" spans="1:11" hidden="1" x14ac:dyDescent="0.3">
      <c r="B38" s="13">
        <v>24800</v>
      </c>
      <c r="C38" s="9">
        <v>132405</v>
      </c>
      <c r="E38" t="s">
        <v>47</v>
      </c>
      <c r="F38" t="s">
        <v>122</v>
      </c>
    </row>
    <row r="39" spans="1:11" hidden="1" x14ac:dyDescent="0.3">
      <c r="B39" s="13">
        <v>24970</v>
      </c>
      <c r="C39" s="9">
        <v>132625</v>
      </c>
      <c r="E39" t="s">
        <v>47</v>
      </c>
      <c r="F39" t="s">
        <v>122</v>
      </c>
    </row>
    <row r="40" spans="1:11" hidden="1" x14ac:dyDescent="0.3">
      <c r="B40" s="13">
        <v>24975</v>
      </c>
      <c r="C40" s="9">
        <v>132630</v>
      </c>
      <c r="E40" t="s">
        <v>47</v>
      </c>
      <c r="F40" t="s">
        <v>122</v>
      </c>
    </row>
    <row r="41" spans="1:11" hidden="1" x14ac:dyDescent="0.3">
      <c r="B41" s="13">
        <v>24976</v>
      </c>
      <c r="C41" s="9">
        <v>132631</v>
      </c>
      <c r="E41" t="s">
        <v>47</v>
      </c>
      <c r="F41" t="s">
        <v>122</v>
      </c>
    </row>
    <row r="42" spans="1:11" hidden="1" x14ac:dyDescent="0.3">
      <c r="B42" s="13">
        <v>41718</v>
      </c>
      <c r="C42" s="3">
        <v>154541</v>
      </c>
      <c r="E42" t="s">
        <v>43</v>
      </c>
      <c r="F42" t="s">
        <v>123</v>
      </c>
    </row>
    <row r="43" spans="1:11" hidden="1" x14ac:dyDescent="0.3">
      <c r="B43" s="13">
        <v>44460</v>
      </c>
      <c r="C43" s="3">
        <v>157588</v>
      </c>
      <c r="E43" t="s">
        <v>43</v>
      </c>
      <c r="F43" t="s">
        <v>124</v>
      </c>
    </row>
    <row r="44" spans="1:11" hidden="1" x14ac:dyDescent="0.3">
      <c r="B44" s="13">
        <v>44461</v>
      </c>
      <c r="C44" s="3">
        <v>157589</v>
      </c>
      <c r="E44" t="s">
        <v>43</v>
      </c>
      <c r="F44" t="s">
        <v>125</v>
      </c>
    </row>
    <row r="45" spans="1:11" hidden="1" x14ac:dyDescent="0.3">
      <c r="B45" s="13">
        <v>47201</v>
      </c>
      <c r="C45" s="3">
        <v>160933</v>
      </c>
      <c r="E45" t="s">
        <v>43</v>
      </c>
      <c r="F45" t="s">
        <v>126</v>
      </c>
    </row>
    <row r="46" spans="1:11" hidden="1" x14ac:dyDescent="0.3">
      <c r="B46" s="13">
        <v>48331</v>
      </c>
      <c r="C46" s="3">
        <v>162112</v>
      </c>
      <c r="E46" t="s">
        <v>43</v>
      </c>
      <c r="F46" t="s">
        <v>127</v>
      </c>
    </row>
    <row r="47" spans="1:11" hidden="1" x14ac:dyDescent="0.3">
      <c r="B47" s="13">
        <v>51375</v>
      </c>
      <c r="C47" s="3">
        <v>169790</v>
      </c>
      <c r="E47" t="s">
        <v>43</v>
      </c>
      <c r="F47" t="s">
        <v>128</v>
      </c>
    </row>
    <row r="48" spans="1:11" x14ac:dyDescent="0.3">
      <c r="A48" t="s">
        <v>227</v>
      </c>
      <c r="B48" s="13">
        <v>52132</v>
      </c>
      <c r="C48" s="3">
        <v>171175</v>
      </c>
      <c r="D48" t="s">
        <v>227</v>
      </c>
      <c r="E48" t="s">
        <v>43</v>
      </c>
      <c r="F48" t="s">
        <v>129</v>
      </c>
      <c r="G48" t="s">
        <v>227</v>
      </c>
      <c r="H48" t="s">
        <v>227</v>
      </c>
      <c r="J48" t="s">
        <v>257</v>
      </c>
      <c r="K48" t="s">
        <v>227</v>
      </c>
    </row>
    <row r="49" spans="1:11" hidden="1" x14ac:dyDescent="0.3">
      <c r="B49" s="13">
        <v>52518</v>
      </c>
      <c r="C49" s="3">
        <v>171816</v>
      </c>
      <c r="E49" t="s">
        <v>43</v>
      </c>
      <c r="F49" t="s">
        <v>130</v>
      </c>
    </row>
    <row r="50" spans="1:11" hidden="1" x14ac:dyDescent="0.3">
      <c r="B50" s="13">
        <v>53324</v>
      </c>
      <c r="C50" s="3">
        <v>173215</v>
      </c>
      <c r="E50" t="s">
        <v>43</v>
      </c>
      <c r="F50" t="s">
        <v>131</v>
      </c>
    </row>
    <row r="51" spans="1:11" hidden="1" x14ac:dyDescent="0.3">
      <c r="A51" s="2" t="s">
        <v>95</v>
      </c>
      <c r="B51" s="13">
        <v>55418</v>
      </c>
      <c r="C51" s="3">
        <v>176422</v>
      </c>
      <c r="E51" t="s">
        <v>43</v>
      </c>
      <c r="F51" t="s">
        <v>132</v>
      </c>
    </row>
    <row r="52" spans="1:11" x14ac:dyDescent="0.3">
      <c r="B52" s="13">
        <v>56328</v>
      </c>
      <c r="C52" s="3">
        <v>177813</v>
      </c>
      <c r="E52" t="s">
        <v>43</v>
      </c>
      <c r="F52" s="6">
        <v>0</v>
      </c>
      <c r="G52" s="6"/>
    </row>
    <row r="53" spans="1:11" hidden="1" x14ac:dyDescent="0.3">
      <c r="B53" s="13">
        <v>57069</v>
      </c>
      <c r="C53" s="3">
        <v>178988</v>
      </c>
      <c r="E53" t="s">
        <v>43</v>
      </c>
      <c r="F53" t="s">
        <v>133</v>
      </c>
    </row>
    <row r="54" spans="1:11" hidden="1" x14ac:dyDescent="0.3">
      <c r="B54" s="13">
        <v>60925</v>
      </c>
      <c r="C54" s="3">
        <v>184631</v>
      </c>
      <c r="E54" t="s">
        <v>43</v>
      </c>
      <c r="F54" t="s">
        <v>134</v>
      </c>
    </row>
    <row r="55" spans="1:11" hidden="1" x14ac:dyDescent="0.3">
      <c r="B55" s="13">
        <v>63814</v>
      </c>
      <c r="C55" s="3">
        <v>188295</v>
      </c>
      <c r="E55" t="s">
        <v>43</v>
      </c>
      <c r="F55" t="s">
        <v>135</v>
      </c>
    </row>
    <row r="56" spans="1:11" hidden="1" x14ac:dyDescent="0.3">
      <c r="B56" s="13">
        <v>63815</v>
      </c>
      <c r="C56" s="3">
        <v>188296</v>
      </c>
      <c r="E56" t="s">
        <v>43</v>
      </c>
      <c r="F56" t="s">
        <v>135</v>
      </c>
    </row>
    <row r="57" spans="1:11" hidden="1" x14ac:dyDescent="0.3">
      <c r="B57" s="13">
        <v>65631</v>
      </c>
      <c r="C57" s="3">
        <v>190628</v>
      </c>
      <c r="E57" t="s">
        <v>43</v>
      </c>
      <c r="F57" t="s">
        <v>136</v>
      </c>
    </row>
    <row r="58" spans="1:11" hidden="1" x14ac:dyDescent="0.3">
      <c r="B58" s="13">
        <v>68491</v>
      </c>
      <c r="C58" s="3">
        <v>193705</v>
      </c>
      <c r="E58" t="s">
        <v>43</v>
      </c>
      <c r="F58" t="s">
        <v>131</v>
      </c>
    </row>
    <row r="59" spans="1:11" hidden="1" x14ac:dyDescent="0.3">
      <c r="B59" s="13">
        <v>71431</v>
      </c>
      <c r="C59" s="3">
        <v>197220</v>
      </c>
      <c r="E59" t="s">
        <v>43</v>
      </c>
      <c r="F59" t="s">
        <v>136</v>
      </c>
    </row>
    <row r="60" spans="1:11" x14ac:dyDescent="0.3">
      <c r="B60" s="13">
        <v>72914</v>
      </c>
      <c r="C60" s="3">
        <v>199050</v>
      </c>
      <c r="E60" t="s">
        <v>43</v>
      </c>
      <c r="F60" t="s">
        <v>137</v>
      </c>
    </row>
    <row r="61" spans="1:11" hidden="1" x14ac:dyDescent="0.3">
      <c r="A61" t="s">
        <v>95</v>
      </c>
      <c r="B61" s="13">
        <v>74596</v>
      </c>
      <c r="C61" s="3">
        <v>203236</v>
      </c>
      <c r="D61" t="s">
        <v>227</v>
      </c>
      <c r="E61" t="s">
        <v>43</v>
      </c>
      <c r="F61" t="s">
        <v>138</v>
      </c>
      <c r="G61" t="s">
        <v>227</v>
      </c>
      <c r="H61" t="s">
        <v>269</v>
      </c>
      <c r="I61" t="s">
        <v>400</v>
      </c>
      <c r="J61" t="s">
        <v>257</v>
      </c>
      <c r="K61" t="s">
        <v>266</v>
      </c>
    </row>
    <row r="62" spans="1:11" hidden="1" x14ac:dyDescent="0.3">
      <c r="B62" s="13">
        <v>74693</v>
      </c>
      <c r="C62" s="3">
        <v>203333</v>
      </c>
      <c r="E62" t="s">
        <v>43</v>
      </c>
      <c r="F62" t="s">
        <v>139</v>
      </c>
    </row>
    <row r="63" spans="1:11" hidden="1" x14ac:dyDescent="0.3">
      <c r="B63" s="13">
        <v>74971</v>
      </c>
      <c r="C63" s="3">
        <v>203658</v>
      </c>
      <c r="E63" t="s">
        <v>43</v>
      </c>
      <c r="F63" t="s">
        <v>116</v>
      </c>
    </row>
    <row r="64" spans="1:11" hidden="1" x14ac:dyDescent="0.3">
      <c r="B64" s="13">
        <v>74972</v>
      </c>
      <c r="C64" s="3">
        <v>203659</v>
      </c>
      <c r="E64" t="s">
        <v>43</v>
      </c>
      <c r="F64" t="s">
        <v>116</v>
      </c>
    </row>
    <row r="65" spans="1:11" hidden="1" x14ac:dyDescent="0.3">
      <c r="B65" s="13">
        <v>74973</v>
      </c>
      <c r="C65" s="3">
        <v>203660</v>
      </c>
      <c r="E65" t="s">
        <v>43</v>
      </c>
      <c r="F65" t="s">
        <v>116</v>
      </c>
    </row>
    <row r="66" spans="1:11" hidden="1" x14ac:dyDescent="0.3">
      <c r="B66" s="13">
        <v>74974</v>
      </c>
      <c r="C66" s="3">
        <v>203661</v>
      </c>
      <c r="E66" t="s">
        <v>43</v>
      </c>
      <c r="F66" t="s">
        <v>116</v>
      </c>
    </row>
    <row r="67" spans="1:11" hidden="1" x14ac:dyDescent="0.3">
      <c r="B67" s="13">
        <v>77393</v>
      </c>
      <c r="C67" s="9">
        <v>206337</v>
      </c>
      <c r="E67" t="s">
        <v>47</v>
      </c>
      <c r="F67" t="s">
        <v>120</v>
      </c>
    </row>
    <row r="68" spans="1:11" hidden="1" x14ac:dyDescent="0.3">
      <c r="B68" s="13">
        <v>77504</v>
      </c>
      <c r="C68" s="3">
        <v>206458</v>
      </c>
      <c r="E68" t="s">
        <v>43</v>
      </c>
      <c r="F68" t="s">
        <v>140</v>
      </c>
    </row>
    <row r="69" spans="1:11" hidden="1" x14ac:dyDescent="0.3">
      <c r="B69" s="13">
        <v>79794</v>
      </c>
      <c r="C69" s="3">
        <v>208902</v>
      </c>
      <c r="E69" t="s">
        <v>43</v>
      </c>
      <c r="F69" t="s">
        <v>141</v>
      </c>
    </row>
    <row r="70" spans="1:11" hidden="1" x14ac:dyDescent="0.3">
      <c r="A70" t="s">
        <v>227</v>
      </c>
      <c r="B70" s="13">
        <v>82622</v>
      </c>
      <c r="C70" s="3">
        <v>212928</v>
      </c>
      <c r="D70" t="s">
        <v>227</v>
      </c>
      <c r="E70" t="s">
        <v>43</v>
      </c>
      <c r="F70" t="s">
        <v>142</v>
      </c>
      <c r="G70" t="s">
        <v>227</v>
      </c>
      <c r="H70" t="s">
        <v>227</v>
      </c>
    </row>
    <row r="71" spans="1:11" x14ac:dyDescent="0.3">
      <c r="A71" t="s">
        <v>227</v>
      </c>
      <c r="B71" s="13">
        <v>82911</v>
      </c>
      <c r="C71" s="3">
        <v>213218</v>
      </c>
      <c r="D71" t="s">
        <v>227</v>
      </c>
      <c r="E71" t="s">
        <v>43</v>
      </c>
      <c r="F71" t="s">
        <v>267</v>
      </c>
      <c r="G71" t="s">
        <v>227</v>
      </c>
      <c r="H71" t="s">
        <v>227</v>
      </c>
      <c r="I71" t="s">
        <v>256</v>
      </c>
    </row>
    <row r="72" spans="1:11" hidden="1" x14ac:dyDescent="0.3">
      <c r="B72" s="13">
        <v>82973</v>
      </c>
      <c r="C72" s="3">
        <v>213280</v>
      </c>
      <c r="E72" t="s">
        <v>43</v>
      </c>
      <c r="F72" t="s">
        <v>143</v>
      </c>
    </row>
    <row r="73" spans="1:11" hidden="1" x14ac:dyDescent="0.3">
      <c r="B73" s="13">
        <v>82974</v>
      </c>
      <c r="C73" s="3">
        <v>213281</v>
      </c>
      <c r="E73" t="s">
        <v>43</v>
      </c>
      <c r="F73" t="s">
        <v>143</v>
      </c>
    </row>
    <row r="74" spans="1:11" hidden="1" x14ac:dyDescent="0.3">
      <c r="B74" s="13">
        <v>85490</v>
      </c>
      <c r="C74" s="3">
        <v>232453</v>
      </c>
      <c r="E74" t="s">
        <v>43</v>
      </c>
      <c r="F74" t="s">
        <v>144</v>
      </c>
    </row>
    <row r="75" spans="1:11" hidden="1" x14ac:dyDescent="0.3">
      <c r="B75" s="13">
        <v>87545</v>
      </c>
      <c r="C75" s="3">
        <v>234600</v>
      </c>
      <c r="E75" t="s">
        <v>43</v>
      </c>
      <c r="F75" t="s">
        <v>145</v>
      </c>
    </row>
    <row r="76" spans="1:11" x14ac:dyDescent="0.3">
      <c r="A76" s="2" t="s">
        <v>227</v>
      </c>
      <c r="B76" s="13">
        <v>87546</v>
      </c>
      <c r="C76" s="3">
        <v>234601</v>
      </c>
      <c r="D76" t="s">
        <v>227</v>
      </c>
      <c r="E76" t="s">
        <v>43</v>
      </c>
      <c r="F76" t="s">
        <v>183</v>
      </c>
      <c r="G76" t="s">
        <v>227</v>
      </c>
      <c r="H76" t="s">
        <v>227</v>
      </c>
      <c r="I76" t="s">
        <v>340</v>
      </c>
      <c r="J76" t="s">
        <v>257</v>
      </c>
      <c r="K76" t="s">
        <v>257</v>
      </c>
    </row>
    <row r="77" spans="1:11" x14ac:dyDescent="0.3">
      <c r="A77" s="2" t="s">
        <v>95</v>
      </c>
      <c r="B77" s="13">
        <v>87547</v>
      </c>
      <c r="C77" s="3">
        <v>234602</v>
      </c>
      <c r="D77" t="s">
        <v>227</v>
      </c>
      <c r="E77" t="s">
        <v>43</v>
      </c>
      <c r="F77" t="s">
        <v>184</v>
      </c>
      <c r="G77" t="s">
        <v>185</v>
      </c>
      <c r="H77" t="s">
        <v>248</v>
      </c>
      <c r="I77" t="s">
        <v>318</v>
      </c>
      <c r="J77" t="s">
        <v>257</v>
      </c>
      <c r="K77" t="s">
        <v>257</v>
      </c>
    </row>
    <row r="78" spans="1:11" hidden="1" x14ac:dyDescent="0.3">
      <c r="A78" s="2" t="s">
        <v>227</v>
      </c>
      <c r="B78" s="13">
        <v>87548</v>
      </c>
      <c r="C78" s="3">
        <v>234603</v>
      </c>
      <c r="D78" t="s">
        <v>227</v>
      </c>
      <c r="E78" t="s">
        <v>43</v>
      </c>
      <c r="F78" t="s">
        <v>186</v>
      </c>
      <c r="G78" t="s">
        <v>227</v>
      </c>
      <c r="H78" t="s">
        <v>227</v>
      </c>
      <c r="I78" t="s">
        <v>297</v>
      </c>
      <c r="J78" t="s">
        <v>257</v>
      </c>
      <c r="K78" t="s">
        <v>257</v>
      </c>
    </row>
    <row r="79" spans="1:11" hidden="1" x14ac:dyDescent="0.3">
      <c r="A79" s="2" t="s">
        <v>227</v>
      </c>
      <c r="B79" s="13">
        <v>87549</v>
      </c>
      <c r="C79" s="3">
        <v>234604</v>
      </c>
      <c r="D79" t="s">
        <v>227</v>
      </c>
      <c r="E79" t="s">
        <v>43</v>
      </c>
      <c r="F79" t="s">
        <v>187</v>
      </c>
      <c r="G79" t="s">
        <v>188</v>
      </c>
      <c r="H79" t="s">
        <v>227</v>
      </c>
      <c r="I79" t="s">
        <v>337</v>
      </c>
      <c r="J79" t="s">
        <v>257</v>
      </c>
      <c r="K79" t="s">
        <v>257</v>
      </c>
    </row>
    <row r="80" spans="1:11" hidden="1" x14ac:dyDescent="0.3">
      <c r="A80" s="2" t="s">
        <v>227</v>
      </c>
      <c r="B80" s="13">
        <v>87550</v>
      </c>
      <c r="C80" s="3">
        <v>234605</v>
      </c>
      <c r="D80" t="s">
        <v>227</v>
      </c>
      <c r="E80" t="s">
        <v>43</v>
      </c>
      <c r="F80" t="s">
        <v>125</v>
      </c>
      <c r="G80" t="s">
        <v>227</v>
      </c>
      <c r="H80" t="s">
        <v>227</v>
      </c>
      <c r="I80" t="s">
        <v>276</v>
      </c>
      <c r="J80" t="s">
        <v>257</v>
      </c>
      <c r="K80" t="s">
        <v>257</v>
      </c>
    </row>
    <row r="81" spans="1:11" hidden="1" x14ac:dyDescent="0.3">
      <c r="A81" s="2" t="s">
        <v>95</v>
      </c>
      <c r="B81" s="13">
        <v>87551</v>
      </c>
      <c r="C81" s="3">
        <v>234606</v>
      </c>
      <c r="D81" t="s">
        <v>227</v>
      </c>
      <c r="E81" t="s">
        <v>43</v>
      </c>
      <c r="F81" t="s">
        <v>189</v>
      </c>
      <c r="G81" t="s">
        <v>227</v>
      </c>
      <c r="H81" t="s">
        <v>227</v>
      </c>
      <c r="I81" t="s">
        <v>348</v>
      </c>
      <c r="J81" t="s">
        <v>257</v>
      </c>
      <c r="K81" t="s">
        <v>257</v>
      </c>
    </row>
    <row r="82" spans="1:11" hidden="1" x14ac:dyDescent="0.3">
      <c r="A82" s="2" t="s">
        <v>227</v>
      </c>
      <c r="B82" s="13">
        <v>87552</v>
      </c>
      <c r="C82" s="3">
        <v>234607</v>
      </c>
      <c r="D82" t="s">
        <v>227</v>
      </c>
      <c r="E82" t="s">
        <v>43</v>
      </c>
      <c r="F82" t="s">
        <v>189</v>
      </c>
      <c r="G82" t="s">
        <v>227</v>
      </c>
      <c r="H82" t="s">
        <v>247</v>
      </c>
      <c r="I82" t="s">
        <v>349</v>
      </c>
      <c r="J82" t="s">
        <v>257</v>
      </c>
      <c r="K82" t="s">
        <v>257</v>
      </c>
    </row>
    <row r="83" spans="1:11" hidden="1" x14ac:dyDescent="0.3">
      <c r="A83" s="2" t="s">
        <v>227</v>
      </c>
      <c r="B83" s="13">
        <v>87553</v>
      </c>
      <c r="C83" s="3">
        <v>234608</v>
      </c>
      <c r="D83" t="s">
        <v>406</v>
      </c>
      <c r="E83" t="s">
        <v>43</v>
      </c>
      <c r="F83" t="s">
        <v>190</v>
      </c>
      <c r="G83" t="s">
        <v>227</v>
      </c>
      <c r="H83" t="s">
        <v>227</v>
      </c>
      <c r="I83" t="s">
        <v>407</v>
      </c>
      <c r="J83" t="s">
        <v>257</v>
      </c>
      <c r="K83" t="s">
        <v>257</v>
      </c>
    </row>
    <row r="84" spans="1:11" hidden="1" x14ac:dyDescent="0.3">
      <c r="A84" s="2" t="s">
        <v>227</v>
      </c>
      <c r="B84" s="13">
        <v>87554</v>
      </c>
      <c r="C84" s="3">
        <v>234609</v>
      </c>
      <c r="D84" t="s">
        <v>404</v>
      </c>
      <c r="E84" t="s">
        <v>43</v>
      </c>
      <c r="F84" t="s">
        <v>146</v>
      </c>
      <c r="G84" t="s">
        <v>227</v>
      </c>
      <c r="H84" t="s">
        <v>227</v>
      </c>
      <c r="I84" t="s">
        <v>405</v>
      </c>
      <c r="J84" t="s">
        <v>257</v>
      </c>
      <c r="K84" t="s">
        <v>257</v>
      </c>
    </row>
    <row r="85" spans="1:11" hidden="1" x14ac:dyDescent="0.3">
      <c r="A85" s="2" t="s">
        <v>227</v>
      </c>
      <c r="B85" s="13">
        <v>87555</v>
      </c>
      <c r="C85" s="3">
        <v>234610</v>
      </c>
      <c r="D85" t="s">
        <v>408</v>
      </c>
      <c r="E85" t="s">
        <v>43</v>
      </c>
      <c r="F85" t="s">
        <v>191</v>
      </c>
      <c r="G85" t="s">
        <v>51</v>
      </c>
      <c r="H85" t="s">
        <v>227</v>
      </c>
      <c r="I85" t="s">
        <v>338</v>
      </c>
      <c r="J85" t="s">
        <v>257</v>
      </c>
      <c r="K85" t="s">
        <v>257</v>
      </c>
    </row>
    <row r="86" spans="1:11" hidden="1" x14ac:dyDescent="0.3">
      <c r="A86" s="2" t="s">
        <v>227</v>
      </c>
      <c r="B86" s="13">
        <v>87556</v>
      </c>
      <c r="C86" s="3">
        <v>234611</v>
      </c>
      <c r="D86" t="s">
        <v>227</v>
      </c>
      <c r="E86" t="s">
        <v>43</v>
      </c>
      <c r="F86" t="s">
        <v>192</v>
      </c>
      <c r="G86" t="s">
        <v>227</v>
      </c>
      <c r="H86" t="s">
        <v>227</v>
      </c>
      <c r="I86" t="s">
        <v>274</v>
      </c>
      <c r="J86" t="s">
        <v>257</v>
      </c>
      <c r="K86" t="s">
        <v>257</v>
      </c>
    </row>
    <row r="87" spans="1:11" hidden="1" x14ac:dyDescent="0.3">
      <c r="A87" s="2" t="s">
        <v>227</v>
      </c>
      <c r="B87" s="13">
        <v>87557</v>
      </c>
      <c r="C87" s="3">
        <v>234612</v>
      </c>
      <c r="D87" t="s">
        <v>413</v>
      </c>
      <c r="E87" t="s">
        <v>43</v>
      </c>
      <c r="F87" t="s">
        <v>193</v>
      </c>
      <c r="G87" t="s">
        <v>194</v>
      </c>
      <c r="H87" t="s">
        <v>227</v>
      </c>
      <c r="I87" t="s">
        <v>414</v>
      </c>
      <c r="J87" t="s">
        <v>257</v>
      </c>
      <c r="K87" t="s">
        <v>257</v>
      </c>
    </row>
    <row r="88" spans="1:11" hidden="1" x14ac:dyDescent="0.3">
      <c r="A88" s="2" t="s">
        <v>227</v>
      </c>
      <c r="B88" s="13">
        <v>87558</v>
      </c>
      <c r="C88" s="3">
        <v>234613</v>
      </c>
      <c r="D88" t="s">
        <v>410</v>
      </c>
      <c r="E88" t="s">
        <v>43</v>
      </c>
      <c r="F88" t="s">
        <v>412</v>
      </c>
      <c r="G88" t="s">
        <v>227</v>
      </c>
      <c r="H88" t="s">
        <v>227</v>
      </c>
      <c r="I88" t="s">
        <v>411</v>
      </c>
      <c r="J88" t="s">
        <v>257</v>
      </c>
      <c r="K88" t="s">
        <v>227</v>
      </c>
    </row>
    <row r="89" spans="1:11" hidden="1" x14ac:dyDescent="0.3">
      <c r="A89" s="2" t="s">
        <v>227</v>
      </c>
      <c r="B89" s="13">
        <v>87559</v>
      </c>
      <c r="C89" s="3">
        <v>234614</v>
      </c>
      <c r="D89" t="s">
        <v>227</v>
      </c>
      <c r="E89" t="s">
        <v>43</v>
      </c>
      <c r="F89" t="s">
        <v>145</v>
      </c>
      <c r="G89" t="s">
        <v>227</v>
      </c>
      <c r="H89" t="s">
        <v>227</v>
      </c>
      <c r="J89" t="s">
        <v>227</v>
      </c>
      <c r="K89" t="s">
        <v>227</v>
      </c>
    </row>
    <row r="90" spans="1:11" hidden="1" x14ac:dyDescent="0.3">
      <c r="A90" s="2" t="s">
        <v>227</v>
      </c>
      <c r="B90" s="13">
        <v>87560</v>
      </c>
      <c r="C90" s="3">
        <v>234615</v>
      </c>
      <c r="D90" t="s">
        <v>227</v>
      </c>
      <c r="E90" t="s">
        <v>43</v>
      </c>
      <c r="F90" t="s">
        <v>147</v>
      </c>
      <c r="G90" t="s">
        <v>227</v>
      </c>
      <c r="H90" t="s">
        <v>227</v>
      </c>
      <c r="I90" t="s">
        <v>282</v>
      </c>
      <c r="J90" t="s">
        <v>257</v>
      </c>
      <c r="K90" t="s">
        <v>257</v>
      </c>
    </row>
    <row r="91" spans="1:11" hidden="1" x14ac:dyDescent="0.3">
      <c r="A91" s="2" t="s">
        <v>227</v>
      </c>
      <c r="B91" s="13">
        <v>87561</v>
      </c>
      <c r="C91" s="3">
        <v>234616</v>
      </c>
      <c r="D91" t="s">
        <v>227</v>
      </c>
      <c r="E91" t="s">
        <v>43</v>
      </c>
      <c r="F91" t="s">
        <v>195</v>
      </c>
      <c r="G91" t="s">
        <v>227</v>
      </c>
      <c r="H91" t="s">
        <v>227</v>
      </c>
      <c r="I91" t="s">
        <v>346</v>
      </c>
      <c r="J91" t="s">
        <v>227</v>
      </c>
      <c r="K91" t="s">
        <v>257</v>
      </c>
    </row>
    <row r="92" spans="1:11" hidden="1" x14ac:dyDescent="0.3">
      <c r="A92" s="2" t="s">
        <v>227</v>
      </c>
      <c r="B92" s="13">
        <v>87562</v>
      </c>
      <c r="C92" s="3">
        <v>234617</v>
      </c>
      <c r="D92" t="s">
        <v>227</v>
      </c>
      <c r="E92" t="s">
        <v>43</v>
      </c>
      <c r="F92" t="s">
        <v>196</v>
      </c>
      <c r="G92" t="s">
        <v>227</v>
      </c>
      <c r="H92" t="s">
        <v>227</v>
      </c>
      <c r="J92" t="s">
        <v>257</v>
      </c>
      <c r="K92" t="s">
        <v>257</v>
      </c>
    </row>
    <row r="93" spans="1:11" hidden="1" x14ac:dyDescent="0.3">
      <c r="A93" s="2" t="s">
        <v>227</v>
      </c>
      <c r="B93" s="13">
        <v>87563</v>
      </c>
      <c r="C93" s="3">
        <v>234618</v>
      </c>
      <c r="D93" t="s">
        <v>227</v>
      </c>
      <c r="E93" t="s">
        <v>43</v>
      </c>
      <c r="F93" t="s">
        <v>197</v>
      </c>
      <c r="G93" t="s">
        <v>298</v>
      </c>
      <c r="H93" t="s">
        <v>227</v>
      </c>
      <c r="I93" t="s">
        <v>339</v>
      </c>
      <c r="J93" t="s">
        <v>257</v>
      </c>
      <c r="K93" t="s">
        <v>257</v>
      </c>
    </row>
    <row r="94" spans="1:11" hidden="1" x14ac:dyDescent="0.3">
      <c r="A94" s="2"/>
      <c r="B94" s="13">
        <v>87564</v>
      </c>
      <c r="C94" s="3">
        <v>234619</v>
      </c>
      <c r="E94" t="s">
        <v>43</v>
      </c>
      <c r="F94" t="s">
        <v>198</v>
      </c>
    </row>
    <row r="95" spans="1:11" hidden="1" x14ac:dyDescent="0.3">
      <c r="A95" s="2" t="s">
        <v>227</v>
      </c>
      <c r="B95" s="13">
        <v>87565</v>
      </c>
      <c r="C95" s="3">
        <v>234620</v>
      </c>
      <c r="D95" t="s">
        <v>227</v>
      </c>
      <c r="E95" t="s">
        <v>43</v>
      </c>
      <c r="F95" t="s">
        <v>198</v>
      </c>
      <c r="G95" t="s">
        <v>298</v>
      </c>
      <c r="H95" t="s">
        <v>247</v>
      </c>
      <c r="I95" t="s">
        <v>301</v>
      </c>
      <c r="J95" t="s">
        <v>257</v>
      </c>
      <c r="K95" t="s">
        <v>257</v>
      </c>
    </row>
    <row r="96" spans="1:11" hidden="1" x14ac:dyDescent="0.3">
      <c r="A96" s="2" t="s">
        <v>227</v>
      </c>
      <c r="B96" s="13">
        <v>87566</v>
      </c>
      <c r="C96" s="3">
        <v>234621</v>
      </c>
      <c r="D96" t="s">
        <v>227</v>
      </c>
      <c r="E96" t="s">
        <v>43</v>
      </c>
      <c r="F96" t="s">
        <v>199</v>
      </c>
      <c r="G96" t="s">
        <v>316</v>
      </c>
      <c r="H96" t="s">
        <v>227</v>
      </c>
      <c r="I96" t="s">
        <v>317</v>
      </c>
      <c r="J96" t="s">
        <v>266</v>
      </c>
      <c r="K96" t="s">
        <v>227</v>
      </c>
    </row>
    <row r="97" spans="1:11" hidden="1" x14ac:dyDescent="0.3">
      <c r="A97" s="2"/>
      <c r="B97" s="13">
        <v>87567</v>
      </c>
      <c r="C97" s="3">
        <v>234622</v>
      </c>
      <c r="E97" t="s">
        <v>43</v>
      </c>
      <c r="F97" t="s">
        <v>200</v>
      </c>
    </row>
    <row r="98" spans="1:11" hidden="1" x14ac:dyDescent="0.3">
      <c r="A98" s="2"/>
      <c r="B98" s="13">
        <v>87568</v>
      </c>
      <c r="C98" s="3">
        <v>234623</v>
      </c>
      <c r="E98" t="s">
        <v>43</v>
      </c>
      <c r="F98" t="s">
        <v>200</v>
      </c>
    </row>
    <row r="99" spans="1:11" hidden="1" x14ac:dyDescent="0.3">
      <c r="A99" s="2"/>
      <c r="B99" s="13">
        <v>87569</v>
      </c>
      <c r="C99" s="3">
        <v>234624</v>
      </c>
      <c r="E99" t="s">
        <v>43</v>
      </c>
      <c r="F99" t="s">
        <v>201</v>
      </c>
    </row>
    <row r="100" spans="1:11" hidden="1" x14ac:dyDescent="0.3">
      <c r="A100" s="2"/>
      <c r="B100" s="13">
        <v>87570</v>
      </c>
      <c r="C100" s="3">
        <v>234625</v>
      </c>
      <c r="E100" t="s">
        <v>43</v>
      </c>
      <c r="F100" t="s">
        <v>119</v>
      </c>
    </row>
    <row r="101" spans="1:11" hidden="1" x14ac:dyDescent="0.3">
      <c r="A101" s="2"/>
      <c r="B101" s="13">
        <v>87571</v>
      </c>
      <c r="C101" s="3">
        <v>234626</v>
      </c>
      <c r="E101" t="s">
        <v>43</v>
      </c>
      <c r="F101" t="s">
        <v>119</v>
      </c>
    </row>
    <row r="102" spans="1:11" hidden="1" x14ac:dyDescent="0.3">
      <c r="A102" s="2" t="s">
        <v>227</v>
      </c>
      <c r="B102" s="13">
        <v>87572</v>
      </c>
      <c r="C102" s="3">
        <v>234627</v>
      </c>
      <c r="D102" t="s">
        <v>319</v>
      </c>
      <c r="E102" t="s">
        <v>43</v>
      </c>
      <c r="F102" t="s">
        <v>202</v>
      </c>
      <c r="G102" t="s">
        <v>227</v>
      </c>
      <c r="H102" t="s">
        <v>227</v>
      </c>
      <c r="J102" t="s">
        <v>227</v>
      </c>
      <c r="K102" t="s">
        <v>257</v>
      </c>
    </row>
    <row r="103" spans="1:11" hidden="1" x14ac:dyDescent="0.3">
      <c r="A103" s="2" t="s">
        <v>95</v>
      </c>
      <c r="B103" s="13">
        <v>87573</v>
      </c>
      <c r="C103" s="3">
        <v>234628</v>
      </c>
      <c r="D103" t="s">
        <v>320</v>
      </c>
      <c r="E103" t="s">
        <v>43</v>
      </c>
      <c r="F103" t="s">
        <v>203</v>
      </c>
      <c r="G103" t="s">
        <v>298</v>
      </c>
      <c r="H103" t="s">
        <v>227</v>
      </c>
      <c r="I103" t="s">
        <v>324</v>
      </c>
      <c r="J103" t="s">
        <v>257</v>
      </c>
      <c r="K103" t="s">
        <v>257</v>
      </c>
    </row>
    <row r="104" spans="1:11" hidden="1" x14ac:dyDescent="0.3">
      <c r="A104" s="2" t="s">
        <v>227</v>
      </c>
      <c r="B104" s="13">
        <v>87574</v>
      </c>
      <c r="C104" s="3">
        <v>234629</v>
      </c>
      <c r="D104" t="s">
        <v>227</v>
      </c>
      <c r="E104" t="s">
        <v>43</v>
      </c>
      <c r="F104" t="s">
        <v>145</v>
      </c>
      <c r="G104" t="s">
        <v>227</v>
      </c>
      <c r="H104" t="s">
        <v>227</v>
      </c>
      <c r="I104" t="s">
        <v>285</v>
      </c>
      <c r="J104" t="s">
        <v>257</v>
      </c>
      <c r="K104" t="s">
        <v>257</v>
      </c>
    </row>
    <row r="105" spans="1:11" hidden="1" x14ac:dyDescent="0.3">
      <c r="A105" s="2" t="s">
        <v>227</v>
      </c>
      <c r="B105" s="13">
        <v>87575</v>
      </c>
      <c r="C105" s="3">
        <v>234630</v>
      </c>
      <c r="D105" t="s">
        <v>227</v>
      </c>
      <c r="E105" t="s">
        <v>43</v>
      </c>
      <c r="F105" t="s">
        <v>204</v>
      </c>
      <c r="G105" t="s">
        <v>227</v>
      </c>
      <c r="H105" t="s">
        <v>247</v>
      </c>
      <c r="I105" t="s">
        <v>334</v>
      </c>
      <c r="J105" t="s">
        <v>257</v>
      </c>
      <c r="K105" t="s">
        <v>257</v>
      </c>
    </row>
    <row r="106" spans="1:11" hidden="1" x14ac:dyDescent="0.3">
      <c r="A106" s="2" t="s">
        <v>95</v>
      </c>
      <c r="B106" s="13">
        <v>87576</v>
      </c>
      <c r="C106" s="3">
        <v>234631</v>
      </c>
      <c r="D106">
        <v>182862</v>
      </c>
      <c r="E106" t="s">
        <v>43</v>
      </c>
      <c r="F106" t="s">
        <v>205</v>
      </c>
    </row>
    <row r="107" spans="1:11" hidden="1" x14ac:dyDescent="0.3">
      <c r="A107" s="2" t="s">
        <v>95</v>
      </c>
      <c r="B107" s="13">
        <v>87577</v>
      </c>
      <c r="C107" s="3">
        <v>234632</v>
      </c>
      <c r="D107" t="s">
        <v>227</v>
      </c>
      <c r="E107" t="s">
        <v>43</v>
      </c>
      <c r="F107" t="s">
        <v>206</v>
      </c>
      <c r="G107" t="s">
        <v>227</v>
      </c>
      <c r="H107" t="s">
        <v>247</v>
      </c>
      <c r="I107" t="s">
        <v>345</v>
      </c>
      <c r="J107" t="s">
        <v>257</v>
      </c>
      <c r="K107" t="s">
        <v>257</v>
      </c>
    </row>
    <row r="108" spans="1:11" hidden="1" x14ac:dyDescent="0.3">
      <c r="A108" s="2" t="s">
        <v>95</v>
      </c>
      <c r="B108" s="13">
        <v>87578</v>
      </c>
      <c r="C108" s="3">
        <v>234633</v>
      </c>
      <c r="E108" t="s">
        <v>43</v>
      </c>
      <c r="F108" t="s">
        <v>139</v>
      </c>
    </row>
    <row r="109" spans="1:11" hidden="1" x14ac:dyDescent="0.3">
      <c r="A109" s="2" t="s">
        <v>227</v>
      </c>
      <c r="B109" s="13">
        <v>87579</v>
      </c>
      <c r="C109" s="3">
        <v>234634</v>
      </c>
      <c r="D109" t="s">
        <v>227</v>
      </c>
      <c r="E109" t="s">
        <v>43</v>
      </c>
      <c r="F109" t="s">
        <v>156</v>
      </c>
      <c r="G109" t="s">
        <v>227</v>
      </c>
      <c r="H109" t="s">
        <v>227</v>
      </c>
      <c r="I109" t="s">
        <v>283</v>
      </c>
      <c r="J109" t="s">
        <v>257</v>
      </c>
      <c r="K109" t="s">
        <v>257</v>
      </c>
    </row>
    <row r="110" spans="1:11" hidden="1" x14ac:dyDescent="0.3">
      <c r="A110" s="2" t="s">
        <v>95</v>
      </c>
      <c r="B110" s="13">
        <v>87580</v>
      </c>
      <c r="C110" s="3">
        <v>234635</v>
      </c>
      <c r="D110" s="6" t="s">
        <v>227</v>
      </c>
      <c r="E110" t="s">
        <v>43</v>
      </c>
      <c r="F110" t="s">
        <v>207</v>
      </c>
      <c r="G110" t="s">
        <v>227</v>
      </c>
      <c r="H110" t="s">
        <v>227</v>
      </c>
      <c r="I110" t="s">
        <v>367</v>
      </c>
      <c r="J110" t="s">
        <v>257</v>
      </c>
      <c r="K110" t="s">
        <v>257</v>
      </c>
    </row>
    <row r="111" spans="1:11" hidden="1" x14ac:dyDescent="0.3">
      <c r="A111" s="2" t="s">
        <v>227</v>
      </c>
      <c r="B111" s="13">
        <v>87581</v>
      </c>
      <c r="C111" s="3">
        <v>234636</v>
      </c>
      <c r="D111" t="s">
        <v>227</v>
      </c>
      <c r="E111" t="s">
        <v>43</v>
      </c>
      <c r="F111" t="s">
        <v>130</v>
      </c>
      <c r="G111" t="s">
        <v>227</v>
      </c>
      <c r="H111" t="s">
        <v>227</v>
      </c>
      <c r="I111" t="s">
        <v>303</v>
      </c>
      <c r="J111" t="s">
        <v>257</v>
      </c>
      <c r="K111" t="s">
        <v>227</v>
      </c>
    </row>
    <row r="112" spans="1:11" hidden="1" x14ac:dyDescent="0.3">
      <c r="A112" s="2" t="s">
        <v>227</v>
      </c>
      <c r="B112" s="13">
        <v>87582</v>
      </c>
      <c r="C112" s="3">
        <v>234637</v>
      </c>
      <c r="D112" t="s">
        <v>227</v>
      </c>
      <c r="E112" t="s">
        <v>43</v>
      </c>
      <c r="F112" t="s">
        <v>208</v>
      </c>
      <c r="G112" t="s">
        <v>227</v>
      </c>
      <c r="H112" t="s">
        <v>227</v>
      </c>
      <c r="J112" t="s">
        <v>257</v>
      </c>
      <c r="K112" t="s">
        <v>257</v>
      </c>
    </row>
    <row r="113" spans="1:11" hidden="1" x14ac:dyDescent="0.3">
      <c r="A113" s="2" t="s">
        <v>227</v>
      </c>
      <c r="B113" s="13">
        <v>87583</v>
      </c>
      <c r="C113" s="3">
        <v>234638</v>
      </c>
      <c r="D113" t="s">
        <v>227</v>
      </c>
      <c r="E113" t="s">
        <v>43</v>
      </c>
      <c r="F113" t="s">
        <v>209</v>
      </c>
      <c r="G113" t="s">
        <v>227</v>
      </c>
      <c r="H113" t="s">
        <v>227</v>
      </c>
      <c r="I113" t="s">
        <v>342</v>
      </c>
      <c r="J113" t="s">
        <v>257</v>
      </c>
      <c r="K113" t="s">
        <v>257</v>
      </c>
    </row>
    <row r="114" spans="1:11" x14ac:dyDescent="0.3">
      <c r="A114" s="2" t="s">
        <v>227</v>
      </c>
      <c r="B114" s="13">
        <v>87584</v>
      </c>
      <c r="C114" s="3">
        <v>234639</v>
      </c>
      <c r="D114" t="s">
        <v>227</v>
      </c>
      <c r="E114" t="s">
        <v>43</v>
      </c>
      <c r="F114" t="s">
        <v>210</v>
      </c>
      <c r="G114" t="s">
        <v>227</v>
      </c>
      <c r="H114" t="s">
        <v>227</v>
      </c>
      <c r="I114" t="s">
        <v>350</v>
      </c>
      <c r="J114" t="s">
        <v>257</v>
      </c>
      <c r="K114" t="s">
        <v>257</v>
      </c>
    </row>
    <row r="115" spans="1:11" hidden="1" x14ac:dyDescent="0.3">
      <c r="A115" s="2" t="s">
        <v>95</v>
      </c>
      <c r="B115" s="13">
        <v>87585</v>
      </c>
      <c r="C115" s="3">
        <v>234640</v>
      </c>
      <c r="D115" t="s">
        <v>227</v>
      </c>
      <c r="E115" t="s">
        <v>43</v>
      </c>
      <c r="F115" t="s">
        <v>211</v>
      </c>
      <c r="G115" t="s">
        <v>212</v>
      </c>
      <c r="H115" t="s">
        <v>227</v>
      </c>
      <c r="I115" t="s">
        <v>286</v>
      </c>
      <c r="J115" t="s">
        <v>257</v>
      </c>
      <c r="K115" t="s">
        <v>257</v>
      </c>
    </row>
    <row r="116" spans="1:11" hidden="1" x14ac:dyDescent="0.3">
      <c r="A116" s="2" t="s">
        <v>95</v>
      </c>
      <c r="B116" s="13">
        <v>87586</v>
      </c>
      <c r="C116" s="3">
        <v>234641</v>
      </c>
      <c r="D116" t="s">
        <v>227</v>
      </c>
      <c r="E116" t="s">
        <v>43</v>
      </c>
      <c r="F116" t="s">
        <v>213</v>
      </c>
      <c r="G116" t="s">
        <v>214</v>
      </c>
      <c r="H116" t="s">
        <v>259</v>
      </c>
      <c r="I116" t="s">
        <v>341</v>
      </c>
      <c r="J116" t="s">
        <v>257</v>
      </c>
      <c r="K116" t="s">
        <v>257</v>
      </c>
    </row>
    <row r="117" spans="1:11" hidden="1" x14ac:dyDescent="0.3">
      <c r="A117" s="2" t="s">
        <v>95</v>
      </c>
      <c r="B117" s="13">
        <v>87587</v>
      </c>
      <c r="C117" s="3">
        <v>234642</v>
      </c>
      <c r="D117" t="s">
        <v>227</v>
      </c>
      <c r="E117" t="s">
        <v>43</v>
      </c>
      <c r="F117" t="s">
        <v>215</v>
      </c>
      <c r="G117" t="s">
        <v>216</v>
      </c>
      <c r="H117" t="s">
        <v>259</v>
      </c>
      <c r="I117" t="s">
        <v>333</v>
      </c>
      <c r="J117" t="s">
        <v>257</v>
      </c>
      <c r="K117" t="s">
        <v>257</v>
      </c>
    </row>
    <row r="118" spans="1:11" hidden="1" x14ac:dyDescent="0.3">
      <c r="A118" s="2" t="s">
        <v>227</v>
      </c>
      <c r="B118" s="13">
        <v>87588</v>
      </c>
      <c r="C118" s="3">
        <v>234643</v>
      </c>
      <c r="D118" t="s">
        <v>402</v>
      </c>
      <c r="E118" t="s">
        <v>43</v>
      </c>
      <c r="F118" t="s">
        <v>217</v>
      </c>
      <c r="G118" t="s">
        <v>227</v>
      </c>
      <c r="H118" t="s">
        <v>247</v>
      </c>
      <c r="I118" t="s">
        <v>403</v>
      </c>
      <c r="J118" t="s">
        <v>257</v>
      </c>
      <c r="K118" t="s">
        <v>257</v>
      </c>
    </row>
    <row r="119" spans="1:11" hidden="1" x14ac:dyDescent="0.3">
      <c r="A119" s="2" t="s">
        <v>227</v>
      </c>
      <c r="B119" s="13">
        <v>87589</v>
      </c>
      <c r="C119" s="3">
        <v>234644</v>
      </c>
      <c r="D119" t="s">
        <v>227</v>
      </c>
      <c r="E119" t="s">
        <v>311</v>
      </c>
      <c r="F119" t="s">
        <v>165</v>
      </c>
      <c r="G119" t="s">
        <v>227</v>
      </c>
      <c r="H119" t="s">
        <v>227</v>
      </c>
      <c r="I119" t="s">
        <v>335</v>
      </c>
      <c r="J119" t="s">
        <v>257</v>
      </c>
      <c r="K119" t="s">
        <v>227</v>
      </c>
    </row>
    <row r="120" spans="1:11" x14ac:dyDescent="0.3">
      <c r="A120" s="2" t="s">
        <v>96</v>
      </c>
      <c r="B120" s="13">
        <v>87590</v>
      </c>
      <c r="C120" s="3">
        <v>234645</v>
      </c>
      <c r="D120" t="s">
        <v>417</v>
      </c>
      <c r="E120" t="s">
        <v>43</v>
      </c>
      <c r="F120" t="s">
        <v>218</v>
      </c>
      <c r="G120" t="s">
        <v>173</v>
      </c>
      <c r="H120" t="s">
        <v>260</v>
      </c>
      <c r="I120" t="s">
        <v>415</v>
      </c>
      <c r="J120" t="s">
        <v>257</v>
      </c>
      <c r="K120" t="s">
        <v>257</v>
      </c>
    </row>
    <row r="121" spans="1:11" x14ac:dyDescent="0.3">
      <c r="A121" s="2" t="s">
        <v>227</v>
      </c>
      <c r="B121" s="13">
        <v>87591</v>
      </c>
      <c r="C121" s="3">
        <v>234646</v>
      </c>
      <c r="D121" t="s">
        <v>419</v>
      </c>
      <c r="E121" t="s">
        <v>43</v>
      </c>
      <c r="F121" t="s">
        <v>219</v>
      </c>
      <c r="G121" t="s">
        <v>227</v>
      </c>
      <c r="H121" t="s">
        <v>227</v>
      </c>
      <c r="I121" t="s">
        <v>420</v>
      </c>
      <c r="J121" t="s">
        <v>257</v>
      </c>
      <c r="K121" t="s">
        <v>257</v>
      </c>
    </row>
    <row r="122" spans="1:11" x14ac:dyDescent="0.3">
      <c r="A122" s="2" t="s">
        <v>95</v>
      </c>
      <c r="B122" s="13">
        <v>87592</v>
      </c>
      <c r="C122" s="3">
        <v>234647</v>
      </c>
      <c r="D122" t="s">
        <v>422</v>
      </c>
      <c r="E122" t="s">
        <v>43</v>
      </c>
      <c r="F122" t="s">
        <v>218</v>
      </c>
      <c r="G122" t="s">
        <v>220</v>
      </c>
      <c r="H122" t="s">
        <v>227</v>
      </c>
      <c r="J122" t="s">
        <v>227</v>
      </c>
      <c r="K122" t="s">
        <v>227</v>
      </c>
    </row>
    <row r="123" spans="1:11" x14ac:dyDescent="0.3">
      <c r="A123" s="2" t="s">
        <v>227</v>
      </c>
      <c r="B123" s="13">
        <v>87593</v>
      </c>
      <c r="C123" s="3">
        <v>234648</v>
      </c>
      <c r="D123" t="s">
        <v>227</v>
      </c>
      <c r="E123" t="s">
        <v>43</v>
      </c>
      <c r="F123" t="s">
        <v>219</v>
      </c>
      <c r="G123" t="s">
        <v>227</v>
      </c>
      <c r="H123" t="s">
        <v>227</v>
      </c>
      <c r="I123" t="s">
        <v>336</v>
      </c>
      <c r="J123" t="s">
        <v>257</v>
      </c>
      <c r="K123" t="s">
        <v>257</v>
      </c>
    </row>
    <row r="124" spans="1:11" x14ac:dyDescent="0.3">
      <c r="A124" s="2" t="s">
        <v>95</v>
      </c>
      <c r="B124" s="13">
        <v>87594</v>
      </c>
      <c r="C124" s="3">
        <v>234649</v>
      </c>
      <c r="D124" t="s">
        <v>418</v>
      </c>
      <c r="E124" t="s">
        <v>43</v>
      </c>
      <c r="F124" t="s">
        <v>218</v>
      </c>
      <c r="G124" t="s">
        <v>173</v>
      </c>
      <c r="H124" t="s">
        <v>259</v>
      </c>
      <c r="I124" t="s">
        <v>416</v>
      </c>
      <c r="J124" t="s">
        <v>257</v>
      </c>
      <c r="K124" t="s">
        <v>257</v>
      </c>
    </row>
    <row r="125" spans="1:11" hidden="1" x14ac:dyDescent="0.3">
      <c r="B125" s="13">
        <v>94929</v>
      </c>
      <c r="C125" s="3">
        <v>242084</v>
      </c>
      <c r="E125" t="s">
        <v>43</v>
      </c>
      <c r="F125" t="s">
        <v>146</v>
      </c>
    </row>
    <row r="126" spans="1:11" hidden="1" x14ac:dyDescent="0.3">
      <c r="B126" s="13">
        <v>95606</v>
      </c>
      <c r="C126" s="3">
        <v>242761</v>
      </c>
      <c r="E126" t="s">
        <v>43</v>
      </c>
      <c r="F126" t="s">
        <v>147</v>
      </c>
    </row>
    <row r="127" spans="1:11" hidden="1" x14ac:dyDescent="0.3">
      <c r="A127" t="s">
        <v>227</v>
      </c>
      <c r="B127" s="13">
        <v>96020</v>
      </c>
      <c r="C127" s="3">
        <v>243176</v>
      </c>
      <c r="D127" t="s">
        <v>227</v>
      </c>
      <c r="E127" t="s">
        <v>43</v>
      </c>
      <c r="F127" t="s">
        <v>148</v>
      </c>
      <c r="G127" t="s">
        <v>227</v>
      </c>
      <c r="H127" t="s">
        <v>227</v>
      </c>
      <c r="I127" t="s">
        <v>304</v>
      </c>
      <c r="J127" t="s">
        <v>257</v>
      </c>
      <c r="K127" t="s">
        <v>257</v>
      </c>
    </row>
    <row r="128" spans="1:11" hidden="1" x14ac:dyDescent="0.3">
      <c r="B128" s="13">
        <v>97795</v>
      </c>
      <c r="C128" s="3">
        <v>244963</v>
      </c>
      <c r="E128" t="s">
        <v>43</v>
      </c>
      <c r="F128" t="s">
        <v>149</v>
      </c>
    </row>
    <row r="129" spans="1:11" hidden="1" x14ac:dyDescent="0.3">
      <c r="B129" s="13">
        <v>97796</v>
      </c>
      <c r="C129" s="3">
        <v>244964</v>
      </c>
      <c r="E129" t="s">
        <v>43</v>
      </c>
      <c r="F129" t="s">
        <v>149</v>
      </c>
    </row>
    <row r="130" spans="1:11" hidden="1" x14ac:dyDescent="0.3">
      <c r="B130" s="13">
        <v>97797</v>
      </c>
      <c r="C130" s="3">
        <v>244965</v>
      </c>
      <c r="E130" t="s">
        <v>43</v>
      </c>
      <c r="F130" t="s">
        <v>150</v>
      </c>
    </row>
    <row r="131" spans="1:11" hidden="1" x14ac:dyDescent="0.3">
      <c r="B131" s="13">
        <v>97798</v>
      </c>
      <c r="C131" s="3">
        <v>244966</v>
      </c>
      <c r="E131" t="s">
        <v>43</v>
      </c>
      <c r="F131" t="s">
        <v>149</v>
      </c>
    </row>
    <row r="132" spans="1:11" hidden="1" x14ac:dyDescent="0.3">
      <c r="B132" s="13">
        <v>97799</v>
      </c>
      <c r="C132" s="3">
        <v>244967</v>
      </c>
      <c r="E132" t="s">
        <v>43</v>
      </c>
      <c r="F132" t="s">
        <v>117</v>
      </c>
    </row>
    <row r="133" spans="1:11" hidden="1" x14ac:dyDescent="0.3">
      <c r="B133" s="13">
        <v>97800</v>
      </c>
      <c r="C133" s="3">
        <v>244968</v>
      </c>
      <c r="E133" t="s">
        <v>43</v>
      </c>
      <c r="F133" t="s">
        <v>149</v>
      </c>
    </row>
    <row r="134" spans="1:11" hidden="1" x14ac:dyDescent="0.3">
      <c r="B134" s="13">
        <v>97801</v>
      </c>
      <c r="C134" s="3">
        <v>244969</v>
      </c>
      <c r="E134" t="s">
        <v>43</v>
      </c>
      <c r="F134" t="s">
        <v>149</v>
      </c>
    </row>
    <row r="135" spans="1:11" hidden="1" x14ac:dyDescent="0.3">
      <c r="B135" s="13">
        <v>97802</v>
      </c>
      <c r="C135" s="3">
        <v>244970</v>
      </c>
      <c r="E135" t="s">
        <v>43</v>
      </c>
      <c r="F135" t="s">
        <v>117</v>
      </c>
    </row>
    <row r="136" spans="1:11" hidden="1" x14ac:dyDescent="0.3">
      <c r="B136" s="13">
        <v>97803</v>
      </c>
      <c r="C136" s="3">
        <v>244971</v>
      </c>
      <c r="E136" t="s">
        <v>43</v>
      </c>
      <c r="F136" t="s">
        <v>149</v>
      </c>
    </row>
    <row r="137" spans="1:11" hidden="1" x14ac:dyDescent="0.3">
      <c r="B137" s="13">
        <v>97804</v>
      </c>
      <c r="C137" s="3">
        <v>244972</v>
      </c>
      <c r="E137" t="s">
        <v>43</v>
      </c>
      <c r="F137" t="s">
        <v>149</v>
      </c>
    </row>
    <row r="138" spans="1:11" hidden="1" x14ac:dyDescent="0.3">
      <c r="B138" s="13">
        <v>97805</v>
      </c>
      <c r="C138" s="3">
        <v>244973</v>
      </c>
      <c r="E138" t="s">
        <v>43</v>
      </c>
      <c r="F138" t="s">
        <v>149</v>
      </c>
    </row>
    <row r="139" spans="1:11" hidden="1" x14ac:dyDescent="0.3">
      <c r="B139" s="13">
        <v>97806</v>
      </c>
      <c r="C139" s="3">
        <v>244974</v>
      </c>
      <c r="E139" t="s">
        <v>43</v>
      </c>
      <c r="F139" t="s">
        <v>149</v>
      </c>
    </row>
    <row r="140" spans="1:11" x14ac:dyDescent="0.3">
      <c r="B140" s="13">
        <v>102254</v>
      </c>
      <c r="C140" s="3">
        <v>250761</v>
      </c>
      <c r="E140" t="s">
        <v>43</v>
      </c>
      <c r="F140" t="s">
        <v>151</v>
      </c>
    </row>
    <row r="141" spans="1:11" hidden="1" x14ac:dyDescent="0.3">
      <c r="A141" t="s">
        <v>227</v>
      </c>
      <c r="B141" s="13">
        <v>103381</v>
      </c>
      <c r="C141" s="3">
        <v>252060</v>
      </c>
      <c r="D141" t="s">
        <v>401</v>
      </c>
      <c r="E141" t="s">
        <v>43</v>
      </c>
      <c r="F141" t="s">
        <v>152</v>
      </c>
      <c r="G141" t="s">
        <v>227</v>
      </c>
      <c r="H141" t="s">
        <v>227</v>
      </c>
      <c r="J141" t="s">
        <v>227</v>
      </c>
      <c r="K141" t="s">
        <v>257</v>
      </c>
    </row>
    <row r="142" spans="1:11" hidden="1" x14ac:dyDescent="0.3">
      <c r="A142" s="2" t="s">
        <v>95</v>
      </c>
      <c r="B142" s="13">
        <v>104191</v>
      </c>
      <c r="C142" s="3">
        <v>254396</v>
      </c>
      <c r="D142" t="s">
        <v>227</v>
      </c>
      <c r="E142" t="s">
        <v>43</v>
      </c>
      <c r="F142" t="s">
        <v>153</v>
      </c>
      <c r="G142" t="s">
        <v>227</v>
      </c>
      <c r="H142" t="s">
        <v>227</v>
      </c>
      <c r="J142" t="s">
        <v>257</v>
      </c>
      <c r="K142" t="s">
        <v>227</v>
      </c>
    </row>
    <row r="143" spans="1:11" hidden="1" x14ac:dyDescent="0.3">
      <c r="A143" t="s">
        <v>227</v>
      </c>
      <c r="B143" s="13">
        <v>104680</v>
      </c>
      <c r="C143" s="9">
        <v>254942</v>
      </c>
      <c r="D143" t="s">
        <v>227</v>
      </c>
      <c r="E143" t="s">
        <v>47</v>
      </c>
      <c r="F143" t="s">
        <v>154</v>
      </c>
      <c r="G143" t="s">
        <v>227</v>
      </c>
      <c r="H143" t="s">
        <v>227</v>
      </c>
      <c r="J143" t="s">
        <v>227</v>
      </c>
      <c r="K143" t="s">
        <v>227</v>
      </c>
    </row>
    <row r="144" spans="1:11" hidden="1" x14ac:dyDescent="0.3">
      <c r="A144" t="s">
        <v>227</v>
      </c>
      <c r="B144" s="13">
        <v>104697</v>
      </c>
      <c r="C144" s="3">
        <v>254959</v>
      </c>
      <c r="D144" t="s">
        <v>227</v>
      </c>
      <c r="E144" t="s">
        <v>43</v>
      </c>
      <c r="F144" t="s">
        <v>155</v>
      </c>
      <c r="G144" t="s">
        <v>227</v>
      </c>
      <c r="H144" t="s">
        <v>227</v>
      </c>
      <c r="J144" t="s">
        <v>266</v>
      </c>
      <c r="K144" t="s">
        <v>257</v>
      </c>
    </row>
    <row r="145" spans="2:6" hidden="1" x14ac:dyDescent="0.3">
      <c r="B145" s="13">
        <v>106127</v>
      </c>
      <c r="C145" s="3">
        <v>256684</v>
      </c>
      <c r="E145" t="s">
        <v>43</v>
      </c>
      <c r="F145" t="s">
        <v>156</v>
      </c>
    </row>
    <row r="146" spans="2:6" hidden="1" x14ac:dyDescent="0.3">
      <c r="B146" s="13">
        <v>106793</v>
      </c>
      <c r="C146" s="3">
        <v>257639</v>
      </c>
      <c r="E146" t="s">
        <v>43</v>
      </c>
      <c r="F146" t="s">
        <v>140</v>
      </c>
    </row>
    <row r="147" spans="2:6" hidden="1" x14ac:dyDescent="0.3">
      <c r="B147" s="13">
        <v>108201</v>
      </c>
      <c r="C147" s="3">
        <v>273636</v>
      </c>
      <c r="E147" t="s">
        <v>43</v>
      </c>
      <c r="F147" t="s">
        <v>135</v>
      </c>
    </row>
    <row r="148" spans="2:6" hidden="1" x14ac:dyDescent="0.3">
      <c r="B148" s="13">
        <v>112919</v>
      </c>
      <c r="C148" s="3">
        <v>278365</v>
      </c>
      <c r="E148" t="s">
        <v>43</v>
      </c>
      <c r="F148" t="s">
        <v>157</v>
      </c>
    </row>
    <row r="149" spans="2:6" hidden="1" x14ac:dyDescent="0.3">
      <c r="B149" s="13">
        <v>113966</v>
      </c>
      <c r="C149" s="3">
        <v>279465</v>
      </c>
      <c r="E149" t="s">
        <v>43</v>
      </c>
      <c r="F149" t="s">
        <v>117</v>
      </c>
    </row>
    <row r="150" spans="2:6" hidden="1" x14ac:dyDescent="0.3">
      <c r="B150" s="13">
        <v>113967</v>
      </c>
      <c r="C150" s="3">
        <v>279466</v>
      </c>
      <c r="E150" t="s">
        <v>43</v>
      </c>
      <c r="F150" t="s">
        <v>158</v>
      </c>
    </row>
    <row r="151" spans="2:6" hidden="1" x14ac:dyDescent="0.3">
      <c r="B151" s="13">
        <v>113968</v>
      </c>
      <c r="C151" s="3">
        <v>279467</v>
      </c>
      <c r="E151" t="s">
        <v>43</v>
      </c>
      <c r="F151" t="s">
        <v>159</v>
      </c>
    </row>
    <row r="152" spans="2:6" hidden="1" x14ac:dyDescent="0.3">
      <c r="B152" s="13">
        <v>120431</v>
      </c>
      <c r="C152" s="3">
        <v>285945</v>
      </c>
      <c r="E152" t="s">
        <v>43</v>
      </c>
      <c r="F152" t="s">
        <v>149</v>
      </c>
    </row>
    <row r="153" spans="2:6" hidden="1" x14ac:dyDescent="0.3">
      <c r="B153" s="13">
        <v>120432</v>
      </c>
      <c r="C153" s="3">
        <v>285946</v>
      </c>
      <c r="E153" t="s">
        <v>43</v>
      </c>
      <c r="F153" t="s">
        <v>149</v>
      </c>
    </row>
    <row r="154" spans="2:6" hidden="1" x14ac:dyDescent="0.3">
      <c r="B154" s="13">
        <v>120433</v>
      </c>
      <c r="C154" s="3">
        <v>285947</v>
      </c>
      <c r="E154" t="s">
        <v>43</v>
      </c>
      <c r="F154" t="s">
        <v>149</v>
      </c>
    </row>
    <row r="155" spans="2:6" hidden="1" x14ac:dyDescent="0.3">
      <c r="B155" s="13">
        <v>120434</v>
      </c>
      <c r="C155" s="3">
        <v>285948</v>
      </c>
      <c r="E155" t="s">
        <v>43</v>
      </c>
      <c r="F155" t="s">
        <v>149</v>
      </c>
    </row>
    <row r="156" spans="2:6" hidden="1" x14ac:dyDescent="0.3">
      <c r="B156" s="13">
        <v>120435</v>
      </c>
      <c r="C156" s="3">
        <v>285949</v>
      </c>
      <c r="E156" t="s">
        <v>43</v>
      </c>
      <c r="F156" t="s">
        <v>149</v>
      </c>
    </row>
    <row r="157" spans="2:6" hidden="1" x14ac:dyDescent="0.3">
      <c r="B157" s="13">
        <v>120436</v>
      </c>
      <c r="C157" s="3">
        <v>285950</v>
      </c>
      <c r="E157" t="s">
        <v>43</v>
      </c>
      <c r="F157" t="s">
        <v>149</v>
      </c>
    </row>
    <row r="158" spans="2:6" hidden="1" x14ac:dyDescent="0.3">
      <c r="B158" s="13">
        <v>120437</v>
      </c>
      <c r="C158" s="3">
        <v>285951</v>
      </c>
      <c r="E158" t="s">
        <v>43</v>
      </c>
      <c r="F158" t="s">
        <v>149</v>
      </c>
    </row>
    <row r="159" spans="2:6" hidden="1" x14ac:dyDescent="0.3">
      <c r="B159" s="13">
        <v>120438</v>
      </c>
      <c r="C159" s="3">
        <v>285952</v>
      </c>
      <c r="E159" t="s">
        <v>43</v>
      </c>
      <c r="F159" t="s">
        <v>149</v>
      </c>
    </row>
    <row r="160" spans="2:6" hidden="1" x14ac:dyDescent="0.3">
      <c r="B160" s="13">
        <v>120439</v>
      </c>
      <c r="C160" s="3">
        <v>285953</v>
      </c>
      <c r="E160" t="s">
        <v>43</v>
      </c>
      <c r="F160" t="s">
        <v>149</v>
      </c>
    </row>
    <row r="161" spans="1:11" hidden="1" x14ac:dyDescent="0.3">
      <c r="B161" s="13">
        <v>120440</v>
      </c>
      <c r="C161" s="3">
        <v>285954</v>
      </c>
      <c r="E161" t="s">
        <v>43</v>
      </c>
      <c r="F161" t="s">
        <v>149</v>
      </c>
    </row>
    <row r="162" spans="1:11" hidden="1" x14ac:dyDescent="0.3">
      <c r="B162" s="13">
        <v>120441</v>
      </c>
      <c r="C162" s="3">
        <v>285955</v>
      </c>
      <c r="E162" t="s">
        <v>43</v>
      </c>
      <c r="F162" t="s">
        <v>149</v>
      </c>
    </row>
    <row r="163" spans="1:11" hidden="1" x14ac:dyDescent="0.3">
      <c r="B163" s="13">
        <v>120442</v>
      </c>
      <c r="C163" s="3">
        <v>285956</v>
      </c>
      <c r="E163" t="s">
        <v>43</v>
      </c>
      <c r="F163" t="s">
        <v>149</v>
      </c>
    </row>
    <row r="164" spans="1:11" hidden="1" x14ac:dyDescent="0.3">
      <c r="B164" s="13">
        <v>120443</v>
      </c>
      <c r="C164" s="3">
        <v>285957</v>
      </c>
      <c r="E164" t="s">
        <v>43</v>
      </c>
      <c r="F164" t="s">
        <v>160</v>
      </c>
    </row>
    <row r="165" spans="1:11" hidden="1" x14ac:dyDescent="0.3">
      <c r="B165" s="13">
        <v>120444</v>
      </c>
      <c r="C165" s="3">
        <v>285958</v>
      </c>
      <c r="E165" t="s">
        <v>43</v>
      </c>
      <c r="F165" t="s">
        <v>149</v>
      </c>
    </row>
    <row r="166" spans="1:11" hidden="1" x14ac:dyDescent="0.3">
      <c r="B166" s="13">
        <v>122485</v>
      </c>
      <c r="C166" s="3">
        <v>288004</v>
      </c>
      <c r="E166" t="s">
        <v>43</v>
      </c>
      <c r="F166" t="s">
        <v>161</v>
      </c>
    </row>
    <row r="167" spans="1:11" hidden="1" x14ac:dyDescent="0.3">
      <c r="B167" s="13">
        <v>123130</v>
      </c>
      <c r="C167" s="9">
        <v>288659</v>
      </c>
      <c r="E167" t="s">
        <v>47</v>
      </c>
      <c r="F167" t="s">
        <v>154</v>
      </c>
    </row>
    <row r="168" spans="1:11" x14ac:dyDescent="0.3">
      <c r="A168" t="s">
        <v>227</v>
      </c>
      <c r="B168" s="13">
        <v>125963</v>
      </c>
      <c r="C168" s="3">
        <v>292084</v>
      </c>
      <c r="D168" t="s">
        <v>227</v>
      </c>
      <c r="E168" t="s">
        <v>43</v>
      </c>
      <c r="F168" s="5" t="s">
        <v>44</v>
      </c>
      <c r="G168" s="5" t="s">
        <v>227</v>
      </c>
      <c r="H168" t="s">
        <v>227</v>
      </c>
      <c r="I168" t="s">
        <v>289</v>
      </c>
      <c r="J168" t="s">
        <v>227</v>
      </c>
      <c r="K168" t="s">
        <v>227</v>
      </c>
    </row>
    <row r="169" spans="1:11" hidden="1" x14ac:dyDescent="0.3">
      <c r="B169" s="13">
        <v>127581</v>
      </c>
      <c r="C169" s="3">
        <v>293763</v>
      </c>
      <c r="E169" t="s">
        <v>43</v>
      </c>
      <c r="F169" t="s">
        <v>142</v>
      </c>
      <c r="I169" t="s">
        <v>423</v>
      </c>
    </row>
    <row r="170" spans="1:11" hidden="1" x14ac:dyDescent="0.3">
      <c r="B170" s="13">
        <v>128627</v>
      </c>
      <c r="C170" s="3">
        <v>294827</v>
      </c>
      <c r="E170" t="s">
        <v>43</v>
      </c>
      <c r="F170" t="s">
        <v>162</v>
      </c>
    </row>
    <row r="171" spans="1:11" hidden="1" x14ac:dyDescent="0.3">
      <c r="B171" s="13">
        <v>128632</v>
      </c>
      <c r="C171" s="3">
        <v>294832</v>
      </c>
      <c r="E171" t="s">
        <v>43</v>
      </c>
      <c r="F171" t="s">
        <v>162</v>
      </c>
    </row>
    <row r="172" spans="1:11" hidden="1" x14ac:dyDescent="0.3">
      <c r="B172" s="13">
        <v>128749</v>
      </c>
      <c r="C172" s="3">
        <v>294949</v>
      </c>
      <c r="E172" t="s">
        <v>43</v>
      </c>
      <c r="F172" t="s">
        <v>162</v>
      </c>
    </row>
    <row r="173" spans="1:11" hidden="1" x14ac:dyDescent="0.3">
      <c r="B173" s="13">
        <v>128750</v>
      </c>
      <c r="C173" s="3">
        <v>294951</v>
      </c>
      <c r="E173" t="s">
        <v>43</v>
      </c>
      <c r="F173" t="s">
        <v>162</v>
      </c>
    </row>
    <row r="174" spans="1:11" hidden="1" x14ac:dyDescent="0.3">
      <c r="B174" s="13">
        <v>128751</v>
      </c>
      <c r="C174" s="3">
        <v>294952</v>
      </c>
      <c r="E174" t="s">
        <v>43</v>
      </c>
      <c r="F174" t="s">
        <v>162</v>
      </c>
    </row>
    <row r="175" spans="1:11" hidden="1" x14ac:dyDescent="0.3">
      <c r="B175" s="13">
        <v>128752</v>
      </c>
      <c r="C175" s="3">
        <v>294953</v>
      </c>
      <c r="E175" t="s">
        <v>43</v>
      </c>
      <c r="F175" t="s">
        <v>162</v>
      </c>
    </row>
    <row r="176" spans="1:11" hidden="1" x14ac:dyDescent="0.3">
      <c r="B176" s="13">
        <v>128753</v>
      </c>
      <c r="C176" s="3">
        <v>294954</v>
      </c>
      <c r="E176" t="s">
        <v>43</v>
      </c>
      <c r="F176" t="s">
        <v>162</v>
      </c>
    </row>
    <row r="177" spans="1:11" hidden="1" x14ac:dyDescent="0.3">
      <c r="B177" s="13">
        <v>128754</v>
      </c>
      <c r="C177" s="3">
        <v>294955</v>
      </c>
      <c r="E177" t="s">
        <v>43</v>
      </c>
      <c r="F177" t="s">
        <v>162</v>
      </c>
    </row>
    <row r="178" spans="1:11" hidden="1" x14ac:dyDescent="0.3">
      <c r="B178" s="13">
        <v>128756</v>
      </c>
      <c r="C178" s="3">
        <v>294957</v>
      </c>
      <c r="E178" t="s">
        <v>43</v>
      </c>
      <c r="F178" t="s">
        <v>162</v>
      </c>
    </row>
    <row r="179" spans="1:11" hidden="1" x14ac:dyDescent="0.3">
      <c r="B179" s="13">
        <v>128757</v>
      </c>
      <c r="C179" s="3">
        <v>294958</v>
      </c>
      <c r="E179" t="s">
        <v>43</v>
      </c>
      <c r="F179" t="s">
        <v>162</v>
      </c>
    </row>
    <row r="180" spans="1:11" hidden="1" x14ac:dyDescent="0.3">
      <c r="B180" s="13">
        <v>128761</v>
      </c>
      <c r="C180" s="3">
        <v>294962</v>
      </c>
      <c r="E180" t="s">
        <v>43</v>
      </c>
      <c r="F180" t="s">
        <v>162</v>
      </c>
    </row>
    <row r="181" spans="1:11" hidden="1" x14ac:dyDescent="0.3">
      <c r="B181" s="13">
        <v>128762</v>
      </c>
      <c r="C181" s="3">
        <v>294963</v>
      </c>
      <c r="E181" t="s">
        <v>43</v>
      </c>
      <c r="F181" t="s">
        <v>162</v>
      </c>
    </row>
    <row r="182" spans="1:11" hidden="1" x14ac:dyDescent="0.3">
      <c r="B182" s="13">
        <v>128763</v>
      </c>
      <c r="C182" s="3">
        <v>294964</v>
      </c>
      <c r="E182" t="s">
        <v>43</v>
      </c>
      <c r="F182" t="s">
        <v>162</v>
      </c>
    </row>
    <row r="183" spans="1:11" hidden="1" x14ac:dyDescent="0.3">
      <c r="B183" s="13">
        <v>128764</v>
      </c>
      <c r="C183" s="3">
        <v>294965</v>
      </c>
      <c r="E183" t="s">
        <v>43</v>
      </c>
      <c r="F183" t="s">
        <v>162</v>
      </c>
    </row>
    <row r="184" spans="1:11" hidden="1" x14ac:dyDescent="0.3">
      <c r="B184" s="13">
        <v>128765</v>
      </c>
      <c r="C184" s="3">
        <v>294966</v>
      </c>
      <c r="E184" t="s">
        <v>43</v>
      </c>
      <c r="F184" t="s">
        <v>162</v>
      </c>
    </row>
    <row r="185" spans="1:11" hidden="1" x14ac:dyDescent="0.3">
      <c r="A185" t="s">
        <v>227</v>
      </c>
      <c r="B185" s="13">
        <v>129254</v>
      </c>
      <c r="C185" s="3">
        <v>295464</v>
      </c>
      <c r="D185" t="s">
        <v>227</v>
      </c>
      <c r="E185" t="s">
        <v>43</v>
      </c>
      <c r="F185" t="s">
        <v>163</v>
      </c>
      <c r="G185" t="s">
        <v>227</v>
      </c>
      <c r="H185" t="s">
        <v>227</v>
      </c>
      <c r="J185" t="s">
        <v>227</v>
      </c>
      <c r="K185" t="s">
        <v>227</v>
      </c>
    </row>
    <row r="186" spans="1:11" hidden="1" x14ac:dyDescent="0.3">
      <c r="A186" t="s">
        <v>227</v>
      </c>
      <c r="B186" s="13">
        <v>129255</v>
      </c>
      <c r="C186" s="3">
        <v>295465</v>
      </c>
      <c r="D186" t="s">
        <v>227</v>
      </c>
      <c r="E186" t="s">
        <v>43</v>
      </c>
      <c r="F186" t="s">
        <v>163</v>
      </c>
      <c r="G186" t="s">
        <v>227</v>
      </c>
      <c r="H186" t="s">
        <v>227</v>
      </c>
      <c r="J186" t="s">
        <v>227</v>
      </c>
      <c r="K186" t="s">
        <v>227</v>
      </c>
    </row>
    <row r="187" spans="1:11" hidden="1" x14ac:dyDescent="0.3">
      <c r="A187" t="s">
        <v>227</v>
      </c>
      <c r="B187" s="13">
        <v>129256</v>
      </c>
      <c r="C187" s="3">
        <v>295466</v>
      </c>
      <c r="D187" t="s">
        <v>227</v>
      </c>
      <c r="E187" t="s">
        <v>43</v>
      </c>
      <c r="F187" t="s">
        <v>163</v>
      </c>
      <c r="G187" t="s">
        <v>227</v>
      </c>
      <c r="H187" t="s">
        <v>227</v>
      </c>
      <c r="J187" t="s">
        <v>227</v>
      </c>
      <c r="K187" t="s">
        <v>227</v>
      </c>
    </row>
    <row r="188" spans="1:11" hidden="1" x14ac:dyDescent="0.3">
      <c r="B188" s="13">
        <v>130233</v>
      </c>
      <c r="C188" s="3">
        <v>296691</v>
      </c>
      <c r="E188" t="s">
        <v>43</v>
      </c>
      <c r="F188" t="s">
        <v>134</v>
      </c>
    </row>
    <row r="189" spans="1:11" hidden="1" x14ac:dyDescent="0.3">
      <c r="B189" s="13">
        <v>131080</v>
      </c>
      <c r="C189" s="3">
        <v>297814</v>
      </c>
      <c r="E189" t="s">
        <v>43</v>
      </c>
      <c r="F189" t="s">
        <v>164</v>
      </c>
    </row>
    <row r="190" spans="1:11" hidden="1" x14ac:dyDescent="0.3">
      <c r="A190" s="20" t="s">
        <v>273</v>
      </c>
      <c r="D190" t="s">
        <v>227</v>
      </c>
      <c r="E190" t="s">
        <v>278</v>
      </c>
      <c r="G190" t="s">
        <v>227</v>
      </c>
      <c r="H190" t="s">
        <v>247</v>
      </c>
      <c r="I190" t="s">
        <v>310</v>
      </c>
      <c r="J190" t="s">
        <v>227</v>
      </c>
      <c r="K190" t="s">
        <v>227</v>
      </c>
    </row>
    <row r="191" spans="1:11" hidden="1" x14ac:dyDescent="0.3">
      <c r="A191" s="21" t="s">
        <v>227</v>
      </c>
      <c r="D191" t="s">
        <v>227</v>
      </c>
      <c r="E191" t="s">
        <v>223</v>
      </c>
      <c r="G191" t="s">
        <v>227</v>
      </c>
      <c r="H191" t="s">
        <v>227</v>
      </c>
      <c r="J191" t="s">
        <v>227</v>
      </c>
      <c r="K191" t="s">
        <v>227</v>
      </c>
    </row>
    <row r="192" spans="1:11" hidden="1" x14ac:dyDescent="0.3">
      <c r="A192" s="20" t="s">
        <v>95</v>
      </c>
      <c r="D192" t="s">
        <v>227</v>
      </c>
      <c r="E192" t="s">
        <v>223</v>
      </c>
      <c r="G192" t="s">
        <v>306</v>
      </c>
      <c r="H192" t="s">
        <v>249</v>
      </c>
      <c r="I192" t="s">
        <v>307</v>
      </c>
      <c r="J192" t="s">
        <v>227</v>
      </c>
      <c r="K192" t="s">
        <v>227</v>
      </c>
    </row>
    <row r="193" spans="1:11" hidden="1" x14ac:dyDescent="0.3">
      <c r="A193" s="21" t="s">
        <v>95</v>
      </c>
      <c r="B193" s="13" t="s">
        <v>226</v>
      </c>
      <c r="D193" t="s">
        <v>227</v>
      </c>
      <c r="E193" t="s">
        <v>223</v>
      </c>
      <c r="G193" t="s">
        <v>313</v>
      </c>
      <c r="H193" t="s">
        <v>259</v>
      </c>
      <c r="I193" t="s">
        <v>399</v>
      </c>
      <c r="J193" t="s">
        <v>257</v>
      </c>
      <c r="K193" t="s">
        <v>227</v>
      </c>
    </row>
    <row r="194" spans="1:11" s="11" customFormat="1" hidden="1" x14ac:dyDescent="0.3">
      <c r="A194" s="11" t="s">
        <v>227</v>
      </c>
      <c r="B194" s="16"/>
      <c r="D194" s="11" t="s">
        <v>227</v>
      </c>
      <c r="E194" s="11" t="s">
        <v>223</v>
      </c>
      <c r="F194"/>
      <c r="G194" t="s">
        <v>227</v>
      </c>
      <c r="H194" s="11" t="s">
        <v>248</v>
      </c>
      <c r="I194" s="11" t="s">
        <v>284</v>
      </c>
      <c r="J194" s="11" t="s">
        <v>257</v>
      </c>
      <c r="K194" s="11" t="s">
        <v>257</v>
      </c>
    </row>
    <row r="195" spans="1:11" hidden="1" x14ac:dyDescent="0.3">
      <c r="A195" t="s">
        <v>227</v>
      </c>
      <c r="D195" t="s">
        <v>227</v>
      </c>
      <c r="E195" t="s">
        <v>223</v>
      </c>
      <c r="G195" t="s">
        <v>227</v>
      </c>
      <c r="H195" t="s">
        <v>227</v>
      </c>
      <c r="J195" t="s">
        <v>227</v>
      </c>
      <c r="K195" t="s">
        <v>227</v>
      </c>
    </row>
    <row r="196" spans="1:11" hidden="1" x14ac:dyDescent="0.3">
      <c r="A196" s="2" t="s">
        <v>95</v>
      </c>
      <c r="D196" t="s">
        <v>227</v>
      </c>
      <c r="E196" t="s">
        <v>223</v>
      </c>
      <c r="G196" t="s">
        <v>321</v>
      </c>
      <c r="H196" t="s">
        <v>248</v>
      </c>
      <c r="I196" t="s">
        <v>322</v>
      </c>
      <c r="J196" t="s">
        <v>257</v>
      </c>
      <c r="K196" t="s">
        <v>227</v>
      </c>
    </row>
    <row r="197" spans="1:11" hidden="1" x14ac:dyDescent="0.3">
      <c r="A197" t="s">
        <v>95</v>
      </c>
      <c r="D197" t="s">
        <v>227</v>
      </c>
      <c r="E197" t="s">
        <v>223</v>
      </c>
      <c r="G197" t="s">
        <v>308</v>
      </c>
      <c r="H197" t="s">
        <v>249</v>
      </c>
      <c r="I197" t="s">
        <v>323</v>
      </c>
      <c r="J197" t="s">
        <v>227</v>
      </c>
      <c r="K197" t="s">
        <v>227</v>
      </c>
    </row>
    <row r="198" spans="1:11" hidden="1" x14ac:dyDescent="0.3">
      <c r="A198" t="s">
        <v>95</v>
      </c>
      <c r="D198" t="s">
        <v>227</v>
      </c>
      <c r="E198" t="s">
        <v>223</v>
      </c>
      <c r="G198" t="s">
        <v>327</v>
      </c>
      <c r="H198" t="s">
        <v>248</v>
      </c>
      <c r="I198" t="s">
        <v>328</v>
      </c>
      <c r="J198" t="s">
        <v>257</v>
      </c>
      <c r="K198" t="s">
        <v>257</v>
      </c>
    </row>
    <row r="199" spans="1:11" s="11" customFormat="1" hidden="1" x14ac:dyDescent="0.3">
      <c r="A199" s="11" t="s">
        <v>227</v>
      </c>
      <c r="B199" s="16"/>
      <c r="D199" s="11" t="s">
        <v>227</v>
      </c>
      <c r="E199" s="11" t="s">
        <v>223</v>
      </c>
      <c r="F199"/>
      <c r="G199" t="s">
        <v>227</v>
      </c>
      <c r="H199" s="11" t="s">
        <v>248</v>
      </c>
      <c r="I199" s="11" t="s">
        <v>329</v>
      </c>
      <c r="J199" s="11" t="s">
        <v>227</v>
      </c>
      <c r="K199" s="11" t="s">
        <v>257</v>
      </c>
    </row>
    <row r="200" spans="1:11" hidden="1" x14ac:dyDescent="0.3">
      <c r="A200" t="s">
        <v>227</v>
      </c>
      <c r="D200" t="s">
        <v>227</v>
      </c>
      <c r="E200" t="s">
        <v>223</v>
      </c>
      <c r="G200" t="s">
        <v>330</v>
      </c>
      <c r="H200" t="s">
        <v>248</v>
      </c>
      <c r="I200" t="s">
        <v>331</v>
      </c>
      <c r="J200" t="s">
        <v>227</v>
      </c>
      <c r="K200" t="s">
        <v>227</v>
      </c>
    </row>
    <row r="201" spans="1:11" hidden="1" x14ac:dyDescent="0.3">
      <c r="A201" t="s">
        <v>95</v>
      </c>
      <c r="D201" t="s">
        <v>227</v>
      </c>
      <c r="E201" t="s">
        <v>311</v>
      </c>
      <c r="G201" t="s">
        <v>332</v>
      </c>
      <c r="H201" t="s">
        <v>247</v>
      </c>
      <c r="I201" t="s">
        <v>355</v>
      </c>
      <c r="J201" t="s">
        <v>227</v>
      </c>
      <c r="K201" t="s">
        <v>227</v>
      </c>
    </row>
    <row r="202" spans="1:11" s="11" customFormat="1" hidden="1" x14ac:dyDescent="0.3">
      <c r="A202" s="11" t="s">
        <v>95</v>
      </c>
      <c r="B202" s="16"/>
      <c r="D202" s="11" t="s">
        <v>227</v>
      </c>
      <c r="E202" s="11" t="s">
        <v>223</v>
      </c>
      <c r="G202" s="11" t="s">
        <v>325</v>
      </c>
      <c r="H202" s="11" t="s">
        <v>247</v>
      </c>
      <c r="I202" s="11" t="s">
        <v>326</v>
      </c>
      <c r="J202" s="11" t="s">
        <v>257</v>
      </c>
      <c r="K202" s="11" t="s">
        <v>257</v>
      </c>
    </row>
    <row r="203" spans="1:11" hidden="1" x14ac:dyDescent="0.3">
      <c r="A203" t="s">
        <v>227</v>
      </c>
      <c r="D203" t="s">
        <v>227</v>
      </c>
      <c r="E203" t="s">
        <v>223</v>
      </c>
      <c r="G203" t="s">
        <v>227</v>
      </c>
      <c r="H203" t="s">
        <v>247</v>
      </c>
      <c r="I203" t="s">
        <v>302</v>
      </c>
      <c r="J203" t="s">
        <v>227</v>
      </c>
      <c r="K203" t="s">
        <v>257</v>
      </c>
    </row>
    <row r="204" spans="1:11" hidden="1" x14ac:dyDescent="0.3">
      <c r="A204" t="s">
        <v>227</v>
      </c>
      <c r="D204" t="s">
        <v>227</v>
      </c>
      <c r="E204" t="s">
        <v>223</v>
      </c>
      <c r="G204" t="s">
        <v>227</v>
      </c>
      <c r="H204" t="s">
        <v>227</v>
      </c>
      <c r="I204" t="s">
        <v>287</v>
      </c>
      <c r="J204" t="s">
        <v>227</v>
      </c>
      <c r="K204" t="s">
        <v>257</v>
      </c>
    </row>
    <row r="205" spans="1:11" hidden="1" x14ac:dyDescent="0.3">
      <c r="A205" t="s">
        <v>227</v>
      </c>
      <c r="D205" t="s">
        <v>227</v>
      </c>
      <c r="E205" t="s">
        <v>223</v>
      </c>
      <c r="G205" t="s">
        <v>227</v>
      </c>
      <c r="H205" t="s">
        <v>227</v>
      </c>
      <c r="I205" t="s">
        <v>288</v>
      </c>
      <c r="J205" t="s">
        <v>266</v>
      </c>
      <c r="K205" t="s">
        <v>257</v>
      </c>
    </row>
    <row r="206" spans="1:11" s="11" customFormat="1" hidden="1" x14ac:dyDescent="0.3">
      <c r="A206" s="11" t="s">
        <v>227</v>
      </c>
      <c r="B206" s="16"/>
      <c r="D206" s="11" t="s">
        <v>227</v>
      </c>
      <c r="E206" s="11" t="s">
        <v>247</v>
      </c>
      <c r="F206"/>
      <c r="G206" t="s">
        <v>227</v>
      </c>
      <c r="H206" s="11" t="s">
        <v>247</v>
      </c>
      <c r="I206" s="11" t="s">
        <v>352</v>
      </c>
      <c r="J206" s="11" t="s">
        <v>227</v>
      </c>
      <c r="K206" s="11" t="s">
        <v>227</v>
      </c>
    </row>
    <row r="207" spans="1:11" hidden="1" x14ac:dyDescent="0.3">
      <c r="A207" t="s">
        <v>227</v>
      </c>
      <c r="D207" t="s">
        <v>227</v>
      </c>
      <c r="E207" t="s">
        <v>278</v>
      </c>
      <c r="G207" t="s">
        <v>227</v>
      </c>
      <c r="H207" t="s">
        <v>279</v>
      </c>
      <c r="I207" t="s">
        <v>281</v>
      </c>
      <c r="J207" t="s">
        <v>227</v>
      </c>
      <c r="K207" t="s">
        <v>227</v>
      </c>
    </row>
    <row r="208" spans="1:11" hidden="1" x14ac:dyDescent="0.3">
      <c r="A208" t="s">
        <v>95</v>
      </c>
      <c r="D208" t="s">
        <v>227</v>
      </c>
      <c r="E208" t="s">
        <v>311</v>
      </c>
      <c r="G208" t="s">
        <v>312</v>
      </c>
      <c r="H208" t="s">
        <v>248</v>
      </c>
      <c r="I208" t="s">
        <v>366</v>
      </c>
      <c r="J208" t="s">
        <v>227</v>
      </c>
      <c r="K208" t="s">
        <v>227</v>
      </c>
    </row>
    <row r="209" spans="1:11" hidden="1" x14ac:dyDescent="0.3">
      <c r="A209" t="s">
        <v>227</v>
      </c>
      <c r="D209" t="s">
        <v>227</v>
      </c>
      <c r="E209" t="s">
        <v>311</v>
      </c>
      <c r="G209" t="s">
        <v>227</v>
      </c>
      <c r="H209" t="s">
        <v>227</v>
      </c>
      <c r="J209" t="s">
        <v>227</v>
      </c>
      <c r="K209" t="s">
        <v>227</v>
      </c>
    </row>
    <row r="210" spans="1:11" hidden="1" x14ac:dyDescent="0.3">
      <c r="A210" t="s">
        <v>227</v>
      </c>
      <c r="D210" t="s">
        <v>227</v>
      </c>
      <c r="E210" t="s">
        <v>311</v>
      </c>
      <c r="G210" t="s">
        <v>227</v>
      </c>
    </row>
    <row r="211" spans="1:11" hidden="1" x14ac:dyDescent="0.3">
      <c r="A211" t="s">
        <v>227</v>
      </c>
      <c r="D211" t="s">
        <v>227</v>
      </c>
      <c r="E211" t="s">
        <v>311</v>
      </c>
      <c r="G211" t="s">
        <v>227</v>
      </c>
    </row>
    <row r="212" spans="1:11" hidden="1" x14ac:dyDescent="0.3">
      <c r="A212" t="s">
        <v>227</v>
      </c>
      <c r="D212" t="s">
        <v>227</v>
      </c>
      <c r="E212" t="s">
        <v>311</v>
      </c>
      <c r="G212" t="s">
        <v>227</v>
      </c>
    </row>
    <row r="213" spans="1:11" hidden="1" x14ac:dyDescent="0.3">
      <c r="A213" t="s">
        <v>227</v>
      </c>
      <c r="D213" t="s">
        <v>227</v>
      </c>
      <c r="E213" t="s">
        <v>311</v>
      </c>
      <c r="G213" t="s">
        <v>227</v>
      </c>
    </row>
    <row r="214" spans="1:11" hidden="1" x14ac:dyDescent="0.3">
      <c r="A214" t="s">
        <v>227</v>
      </c>
      <c r="D214" t="s">
        <v>227</v>
      </c>
      <c r="E214" t="s">
        <v>311</v>
      </c>
      <c r="G214" t="s">
        <v>227</v>
      </c>
    </row>
    <row r="215" spans="1:11" hidden="1" x14ac:dyDescent="0.3">
      <c r="A215" t="s">
        <v>227</v>
      </c>
      <c r="D215" t="s">
        <v>227</v>
      </c>
      <c r="E215" t="s">
        <v>311</v>
      </c>
      <c r="G215" t="s">
        <v>227</v>
      </c>
    </row>
    <row r="216" spans="1:11" hidden="1" x14ac:dyDescent="0.3">
      <c r="A216" t="s">
        <v>227</v>
      </c>
      <c r="D216" t="s">
        <v>227</v>
      </c>
      <c r="E216" t="s">
        <v>311</v>
      </c>
      <c r="G216" t="s">
        <v>227</v>
      </c>
    </row>
    <row r="217" spans="1:11" hidden="1" x14ac:dyDescent="0.3">
      <c r="A217" t="s">
        <v>227</v>
      </c>
      <c r="D217" t="s">
        <v>227</v>
      </c>
      <c r="E217" t="s">
        <v>311</v>
      </c>
      <c r="G217" t="s">
        <v>227</v>
      </c>
    </row>
    <row r="218" spans="1:11" hidden="1" x14ac:dyDescent="0.3">
      <c r="A218" t="s">
        <v>227</v>
      </c>
      <c r="D218" t="s">
        <v>227</v>
      </c>
      <c r="E218" t="s">
        <v>311</v>
      </c>
      <c r="G218" t="s">
        <v>227</v>
      </c>
    </row>
    <row r="219" spans="1:11" hidden="1" x14ac:dyDescent="0.3">
      <c r="A219" t="s">
        <v>227</v>
      </c>
      <c r="D219" t="s">
        <v>227</v>
      </c>
      <c r="E219" t="s">
        <v>311</v>
      </c>
      <c r="G219" t="s">
        <v>227</v>
      </c>
    </row>
    <row r="220" spans="1:11" hidden="1" x14ac:dyDescent="0.3">
      <c r="A220" t="s">
        <v>227</v>
      </c>
      <c r="D220" t="s">
        <v>227</v>
      </c>
      <c r="E220" t="s">
        <v>311</v>
      </c>
      <c r="G220" t="s">
        <v>227</v>
      </c>
    </row>
    <row r="221" spans="1:11" hidden="1" x14ac:dyDescent="0.3">
      <c r="A221" t="s">
        <v>227</v>
      </c>
      <c r="D221" t="s">
        <v>227</v>
      </c>
      <c r="E221" t="s">
        <v>311</v>
      </c>
      <c r="G221" t="s">
        <v>227</v>
      </c>
    </row>
    <row r="222" spans="1:11" hidden="1" x14ac:dyDescent="0.3">
      <c r="A222" t="s">
        <v>227</v>
      </c>
      <c r="D222" t="s">
        <v>227</v>
      </c>
      <c r="E222" t="s">
        <v>311</v>
      </c>
      <c r="G222" t="s">
        <v>227</v>
      </c>
    </row>
    <row r="223" spans="1:11" hidden="1" x14ac:dyDescent="0.3">
      <c r="A223" t="s">
        <v>227</v>
      </c>
      <c r="D223" t="s">
        <v>227</v>
      </c>
      <c r="E223" t="s">
        <v>311</v>
      </c>
      <c r="G223" t="s">
        <v>227</v>
      </c>
    </row>
    <row r="224" spans="1:11" hidden="1" x14ac:dyDescent="0.3">
      <c r="A224" t="s">
        <v>227</v>
      </c>
      <c r="D224" t="s">
        <v>227</v>
      </c>
      <c r="E224" t="s">
        <v>311</v>
      </c>
      <c r="G224" t="s">
        <v>227</v>
      </c>
    </row>
    <row r="225" spans="1:7" hidden="1" x14ac:dyDescent="0.3">
      <c r="A225" t="s">
        <v>227</v>
      </c>
      <c r="D225" t="s">
        <v>227</v>
      </c>
      <c r="E225" t="s">
        <v>311</v>
      </c>
      <c r="G225" t="s">
        <v>227</v>
      </c>
    </row>
    <row r="226" spans="1:7" hidden="1" x14ac:dyDescent="0.3">
      <c r="A226" t="s">
        <v>227</v>
      </c>
      <c r="D226" t="s">
        <v>227</v>
      </c>
      <c r="E226" t="s">
        <v>311</v>
      </c>
      <c r="G226" t="s">
        <v>227</v>
      </c>
    </row>
    <row r="227" spans="1:7" hidden="1" x14ac:dyDescent="0.3">
      <c r="A227" t="s">
        <v>227</v>
      </c>
      <c r="D227" t="s">
        <v>227</v>
      </c>
      <c r="E227" t="s">
        <v>311</v>
      </c>
      <c r="G227" t="s">
        <v>227</v>
      </c>
    </row>
    <row r="228" spans="1:7" hidden="1" x14ac:dyDescent="0.3">
      <c r="A228" t="s">
        <v>227</v>
      </c>
      <c r="D228" t="s">
        <v>227</v>
      </c>
      <c r="E228" t="s">
        <v>311</v>
      </c>
      <c r="G228" t="s">
        <v>227</v>
      </c>
    </row>
    <row r="229" spans="1:7" hidden="1" x14ac:dyDescent="0.3">
      <c r="A229" t="s">
        <v>227</v>
      </c>
      <c r="D229" t="s">
        <v>227</v>
      </c>
      <c r="E229" t="s">
        <v>311</v>
      </c>
      <c r="G229" t="s">
        <v>227</v>
      </c>
    </row>
    <row r="230" spans="1:7" hidden="1" x14ac:dyDescent="0.3">
      <c r="A230" t="s">
        <v>227</v>
      </c>
      <c r="D230" t="s">
        <v>227</v>
      </c>
      <c r="E230" t="s">
        <v>311</v>
      </c>
      <c r="G230" t="s">
        <v>227</v>
      </c>
    </row>
    <row r="231" spans="1:7" hidden="1" x14ac:dyDescent="0.3">
      <c r="A231" t="s">
        <v>227</v>
      </c>
      <c r="D231" t="s">
        <v>227</v>
      </c>
      <c r="E231" t="s">
        <v>311</v>
      </c>
      <c r="G231" t="s">
        <v>227</v>
      </c>
    </row>
    <row r="232" spans="1:7" hidden="1" x14ac:dyDescent="0.3">
      <c r="A232" t="s">
        <v>227</v>
      </c>
      <c r="D232" t="s">
        <v>227</v>
      </c>
      <c r="E232" t="s">
        <v>311</v>
      </c>
      <c r="G232" t="s">
        <v>227</v>
      </c>
    </row>
    <row r="233" spans="1:7" hidden="1" x14ac:dyDescent="0.3">
      <c r="A233" t="s">
        <v>227</v>
      </c>
      <c r="D233" t="s">
        <v>227</v>
      </c>
      <c r="E233" t="s">
        <v>311</v>
      </c>
      <c r="G233" t="s">
        <v>227</v>
      </c>
    </row>
    <row r="234" spans="1:7" hidden="1" x14ac:dyDescent="0.3">
      <c r="A234" t="s">
        <v>227</v>
      </c>
      <c r="D234" t="s">
        <v>227</v>
      </c>
      <c r="E234" t="s">
        <v>311</v>
      </c>
      <c r="G234" t="s">
        <v>227</v>
      </c>
    </row>
    <row r="235" spans="1:7" hidden="1" x14ac:dyDescent="0.3">
      <c r="A235" t="s">
        <v>95</v>
      </c>
      <c r="D235" t="s">
        <v>227</v>
      </c>
      <c r="E235" t="s">
        <v>311</v>
      </c>
      <c r="G235" t="s">
        <v>227</v>
      </c>
    </row>
    <row r="236" spans="1:7" hidden="1" x14ac:dyDescent="0.3">
      <c r="A236" t="s">
        <v>227</v>
      </c>
      <c r="D236" t="s">
        <v>227</v>
      </c>
      <c r="E236" t="s">
        <v>311</v>
      </c>
      <c r="G236" t="s">
        <v>227</v>
      </c>
    </row>
    <row r="237" spans="1:7" hidden="1" x14ac:dyDescent="0.3">
      <c r="A237" t="s">
        <v>227</v>
      </c>
      <c r="D237" t="s">
        <v>227</v>
      </c>
      <c r="E237" t="s">
        <v>311</v>
      </c>
      <c r="G237" t="s">
        <v>227</v>
      </c>
    </row>
    <row r="238" spans="1:7" hidden="1" x14ac:dyDescent="0.3">
      <c r="A238" t="s">
        <v>227</v>
      </c>
      <c r="D238" t="s">
        <v>227</v>
      </c>
      <c r="E238" t="s">
        <v>311</v>
      </c>
      <c r="G238" t="s">
        <v>227</v>
      </c>
    </row>
    <row r="239" spans="1:7" hidden="1" x14ac:dyDescent="0.3">
      <c r="A239" t="s">
        <v>227</v>
      </c>
      <c r="D239" t="s">
        <v>227</v>
      </c>
      <c r="E239" t="s">
        <v>311</v>
      </c>
      <c r="G239" t="s">
        <v>227</v>
      </c>
    </row>
    <row r="240" spans="1:7" hidden="1" x14ac:dyDescent="0.3">
      <c r="A240" t="s">
        <v>227</v>
      </c>
      <c r="D240" t="s">
        <v>227</v>
      </c>
      <c r="E240" t="s">
        <v>311</v>
      </c>
      <c r="G240" t="s">
        <v>227</v>
      </c>
    </row>
    <row r="241" spans="1:11" hidden="1" x14ac:dyDescent="0.3">
      <c r="A241" t="s">
        <v>227</v>
      </c>
      <c r="D241" t="s">
        <v>227</v>
      </c>
      <c r="E241" t="s">
        <v>311</v>
      </c>
      <c r="G241" t="s">
        <v>227</v>
      </c>
    </row>
    <row r="242" spans="1:11" hidden="1" x14ac:dyDescent="0.3">
      <c r="A242" t="s">
        <v>227</v>
      </c>
      <c r="D242" t="s">
        <v>227</v>
      </c>
      <c r="E242" t="s">
        <v>311</v>
      </c>
      <c r="G242" t="s">
        <v>227</v>
      </c>
    </row>
    <row r="243" spans="1:11" hidden="1" x14ac:dyDescent="0.3">
      <c r="A243" t="s">
        <v>227</v>
      </c>
      <c r="D243" t="s">
        <v>227</v>
      </c>
      <c r="E243" t="s">
        <v>311</v>
      </c>
      <c r="G243" t="s">
        <v>227</v>
      </c>
    </row>
    <row r="244" spans="1:11" hidden="1" x14ac:dyDescent="0.3">
      <c r="A244" t="s">
        <v>227</v>
      </c>
      <c r="D244" t="s">
        <v>227</v>
      </c>
      <c r="E244" t="s">
        <v>311</v>
      </c>
      <c r="G244" t="s">
        <v>227</v>
      </c>
    </row>
    <row r="245" spans="1:11" hidden="1" x14ac:dyDescent="0.3">
      <c r="A245" t="s">
        <v>227</v>
      </c>
      <c r="D245" t="s">
        <v>227</v>
      </c>
      <c r="E245" t="s">
        <v>311</v>
      </c>
      <c r="G245" t="s">
        <v>227</v>
      </c>
    </row>
    <row r="246" spans="1:11" hidden="1" x14ac:dyDescent="0.3">
      <c r="A246" t="s">
        <v>227</v>
      </c>
      <c r="D246" t="s">
        <v>227</v>
      </c>
      <c r="E246" t="s">
        <v>311</v>
      </c>
      <c r="G246" t="s">
        <v>227</v>
      </c>
    </row>
    <row r="247" spans="1:11" hidden="1" x14ac:dyDescent="0.3">
      <c r="A247" t="s">
        <v>227</v>
      </c>
      <c r="D247" t="s">
        <v>227</v>
      </c>
      <c r="E247" t="s">
        <v>311</v>
      </c>
      <c r="G247" t="s">
        <v>227</v>
      </c>
    </row>
    <row r="248" spans="1:11" hidden="1" x14ac:dyDescent="0.3">
      <c r="A248" t="s">
        <v>227</v>
      </c>
      <c r="D248" t="s">
        <v>227</v>
      </c>
      <c r="E248" t="s">
        <v>311</v>
      </c>
      <c r="G248" t="s">
        <v>227</v>
      </c>
    </row>
    <row r="249" spans="1:11" hidden="1" x14ac:dyDescent="0.3">
      <c r="A249" t="s">
        <v>227</v>
      </c>
      <c r="D249" t="s">
        <v>227</v>
      </c>
      <c r="E249" t="s">
        <v>311</v>
      </c>
      <c r="G249" t="s">
        <v>368</v>
      </c>
      <c r="H249" t="s">
        <v>227</v>
      </c>
      <c r="J249" t="s">
        <v>227</v>
      </c>
      <c r="K249" t="s">
        <v>227</v>
      </c>
    </row>
    <row r="250" spans="1:11" hidden="1" x14ac:dyDescent="0.3">
      <c r="A250" t="s">
        <v>227</v>
      </c>
      <c r="D250" t="s">
        <v>227</v>
      </c>
      <c r="E250" t="s">
        <v>311</v>
      </c>
      <c r="G250" t="s">
        <v>227</v>
      </c>
    </row>
    <row r="251" spans="1:11" hidden="1" x14ac:dyDescent="0.3">
      <c r="A251" t="s">
        <v>227</v>
      </c>
      <c r="D251" t="s">
        <v>227</v>
      </c>
      <c r="E251" t="s">
        <v>311</v>
      </c>
      <c r="G251" t="s">
        <v>227</v>
      </c>
    </row>
    <row r="252" spans="1:11" hidden="1" x14ac:dyDescent="0.3">
      <c r="A252" t="s">
        <v>227</v>
      </c>
      <c r="D252" t="s">
        <v>227</v>
      </c>
      <c r="E252" t="s">
        <v>311</v>
      </c>
      <c r="G252" t="s">
        <v>227</v>
      </c>
    </row>
    <row r="253" spans="1:11" hidden="1" x14ac:dyDescent="0.3">
      <c r="A253" t="s">
        <v>227</v>
      </c>
      <c r="D253" t="s">
        <v>227</v>
      </c>
      <c r="E253" t="s">
        <v>311</v>
      </c>
      <c r="G253" t="s">
        <v>227</v>
      </c>
    </row>
    <row r="254" spans="1:11" hidden="1" x14ac:dyDescent="0.3">
      <c r="A254" t="s">
        <v>227</v>
      </c>
      <c r="D254" t="s">
        <v>227</v>
      </c>
      <c r="E254" t="s">
        <v>311</v>
      </c>
      <c r="G254" t="s">
        <v>227</v>
      </c>
      <c r="H254" t="s">
        <v>227</v>
      </c>
      <c r="J254" t="s">
        <v>227</v>
      </c>
      <c r="K254" t="s">
        <v>227</v>
      </c>
    </row>
    <row r="255" spans="1:11" hidden="1" x14ac:dyDescent="0.3">
      <c r="A255" t="s">
        <v>227</v>
      </c>
      <c r="D255" t="s">
        <v>227</v>
      </c>
      <c r="E255" t="s">
        <v>311</v>
      </c>
      <c r="G255" t="s">
        <v>227</v>
      </c>
      <c r="H255" t="s">
        <v>227</v>
      </c>
      <c r="J255" t="s">
        <v>227</v>
      </c>
      <c r="K255" t="s">
        <v>227</v>
      </c>
    </row>
    <row r="256" spans="1:11" hidden="1" x14ac:dyDescent="0.3">
      <c r="A256" t="s">
        <v>227</v>
      </c>
      <c r="D256" t="s">
        <v>227</v>
      </c>
      <c r="E256" t="s">
        <v>311</v>
      </c>
      <c r="G256" t="s">
        <v>227</v>
      </c>
      <c r="H256" t="s">
        <v>227</v>
      </c>
      <c r="J256" t="s">
        <v>227</v>
      </c>
      <c r="K256" t="s">
        <v>227</v>
      </c>
    </row>
    <row r="257" spans="1:11" hidden="1" x14ac:dyDescent="0.3">
      <c r="A257" t="s">
        <v>227</v>
      </c>
      <c r="D257" t="s">
        <v>227</v>
      </c>
      <c r="E257" t="s">
        <v>311</v>
      </c>
      <c r="G257" t="s">
        <v>227</v>
      </c>
      <c r="H257" t="s">
        <v>227</v>
      </c>
      <c r="I257" t="s">
        <v>354</v>
      </c>
      <c r="J257" t="s">
        <v>227</v>
      </c>
      <c r="K257" t="s">
        <v>227</v>
      </c>
    </row>
    <row r="258" spans="1:11" hidden="1" x14ac:dyDescent="0.3">
      <c r="A258" t="s">
        <v>227</v>
      </c>
      <c r="D258" t="s">
        <v>227</v>
      </c>
      <c r="E258" t="s">
        <v>311</v>
      </c>
      <c r="G258" t="s">
        <v>227</v>
      </c>
      <c r="H258" t="s">
        <v>247</v>
      </c>
      <c r="J258" t="s">
        <v>227</v>
      </c>
      <c r="K258" t="s">
        <v>227</v>
      </c>
    </row>
    <row r="259" spans="1:11" hidden="1" x14ac:dyDescent="0.3">
      <c r="A259" t="s">
        <v>227</v>
      </c>
      <c r="D259" t="s">
        <v>227</v>
      </c>
      <c r="E259" t="s">
        <v>311</v>
      </c>
      <c r="G259" t="s">
        <v>227</v>
      </c>
      <c r="H259" t="s">
        <v>227</v>
      </c>
      <c r="J259" t="s">
        <v>227</v>
      </c>
      <c r="K259" t="s">
        <v>227</v>
      </c>
    </row>
    <row r="260" spans="1:11" hidden="1" x14ac:dyDescent="0.3">
      <c r="A260" t="s">
        <v>227</v>
      </c>
      <c r="D260" t="s">
        <v>227</v>
      </c>
      <c r="E260" t="s">
        <v>311</v>
      </c>
      <c r="G260" t="s">
        <v>227</v>
      </c>
      <c r="H260" t="s">
        <v>227</v>
      </c>
      <c r="J260" t="s">
        <v>227</v>
      </c>
      <c r="K260" t="s">
        <v>227</v>
      </c>
    </row>
    <row r="261" spans="1:11" hidden="1" x14ac:dyDescent="0.3">
      <c r="A261" t="s">
        <v>227</v>
      </c>
      <c r="D261" t="s">
        <v>227</v>
      </c>
      <c r="E261" t="s">
        <v>311</v>
      </c>
      <c r="G261" t="s">
        <v>227</v>
      </c>
    </row>
  </sheetData>
  <conditionalFormatting sqref="E12:E189">
    <cfRule type="containsText" dxfId="104" priority="8" operator="containsText" text="en attente de validation">
      <formula>NOT(ISERROR(SEARCH("en attente de validation",E12)))</formula>
    </cfRule>
  </conditionalFormatting>
  <conditionalFormatting sqref="E13:E189">
    <cfRule type="containsText" dxfId="103" priority="6" operator="containsText" text="ajouter">
      <formula>NOT(ISERROR(SEARCH("ajouter",E13)))</formula>
    </cfRule>
    <cfRule type="containsText" dxfId="102" priority="7" operator="containsText" text="validées">
      <formula>NOT(ISERROR(SEARCH("validées",E13)))</formula>
    </cfRule>
  </conditionalFormatting>
  <dataValidations count="1">
    <dataValidation type="list" allowBlank="1" showInputMessage="1" showErrorMessage="1" sqref="A188:A189 A138:A141 A143:A167 A169:A170 A174:A179 A183:A186 A11:A17 A19:A33 A35:A75 A77:A136" xr:uid="{932220D2-427D-4038-9954-7DCEF62DF17B}">
      <formula1>"ok,"</formula1>
    </dataValidation>
  </dataValidations>
  <pageMargins left="0.7" right="0.7" top="0.75" bottom="0.75" header="0.3" footer="0.3"/>
  <pageSetup paperSize="9" orientation="portrait" horizontalDpi="4294967293" verticalDpi="0" r:id="rId1"/>
  <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5" id="{6EE18B88-6A23-4BEA-817A-02A22CAB22FD}">
            <xm:f>AND(Liste!$D$31=ROW(),$E12&lt;&gt;"")</xm:f>
            <x14:dxf>
              <fill>
                <patternFill>
                  <bgColor theme="8" tint="0.79998168889431442"/>
                </patternFill>
              </fill>
            </x14:dxf>
          </x14:cfRule>
          <xm:sqref>A12:K261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6F68E5D-452E-4301-835C-F12D19562C46}">
          <x14:formula1>
            <xm:f>Liste!$H$7:$H$9</xm:f>
          </x14:formula1>
          <xm:sqref>A137 A142 A168 A171:A173 A180:A182 A187 A192 A18 A34 A76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E83E31-853D-404E-B7DC-79AE55399636}">
  <sheetPr codeName="Feuil3"/>
  <dimension ref="B1:N43"/>
  <sheetViews>
    <sheetView topLeftCell="A10" workbookViewId="0">
      <selection activeCell="L27" sqref="L27"/>
    </sheetView>
  </sheetViews>
  <sheetFormatPr baseColWidth="10" defaultRowHeight="14.4" x14ac:dyDescent="0.3"/>
  <cols>
    <col min="1" max="1" width="5.21875" customWidth="1"/>
    <col min="2" max="2" width="21.21875" customWidth="1"/>
    <col min="3" max="3" width="5.88671875" customWidth="1"/>
    <col min="4" max="4" width="16.5546875" customWidth="1"/>
    <col min="5" max="5" width="5.77734375" customWidth="1"/>
    <col min="7" max="7" width="5.33203125" customWidth="1"/>
    <col min="8" max="8" width="21.88671875" bestFit="1" customWidth="1"/>
    <col min="9" max="9" width="6.109375" customWidth="1"/>
    <col min="10" max="10" width="14.77734375" bestFit="1" customWidth="1"/>
    <col min="11" max="11" width="5" customWidth="1"/>
    <col min="12" max="12" width="33.5546875" bestFit="1" customWidth="1"/>
    <col min="13" max="13" width="6.33203125" customWidth="1"/>
    <col min="14" max="14" width="30.88671875" bestFit="1" customWidth="1"/>
  </cols>
  <sheetData>
    <row r="1" spans="2:14" x14ac:dyDescent="0.3">
      <c r="J1" s="10"/>
    </row>
    <row r="2" spans="2:14" x14ac:dyDescent="0.3">
      <c r="B2" s="1" t="s">
        <v>53</v>
      </c>
      <c r="C2" s="1"/>
      <c r="D2" s="1" t="s">
        <v>54</v>
      </c>
      <c r="F2" t="s">
        <v>93</v>
      </c>
      <c r="H2" s="10" t="s">
        <v>94</v>
      </c>
      <c r="J2" s="10" t="s">
        <v>111</v>
      </c>
      <c r="L2" t="s">
        <v>222</v>
      </c>
      <c r="N2" t="s">
        <v>250</v>
      </c>
    </row>
    <row r="3" spans="2:14" x14ac:dyDescent="0.3">
      <c r="B3" s="1"/>
      <c r="D3" t="s">
        <v>0</v>
      </c>
      <c r="F3" s="10" t="s">
        <v>55</v>
      </c>
      <c r="H3" s="10" t="s">
        <v>95</v>
      </c>
      <c r="J3" s="10" t="s">
        <v>113</v>
      </c>
      <c r="L3" t="s">
        <v>291</v>
      </c>
      <c r="N3" t="s">
        <v>258</v>
      </c>
    </row>
    <row r="4" spans="2:14" x14ac:dyDescent="0.3">
      <c r="B4" t="s">
        <v>22</v>
      </c>
      <c r="D4" t="s">
        <v>1</v>
      </c>
      <c r="F4" s="10" t="s">
        <v>56</v>
      </c>
      <c r="H4" s="10" t="s">
        <v>96</v>
      </c>
      <c r="J4" s="10" t="s">
        <v>114</v>
      </c>
      <c r="L4" t="s">
        <v>290</v>
      </c>
      <c r="N4" t="s">
        <v>259</v>
      </c>
    </row>
    <row r="5" spans="2:14" x14ac:dyDescent="0.3">
      <c r="B5" t="s">
        <v>23</v>
      </c>
      <c r="D5" t="s">
        <v>2</v>
      </c>
      <c r="F5" s="10" t="s">
        <v>57</v>
      </c>
      <c r="H5" s="10"/>
      <c r="J5" s="10" t="s">
        <v>115</v>
      </c>
      <c r="L5" t="s">
        <v>292</v>
      </c>
      <c r="N5" t="s">
        <v>249</v>
      </c>
    </row>
    <row r="6" spans="2:14" x14ac:dyDescent="0.3">
      <c r="B6" t="s">
        <v>24</v>
      </c>
      <c r="D6" t="s">
        <v>3</v>
      </c>
      <c r="F6" s="10" t="s">
        <v>58</v>
      </c>
      <c r="H6" s="10" t="s">
        <v>225</v>
      </c>
      <c r="J6" s="10"/>
      <c r="L6" t="s">
        <v>293</v>
      </c>
      <c r="N6" t="s">
        <v>247</v>
      </c>
    </row>
    <row r="7" spans="2:14" x14ac:dyDescent="0.3">
      <c r="B7" t="s">
        <v>25</v>
      </c>
      <c r="D7" t="s">
        <v>4</v>
      </c>
      <c r="F7" s="10" t="s">
        <v>59</v>
      </c>
      <c r="H7" s="10" t="s">
        <v>95</v>
      </c>
      <c r="J7" s="10"/>
      <c r="L7" t="s">
        <v>294</v>
      </c>
      <c r="N7" t="s">
        <v>248</v>
      </c>
    </row>
    <row r="8" spans="2:14" x14ac:dyDescent="0.3">
      <c r="B8" t="s">
        <v>26</v>
      </c>
      <c r="D8" t="s">
        <v>5</v>
      </c>
      <c r="F8" s="10" t="s">
        <v>60</v>
      </c>
      <c r="H8" s="10" t="s">
        <v>96</v>
      </c>
      <c r="J8" s="10"/>
      <c r="L8" t="s">
        <v>295</v>
      </c>
      <c r="N8" t="s">
        <v>260</v>
      </c>
    </row>
    <row r="9" spans="2:14" x14ac:dyDescent="0.3">
      <c r="B9" t="s">
        <v>27</v>
      </c>
      <c r="D9" t="s">
        <v>6</v>
      </c>
      <c r="F9" s="10" t="s">
        <v>61</v>
      </c>
      <c r="H9" s="10" t="s">
        <v>226</v>
      </c>
      <c r="J9" s="10"/>
      <c r="N9" t="s">
        <v>269</v>
      </c>
    </row>
    <row r="10" spans="2:14" x14ac:dyDescent="0.3">
      <c r="B10" t="s">
        <v>28</v>
      </c>
      <c r="D10" t="s">
        <v>7</v>
      </c>
      <c r="F10" s="10" t="s">
        <v>62</v>
      </c>
      <c r="J10" s="10"/>
      <c r="N10" t="s">
        <v>277</v>
      </c>
    </row>
    <row r="11" spans="2:14" x14ac:dyDescent="0.3">
      <c r="B11" t="s">
        <v>29</v>
      </c>
      <c r="D11" t="s">
        <v>8</v>
      </c>
      <c r="F11" s="10" t="s">
        <v>63</v>
      </c>
      <c r="J11" s="10"/>
      <c r="L11" t="s">
        <v>224</v>
      </c>
      <c r="N11" t="s">
        <v>280</v>
      </c>
    </row>
    <row r="12" spans="2:14" x14ac:dyDescent="0.3">
      <c r="B12" t="s">
        <v>30</v>
      </c>
      <c r="D12" t="s">
        <v>9</v>
      </c>
      <c r="F12" s="10" t="s">
        <v>64</v>
      </c>
      <c r="J12" s="10"/>
    </row>
    <row r="13" spans="2:14" x14ac:dyDescent="0.3">
      <c r="B13" t="s">
        <v>31</v>
      </c>
      <c r="D13" t="s">
        <v>10</v>
      </c>
      <c r="F13" s="10" t="s">
        <v>65</v>
      </c>
      <c r="H13" s="10" t="s">
        <v>97</v>
      </c>
      <c r="J13" s="10"/>
      <c r="L13" t="s">
        <v>224</v>
      </c>
    </row>
    <row r="14" spans="2:14" x14ac:dyDescent="0.3">
      <c r="B14" t="s">
        <v>32</v>
      </c>
      <c r="D14" t="s">
        <v>11</v>
      </c>
      <c r="F14" s="10" t="s">
        <v>66</v>
      </c>
      <c r="H14" s="10" t="s">
        <v>52</v>
      </c>
      <c r="J14" s="10"/>
    </row>
    <row r="15" spans="2:14" x14ac:dyDescent="0.3">
      <c r="B15" t="s">
        <v>101</v>
      </c>
      <c r="D15" t="s">
        <v>12</v>
      </c>
      <c r="F15" s="10" t="s">
        <v>67</v>
      </c>
      <c r="H15" s="10" t="s">
        <v>46</v>
      </c>
      <c r="J15" s="10"/>
      <c r="N15" t="s">
        <v>265</v>
      </c>
    </row>
    <row r="16" spans="2:14" x14ac:dyDescent="0.3">
      <c r="B16" t="s">
        <v>21</v>
      </c>
      <c r="D16" t="s">
        <v>13</v>
      </c>
      <c r="F16" s="10" t="s">
        <v>68</v>
      </c>
      <c r="H16" s="10"/>
      <c r="J16" s="10"/>
      <c r="L16" t="s">
        <v>228</v>
      </c>
      <c r="N16" t="s">
        <v>257</v>
      </c>
    </row>
    <row r="17" spans="2:14" x14ac:dyDescent="0.3">
      <c r="B17" t="s">
        <v>33</v>
      </c>
      <c r="D17" t="s">
        <v>14</v>
      </c>
      <c r="F17" s="10" t="s">
        <v>69</v>
      </c>
      <c r="H17" s="10"/>
      <c r="J17" s="10"/>
      <c r="L17" s="18" t="s">
        <v>229</v>
      </c>
      <c r="N17" t="s">
        <v>266</v>
      </c>
    </row>
    <row r="18" spans="2:14" x14ac:dyDescent="0.3">
      <c r="B18" t="s">
        <v>34</v>
      </c>
      <c r="D18" t="s">
        <v>15</v>
      </c>
      <c r="F18" s="10" t="s">
        <v>70</v>
      </c>
      <c r="H18" s="10" t="s">
        <v>98</v>
      </c>
      <c r="J18" s="10"/>
      <c r="L18" s="18" t="s">
        <v>230</v>
      </c>
      <c r="N18" t="s">
        <v>262</v>
      </c>
    </row>
    <row r="19" spans="2:14" x14ac:dyDescent="0.3">
      <c r="B19" t="s">
        <v>35</v>
      </c>
      <c r="D19" t="s">
        <v>16</v>
      </c>
      <c r="F19" s="10" t="s">
        <v>71</v>
      </c>
      <c r="H19" s="10" t="s">
        <v>99</v>
      </c>
      <c r="J19" s="10" t="s">
        <v>112</v>
      </c>
      <c r="L19" s="18" t="s">
        <v>231</v>
      </c>
    </row>
    <row r="20" spans="2:14" x14ac:dyDescent="0.3">
      <c r="D20" t="s">
        <v>17</v>
      </c>
      <c r="F20" s="10" t="s">
        <v>49</v>
      </c>
      <c r="H20" s="10" t="s">
        <v>100</v>
      </c>
      <c r="J20" s="10" t="s">
        <v>108</v>
      </c>
      <c r="L20" s="18" t="s">
        <v>232</v>
      </c>
    </row>
    <row r="21" spans="2:14" x14ac:dyDescent="0.3">
      <c r="D21" t="s">
        <v>18</v>
      </c>
      <c r="F21" s="10" t="s">
        <v>72</v>
      </c>
      <c r="J21" s="10" t="s">
        <v>109</v>
      </c>
      <c r="L21" s="18" t="s">
        <v>233</v>
      </c>
    </row>
    <row r="22" spans="2:14" x14ac:dyDescent="0.3">
      <c r="D22" t="s">
        <v>19</v>
      </c>
      <c r="F22" s="10" t="s">
        <v>73</v>
      </c>
      <c r="J22" s="10" t="s">
        <v>110</v>
      </c>
      <c r="L22" s="18" t="s">
        <v>234</v>
      </c>
    </row>
    <row r="23" spans="2:14" x14ac:dyDescent="0.3">
      <c r="D23" t="s">
        <v>20</v>
      </c>
      <c r="F23" s="10" t="s">
        <v>74</v>
      </c>
      <c r="H23" t="s">
        <v>107</v>
      </c>
      <c r="J23" s="10" t="s">
        <v>221</v>
      </c>
      <c r="L23" s="18" t="s">
        <v>235</v>
      </c>
    </row>
    <row r="24" spans="2:14" x14ac:dyDescent="0.3">
      <c r="F24" s="10" t="s">
        <v>75</v>
      </c>
      <c r="H24" t="s">
        <v>102</v>
      </c>
      <c r="J24" s="10"/>
      <c r="L24" s="18" t="s">
        <v>236</v>
      </c>
    </row>
    <row r="25" spans="2:14" x14ac:dyDescent="0.3">
      <c r="F25" s="10" t="s">
        <v>76</v>
      </c>
      <c r="H25" t="s">
        <v>103</v>
      </c>
      <c r="J25" s="10"/>
      <c r="L25" s="18" t="s">
        <v>237</v>
      </c>
    </row>
    <row r="26" spans="2:14" x14ac:dyDescent="0.3">
      <c r="F26" s="10" t="s">
        <v>77</v>
      </c>
      <c r="H26" t="s">
        <v>104</v>
      </c>
      <c r="L26" s="18" t="s">
        <v>238</v>
      </c>
    </row>
    <row r="27" spans="2:14" x14ac:dyDescent="0.3">
      <c r="F27" s="10" t="s">
        <v>78</v>
      </c>
      <c r="H27" t="s">
        <v>105</v>
      </c>
      <c r="L27" s="18" t="s">
        <v>245</v>
      </c>
    </row>
    <row r="28" spans="2:14" x14ac:dyDescent="0.3">
      <c r="D28" t="s">
        <v>254</v>
      </c>
      <c r="F28" s="10" t="s">
        <v>79</v>
      </c>
      <c r="H28" t="s">
        <v>106</v>
      </c>
      <c r="L28" s="18" t="s">
        <v>246</v>
      </c>
    </row>
    <row r="29" spans="2:14" x14ac:dyDescent="0.3">
      <c r="D29" t="s">
        <v>255</v>
      </c>
      <c r="F29" s="10" t="s">
        <v>80</v>
      </c>
      <c r="L29" s="18" t="s">
        <v>239</v>
      </c>
    </row>
    <row r="30" spans="2:14" x14ac:dyDescent="0.3">
      <c r="D30" t="s">
        <v>253</v>
      </c>
      <c r="F30" s="10" t="s">
        <v>45</v>
      </c>
      <c r="L30" s="18" t="s">
        <v>240</v>
      </c>
    </row>
    <row r="31" spans="2:14" x14ac:dyDescent="0.3">
      <c r="D31" s="2">
        <v>168</v>
      </c>
      <c r="F31" s="10" t="s">
        <v>81</v>
      </c>
      <c r="L31" s="18" t="s">
        <v>241</v>
      </c>
    </row>
    <row r="32" spans="2:14" x14ac:dyDescent="0.3">
      <c r="F32" s="10" t="s">
        <v>82</v>
      </c>
      <c r="L32" s="19" t="s">
        <v>242</v>
      </c>
    </row>
    <row r="33" spans="6:12" x14ac:dyDescent="0.3">
      <c r="F33" s="10" t="s">
        <v>83</v>
      </c>
      <c r="L33" s="19" t="s">
        <v>243</v>
      </c>
    </row>
    <row r="34" spans="6:12" x14ac:dyDescent="0.3">
      <c r="F34" s="10" t="s">
        <v>84</v>
      </c>
      <c r="L34" s="19" t="s">
        <v>244</v>
      </c>
    </row>
    <row r="35" spans="6:12" x14ac:dyDescent="0.3">
      <c r="F35" s="10" t="s">
        <v>85</v>
      </c>
    </row>
    <row r="36" spans="6:12" x14ac:dyDescent="0.3">
      <c r="F36" s="10" t="s">
        <v>86</v>
      </c>
    </row>
    <row r="37" spans="6:12" x14ac:dyDescent="0.3">
      <c r="F37" s="10" t="s">
        <v>87</v>
      </c>
    </row>
    <row r="38" spans="6:12" x14ac:dyDescent="0.3">
      <c r="F38" s="10" t="s">
        <v>88</v>
      </c>
    </row>
    <row r="39" spans="6:12" x14ac:dyDescent="0.3">
      <c r="F39" s="10" t="s">
        <v>89</v>
      </c>
    </row>
    <row r="40" spans="6:12" x14ac:dyDescent="0.3">
      <c r="F40" s="10" t="s">
        <v>90</v>
      </c>
    </row>
    <row r="41" spans="6:12" x14ac:dyDescent="0.3">
      <c r="F41" s="10" t="s">
        <v>91</v>
      </c>
    </row>
    <row r="42" spans="6:12" x14ac:dyDescent="0.3">
      <c r="F42" s="10" t="s">
        <v>92</v>
      </c>
    </row>
    <row r="43" spans="6:12" x14ac:dyDescent="0.3">
      <c r="F43" s="10" t="s">
        <v>271</v>
      </c>
    </row>
  </sheetData>
  <sortState xmlns:xlrd2="http://schemas.microsoft.com/office/spreadsheetml/2017/richdata2" ref="B4:B19">
    <sortCondition ref="B4:B19"/>
  </sortState>
  <phoneticPr fontId="3" type="noConversion"/>
  <conditionalFormatting sqref="L3:L9">
    <cfRule type="containsText" dxfId="98" priority="6" operator="containsText" text="en attente de validation">
      <formula>NOT(ISERROR(SEARCH("en attente de validation",L3)))</formula>
    </cfRule>
  </conditionalFormatting>
  <conditionalFormatting sqref="L3:L9">
    <cfRule type="containsText" dxfId="97" priority="4" operator="containsText" text="ajouter">
      <formula>NOT(ISERROR(SEARCH("ajouter",L3)))</formula>
    </cfRule>
    <cfRule type="containsText" dxfId="96" priority="5" operator="containsText" text="validées">
      <formula>NOT(ISERROR(SEARCH("validées",L3)))</formula>
    </cfRule>
  </conditionalFormatting>
  <conditionalFormatting sqref="N3:N11">
    <cfRule type="containsText" dxfId="95" priority="3" operator="containsText" text="en attente de validation">
      <formula>NOT(ISERROR(SEARCH("en attente de validation",N3)))</formula>
    </cfRule>
  </conditionalFormatting>
  <conditionalFormatting sqref="N3:N11">
    <cfRule type="containsText" dxfId="94" priority="1" operator="containsText" text="ajouter">
      <formula>NOT(ISERROR(SEARCH("ajouter",N3)))</formula>
    </cfRule>
    <cfRule type="containsText" dxfId="93" priority="2" operator="containsText" text="validées">
      <formula>NOT(ISERROR(SEARCH("validées",N3)))</formula>
    </cfRule>
  </conditionalFormatting>
  <pageMargins left="0.7" right="0.7" top="0.75" bottom="0.75" header="0.3" footer="0.3"/>
  <pageSetup paperSize="9" orientation="portrait" horizontalDpi="4294967293" verticalDpi="0" r:id="rId1"/>
  <tableParts count="15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39BE01-178E-4294-9DD0-AB4D8A47AF70}">
  <sheetPr codeName="Feuil6"/>
  <dimension ref="C3:V22"/>
  <sheetViews>
    <sheetView zoomScaleNormal="100" workbookViewId="0">
      <selection activeCell="V17" sqref="V17"/>
    </sheetView>
  </sheetViews>
  <sheetFormatPr baseColWidth="10" defaultRowHeight="14.4" x14ac:dyDescent="0.3"/>
  <cols>
    <col min="3" max="3" width="9.33203125" customWidth="1"/>
    <col min="4" max="4" width="5.21875" customWidth="1"/>
    <col min="5" max="5" width="6.6640625" customWidth="1"/>
    <col min="6" max="6" width="5.109375" customWidth="1"/>
    <col min="7" max="7" width="6.33203125" customWidth="1"/>
    <col min="8" max="8" width="6.109375" customWidth="1"/>
    <col min="9" max="9" width="6" customWidth="1"/>
    <col min="10" max="10" width="6.33203125" customWidth="1"/>
    <col min="11" max="11" width="5.88671875" customWidth="1"/>
    <col min="12" max="12" width="4.6640625" style="2" customWidth="1"/>
    <col min="13" max="13" width="6.109375" customWidth="1"/>
    <col min="14" max="14" width="5.109375" customWidth="1"/>
    <col min="15" max="15" width="6" customWidth="1"/>
    <col min="16" max="16" width="4.77734375" customWidth="1"/>
    <col min="17" max="17" width="5.6640625" customWidth="1"/>
    <col min="18" max="18" width="5.5546875" customWidth="1"/>
    <col min="19" max="19" width="6.33203125" customWidth="1"/>
    <col min="20" max="20" width="11.5546875" customWidth="1"/>
  </cols>
  <sheetData>
    <row r="3" spans="3:22" x14ac:dyDescent="0.3">
      <c r="G3" s="30" t="s">
        <v>364</v>
      </c>
      <c r="I3" s="30"/>
      <c r="J3" s="30"/>
    </row>
    <row r="4" spans="3:22" ht="18" customHeight="1" x14ac:dyDescent="0.3">
      <c r="C4" s="10"/>
      <c r="D4" s="37" t="s">
        <v>275</v>
      </c>
      <c r="E4" s="40" t="s">
        <v>397</v>
      </c>
      <c r="F4" s="37" t="s">
        <v>272</v>
      </c>
      <c r="G4" s="40" t="s">
        <v>396</v>
      </c>
      <c r="H4" s="37" t="s">
        <v>268</v>
      </c>
      <c r="I4" s="40" t="s">
        <v>395</v>
      </c>
      <c r="J4" s="37" t="s">
        <v>261</v>
      </c>
      <c r="K4" s="40" t="s">
        <v>394</v>
      </c>
      <c r="L4" s="37" t="s">
        <v>353</v>
      </c>
      <c r="M4" s="40" t="s">
        <v>393</v>
      </c>
      <c r="N4" s="37" t="s">
        <v>300</v>
      </c>
      <c r="O4" s="40" t="s">
        <v>391</v>
      </c>
      <c r="P4" s="37" t="s">
        <v>299</v>
      </c>
      <c r="Q4" s="40" t="s">
        <v>390</v>
      </c>
      <c r="R4" s="37" t="s">
        <v>344</v>
      </c>
      <c r="S4" s="40" t="s">
        <v>392</v>
      </c>
      <c r="T4" s="28" t="s">
        <v>361</v>
      </c>
      <c r="U4" s="28" t="s">
        <v>362</v>
      </c>
      <c r="V4" s="28" t="s">
        <v>363</v>
      </c>
    </row>
    <row r="5" spans="3:22" ht="18" customHeight="1" x14ac:dyDescent="0.3">
      <c r="C5" s="33" t="s">
        <v>356</v>
      </c>
      <c r="D5" s="38" t="e">
        <f>COUNTIFS(DAE!#REF!,"A1",DAE!#REF!,"&lt;&gt;Entreprises Privées et/ou Ext à la mairie")</f>
        <v>#REF!</v>
      </c>
      <c r="E5" s="41" t="e">
        <f>(COUNTIFS(DAE!#REF!,"A1",DAE!#REF!,"&lt;&gt;Entreprises Privées et/ou Ext à la mairie",DAE!$A$12:$A$261,"oui"))</f>
        <v>#REF!</v>
      </c>
      <c r="F5" s="38" t="e">
        <f>COUNTIFS(DAE!#REF!,"A2",DAE!#REF!,"&lt;&gt;Entreprises Privées et/ou Ext à la mairie")</f>
        <v>#REF!</v>
      </c>
      <c r="G5" s="41" t="e">
        <f>(COUNTIFS(DAE!#REF!,"A2",DAE!#REF!,"&lt;&gt;Entreprises Privées et/ou Ext à la mairie",DAE!$A$12:$A$261,"oui"))</f>
        <v>#REF!</v>
      </c>
      <c r="H5" s="38" t="e">
        <f>COUNTIFS(DAE!#REF!,"A3",DAE!#REF!,"&lt;&gt;Entreprises Privées et/ou Ext à la mairie")</f>
        <v>#REF!</v>
      </c>
      <c r="I5" s="41" t="e">
        <f>(COUNTIFS(DAE!#REF!,"A3",DAE!#REF!,"&lt;&gt;Entreprises Privées et/ou Ext à la mairie",DAE!$A$12:$A$261,"oui"))</f>
        <v>#REF!</v>
      </c>
      <c r="J5" s="38" t="e">
        <f>COUNTIFS(DAE!#REF!,"A4",DAE!#REF!,"&lt;&gt;Entreprises Privées et/ou Ext à la mairie")</f>
        <v>#REF!</v>
      </c>
      <c r="K5" s="41" t="e">
        <f>(COUNTIFS(DAE!#REF!,"A4",DAE!#REF!,"&lt;&gt;Entreprises Privées et/ou Ext à la mairie",DAE!$A$12:$A$261,"oui"))</f>
        <v>#REF!</v>
      </c>
      <c r="L5" s="38" t="e">
        <f>COUNTIFS(DAE!#REF!,"A5",DAE!#REF!,"&lt;&gt;Entreprises Privées et/ou Ext à la mairie")</f>
        <v>#REF!</v>
      </c>
      <c r="M5" s="41" t="e">
        <f>(COUNTIFS(DAE!#REF!,"A5",DAE!#REF!,"&lt;&gt;Entreprises Privées et/ou Ext à la mairie",DAE!$A$12:$A$261,"oui"))</f>
        <v>#REF!</v>
      </c>
      <c r="N5" s="38" t="e">
        <f>COUNTIFS(DAE!#REF!,"A6",DAE!#REF!,"&lt;&gt;Entreprises Privées et/ou Ext à la mairie")</f>
        <v>#REF!</v>
      </c>
      <c r="O5" s="41" t="e">
        <f>(COUNTIFS(DAE!#REF!,"A6",DAE!#REF!,"&lt;&gt;Entreprises Privées et/ou Ext à la mairie",DAE!$A$12:$A$261,"oui"))</f>
        <v>#REF!</v>
      </c>
      <c r="P5" s="38" t="e">
        <f>COUNTIFS(DAE!#REF!,"A7",DAE!#REF!,"&lt;&gt;Entreprises Privées et/ou Ext à la mairie")</f>
        <v>#REF!</v>
      </c>
      <c r="Q5" s="41" t="e">
        <f>(COUNTIFS(DAE!#REF!,"A7",DAE!#REF!,"&lt;&gt;Entreprises Privées et/ou Ext à la mairie",DAE!$A$12:$A$261,"oui"))</f>
        <v>#REF!</v>
      </c>
      <c r="R5" s="31" t="e">
        <f>COUNTIFS(DAE!#REF!,"A8",DAE!#REF!,"&lt;&gt;Entreprises Privées et/ou Ext à la mairie")</f>
        <v>#REF!</v>
      </c>
      <c r="S5" s="41" t="e">
        <f>(COUNTIFS(DAE!#REF!,"A8",DAE!#REF!,"&lt;&gt;Entreprises Privées et/ou Ext à la mairie",DAE!$A$12:$A$261,"oui"))</f>
        <v>#REF!</v>
      </c>
      <c r="T5" s="27" t="e">
        <f>COUNTIF(DAE!#REF!,"Hors S.")</f>
        <v>#REF!</v>
      </c>
      <c r="U5" s="2" t="e">
        <f>COUNTIF(DAE!#REF!,"")</f>
        <v>#REF!</v>
      </c>
    </row>
    <row r="6" spans="3:22" ht="18" customHeight="1" x14ac:dyDescent="0.3">
      <c r="C6" s="34" t="s">
        <v>357</v>
      </c>
      <c r="D6" s="38" t="e">
        <f>COUNTIFS(DAE!#REF!,"B1",DAE!#REF!,"&lt;&gt;Entreprises Privées et/ou Ext à la mairie")</f>
        <v>#REF!</v>
      </c>
      <c r="E6" s="41" t="e">
        <f>(COUNTIFS(DAE!#REF!,"B1",DAE!#REF!,"&lt;&gt;Entreprises Privées et/ou Ext à la mairie",DAE!$A$12:$A$261,"oui"))</f>
        <v>#REF!</v>
      </c>
      <c r="F6" s="38" t="e">
        <f>COUNTIFS(DAE!#REF!,"B2",DAE!#REF!,"&lt;&gt;Entreprises Privées et/ou Ext à la mairie")</f>
        <v>#REF!</v>
      </c>
      <c r="G6" s="41" t="e">
        <f>(COUNTIFS(DAE!#REF!,"B2",DAE!#REF!,"&lt;&gt;Entreprises Privées et/ou Ext à la mairie",DAE!$A$12:$A$261,"oui"))</f>
        <v>#REF!</v>
      </c>
      <c r="H6" s="38" t="e">
        <f>COUNTIFS(DAE!#REF!,"B3",DAE!#REF!,"&lt;&gt;Entreprises Privées et/ou Ext à la mairie")</f>
        <v>#REF!</v>
      </c>
      <c r="I6" s="41" t="e">
        <f>(COUNTIFS(DAE!#REF!,"B3",DAE!#REF!,"&lt;&gt;Entreprises Privées et/ou Ext à la mairie",DAE!$A$12:$A$261,"oui"))</f>
        <v>#REF!</v>
      </c>
      <c r="J6" s="38" t="e">
        <f>COUNTIFS(DAE!#REF!,"B4",DAE!#REF!,"&lt;&gt;Entreprises Privées et/ou Ext à la mairie")</f>
        <v>#REF!</v>
      </c>
      <c r="K6" s="41" t="e">
        <f>(COUNTIFS(DAE!#REF!,"B4",DAE!#REF!,"&lt;&gt;Entreprises Privées et/ou Ext à la mairie",DAE!$A$12:$A$261,"oui"))</f>
        <v>#REF!</v>
      </c>
      <c r="L6" s="38" t="e">
        <f>COUNTIFS(DAE!#REF!,"B5",DAE!#REF!,"&lt;&gt;Entreprises Privées et/ou Ext à la mairie")</f>
        <v>#REF!</v>
      </c>
      <c r="M6" s="41" t="e">
        <f>(COUNTIFS(DAE!#REF!,"B5",DAE!#REF!,"&lt;&gt;Entreprises Privées et/ou Ext à la mairie",DAE!$A$12:$A$261,"oui"))</f>
        <v>#REF!</v>
      </c>
      <c r="N6" s="38" t="e">
        <f>COUNTIFS(DAE!#REF!,"B6",DAE!#REF!,"&lt;&gt;Entreprises Privées et/ou Ext à la mairie")</f>
        <v>#REF!</v>
      </c>
      <c r="O6" s="41" t="e">
        <f>(COUNTIFS(DAE!#REF!,"B6",DAE!#REF!,"&lt;&gt;Entreprises Privées et/ou Ext à la mairie",DAE!$A$12:$A$261,"oui"))</f>
        <v>#REF!</v>
      </c>
      <c r="P6" s="38" t="e">
        <f>COUNTIFS(DAE!#REF!,"B7",DAE!#REF!,"&lt;&gt;Entreprises Privées et/ou Ext à la mairie")</f>
        <v>#REF!</v>
      </c>
      <c r="Q6" s="41" t="e">
        <f>COUNTIFS(DAE!#REF!,"B7",DAE!#REF!,"&lt;&gt;Entreprises Privées et/ou Ext à la mairie",DAE!$A$12:$A$261,"oui")</f>
        <v>#REF!</v>
      </c>
      <c r="R6" s="31" t="e">
        <f>COUNTIFS(DAE!#REF!,"B8",DAE!#REF!,"&lt;&gt;Entreprises Privées et/ou Ext à la mairie")</f>
        <v>#REF!</v>
      </c>
      <c r="S6" s="41" t="e">
        <f>(COUNTIFS(DAE!#REF!,"B8",DAE!#REF!,"&lt;&gt;Entreprises Privées et/ou Ext à la mairie",DAE!$A$12:$A$261,"oui"))</f>
        <v>#REF!</v>
      </c>
      <c r="T6" s="27"/>
      <c r="U6" s="2"/>
    </row>
    <row r="7" spans="3:22" ht="18" customHeight="1" x14ac:dyDescent="0.3">
      <c r="C7" s="33" t="s">
        <v>358</v>
      </c>
      <c r="D7" s="38" t="e">
        <f>COUNTIFS(DAE!#REF!,"C1",DAE!#REF!,"&lt;&gt;Entreprises Privées et/ou Ext à la mairie")</f>
        <v>#REF!</v>
      </c>
      <c r="E7" s="41" t="e">
        <f>(COUNTIFS(DAE!#REF!,"C1",DAE!#REF!,"&lt;&gt;Entreprises Privées et/ou Ext à la mairie",DAE!$A$12:$A$261,"oui"))</f>
        <v>#REF!</v>
      </c>
      <c r="F7" s="38" t="e">
        <f>COUNTIFS(DAE!#REF!,"C2",DAE!#REF!,"&lt;&gt;Entreprises Privées et/ou Ext à la mairie")</f>
        <v>#REF!</v>
      </c>
      <c r="G7" s="41" t="e">
        <f>(COUNTIFS(DAE!#REF!,"C2",DAE!#REF!,"&lt;&gt;Entreprises Privées et/ou Ext à la mairie",DAE!$A$12:$A$261,"oui"))</f>
        <v>#REF!</v>
      </c>
      <c r="H7" s="38" t="e">
        <f>COUNTIFS(DAE!#REF!,"C3",DAE!#REF!,"&lt;&gt;Entreprises Privées et/ou Ext à la mairie")</f>
        <v>#REF!</v>
      </c>
      <c r="I7" s="41" t="e">
        <f>(COUNTIFS(DAE!#REF!,"C3",DAE!#REF!,"&lt;&gt;Entreprises Privées et/ou Ext à la mairie",DAE!$A$12:$A$261,"oui"))</f>
        <v>#REF!</v>
      </c>
      <c r="J7" s="38" t="e">
        <f>COUNTIFS(DAE!#REF!,"C4",DAE!#REF!,"&lt;&gt;Entreprises Privées et/ou Ext à la mairie")</f>
        <v>#REF!</v>
      </c>
      <c r="K7" s="41" t="e">
        <f>(COUNTIFS(DAE!#REF!,"C4",DAE!#REF!,"&lt;&gt;Entreprises Privées et/ou Ext à la mairie",DAE!$A$12:$A$261,"oui"))</f>
        <v>#REF!</v>
      </c>
      <c r="L7" s="38" t="e">
        <f>COUNTIFS(DAE!#REF!,"C5",DAE!#REF!,"&lt;&gt;Entreprises Privées et/ou Ext à la mairie")</f>
        <v>#REF!</v>
      </c>
      <c r="M7" s="41" t="e">
        <f>(COUNTIFS(DAE!#REF!,"C5",DAE!#REF!,"&lt;&gt;Entreprises Privées et/ou Ext à la mairie",DAE!$A$12:$A$261,"oui"))</f>
        <v>#REF!</v>
      </c>
      <c r="N7" s="38" t="e">
        <f>COUNTIFS(DAE!#REF!,"C6",DAE!#REF!,"&lt;&gt;Entreprises Privées et/ou Ext à la mairie")</f>
        <v>#REF!</v>
      </c>
      <c r="O7" s="41" t="e">
        <f>(COUNTIFS(DAE!#REF!,"C6",DAE!#REF!,"&lt;&gt;Entreprises Privées et/ou Ext à la mairie",DAE!$A$12:$A$261,"oui"))</f>
        <v>#REF!</v>
      </c>
      <c r="P7" s="38" t="e">
        <f>COUNTIFS(DAE!#REF!,"C7",DAE!#REF!,"&lt;&gt;Entreprises Privées et/ou Ext à la mairie")</f>
        <v>#REF!</v>
      </c>
      <c r="Q7" s="41" t="e">
        <f>COUNTIFS(DAE!#REF!,"C7",DAE!#REF!,"&lt;&gt;Entreprises Privées et/ou Ext à la mairie",DAE!$A$12:$A$261,"oui")</f>
        <v>#REF!</v>
      </c>
      <c r="R7" s="31" t="e">
        <f>COUNTIFS(DAE!#REF!,"C8",DAE!#REF!,"&lt;&gt;Entreprises Privées et/ou Ext à la mairie")</f>
        <v>#REF!</v>
      </c>
      <c r="S7" s="41" t="e">
        <f>(COUNTIFS(DAE!#REF!,"C8",DAE!#REF!,"&lt;&gt;Entreprises Privées et/ou Ext à la mairie",DAE!$A$12:$A$261,"oui"))</f>
        <v>#REF!</v>
      </c>
      <c r="T7" s="27"/>
      <c r="U7" s="2"/>
    </row>
    <row r="8" spans="3:22" ht="18" customHeight="1" x14ac:dyDescent="0.3">
      <c r="C8" s="34" t="s">
        <v>359</v>
      </c>
      <c r="D8" s="38" t="e">
        <f>COUNTIFS(DAE!#REF!,"D1",DAE!#REF!,"&lt;&gt;Entreprises Privées et/ou Ext à la mairie")</f>
        <v>#REF!</v>
      </c>
      <c r="E8" s="41" t="e">
        <f>(COUNTIFS(DAE!#REF!,"D1",DAE!#REF!,"&lt;&gt;Entreprises Privées et/ou Ext à la mairie",DAE!$A$12:$A$261,"oui"))</f>
        <v>#REF!</v>
      </c>
      <c r="F8" s="38" t="e">
        <f>COUNTIFS(DAE!#REF!,"D2",DAE!#REF!,"&lt;&gt;Entreprises Privées et/ou Ext à la mairie")</f>
        <v>#REF!</v>
      </c>
      <c r="G8" s="41" t="e">
        <f>(COUNTIFS(DAE!#REF!,"D2",DAE!#REF!,"&lt;&gt;Entreprises Privées et/ou Ext à la mairie",DAE!$A$12:$A$261,"oui"))</f>
        <v>#REF!</v>
      </c>
      <c r="H8" s="38" t="e">
        <f>COUNTIFS(DAE!#REF!,"D3",DAE!#REF!,"&lt;&gt;Entreprises Privées et/ou Ext à la mairie")</f>
        <v>#REF!</v>
      </c>
      <c r="I8" s="41" t="e">
        <f>(COUNTIFS(DAE!#REF!,"D3",DAE!#REF!,"&lt;&gt;Entreprises Privées et/ou Ext à la mairie",DAE!$A$12:$A$261,"oui"))</f>
        <v>#REF!</v>
      </c>
      <c r="J8" s="38" t="e">
        <f>COUNTIFS(DAE!#REF!,"D4",DAE!#REF!,"&lt;&gt;Entreprises Privées et/ou Ext à la mairie")</f>
        <v>#REF!</v>
      </c>
      <c r="K8" s="41" t="e">
        <f>(COUNTIFS(DAE!#REF!,"D4",DAE!#REF!,"&lt;&gt;Entreprises Privées et/ou Ext à la mairie",DAE!$A$12:$A$261,"oui"))</f>
        <v>#REF!</v>
      </c>
      <c r="L8" s="38" t="e">
        <f>COUNTIFS(DAE!#REF!,"D5",DAE!#REF!,"&lt;&gt;Entreprises Privées et/ou Ext à la mairie")</f>
        <v>#REF!</v>
      </c>
      <c r="M8" s="41" t="e">
        <f>(COUNTIFS(DAE!#REF!,"D5",DAE!#REF!,"&lt;&gt;Entreprises Privées et/ou Ext à la mairie",DAE!$A$12:$A$261,"oui"))</f>
        <v>#REF!</v>
      </c>
      <c r="N8" s="38" t="e">
        <f>COUNTIFS(DAE!#REF!,"D6",DAE!#REF!,"&lt;&gt;Entreprises Privées et/ou Ext à la mairie")</f>
        <v>#REF!</v>
      </c>
      <c r="O8" s="41" t="e">
        <f>(COUNTIFS(DAE!#REF!,"D6",DAE!#REF!,"&lt;&gt;Entreprises Privées et/ou Ext à la mairie",DAE!$A$12:$A$261,"oui"))</f>
        <v>#REF!</v>
      </c>
      <c r="P8" s="38" t="e">
        <f>COUNTIFS(DAE!#REF!,"D7",DAE!#REF!,"&lt;&gt;Entreprises Privées et/ou Ext à la mairie")</f>
        <v>#REF!</v>
      </c>
      <c r="Q8" s="41" t="e">
        <f>COUNTIFS(DAE!#REF!,"D7",DAE!#REF!,"&lt;&gt;Entreprises Privées et/ou Ext à la mairie",DAE!$A$12:$A$261,"oui")</f>
        <v>#REF!</v>
      </c>
      <c r="R8" s="31" t="e">
        <f>COUNTIFS(DAE!#REF!,"D8",DAE!#REF!,"&lt;&gt;Entreprises Privées et/ou Ext à la mairie")</f>
        <v>#REF!</v>
      </c>
      <c r="S8" s="41" t="e">
        <f>(COUNTIFS(DAE!#REF!,"D8",DAE!#REF!,"&lt;&gt;Entreprises Privées et/ou Ext à la mairie",DAE!$A$12:$A$261,"oui"))</f>
        <v>#REF!</v>
      </c>
      <c r="T8" s="27"/>
      <c r="U8" s="2"/>
    </row>
    <row r="9" spans="3:22" ht="18" customHeight="1" x14ac:dyDescent="0.3">
      <c r="C9" s="33" t="s">
        <v>360</v>
      </c>
      <c r="D9" s="38" t="e">
        <f>COUNTIFS(DAE!#REF!,"E1",DAE!#REF!,"&lt;&gt;Entreprises Privées et/ou Ext à la mairie")</f>
        <v>#REF!</v>
      </c>
      <c r="E9" s="41" t="e">
        <f>(COUNTIFS(DAE!#REF!,"E1",DAE!#REF!,"&lt;&gt;Entreprises Privées et/ou Ext à la mairie",DAE!$A$12:$A$261,"oui"))</f>
        <v>#REF!</v>
      </c>
      <c r="F9" s="38" t="e">
        <f>COUNTIFS(DAE!#REF!,"E2",DAE!#REF!,"&lt;&gt;Entreprises Privées et/ou Ext à la mairie")</f>
        <v>#REF!</v>
      </c>
      <c r="G9" s="41" t="e">
        <f>(COUNTIFS(DAE!#REF!,"E2",DAE!#REF!,"&lt;&gt;Entreprises Privées et/ou Ext à la mairie",DAE!$A$12:$A$261,"oui"))</f>
        <v>#REF!</v>
      </c>
      <c r="H9" s="38" t="e">
        <f>COUNTIFS(DAE!#REF!,"E3",DAE!#REF!,"&lt;&gt;Entreprises Privées et/ou Ext à la mairie")</f>
        <v>#REF!</v>
      </c>
      <c r="I9" s="41" t="e">
        <f>(COUNTIFS(DAE!#REF!,"E3",DAE!#REF!,"&lt;&gt;Entreprises Privées et/ou Ext à la mairie",DAE!$A$12:$A$261,"oui"))</f>
        <v>#REF!</v>
      </c>
      <c r="J9" s="38" t="e">
        <f>COUNTIFS(DAE!#REF!,"E4",DAE!#REF!,"&lt;&gt;Entreprises Privées et/ou Ext à la mairie")</f>
        <v>#REF!</v>
      </c>
      <c r="K9" s="41" t="e">
        <f>(COUNTIFS(DAE!#REF!,"E4",DAE!#REF!,"&lt;&gt;Entreprises Privées et/ou Ext à la mairie",DAE!$A$12:$A$261,"oui"))</f>
        <v>#REF!</v>
      </c>
      <c r="L9" s="38" t="e">
        <f>COUNTIFS(DAE!#REF!,"E5",DAE!#REF!,"&lt;&gt;Entreprises Privées et/ou Ext à la mairie")</f>
        <v>#REF!</v>
      </c>
      <c r="M9" s="41" t="e">
        <f>(COUNTIFS(DAE!#REF!,"E5",DAE!#REF!,"&lt;&gt;Entreprises Privées et/ou Ext à la mairie",DAE!$A$12:$A$261,"oui"))</f>
        <v>#REF!</v>
      </c>
      <c r="N9" s="38" t="e">
        <f>COUNTIFS(DAE!#REF!,"E6",DAE!#REF!,"&lt;&gt;Entreprises Privées et/ou Ext à la mairie")</f>
        <v>#REF!</v>
      </c>
      <c r="O9" s="41" t="e">
        <f>(COUNTIFS(DAE!#REF!,"E6",DAE!#REF!,"&lt;&gt;Entreprises Privées et/ou Ext à la mairie",DAE!$A$12:$A$261,"oui"))</f>
        <v>#REF!</v>
      </c>
      <c r="P9" s="38" t="e">
        <f>COUNTIFS(DAE!#REF!,"E7",DAE!#REF!,"&lt;&gt;Entreprises Privées et/ou Ext à la mairie")</f>
        <v>#REF!</v>
      </c>
      <c r="Q9" s="41" t="e">
        <f>COUNTIFS(DAE!#REF!,"E7",DAE!#REF!,"&lt;&gt;Entreprises Privées et/ou Ext à la mairie",DAE!$A$12:$A$261,"oui")</f>
        <v>#REF!</v>
      </c>
      <c r="R9" s="31" t="e">
        <f>COUNTIFS(DAE!#REF!,"E8",DAE!#REF!,"&lt;&gt;Entreprises Privées et/ou Ext à la mairie")</f>
        <v>#REF!</v>
      </c>
      <c r="S9" s="41" t="e">
        <f>(COUNTIFS(DAE!#REF!,"E8",DAE!#REF!,"&lt;&gt;Entreprises Privées et/ou Ext à la mairie",DAE!$A$12:$A$261,"oui"))</f>
        <v>#REF!</v>
      </c>
      <c r="T9" s="27"/>
      <c r="U9" s="2"/>
    </row>
    <row r="10" spans="3:22" x14ac:dyDescent="0.3">
      <c r="D10" s="29" t="e">
        <f t="shared" ref="D10:U10" si="0">SUBTOTAL(109,D5:D9)</f>
        <v>#REF!</v>
      </c>
      <c r="E10" s="42" t="e">
        <f>SUBTOTAL(109,Tableau18[SA1])</f>
        <v>#REF!</v>
      </c>
      <c r="F10" s="29" t="e">
        <f t="shared" si="0"/>
        <v>#REF!</v>
      </c>
      <c r="G10" s="42" t="e">
        <f>SUBTOTAL(109,Tableau18[SA2])</f>
        <v>#REF!</v>
      </c>
      <c r="H10" s="29" t="e">
        <f t="shared" si="0"/>
        <v>#REF!</v>
      </c>
      <c r="I10" s="42" t="e">
        <f>SUBTOTAL(109,Tableau18[SA3])</f>
        <v>#REF!</v>
      </c>
      <c r="J10" s="29" t="e">
        <f t="shared" si="0"/>
        <v>#REF!</v>
      </c>
      <c r="K10" s="42" t="e">
        <f>SUBTOTAL(109,Tableau18[SA4])</f>
        <v>#REF!</v>
      </c>
      <c r="L10" s="29" t="e">
        <f t="shared" si="0"/>
        <v>#REF!</v>
      </c>
      <c r="M10" s="42" t="e">
        <f>SUBTOTAL(109,Tableau18[SA5])</f>
        <v>#REF!</v>
      </c>
      <c r="N10" s="39" t="e">
        <f t="shared" si="0"/>
        <v>#REF!</v>
      </c>
      <c r="O10" s="42" t="e">
        <f>SUBTOTAL(109,Tableau18[SA 6])</f>
        <v>#REF!</v>
      </c>
      <c r="P10" s="29" t="e">
        <f t="shared" si="0"/>
        <v>#REF!</v>
      </c>
      <c r="Q10" s="42" t="e">
        <f>SUBTOTAL(109,Tableau18[SA7])</f>
        <v>#REF!</v>
      </c>
      <c r="R10" s="29" t="e">
        <f t="shared" si="0"/>
        <v>#REF!</v>
      </c>
      <c r="S10" s="46" t="e">
        <f>SUBTOTAL(109,Tableau18[SA8])</f>
        <v>#REF!</v>
      </c>
      <c r="T10" s="31" t="e">
        <f t="shared" si="0"/>
        <v>#REF!</v>
      </c>
      <c r="U10" s="32" t="e">
        <f t="shared" si="0"/>
        <v>#REF!</v>
      </c>
      <c r="V10" t="e">
        <f>SUM(Tableau18[[#Totals],[1]:[Sans catégorie]])</f>
        <v>#REF!</v>
      </c>
    </row>
    <row r="11" spans="3:22" x14ac:dyDescent="0.3">
      <c r="V11" s="48" t="e">
        <f>SUM(E10,G10,I10,K10,M10,O10,Q10,S10)</f>
        <v>#REF!</v>
      </c>
    </row>
    <row r="14" spans="3:22" x14ac:dyDescent="0.3">
      <c r="G14" s="30" t="s">
        <v>365</v>
      </c>
    </row>
    <row r="15" spans="3:22" x14ac:dyDescent="0.3">
      <c r="C15" s="10"/>
      <c r="D15" s="37" t="s">
        <v>275</v>
      </c>
      <c r="E15" s="44" t="s">
        <v>397</v>
      </c>
      <c r="F15" s="37" t="s">
        <v>272</v>
      </c>
      <c r="G15" s="44" t="s">
        <v>396</v>
      </c>
      <c r="H15" s="37" t="s">
        <v>268</v>
      </c>
      <c r="I15" s="44" t="s">
        <v>395</v>
      </c>
      <c r="J15" s="37" t="s">
        <v>261</v>
      </c>
      <c r="K15" s="44" t="s">
        <v>394</v>
      </c>
      <c r="L15" s="37" t="s">
        <v>353</v>
      </c>
      <c r="M15" s="44" t="s">
        <v>393</v>
      </c>
      <c r="N15" s="37" t="s">
        <v>300</v>
      </c>
      <c r="O15" s="44" t="s">
        <v>398</v>
      </c>
      <c r="P15" s="37" t="s">
        <v>299</v>
      </c>
      <c r="Q15" s="44" t="s">
        <v>390</v>
      </c>
      <c r="R15" s="37" t="s">
        <v>344</v>
      </c>
      <c r="S15" s="44" t="s">
        <v>392</v>
      </c>
      <c r="T15" s="28" t="s">
        <v>363</v>
      </c>
    </row>
    <row r="16" spans="3:22" ht="18" customHeight="1" x14ac:dyDescent="0.3">
      <c r="C16" s="35" t="s">
        <v>356</v>
      </c>
      <c r="D16" s="38" t="e">
        <f>COUNTIFS(DAE!#REF!,"A1",DAE!#REF!,"=Entreprises Privées et/ou Ext à la mairie")</f>
        <v>#REF!</v>
      </c>
      <c r="E16" s="45" t="e">
        <f>(COUNTIFS(DAE!#REF!,"A1",DAE!#REF!,"Entreprises Privées et/ou Ext à la mairie",DAE!$A$12:$A$261,"oui"))</f>
        <v>#REF!</v>
      </c>
      <c r="F16" s="38" t="e">
        <f>COUNTIFS(DAE!#REF!,"A2",DAE!#REF!,"=Entreprises Privées et/ou Ext à la mairie")</f>
        <v>#REF!</v>
      </c>
      <c r="G16" s="45" t="e">
        <f>(COUNTIFS(DAE!#REF!,"A2",DAE!#REF!,"=Entreprises Privées et/ou Ext à la mairie",DAE!$A$12:$A$261,"oui"))</f>
        <v>#REF!</v>
      </c>
      <c r="H16" s="38" t="e">
        <f>COUNTIFS(DAE!#REF!,"A3",DAE!#REF!,"=Entreprises Privées et/ou Ext à la mairie")</f>
        <v>#REF!</v>
      </c>
      <c r="I16" s="45" t="e">
        <f>(COUNTIFS(DAE!#REF!,"A3",DAE!#REF!,"=Entreprises Privées et/ou Ext à la mairie",DAE!$A$12:$A$261,"oui"))</f>
        <v>#REF!</v>
      </c>
      <c r="J16" s="38" t="e">
        <f>COUNTIFS(DAE!#REF!,"A4",DAE!#REF!,"Entreprises Privées et/ou Ext à la mairie")</f>
        <v>#REF!</v>
      </c>
      <c r="K16" s="45" t="e">
        <f>(COUNTIFS(DAE!#REF!,"A4",DAE!#REF!,"=Entreprises Privées et/ou Ext à la mairie",DAE!$A$12:$A$261,"oui"))</f>
        <v>#REF!</v>
      </c>
      <c r="L16" s="38" t="e">
        <f>COUNTIFS(DAE!#REF!,"A5",DAE!#REF!,"=Entreprises Privées et/ou Ext à la mairie")</f>
        <v>#REF!</v>
      </c>
      <c r="M16" s="45" t="e">
        <f>(COUNTIFS(DAE!#REF!,"A5",DAE!#REF!,"=Entreprises Privées et/ou Ext à la mairie",DAE!$A$12:$A$261,"oui"))</f>
        <v>#REF!</v>
      </c>
      <c r="N16" s="38" t="e">
        <f>COUNTIFS(DAE!#REF!,"A6",DAE!#REF!,"=Entreprises Privées et/ou Ext à la mairie")</f>
        <v>#REF!</v>
      </c>
      <c r="O16" s="45" t="e">
        <f>(COUNTIFS(DAE!#REF!,"A6",DAE!#REF!,"=Entreprises Privées et/ou Ext à la mairie",DAE!$A$12:$A$261,"oui"))</f>
        <v>#REF!</v>
      </c>
      <c r="P16" s="38" t="e">
        <f>COUNTIFS(DAE!#REF!,"A7",DAE!#REF!,"=Entreprises Privées et/ou Ext à la mairie")</f>
        <v>#REF!</v>
      </c>
      <c r="Q16" s="45" t="e">
        <f>(COUNTIFS(DAE!#REF!,"A7",DAE!#REF!,"=Entreprises Privées et/ou Ext à la mairie",DAE!$A$12:$A$261,"oui"))</f>
        <v>#REF!</v>
      </c>
      <c r="R16" s="38" t="e">
        <f>COUNTIFS(DAE!#REF!,"A8",DAE!#REF!,"=Entreprises Privées et/ou Ext à la mairie")</f>
        <v>#REF!</v>
      </c>
      <c r="S16" s="45" t="e">
        <f>(COUNTIFS(DAE!#REF!,"A8",DAE!#REF!,"=Entreprises Privées et/ou Ext à la mairie",DAE!$A$12:$A$261,"oui"))</f>
        <v>#REF!</v>
      </c>
    </row>
    <row r="17" spans="3:20" ht="18" customHeight="1" x14ac:dyDescent="0.3">
      <c r="C17" s="36" t="s">
        <v>357</v>
      </c>
      <c r="D17" s="38" t="e">
        <f>COUNTIFS(DAE!#REF!,"B1",DAE!#REF!,"&lt;&gt;Entreprises Privées et/ou Ext à la mairie")</f>
        <v>#REF!</v>
      </c>
      <c r="E17" s="45" t="e">
        <f>(COUNTIFS(DAE!#REF!,"B1",DAE!#REF!,"Entreprises Privées et/ou Ext à la mairie",DAE!$A$12:$A$261,"oui"))</f>
        <v>#REF!</v>
      </c>
      <c r="F17" s="38" t="e">
        <f>COUNTIFS(DAE!#REF!,"B2",DAE!#REF!,"=Entreprises Privées et/ou Ext à la mairie")</f>
        <v>#REF!</v>
      </c>
      <c r="G17" s="45" t="e">
        <f>(COUNTIFS(DAE!#REF!,"B2",DAE!#REF!,"=Entreprises Privées et/ou Ext à la mairie",DAE!$A$12:$A$261,"oui"))</f>
        <v>#REF!</v>
      </c>
      <c r="H17" s="38" t="e">
        <f>COUNTIFS(DAE!#REF!,"B3",DAE!#REF!,"=Entreprises Privées et/ou Ext à la mairie")</f>
        <v>#REF!</v>
      </c>
      <c r="I17" s="45" t="e">
        <f>(COUNTIFS(DAE!#REF!,"B3",DAE!#REF!,"=Entreprises Privées et/ou Ext à la mairie",DAE!$A$12:$A$261,"oui"))</f>
        <v>#REF!</v>
      </c>
      <c r="J17" s="38" t="e">
        <f>COUNTIFS(DAE!#REF!,"B4",DAE!#REF!,"=Entreprises Privées et/ou Ext à la mairie")</f>
        <v>#REF!</v>
      </c>
      <c r="K17" s="45" t="e">
        <f>(COUNTIFS(DAE!#REF!,"B4",DAE!#REF!,"=Entreprises Privées et/ou Ext à la mairie",DAE!$A$12:$A$261,"oui"))</f>
        <v>#REF!</v>
      </c>
      <c r="L17" s="38" t="e">
        <f>COUNTIFS(DAE!#REF!,"B5",DAE!#REF!,"=Entreprises Privées et/ou Ext à la mairie")</f>
        <v>#REF!</v>
      </c>
      <c r="M17" s="45" t="e">
        <f>(COUNTIFS(DAE!#REF!,"B5",DAE!#REF!,"=Entreprises Privées et/ou Ext à la mairie",DAE!$A$12:$A$261,"oui"))</f>
        <v>#REF!</v>
      </c>
      <c r="N17" s="38" t="e">
        <f>COUNTIFS(DAE!#REF!,"B6",DAE!#REF!,"=Entreprises Privées et/ou Ext à la mairie")</f>
        <v>#REF!</v>
      </c>
      <c r="O17" s="45" t="e">
        <f>(COUNTIFS(DAE!#REF!,"B6",DAE!#REF!,"=Entreprises Privées et/ou Ext à la mairie",DAE!$A$12:$A$261,"oui"))</f>
        <v>#REF!</v>
      </c>
      <c r="P17" s="38" t="e">
        <f>COUNTIFS(DAE!#REF!,"B7",DAE!#REF!,"=Entreprises Privées et/ou Ext à la mairie")</f>
        <v>#REF!</v>
      </c>
      <c r="Q17" s="45" t="e">
        <f>(COUNTIFS(DAE!#REF!,"B7",DAE!#REF!,"=Entreprises Privées et/ou Ext à la mairie",DAE!$A$12:$A$261,"oui"))</f>
        <v>#REF!</v>
      </c>
      <c r="R17" s="38" t="e">
        <f>COUNTIFS(DAE!#REF!,"B8",DAE!#REF!,"=Entreprises Privées et/ou Ext à la mairie")</f>
        <v>#REF!</v>
      </c>
      <c r="S17" s="45" t="e">
        <f>(COUNTIFS(DAE!#REF!,"B8",DAE!#REF!,"=Entreprises Privées et/ou Ext à la mairie",DAE!$A$12:$A$261,"oui"))</f>
        <v>#REF!</v>
      </c>
    </row>
    <row r="18" spans="3:20" ht="18" customHeight="1" x14ac:dyDescent="0.3">
      <c r="C18" s="35" t="s">
        <v>358</v>
      </c>
      <c r="D18" s="38" t="e">
        <f>COUNTIFS(DAE!#REF!,"C1",DAE!#REF!,"=Entreprises Privées et/ou Ext à la mairie")</f>
        <v>#REF!</v>
      </c>
      <c r="E18" s="45" t="e">
        <f>(COUNTIFS(DAE!#REF!,"C1",DAE!#REF!,"Entreprises Privées et/ou Ext à la mairie",DAE!$A$12:$A$261,"oui"))</f>
        <v>#REF!</v>
      </c>
      <c r="F18" s="38" t="e">
        <f>COUNTIFS(DAE!#REF!,"C2",DAE!#REF!,"=Entreprises Privées et/ou Ext à la mairie")</f>
        <v>#REF!</v>
      </c>
      <c r="G18" s="45" t="e">
        <f>(COUNTIFS(DAE!#REF!,"C2",DAE!#REF!,"=Entreprises Privées et/ou Ext à la mairie",DAE!$A$12:$A$261,"oui"))</f>
        <v>#REF!</v>
      </c>
      <c r="H18" s="38" t="e">
        <f>COUNTIFS(DAE!#REF!,"C3",DAE!#REF!,"=Entreprises Privées et/ou Ext à la mairie")</f>
        <v>#REF!</v>
      </c>
      <c r="I18" s="45" t="e">
        <f>(COUNTIFS(DAE!#REF!,"C3",DAE!#REF!,"=Entreprises Privées et/ou Ext à la mairie",DAE!$A$12:$A$261,"oui"))</f>
        <v>#REF!</v>
      </c>
      <c r="J18" s="38" t="e">
        <f>COUNTIFS(DAE!#REF!,"C4",DAE!#REF!,"=Entreprises Privées et/ou Ext à la mairie")</f>
        <v>#REF!</v>
      </c>
      <c r="K18" s="45" t="e">
        <f>(COUNTIFS(DAE!#REF!,"C4",DAE!#REF!,"=Entreprises Privées et/ou Ext à la mairie",DAE!$A$12:$A$261,"oui"))</f>
        <v>#REF!</v>
      </c>
      <c r="L18" s="38" t="e">
        <f>COUNTIFS(DAE!#REF!,"C5",DAE!#REF!,"=Entreprises Privées et/ou Ext à la mairie")</f>
        <v>#REF!</v>
      </c>
      <c r="M18" s="45" t="e">
        <f>(COUNTIFS(DAE!#REF!,"C5",DAE!#REF!,"=Entreprises Privées et/ou Ext à la mairie",DAE!$A$12:$A$261,"oui"))</f>
        <v>#REF!</v>
      </c>
      <c r="N18" s="38" t="e">
        <f>COUNTIFS(DAE!#REF!,"C6",DAE!#REF!,"=Entreprises Privées et/ou Ext à la mairie")</f>
        <v>#REF!</v>
      </c>
      <c r="O18" s="45" t="e">
        <f>(COUNTIFS(DAE!#REF!,"C6",DAE!#REF!,"=Entreprises Privées et/ou Ext à la mairie",DAE!$A$12:$A$261,"oui"))</f>
        <v>#REF!</v>
      </c>
      <c r="P18" s="38" t="e">
        <f>COUNTIFS(DAE!#REF!,"C7",DAE!#REF!,"=Entreprises Privées et/ou Ext à la mairie")</f>
        <v>#REF!</v>
      </c>
      <c r="Q18" s="45" t="e">
        <f>(COUNTIFS(DAE!#REF!,"C7",DAE!#REF!,"=Entreprises Privées et/ou Ext à la mairie",DAE!$A$12:$A$261,"oui"))</f>
        <v>#REF!</v>
      </c>
      <c r="R18" s="38" t="e">
        <f>COUNTIFS(DAE!#REF!,"C8",DAE!#REF!,"=Entreprises Privées et/ou Ext à la mairie")</f>
        <v>#REF!</v>
      </c>
      <c r="S18" s="45" t="e">
        <f>(COUNTIFS(DAE!#REF!,"C8",DAE!#REF!,"=Entreprises Privées et/ou Ext à la mairie",DAE!$A$12:$A$261,"oui"))</f>
        <v>#REF!</v>
      </c>
    </row>
    <row r="19" spans="3:20" ht="18" customHeight="1" x14ac:dyDescent="0.3">
      <c r="C19" s="36" t="s">
        <v>359</v>
      </c>
      <c r="D19" s="38" t="e">
        <f>COUNTIFS(DAE!#REF!,"D1",DAE!#REF!,"=Entreprises Privées et/ou Ext à la mairie")</f>
        <v>#REF!</v>
      </c>
      <c r="E19" s="45" t="e">
        <f>(COUNTIFS(DAE!#REF!,"D1",DAE!#REF!,"Entreprises Privées et/ou Ext à la mairie",DAE!$A$12:$A$261,"oui"))</f>
        <v>#REF!</v>
      </c>
      <c r="F19" s="38" t="e">
        <f>COUNTIFS(DAE!#REF!,"D2",DAE!#REF!,"=Entreprises Privées et/ou Ext à la mairie")</f>
        <v>#REF!</v>
      </c>
      <c r="G19" s="45" t="e">
        <f>(COUNTIFS(DAE!#REF!,"D2",DAE!#REF!,"=Entreprises Privées et/ou Ext à la mairie",DAE!$A$12:$A$261,"oui"))</f>
        <v>#REF!</v>
      </c>
      <c r="H19" s="38" t="e">
        <f>COUNTIFS(DAE!#REF!,"D3",DAE!#REF!,"=Entreprises Privées et/ou Ext à la mairie")</f>
        <v>#REF!</v>
      </c>
      <c r="I19" s="45" t="e">
        <f>(COUNTIFS(DAE!#REF!,"D3",DAE!#REF!,"=Entreprises Privées et/ou Ext à la mairie",DAE!$A$12:$A$261,"oui"))</f>
        <v>#REF!</v>
      </c>
      <c r="J19" s="38" t="e">
        <f>COUNTIFS(DAE!#REF!,"D4",DAE!#REF!,"=Entreprises Privées et/ou Ext à la mairie")</f>
        <v>#REF!</v>
      </c>
      <c r="K19" s="45" t="e">
        <f>(COUNTIFS(DAE!#REF!,"D4",DAE!#REF!,"=Entreprises Privées et/ou Ext à la mairie",DAE!$A$12:$A$261,"oui"))</f>
        <v>#REF!</v>
      </c>
      <c r="L19" s="38" t="e">
        <f>COUNTIFS(DAE!#REF!,"D5",DAE!#REF!,"=Entreprises Privées et/ou Ext à la mairie")</f>
        <v>#REF!</v>
      </c>
      <c r="M19" s="45" t="e">
        <f>(COUNTIFS(DAE!#REF!,"D5",DAE!#REF!,"=Entreprises Privées et/ou Ext à la mairie",DAE!$A$12:$A$261,"oui"))</f>
        <v>#REF!</v>
      </c>
      <c r="N19" s="38" t="e">
        <f>COUNTIFS(DAE!#REF!,"D6",DAE!#REF!,"=Entreprises Privées et/ou Ext à la mairie")</f>
        <v>#REF!</v>
      </c>
      <c r="O19" s="45" t="e">
        <f>(COUNTIFS(DAE!#REF!,"D6",DAE!#REF!,"=Entreprises Privées et/ou Ext à la mairie",DAE!$A$12:$A$261,"oui"))</f>
        <v>#REF!</v>
      </c>
      <c r="P19" s="38" t="e">
        <f>COUNTIFS(DAE!#REF!,"D7",DAE!#REF!,"=Entreprises Privées et/ou Ext à la mairie")</f>
        <v>#REF!</v>
      </c>
      <c r="Q19" s="45" t="e">
        <f>(COUNTIFS(DAE!#REF!,"D7",DAE!#REF!,"=Entreprises Privées et/ou Ext à la mairie",DAE!$A$12:$A$261,"oui"))</f>
        <v>#REF!</v>
      </c>
      <c r="R19" s="38" t="e">
        <f>COUNTIFS(DAE!#REF!,"D8",DAE!#REF!,"=Entreprises Privées et/ou Ext à la mairie")</f>
        <v>#REF!</v>
      </c>
      <c r="S19" s="45" t="e">
        <f>(COUNTIFS(DAE!#REF!,"D8",DAE!#REF!,"=Entreprises Privées et/ou Ext à la mairie",DAE!$A$12:$A$261,"oui"))</f>
        <v>#REF!</v>
      </c>
    </row>
    <row r="20" spans="3:20" ht="18" customHeight="1" x14ac:dyDescent="0.3">
      <c r="C20" s="35" t="s">
        <v>360</v>
      </c>
      <c r="D20" s="38" t="e">
        <f>COUNTIFS(DAE!#REF!,"E1",DAE!#REF!,"=Entreprises Privées et/ou Ext à la mairie")</f>
        <v>#REF!</v>
      </c>
      <c r="E20" s="45" t="e">
        <f>(COUNTIFS(DAE!#REF!,"E1",DAE!#REF!,"Entreprises Privées et/ou Ext à la mairie",DAE!$A$12:$A$261,"oui"))</f>
        <v>#REF!</v>
      </c>
      <c r="F20" s="38" t="e">
        <f>COUNTIFS(DAE!#REF!,"E2",DAE!#REF!,"Entreprises Privées et/ou Ext à la mairie")</f>
        <v>#REF!</v>
      </c>
      <c r="G20" s="45" t="e">
        <f>(COUNTIFS(DAE!#REF!,"E2",DAE!#REF!,"=Entreprises Privées et/ou Ext à la mairie",DAE!$A$12:$A$261,"oui"))</f>
        <v>#REF!</v>
      </c>
      <c r="H20" s="38" t="e">
        <f>COUNTIFS(DAE!#REF!,"E3",DAE!#REF!,"=Entreprises Privées et/ou Ext à la mairie")</f>
        <v>#REF!</v>
      </c>
      <c r="I20" s="45" t="e">
        <f>(COUNTIFS(DAE!#REF!,"E3",DAE!#REF!,"=Entreprises Privées et/ou Ext à la mairie",DAE!$A$12:$A$261,"oui"))</f>
        <v>#REF!</v>
      </c>
      <c r="J20" s="38" t="e">
        <f>COUNTIFS(DAE!#REF!,"E4",DAE!#REF!,"=Entreprises Privées et/ou Ext à la mairie")</f>
        <v>#REF!</v>
      </c>
      <c r="K20" s="45" t="e">
        <f>(COUNTIFS(DAE!#REF!,"E4",DAE!#REF!,"=Entreprises Privées et/ou Ext à la mairie",DAE!$A$12:$A$261,"oui"))</f>
        <v>#REF!</v>
      </c>
      <c r="L20" s="38" t="e">
        <f>COUNTIFS(DAE!#REF!,"E5",DAE!#REF!,"=Entreprises Privées et/ou Ext à la mairie")</f>
        <v>#REF!</v>
      </c>
      <c r="M20" s="45" t="e">
        <f>(COUNTIFS(DAE!#REF!,"E5",DAE!#REF!,"=Entreprises Privées et/ou Ext à la mairie",DAE!$A$12:$A$261,"oui"))</f>
        <v>#REF!</v>
      </c>
      <c r="N20" s="38" t="e">
        <f>COUNTIFS(DAE!#REF!,"E6",DAE!#REF!,"=Entreprises Privées et/ou Ext à la mairie")</f>
        <v>#REF!</v>
      </c>
      <c r="O20" s="45" t="e">
        <f>(COUNTIFS(DAE!#REF!,"E6",DAE!#REF!,"=Entreprises Privées et/ou Ext à la mairie",DAE!$A$12:$A$261,"oui"))</f>
        <v>#REF!</v>
      </c>
      <c r="P20" s="38" t="e">
        <f>COUNTIFS(DAE!#REF!,"E7",DAE!#REF!,"=Entreprises Privées et/ou Ext à la mairie")</f>
        <v>#REF!</v>
      </c>
      <c r="Q20" s="45" t="e">
        <f>(COUNTIFS(DAE!#REF!,"E7",DAE!#REF!,"=Entreprises Privées et/ou Ext à la mairie",DAE!$A$12:$A$261,"oui"))</f>
        <v>#REF!</v>
      </c>
      <c r="R20" s="38" t="e">
        <f>COUNTIFS(DAE!#REF!,"E8",DAE!#REF!,"=Entreprises Privées et/ou Ext à la mairie")</f>
        <v>#REF!</v>
      </c>
      <c r="S20" s="45" t="e">
        <f>(COUNTIFS(DAE!#REF!,"E8",DAE!#REF!,"=Entreprises Privées et/ou Ext à la mairie",DAE!$A$12:$A$261,"oui"))</f>
        <v>#REF!</v>
      </c>
    </row>
    <row r="21" spans="3:20" ht="18" customHeight="1" x14ac:dyDescent="0.3">
      <c r="D21" s="43" t="e">
        <f t="shared" ref="D21:R21" si="1">SUBTOTAL(109,D16:D20)</f>
        <v>#REF!</v>
      </c>
      <c r="E21" s="46" t="e">
        <f>SUBTOTAL(109,Tableau1820[SA1])</f>
        <v>#REF!</v>
      </c>
      <c r="F21" s="43" t="e">
        <f t="shared" si="1"/>
        <v>#REF!</v>
      </c>
      <c r="G21" s="46" t="e">
        <f>SUBTOTAL(109,Tableau1820[SA2])</f>
        <v>#REF!</v>
      </c>
      <c r="H21" s="43" t="e">
        <f t="shared" si="1"/>
        <v>#REF!</v>
      </c>
      <c r="I21" s="46" t="e">
        <f>SUBTOTAL(109,Tableau1820[SA3])</f>
        <v>#REF!</v>
      </c>
      <c r="J21" s="43" t="e">
        <f t="shared" si="1"/>
        <v>#REF!</v>
      </c>
      <c r="K21" s="46" t="e">
        <f>SUBTOTAL(109,Tableau1820[SA4])</f>
        <v>#REF!</v>
      </c>
      <c r="L21" s="43" t="e">
        <f t="shared" si="1"/>
        <v>#REF!</v>
      </c>
      <c r="M21" s="46" t="e">
        <f>SUBTOTAL(109,Tableau1820[SA5])</f>
        <v>#REF!</v>
      </c>
      <c r="N21" s="43" t="e">
        <f t="shared" si="1"/>
        <v>#REF!</v>
      </c>
      <c r="O21" s="46" t="e">
        <f>SUBTOTAL(109,Tableau1820[SA6])</f>
        <v>#REF!</v>
      </c>
      <c r="P21" s="43" t="e">
        <f t="shared" si="1"/>
        <v>#REF!</v>
      </c>
      <c r="Q21" s="46" t="e">
        <f>SUBTOTAL(109,Tableau1820[SA7])</f>
        <v>#REF!</v>
      </c>
      <c r="R21" s="43" t="e">
        <f t="shared" si="1"/>
        <v>#REF!</v>
      </c>
      <c r="S21" s="46" t="e">
        <f>SUBTOTAL(109,Tableau1820[SA8])</f>
        <v>#REF!</v>
      </c>
      <c r="T21" s="29" t="e">
        <f>SUM(D21,F21,H21,J21,L21,N21,P21,R21)</f>
        <v>#REF!</v>
      </c>
    </row>
    <row r="22" spans="3:20" x14ac:dyDescent="0.3">
      <c r="G22" s="47"/>
      <c r="T22" s="48" t="e">
        <f>SUM(E21,G21,I21,K21,M21,O21,Q21,S21)</f>
        <v>#REF!</v>
      </c>
    </row>
  </sheetData>
  <phoneticPr fontId="3" type="noConversion"/>
  <pageMargins left="0.7" right="0.7" top="0.75" bottom="0.75" header="0.3" footer="0.3"/>
  <tableParts count="2">
    <tablePart r:id="rId1"/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29C10C-05BC-4497-9EC7-50BA0D1127BE}">
  <sheetPr codeName="Feuil7"/>
  <dimension ref="B1:E16"/>
  <sheetViews>
    <sheetView workbookViewId="0">
      <selection activeCell="D19" sqref="D19"/>
    </sheetView>
  </sheetViews>
  <sheetFormatPr baseColWidth="10" defaultRowHeight="14.4" x14ac:dyDescent="0.3"/>
  <cols>
    <col min="2" max="2" width="22.5546875" customWidth="1"/>
    <col min="3" max="3" width="49.33203125" customWidth="1"/>
    <col min="4" max="4" width="38.109375" customWidth="1"/>
    <col min="5" max="5" width="79.33203125" customWidth="1"/>
  </cols>
  <sheetData>
    <row r="1" spans="2:5" ht="28.8" customHeight="1" x14ac:dyDescent="0.3"/>
    <row r="2" spans="2:5" ht="21" customHeight="1" x14ac:dyDescent="0.3">
      <c r="D2" s="8" t="s">
        <v>383</v>
      </c>
      <c r="E2" t="s">
        <v>385</v>
      </c>
    </row>
    <row r="3" spans="2:5" ht="24.6" customHeight="1" x14ac:dyDescent="0.3">
      <c r="D3" s="8"/>
    </row>
    <row r="4" spans="2:5" x14ac:dyDescent="0.3">
      <c r="B4" t="s">
        <v>369</v>
      </c>
      <c r="C4" t="s">
        <v>370</v>
      </c>
      <c r="D4" t="s">
        <v>371</v>
      </c>
      <c r="E4" t="s">
        <v>372</v>
      </c>
    </row>
    <row r="5" spans="2:5" x14ac:dyDescent="0.3">
      <c r="B5" t="s">
        <v>374</v>
      </c>
      <c r="C5" t="s">
        <v>373</v>
      </c>
      <c r="D5" t="s">
        <v>384</v>
      </c>
      <c r="E5" t="str">
        <f>IF(D5="","",$E$2&amp;Photos!D5)</f>
        <v>D:\RCSC_Réserve_Citoyenne_Sécurité_Communale\DAE\bases DAE RCSC\B7\fruit_01.jpg</v>
      </c>
    </row>
    <row r="6" spans="2:5" x14ac:dyDescent="0.3">
      <c r="B6" t="s">
        <v>375</v>
      </c>
      <c r="C6" t="s">
        <v>379</v>
      </c>
      <c r="D6" t="s">
        <v>386</v>
      </c>
      <c r="E6" t="str">
        <f>IF(D6="","",$E$2&amp;Photos!D6)</f>
        <v>D:\RCSC_Réserve_Citoyenne_Sécurité_Communale\DAE\bases DAE RCSC\B7\fruit_02.jpg</v>
      </c>
    </row>
    <row r="7" spans="2:5" x14ac:dyDescent="0.3">
      <c r="B7" t="s">
        <v>376</v>
      </c>
      <c r="C7" t="s">
        <v>380</v>
      </c>
      <c r="D7" t="s">
        <v>387</v>
      </c>
      <c r="E7" t="str">
        <f>IF(D7="","",$E$2&amp;Photos!D7)</f>
        <v>D:\RCSC_Réserve_Citoyenne_Sécurité_Communale\DAE\bases DAE RCSC\B7\fruit_03.jpg</v>
      </c>
    </row>
    <row r="8" spans="2:5" x14ac:dyDescent="0.3">
      <c r="B8" t="s">
        <v>377</v>
      </c>
      <c r="C8" t="s">
        <v>381</v>
      </c>
      <c r="D8" t="s">
        <v>388</v>
      </c>
      <c r="E8" t="str">
        <f>IF(D8="","",$E$2&amp;Photos!D8)</f>
        <v>D:\RCSC_Réserve_Citoyenne_Sécurité_Communale\DAE\bases DAE RCSC\B7\fruit_04.jpg</v>
      </c>
    </row>
    <row r="9" spans="2:5" x14ac:dyDescent="0.3">
      <c r="B9" t="s">
        <v>378</v>
      </c>
      <c r="C9" t="s">
        <v>382</v>
      </c>
      <c r="D9" t="s">
        <v>389</v>
      </c>
      <c r="E9" t="str">
        <f>IF(D9="","",$E$2&amp;Photos!D9)</f>
        <v>D:\RCSC_Réserve_Citoyenne_Sécurité_Communale\DAE\bases DAE RCSC\B7\fruit_05.jpg</v>
      </c>
    </row>
    <row r="10" spans="2:5" x14ac:dyDescent="0.3">
      <c r="E10" t="str">
        <f>IF(D10="","",$E$2&amp;Photos!D10)</f>
        <v/>
      </c>
    </row>
    <row r="11" spans="2:5" x14ac:dyDescent="0.3">
      <c r="E11" t="str">
        <f>IF(D11="","",$E$2&amp;Photos!D11)</f>
        <v/>
      </c>
    </row>
    <row r="12" spans="2:5" x14ac:dyDescent="0.3">
      <c r="E12" t="str">
        <f>IF(D12="","",$E$2&amp;Photos!D12)</f>
        <v/>
      </c>
    </row>
    <row r="13" spans="2:5" x14ac:dyDescent="0.3">
      <c r="E13" t="str">
        <f>IF(D13="","",$E$2&amp;Photos!D13)</f>
        <v/>
      </c>
    </row>
    <row r="14" spans="2:5" x14ac:dyDescent="0.3">
      <c r="E14" t="str">
        <f>IF(D14="","",$E$2&amp;Photos!D14)</f>
        <v/>
      </c>
    </row>
    <row r="15" spans="2:5" x14ac:dyDescent="0.3">
      <c r="E15" t="str">
        <f>IF(D15="","",$E$2&amp;Photos!D15)</f>
        <v/>
      </c>
    </row>
    <row r="16" spans="2:5" x14ac:dyDescent="0.3">
      <c r="E16" t="str">
        <f>IF(D16="","",$E$2&amp;Photos!D16)</f>
        <v/>
      </c>
    </row>
  </sheetData>
  <phoneticPr fontId="3" type="noConversion"/>
  <pageMargins left="0.7" right="0.7" top="0.75" bottom="0.75" header="0.3" footer="0.3"/>
  <drawing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2EA317-2CE0-424B-A721-69CD5FA206D1}">
  <sheetPr codeName="Feuil4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4992E9-5D96-43C0-BB85-4C0B891109F3}">
  <sheetPr codeName="Feuil5"/>
  <dimension ref="A3:DA6"/>
  <sheetViews>
    <sheetView topLeftCell="BQ1" workbookViewId="0">
      <selection activeCell="CM3" sqref="CM3"/>
    </sheetView>
  </sheetViews>
  <sheetFormatPr baseColWidth="10" defaultRowHeight="15.6" x14ac:dyDescent="0.3"/>
  <cols>
    <col min="1" max="74" width="4.33203125" style="15" customWidth="1"/>
    <col min="75" max="105" width="6.21875" customWidth="1"/>
  </cols>
  <sheetData>
    <row r="3" spans="1:105" s="24" customFormat="1" x14ac:dyDescent="0.3">
      <c r="A3" s="23">
        <v>1</v>
      </c>
      <c r="B3" s="23">
        <v>2</v>
      </c>
      <c r="C3" s="23">
        <v>3</v>
      </c>
      <c r="D3" s="23">
        <v>4</v>
      </c>
      <c r="E3" s="23">
        <v>5</v>
      </c>
      <c r="F3" s="23">
        <v>6</v>
      </c>
      <c r="G3" s="23">
        <v>7</v>
      </c>
      <c r="H3" s="23">
        <v>8</v>
      </c>
      <c r="I3" s="23">
        <v>9</v>
      </c>
      <c r="J3" s="23">
        <v>10</v>
      </c>
      <c r="K3" s="23">
        <v>11</v>
      </c>
      <c r="L3" s="23">
        <v>12</v>
      </c>
      <c r="M3" s="23">
        <v>13</v>
      </c>
      <c r="N3" s="23">
        <v>14</v>
      </c>
      <c r="O3" s="23">
        <v>15</v>
      </c>
      <c r="P3" s="23">
        <v>16</v>
      </c>
      <c r="Q3" s="23">
        <v>17</v>
      </c>
      <c r="R3" s="23">
        <v>18</v>
      </c>
      <c r="S3" s="23">
        <v>19</v>
      </c>
      <c r="T3" s="23">
        <v>20</v>
      </c>
      <c r="U3" s="23">
        <v>21</v>
      </c>
      <c r="V3" s="23">
        <v>22</v>
      </c>
      <c r="W3" s="23">
        <v>23</v>
      </c>
      <c r="X3" s="23">
        <v>24</v>
      </c>
      <c r="Y3" s="23">
        <v>25</v>
      </c>
      <c r="Z3" s="23">
        <v>26</v>
      </c>
      <c r="AA3" s="23">
        <v>27</v>
      </c>
      <c r="AB3" s="23">
        <v>28</v>
      </c>
      <c r="AC3" s="23">
        <v>29</v>
      </c>
      <c r="AD3" s="23">
        <v>30</v>
      </c>
      <c r="AE3" s="23">
        <v>31</v>
      </c>
      <c r="AF3" s="23">
        <v>32</v>
      </c>
      <c r="AG3" s="23">
        <v>33</v>
      </c>
      <c r="AH3" s="23">
        <v>34</v>
      </c>
      <c r="AI3" s="23">
        <v>35</v>
      </c>
      <c r="AJ3" s="23">
        <v>36</v>
      </c>
      <c r="AK3" s="23">
        <v>37</v>
      </c>
      <c r="AL3" s="23">
        <v>38</v>
      </c>
      <c r="AM3" s="23">
        <v>39</v>
      </c>
      <c r="AN3" s="23">
        <v>40</v>
      </c>
      <c r="AO3" s="23">
        <v>41</v>
      </c>
      <c r="AP3" s="23">
        <v>42</v>
      </c>
      <c r="AQ3" s="23">
        <v>43</v>
      </c>
      <c r="AR3" s="23">
        <v>44</v>
      </c>
      <c r="AS3" s="23">
        <v>45</v>
      </c>
      <c r="AT3" s="23">
        <v>46</v>
      </c>
      <c r="AU3" s="23">
        <v>47</v>
      </c>
      <c r="AV3" s="23">
        <v>48</v>
      </c>
      <c r="AW3" s="23">
        <v>49</v>
      </c>
      <c r="AX3" s="23">
        <v>50</v>
      </c>
      <c r="AY3" s="23">
        <v>51</v>
      </c>
      <c r="AZ3" s="23">
        <v>52</v>
      </c>
      <c r="BA3" s="23">
        <v>53</v>
      </c>
      <c r="BB3" s="23">
        <v>54</v>
      </c>
      <c r="BC3" s="23">
        <v>55</v>
      </c>
      <c r="BD3" s="23">
        <v>56</v>
      </c>
      <c r="BE3" s="23">
        <v>57</v>
      </c>
      <c r="BF3" s="23">
        <v>58</v>
      </c>
      <c r="BG3" s="23">
        <v>59</v>
      </c>
      <c r="BH3" s="23">
        <v>60</v>
      </c>
      <c r="BI3" s="23">
        <v>61</v>
      </c>
      <c r="BJ3" s="23">
        <v>62</v>
      </c>
      <c r="BK3" s="23">
        <v>63</v>
      </c>
      <c r="BL3" s="23">
        <v>64</v>
      </c>
      <c r="BM3" s="23">
        <v>65</v>
      </c>
      <c r="BN3" s="23">
        <v>66</v>
      </c>
      <c r="BO3" s="23">
        <v>67</v>
      </c>
      <c r="BP3" s="23">
        <v>68</v>
      </c>
      <c r="BQ3" s="23">
        <v>69</v>
      </c>
      <c r="BR3" s="23">
        <v>70</v>
      </c>
      <c r="BS3" s="23">
        <v>71</v>
      </c>
      <c r="BT3" s="23">
        <v>72</v>
      </c>
      <c r="BU3" s="23">
        <v>73</v>
      </c>
      <c r="BV3" s="23">
        <v>74</v>
      </c>
      <c r="BW3" s="23">
        <v>75</v>
      </c>
      <c r="BX3" s="23">
        <v>76</v>
      </c>
      <c r="BY3" s="23">
        <v>77</v>
      </c>
      <c r="BZ3" s="23">
        <v>78</v>
      </c>
      <c r="CA3" s="23">
        <v>79</v>
      </c>
      <c r="CB3" s="23">
        <v>80</v>
      </c>
      <c r="CC3" s="23">
        <v>81</v>
      </c>
      <c r="CD3" s="23">
        <v>82</v>
      </c>
      <c r="CE3" s="23">
        <v>83</v>
      </c>
      <c r="CF3" s="23">
        <v>84</v>
      </c>
      <c r="CG3" s="23">
        <v>85</v>
      </c>
      <c r="CH3" s="23">
        <v>86</v>
      </c>
      <c r="CI3" s="23">
        <v>87</v>
      </c>
      <c r="CJ3" s="23">
        <v>88</v>
      </c>
      <c r="CK3" s="23">
        <v>89</v>
      </c>
      <c r="CL3" s="23">
        <v>90</v>
      </c>
      <c r="CM3" s="23">
        <v>91</v>
      </c>
      <c r="CN3" s="23">
        <v>92</v>
      </c>
      <c r="CO3" s="23">
        <v>93</v>
      </c>
      <c r="CP3" s="23">
        <v>94</v>
      </c>
      <c r="CQ3" s="23">
        <v>95</v>
      </c>
      <c r="CR3" s="23">
        <v>96</v>
      </c>
      <c r="CS3" s="23">
        <v>97</v>
      </c>
      <c r="CT3" s="23">
        <v>98</v>
      </c>
      <c r="CU3" s="23">
        <v>99</v>
      </c>
      <c r="CV3" s="23">
        <v>100</v>
      </c>
      <c r="CW3" s="23">
        <v>101</v>
      </c>
      <c r="CX3" s="23">
        <v>102</v>
      </c>
      <c r="CY3" s="23">
        <v>103</v>
      </c>
      <c r="CZ3" s="23">
        <v>104</v>
      </c>
      <c r="DA3" s="23">
        <v>105</v>
      </c>
    </row>
    <row r="6" spans="1:105" s="6" customFormat="1" x14ac:dyDescent="0.3">
      <c r="A6" s="22">
        <v>0</v>
      </c>
      <c r="B6" s="22">
        <v>1</v>
      </c>
      <c r="C6" s="22">
        <v>2</v>
      </c>
      <c r="D6" s="22">
        <v>3</v>
      </c>
      <c r="E6" s="22">
        <v>4</v>
      </c>
      <c r="F6" s="22">
        <v>5</v>
      </c>
      <c r="G6" s="22">
        <v>6</v>
      </c>
      <c r="H6" s="22">
        <v>7</v>
      </c>
      <c r="I6" s="22">
        <v>8</v>
      </c>
      <c r="J6" s="22">
        <v>9</v>
      </c>
      <c r="K6" s="22">
        <v>10</v>
      </c>
      <c r="L6" s="22">
        <v>11</v>
      </c>
      <c r="M6" s="22">
        <v>12</v>
      </c>
      <c r="N6" s="22">
        <v>13</v>
      </c>
      <c r="O6" s="22">
        <v>14</v>
      </c>
      <c r="P6" s="22">
        <v>15</v>
      </c>
      <c r="Q6" s="22">
        <v>16</v>
      </c>
      <c r="R6" s="22">
        <v>17</v>
      </c>
      <c r="S6" s="22">
        <v>18</v>
      </c>
      <c r="T6" s="22">
        <v>19</v>
      </c>
      <c r="U6" s="22">
        <v>20</v>
      </c>
      <c r="V6" s="22">
        <v>21</v>
      </c>
      <c r="W6" s="22">
        <v>22</v>
      </c>
      <c r="X6" s="22">
        <v>23</v>
      </c>
      <c r="Y6" s="22">
        <v>24</v>
      </c>
      <c r="Z6" s="22">
        <v>25</v>
      </c>
      <c r="AA6" s="22">
        <v>26</v>
      </c>
      <c r="AB6" s="22">
        <v>27</v>
      </c>
      <c r="AC6" s="22">
        <v>28</v>
      </c>
      <c r="AD6" s="22">
        <v>29</v>
      </c>
      <c r="AE6" s="22">
        <v>30</v>
      </c>
      <c r="AF6" s="22">
        <v>31</v>
      </c>
      <c r="AG6" s="22">
        <v>32</v>
      </c>
      <c r="AH6" s="22">
        <v>33</v>
      </c>
      <c r="AI6" s="22">
        <v>34</v>
      </c>
      <c r="AJ6" s="22">
        <v>35</v>
      </c>
      <c r="AK6" s="22">
        <v>36</v>
      </c>
      <c r="AL6" s="22">
        <v>37</v>
      </c>
      <c r="AM6" s="22">
        <v>38</v>
      </c>
      <c r="AN6" s="22">
        <v>39</v>
      </c>
      <c r="AO6" s="22">
        <v>40</v>
      </c>
      <c r="AP6" s="22">
        <v>41</v>
      </c>
      <c r="AQ6" s="22">
        <v>42</v>
      </c>
      <c r="AR6" s="22">
        <v>43</v>
      </c>
      <c r="AS6" s="22">
        <v>44</v>
      </c>
      <c r="AT6" s="22">
        <v>45</v>
      </c>
      <c r="AU6" s="22">
        <v>46</v>
      </c>
      <c r="AV6" s="22">
        <v>47</v>
      </c>
      <c r="AW6" s="22">
        <v>48</v>
      </c>
      <c r="AX6" s="22">
        <v>49</v>
      </c>
      <c r="AY6" s="22">
        <v>50</v>
      </c>
      <c r="AZ6" s="22">
        <v>51</v>
      </c>
      <c r="BA6" s="22">
        <v>52</v>
      </c>
      <c r="BB6" s="22">
        <v>53</v>
      </c>
      <c r="BC6" s="22">
        <v>54</v>
      </c>
      <c r="BD6" s="22">
        <v>55</v>
      </c>
      <c r="BE6" s="22">
        <v>56</v>
      </c>
      <c r="BF6" s="22">
        <v>57</v>
      </c>
      <c r="BG6" s="22">
        <v>58</v>
      </c>
      <c r="BH6" s="22">
        <v>59</v>
      </c>
      <c r="BI6" s="22">
        <v>60</v>
      </c>
      <c r="BJ6" s="22">
        <v>61</v>
      </c>
      <c r="BK6" s="22">
        <v>62</v>
      </c>
      <c r="BL6" s="22">
        <v>63</v>
      </c>
      <c r="BM6" s="22">
        <v>64</v>
      </c>
      <c r="BN6" s="22">
        <v>65</v>
      </c>
      <c r="BO6" s="22">
        <v>66</v>
      </c>
      <c r="BP6" s="22">
        <v>67</v>
      </c>
      <c r="BQ6" s="22">
        <v>68</v>
      </c>
      <c r="BR6" s="22">
        <v>69</v>
      </c>
      <c r="BS6" s="22">
        <v>70</v>
      </c>
      <c r="BT6" s="22">
        <v>71</v>
      </c>
      <c r="BU6" s="22">
        <v>72</v>
      </c>
      <c r="BV6" s="22">
        <v>73</v>
      </c>
      <c r="BW6" s="22">
        <v>74</v>
      </c>
      <c r="BX6" s="22">
        <v>75</v>
      </c>
      <c r="BY6" s="22">
        <v>76</v>
      </c>
      <c r="BZ6" s="22">
        <v>77</v>
      </c>
      <c r="CA6" s="22">
        <v>78</v>
      </c>
      <c r="CB6" s="22">
        <v>79</v>
      </c>
      <c r="CC6" s="22">
        <v>80</v>
      </c>
      <c r="CD6" s="22">
        <v>81</v>
      </c>
      <c r="CE6" s="22">
        <v>82</v>
      </c>
      <c r="CF6" s="22">
        <v>83</v>
      </c>
      <c r="CG6" s="22">
        <v>84</v>
      </c>
      <c r="CH6" s="22">
        <v>85</v>
      </c>
      <c r="CI6" s="22">
        <v>86</v>
      </c>
      <c r="CJ6" s="22">
        <v>87</v>
      </c>
      <c r="CK6" s="22">
        <v>88</v>
      </c>
      <c r="CL6" s="22">
        <v>89</v>
      </c>
      <c r="CM6" s="22">
        <v>90</v>
      </c>
      <c r="CN6" s="22">
        <v>91</v>
      </c>
      <c r="CO6" s="22">
        <v>92</v>
      </c>
      <c r="CP6" s="22">
        <v>93</v>
      </c>
      <c r="CQ6" s="22">
        <v>94</v>
      </c>
      <c r="CR6" s="22">
        <v>95</v>
      </c>
      <c r="CS6" s="22">
        <v>96</v>
      </c>
      <c r="CT6" s="22">
        <v>97</v>
      </c>
      <c r="CU6" s="22">
        <v>98</v>
      </c>
      <c r="CV6" s="22">
        <v>99</v>
      </c>
      <c r="CW6" s="22">
        <v>100</v>
      </c>
      <c r="CX6" s="22">
        <v>101</v>
      </c>
      <c r="CY6" s="22">
        <v>102</v>
      </c>
      <c r="CZ6" s="22">
        <v>103</v>
      </c>
      <c r="DA6" s="22">
        <v>104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19</vt:i4>
      </vt:variant>
    </vt:vector>
  </HeadingPairs>
  <TitlesOfParts>
    <vt:vector size="26" baseType="lpstr">
      <vt:lpstr>Tableau de bord</vt:lpstr>
      <vt:lpstr>DAE</vt:lpstr>
      <vt:lpstr>Liste</vt:lpstr>
      <vt:lpstr>répartition</vt:lpstr>
      <vt:lpstr>Photos</vt:lpstr>
      <vt:lpstr>Code VBA</vt:lpstr>
      <vt:lpstr>N° colonnes</vt:lpstr>
      <vt:lpstr>intervenant</vt:lpstr>
      <vt:lpstr>ListAdrCor</vt:lpstr>
      <vt:lpstr>ListCatégories</vt:lpstr>
      <vt:lpstr>ListeAction</vt:lpstr>
      <vt:lpstr>listeDisp_H</vt:lpstr>
      <vt:lpstr>ListeEtat</vt:lpstr>
      <vt:lpstr>listefermé</vt:lpstr>
      <vt:lpstr>listeIntervenants</vt:lpstr>
      <vt:lpstr>listeIntExt</vt:lpstr>
      <vt:lpstr>listeMarques</vt:lpstr>
      <vt:lpstr>listeouinon</vt:lpstr>
      <vt:lpstr>ListeOuiNonNSP</vt:lpstr>
      <vt:lpstr>listePlan</vt:lpstr>
      <vt:lpstr>listePubPri</vt:lpstr>
      <vt:lpstr>listevalidité</vt:lpstr>
      <vt:lpstr>marque</vt:lpstr>
      <vt:lpstr>Numéro_de_ligne</vt:lpstr>
      <vt:lpstr>NuméroLigne_1</vt:lpstr>
      <vt:lpstr>TabDAE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PICHON</dc:creator>
  <cp:lastModifiedBy>Patrice PICHON</cp:lastModifiedBy>
  <dcterms:created xsi:type="dcterms:W3CDTF">2024-07-03T08:13:04Z</dcterms:created>
  <dcterms:modified xsi:type="dcterms:W3CDTF">2024-07-27T12:27:38Z</dcterms:modified>
</cp:coreProperties>
</file>